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3.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приложение 6" sheetId="1" state="visible" r:id="rId3"/>
    <sheet name="приложение 8" sheetId="2" state="visible" r:id="rId4"/>
    <sheet name="приложение 10" sheetId="3" state="visible" r:id="rId5"/>
  </sheets>
  <definedNames>
    <definedName function="false" hidden="false" localSheetId="2" name="_xlnm.Print_Area" vbProcedure="false">'приложение 10'!$A$1:$I$741</definedName>
    <definedName function="false" hidden="true" localSheetId="2" name="_xlnm._FilterDatabase" vbProcedure="false">'приложение 10'!$G:$G</definedName>
    <definedName function="false" hidden="false" localSheetId="0" name="_xlnm.Print_Area" vbProcedure="false">'приложение 6'!$A$1:$G$56</definedName>
    <definedName function="false" hidden="false" localSheetId="1" name="_xlnm.Print_Area" vbProcedure="false">'приложение 8'!$A$2:$E$414</definedName>
    <definedName function="false" hidden="false" localSheetId="0" name="Excel_BuiltIn_Print_Area" vbProcedure="false">'приложение 6'!$A$1:$G$60</definedName>
    <definedName function="false" hidden="false" localSheetId="0" name="_xlnm.Print_Area" vbProcedure="false">'приложение 6'!$A$1:$G$57</definedName>
    <definedName function="false" hidden="false" localSheetId="0" name="_xlnm.Print_Area_0_0" vbProcedure="false">'приложение 6'!$A$1:$G$55</definedName>
    <definedName function="false" hidden="false" localSheetId="1" name="Excel_BuiltIn_Print_Area" vbProcedure="false">'приложение 8'!$A$2:$E$410</definedName>
    <definedName function="false" hidden="false" localSheetId="1" name="Excel_BuiltIn__FilterDatabase" vbProcedure="false">'приложение 8'!$C$2:$C$406</definedName>
    <definedName function="false" hidden="false" localSheetId="1" name="_xlnm.Print_Area_0" vbProcedure="false">'приложение 8'!$A$2:$E$412</definedName>
    <definedName function="false" hidden="false" localSheetId="2" name="Excel_BuiltIn_Print_Area" vbProcedure="false">'приложение 10'!$B$1:$P$737</definedName>
    <definedName function="false" hidden="false" localSheetId="2" name="Z_4F3F96C3_7B8B_440F_A7C0_DFFBDC784942__wvu_FilterData" vbProcedure="false">#REF!</definedName>
    <definedName function="false" hidden="false" localSheetId="2" name="Z_6CB88F76_ADF1_43EB_B8FB_32CF6D2656A6__wvu_Cols" vbProcedure="false">#REF!</definedName>
    <definedName function="false" hidden="false" localSheetId="2" name="Z_6CB88F76_ADF1_43EB_B8FB_32CF6D2656A6__wvu_FilterData" vbProcedure="false">#REF!</definedName>
    <definedName function="false" hidden="false" localSheetId="2" name="Z_6CB88F76_ADF1_43EB_B8FB_32CF6D2656A6__wvu_PrintArea" vbProcedure="false">#REF!</definedName>
    <definedName function="false" hidden="false" localSheetId="2" name="Z_7BCFB845_C80C_48FE_B4FE_79B4B69115F3__wvu_FilterData" vbProcedure="false">#REF!</definedName>
    <definedName function="false" hidden="false" localSheetId="2" name="Z_7D67130F_5829_47C5_93DE_738E8D41F162__wvu_FilterData" vbProcedure="false">#REF!</definedName>
    <definedName function="false" hidden="false" localSheetId="2" name="Z_8E2E7D81_C767_11D8_A2FD_006098EF8B30__wvu_Cols" vbProcedure="false">#REF!</definedName>
    <definedName function="false" hidden="false" localSheetId="2" name="Z_8E2E7D81_C767_11D8_A2FD_006098EF8B30__wvu_FilterData" vbProcedure="false">#REF!</definedName>
    <definedName function="false" hidden="false" localSheetId="2" name="Z_8E2E7D81_C767_11D8_A2FD_006098EF8B30__wvu_PrintArea" vbProcedure="false">#REF!</definedName>
    <definedName function="false" hidden="false" localSheetId="2" name="Z_AAB63AD1_4FE4_4C7A_A62E_5A604C03BF55__wvu_FilterData" vbProcedure="false">#REF!</definedName>
    <definedName function="false" hidden="false" localSheetId="2" name="Z_C231806E_9211_4D8F_9EB3_1A15C537C808__wvu_FilterData" vbProcedure="false">#REF!</definedName>
    <definedName function="false" hidden="false" localSheetId="2" name="Z_D05021AF_1DB5_4AD7_B085_4CD71612CDB6__wvu_FilterData" vbProcedure="false">#REF!</definedName>
    <definedName function="false" hidden="false" localSheetId="2" name="Z_D5E1AF6B_71F1_4B33_880B_72787157ADA9__wvu_FilterData" vbProcedure="false">#REF!</definedName>
    <definedName function="false" hidden="false" localSheetId="2" name="Z_D5E1AF6B_71F1_4B33_880B_72787157ADA9__wvu_PrintArea" vbProcedure="false">#REF!</definedName>
    <definedName function="false" hidden="false" localSheetId="2" name="Z_E2E14CAC_FED5_4087_B580_6F7DEE9C9BA1__wvu_FilterData" vbProcedure="false">#REF!</definedName>
    <definedName function="false" hidden="false" localSheetId="2" name="Z_EF5A4981_C8E4_11D8_A2FC_006098EF8BA8__wvu_Cols" vbProcedure="false">#REF!</definedName>
    <definedName function="false" hidden="false" localSheetId="2" name="Z_EF5A4981_C8E4_11D8_A2FC_006098EF8BA8__wvu_PrintArea" vbProcedure="false">'приложение 10'!$A$3</definedName>
    <definedName function="false" hidden="false" localSheetId="2" name="Z_EF5A4981_C8E4_11D8_A2FC_006098EF8BA8__wvu_PrintTitles" vbProcedure="false">#REF!</definedName>
    <definedName function="false" hidden="false" localSheetId="2" name="Z_EFA5B1DC_5497_4E2C_A2B5_ED756C88CC7C__wvu_Cols" vbProcedure="false">#REF!</definedName>
    <definedName function="false" hidden="false" localSheetId="2" name="Z_EFA5B1DC_5497_4E2C_A2B5_ED756C88CC7C__wvu_FilterData" vbProcedure="false">#REF!</definedName>
    <definedName function="false" hidden="false" localSheetId="2" name="_xlnm.Print_Area" vbProcedure="false">'приложение 10'!$B$1:$J$741</definedName>
    <definedName function="false" hidden="false" localSheetId="2" name="_xlnm.Print_Area_0_0" vbProcedure="false">'приложение 10'!$A$1:$P$741</definedName>
    <definedName function="false" hidden="false" localSheetId="2" name="_xlnm.Print_Area_0_0_0" vbProcedure="false">'приложение 10'!$B$1:$P$741</definedName>
    <definedName function="false" hidden="false" localSheetId="2" name="_xlnm.Print_Area_0_0_0_0" vbProcedure="false">'приложение 10'!$B$1:$P$740</definedName>
    <definedName function="false" hidden="false" localSheetId="2" name="_xlnm.Print_Area_0_0_0_0_0" vbProcedure="false">'приложение 10'!$A$1:$P$740</definedName>
    <definedName function="false" hidden="false" localSheetId="2" name="_xlnm.Print_Area_0_0_0_0_0_0" vbProcedure="false">'приложение 10'!$A$1:$P$740</definedName>
    <definedName function="false" hidden="false" localSheetId="2" name="_xlnm.Print_Area_0_0_0_0_0_0_0" vbProcedure="false">'приложение 10'!$B$1:$P$740</definedName>
    <definedName function="false" hidden="false" localSheetId="2" name="_xlnm.Print_Area_0_0_0_0_0_0_0_0" vbProcedure="false">'приложение 10'!$A$1:$P$740</definedName>
    <definedName function="false" hidden="false" localSheetId="2" name="_xlnm.Print_Area_0_0_0_0_0_0_0_0_0" vbProcedure="false">'приложение 10'!$A$1:$P$740</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<sst xmlns="http://schemas.openxmlformats.org/spreadsheetml/2006/main" count="3443" uniqueCount="398">
  <si>
    <t xml:space="preserve">Приложение 6</t>
  </si>
  <si>
    <t xml:space="preserve">к  решению Совета муниципального образования Белореченский муниципальный район Краснодарского края от 19 февраля 2026 г. №  251</t>
  </si>
  <si>
    <t xml:space="preserve">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год</t>
  </si>
  <si>
    <t xml:space="preserve">№ п/п</t>
  </si>
  <si>
    <t xml:space="preserve">Наименование</t>
  </si>
  <si>
    <t xml:space="preserve">Коды бюджетной классификации</t>
  </si>
  <si>
    <t xml:space="preserve">2026 год</t>
  </si>
  <si>
    <t xml:space="preserve">Раздел</t>
  </si>
  <si>
    <t xml:space="preserve">Подраздел</t>
  </si>
  <si>
    <t xml:space="preserve">Целевая статья</t>
  </si>
  <si>
    <t xml:space="preserve">Вид расхода</t>
  </si>
  <si>
    <t xml:space="preserve">5</t>
  </si>
  <si>
    <t xml:space="preserve">6</t>
  </si>
  <si>
    <t xml:space="preserve">Всего расходов </t>
  </si>
  <si>
    <t xml:space="preserve">1.</t>
  </si>
  <si>
    <t xml:space="preserve">Общегосударственные вопросы</t>
  </si>
  <si>
    <t xml:space="preserve">01</t>
  </si>
  <si>
    <t xml:space="preserve">Функционирование высшего должностного лица субъекта Российской Федерации и муниципального образования</t>
  </si>
  <si>
    <t xml:space="preserve">02</t>
  </si>
  <si>
    <t xml:space="preserve">Функционирование законодательных (представительных) органов государственной власти и и представительных органов муниципальных образований</t>
  </si>
  <si>
    <t xml:space="preserve">03</t>
  </si>
  <si>
    <t xml:space="preserve">0020000</t>
  </si>
  <si>
    <t xml:space="preserve">Функционирование Правительства Российской Федерации, высших органов исполнительной власти субъектов Российской Федерации, местных администраций</t>
  </si>
  <si>
    <t xml:space="preserve">04</t>
  </si>
  <si>
    <t xml:space="preserve">Судебная система</t>
  </si>
  <si>
    <t xml:space="preserve">05</t>
  </si>
  <si>
    <t xml:space="preserve">Обеспечение деятельности финансовых, налоговых и таможенных органов и органов финансового (финансово-бюджетного) надзора</t>
  </si>
  <si>
    <t xml:space="preserve">06</t>
  </si>
  <si>
    <t xml:space="preserve">Резервные фонды</t>
  </si>
  <si>
    <t xml:space="preserve">11</t>
  </si>
  <si>
    <t xml:space="preserve">0020400</t>
  </si>
  <si>
    <t xml:space="preserve">Другие общегосударственные вопросы</t>
  </si>
  <si>
    <t xml:space="preserve">13</t>
  </si>
  <si>
    <t xml:space="preserve">012</t>
  </si>
  <si>
    <t xml:space="preserve">2.</t>
  </si>
  <si>
    <t xml:space="preserve">Национальная безопасность и правоохранительная деятельность</t>
  </si>
  <si>
    <t xml:space="preserve">Гражданская оборона</t>
  </si>
  <si>
    <t xml:space="preserve">09</t>
  </si>
  <si>
    <t xml:space="preserve">Защита населения и территории от чрезвычайных ситуаций природного и техногенного характера, пожарная безопасность</t>
  </si>
  <si>
    <t xml:space="preserve">10</t>
  </si>
  <si>
    <t xml:space="preserve">Другие вопросы в области национальной безопасности и правоохранительной деятельности</t>
  </si>
  <si>
    <t xml:space="preserve">14</t>
  </si>
  <si>
    <t xml:space="preserve">3.</t>
  </si>
  <si>
    <t xml:space="preserve">Национальная экономика</t>
  </si>
  <si>
    <t xml:space="preserve">Сельское хозяйство и рыболовство</t>
  </si>
  <si>
    <t xml:space="preserve">Транспорт</t>
  </si>
  <si>
    <t xml:space="preserve">08</t>
  </si>
  <si>
    <t xml:space="preserve">Дорожное хозяйство(дорожные фонды)</t>
  </si>
  <si>
    <t xml:space="preserve">Другие вопросы в области национальной экономики</t>
  </si>
  <si>
    <t xml:space="preserve">12</t>
  </si>
  <si>
    <t xml:space="preserve">4.</t>
  </si>
  <si>
    <t xml:space="preserve">Жилищно-коммунальное хозяйство</t>
  </si>
  <si>
    <t xml:space="preserve">Жилищное хозяйство</t>
  </si>
  <si>
    <t xml:space="preserve">Коммунальное хозяйство</t>
  </si>
  <si>
    <t xml:space="preserve">5.</t>
  </si>
  <si>
    <t xml:space="preserve">Образование</t>
  </si>
  <si>
    <t xml:space="preserve">07</t>
  </si>
  <si>
    <t xml:space="preserve">Дошкольное образование</t>
  </si>
  <si>
    <t xml:space="preserve">Общее образование</t>
  </si>
  <si>
    <t xml:space="preserve">Дополнительное образование детей</t>
  </si>
  <si>
    <t xml:space="preserve">Молодежная политика </t>
  </si>
  <si>
    <t xml:space="preserve">Другие вопросы в области образования</t>
  </si>
  <si>
    <t xml:space="preserve">6.</t>
  </si>
  <si>
    <t xml:space="preserve">Культура и кинематография</t>
  </si>
  <si>
    <t xml:space="preserve">Культура</t>
  </si>
  <si>
    <t xml:space="preserve">Другие вопросы в области культуры, кинематографии</t>
  </si>
  <si>
    <t xml:space="preserve">7.</t>
  </si>
  <si>
    <t xml:space="preserve">Здравоохранение</t>
  </si>
  <si>
    <t xml:space="preserve">Амбулаторная помощь</t>
  </si>
  <si>
    <t xml:space="preserve">8.</t>
  </si>
  <si>
    <t xml:space="preserve">Социальная политика</t>
  </si>
  <si>
    <t xml:space="preserve">Социальное обеспечение населения</t>
  </si>
  <si>
    <t xml:space="preserve">Охрана семьи и детства</t>
  </si>
  <si>
    <t xml:space="preserve">Другие вопросы в области социальной политики</t>
  </si>
  <si>
    <t xml:space="preserve">9.</t>
  </si>
  <si>
    <t xml:space="preserve">Физическая культура и спорт </t>
  </si>
  <si>
    <t xml:space="preserve">Физическая культура</t>
  </si>
  <si>
    <t xml:space="preserve">Массовый спорт</t>
  </si>
  <si>
    <t xml:space="preserve">Спорт высших достижений</t>
  </si>
  <si>
    <t xml:space="preserve">Другие вопросы в области физической культуры и спорта</t>
  </si>
  <si>
    <t xml:space="preserve">5200000</t>
  </si>
  <si>
    <t xml:space="preserve">10.</t>
  </si>
  <si>
    <t xml:space="preserve">Межбюджетные трансферты общего характера бюджетам субъектов Российской Федерации</t>
  </si>
  <si>
    <t xml:space="preserve">00</t>
  </si>
  <si>
    <t xml:space="preserve">Дотации на выравнивание бюджетной обеспеченности субъектов Российской Федерации и муниципальных образований</t>
  </si>
  <si>
    <t xml:space="preserve">Начальник финансового управления</t>
  </si>
  <si>
    <t xml:space="preserve">администрации муниципального образования</t>
  </si>
  <si>
    <t xml:space="preserve">Белореченский муниципальный район</t>
  </si>
  <si>
    <t xml:space="preserve">Краснодарского края</t>
  </si>
  <si>
    <t xml:space="preserve">Е.А. Греков</t>
  </si>
  <si>
    <t xml:space="preserve">Приложение 8</t>
  </si>
  <si>
    <t xml:space="preserve">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год</t>
  </si>
  <si>
    <t xml:space="preserve">КЦСР</t>
  </si>
  <si>
    <t xml:space="preserve">КВР</t>
  </si>
  <si>
    <t xml:space="preserve">3</t>
  </si>
  <si>
    <t xml:space="preserve">4</t>
  </si>
  <si>
    <t xml:space="preserve">ВСЕГО</t>
  </si>
  <si>
    <t xml:space="preserve">Муниципальная программа "Обеспечение деятельности органов местного самоуправления"</t>
  </si>
  <si>
    <t xml:space="preserve">Обеспечение деятельности высшего должностного лица муниципального образования</t>
  </si>
  <si>
    <t xml:space="preserve">Расходы на обеспечение функций органов местного самоуправления</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</si>
  <si>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</si>
  <si>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100</t>
  </si>
  <si>
    <t xml:space="preserve">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</si>
  <si>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 xml:space="preserve">Закупка товаров, работ и услуг для обеспечения государственных (муниципальных) нужд</t>
  </si>
  <si>
    <t xml:space="preserve">200</t>
  </si>
  <si>
    <t xml:space="preserve">Обеспечение деятельности администрации муниципального образования</t>
  </si>
  <si>
    <t xml:space="preserve">Иные бюджетные ассигнования</t>
  </si>
  <si>
    <t xml:space="preserve">800</t>
  </si>
  <si>
    <t xml:space="preserve">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</si>
  <si>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 xml:space="preserve">Осуществление отдельных государственных полномочий Краснодарского края по поддержке сельскохозяйственного производства</t>
  </si>
  <si>
    <t xml:space="preserve">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</si>
  <si>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 xml:space="preserve">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</si>
  <si>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</si>
  <si>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 xml:space="preserve">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</si>
  <si>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 xml:space="preserve">Осуществление отдельных государственных полномочий по созданию и организации деятельности комиссий по делам несовершеннолетних и защите их прав</t>
  </si>
  <si>
    <t xml:space="preserve">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</si>
  <si>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Укрепление материально-технической базы органов местного самоуправления</t>
  </si>
  <si>
    <t xml:space="preserve">Укрепление материально-технического оснащения для бесперебойного обеспечения бюджетного процесса</t>
  </si>
  <si>
    <t xml:space="preserve">Повышение информированности населения о деятельности органов власти</t>
  </si>
  <si>
    <t xml:space="preserve">Обеспечение информационной открытости органов власти</t>
  </si>
  <si>
    <t xml:space="preserve">Создание информационно-технической инфраструктуры администрации</t>
  </si>
  <si>
    <t xml:space="preserve">Информатизация администрации муниципального образования</t>
  </si>
  <si>
    <t xml:space="preserve">Муниципальная программа "Управление муниципальными финансами"</t>
  </si>
  <si>
    <t xml:space="preserve">Повышение уровня бюджетной обеспеченности муниципальных образований Белореченского района</t>
  </si>
  <si>
    <t xml:space="preserve">Дотации на выравнивание бюджетной обеспеченности поселений</t>
  </si>
  <si>
    <t xml:space="preserve">51100A0030</t>
  </si>
  <si>
    <t xml:space="preserve">Межбюджетные трансферты</t>
  </si>
  <si>
    <t xml:space="preserve">500</t>
  </si>
  <si>
    <t xml:space="preserve">Муниципальная программа "Обеспечение деятельности казенных учреждений"</t>
  </si>
  <si>
    <t xml:space="preserve">Централизованная бухгалтерия</t>
  </si>
  <si>
    <t xml:space="preserve">Расходы на обеспечение деятельности (оказание услуг) муниципальных учреждений</t>
  </si>
  <si>
    <t xml:space="preserve">Управление по обеспечению деятельности администрации</t>
  </si>
  <si>
    <t xml:space="preserve">Архитектура и градостроительство</t>
  </si>
  <si>
    <t xml:space="preserve">Служба ГО и ЧС</t>
  </si>
  <si>
    <t xml:space="preserve">ЦРО и МСКО</t>
  </si>
  <si>
    <t xml:space="preserve">Служба заказчика</t>
  </si>
  <si>
    <t xml:space="preserve">Новое поколение</t>
  </si>
  <si>
    <t xml:space="preserve">Центр военно-патриотического воспитания подростков и молодежи имени Героя Советского Союза С.Т.Голенева</t>
  </si>
  <si>
    <t xml:space="preserve">Расходы на обеспечение деятельности (оказания услуг) муниципальных учреждений</t>
  </si>
  <si>
    <t xml:space="preserve">Муниципальная программа "Молодежная политика, оздоровление, занятость детей и подростков"</t>
  </si>
  <si>
    <t xml:space="preserve">Мероприятия в области молодежной политики</t>
  </si>
  <si>
    <t xml:space="preserve">Реализация мероприятий для детей и молодежи</t>
  </si>
  <si>
    <t xml:space="preserve">Социальное обеспечение и иные выплаты населению</t>
  </si>
  <si>
    <t xml:space="preserve">300</t>
  </si>
  <si>
    <t xml:space="preserve">Содействие трудоустройству молодых граждан</t>
  </si>
  <si>
    <t xml:space="preserve">Организация временного трудоустройства несовершеннолетних граждан в возрасте от 14 до 18 лет</t>
  </si>
  <si>
    <t xml:space="preserve">Предоставление субсидий бюджетным, автономным учреждениям и иным некоммерческим организациям</t>
  </si>
  <si>
    <t xml:space="preserve">Муниципальная программа "Социальное обеспечение и иные выплаты гражданам"</t>
  </si>
  <si>
    <t xml:space="preserve">Социальная поддержка семьи и детей</t>
  </si>
  <si>
    <t xml:space="preserve">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</si>
  <si>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 xml:space="preserve">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</si>
  <si>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 xml:space="preserve">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</si>
  <si>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 xml:space="preserve">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</si>
  <si>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 xml:space="preserve">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</si>
  <si>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</si>
  <si>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 xml:space="preserve">Развитие малых форм хозяйствования</t>
  </si>
  <si>
    <t xml:space="preserve">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</si>
  <si>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 xml:space="preserve">Предупреждение возникновения биолого-социальных чрезвычайных ситуаций</t>
  </si>
  <si>
    <t xml:space="preserve">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</si>
  <si>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 xml:space="preserve">Муниципальная программа "Улучшение инвестиционного климата"</t>
  </si>
  <si>
    <t xml:space="preserve">Создание благоприятного инвестиционного климата, увеличение притока инвестиций в экономику Белореченского района</t>
  </si>
  <si>
    <t xml:space="preserve">Реализация мероприятий, направленных на улучшение инвестиционного климата</t>
  </si>
  <si>
    <t xml:space="preserve">Муниципальная программа "Содействие развитию малого и среднего предпринимательства"</t>
  </si>
  <si>
    <t xml:space="preserve">Создание условий для развития малого и среднего предпринимательства</t>
  </si>
  <si>
    <t xml:space="preserve">Реализация мероприятий, направленных на поддержку малого и среднего предпринимательства</t>
  </si>
  <si>
    <t xml:space="preserve">Муниципальная программа "Развитие образования"</t>
  </si>
  <si>
    <t xml:space="preserve">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</si>
  <si>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</si>
  <si>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 xml:space="preserve">Приобретение муниципальным учреждением движимого имущества</t>
  </si>
  <si>
    <t xml:space="preserve">Осуществление капитального ремонта</t>
  </si>
  <si>
    <t xml:space="preserve">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</si>
  <si>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 xml:space="preserve">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</si>
  <si>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 xml:space="preserve">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</si>
  <si>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</si>
  <si>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 xml:space="preserve">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</si>
  <si>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</si>
  <si>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 xml:space="preserve">58100S0100</t>
  </si>
  <si>
    <t xml:space="preserve">Реализация мероприятий муниципальной целевой программы "Развитие образования"</t>
  </si>
  <si>
    <t xml:space="preserve">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</si>
  <si>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 xml:space="preserve">Расходы на обеспечение деятельности (оказание услуг) муниципальных учреждений (организация бесплатного питания детей участников СВО)</t>
  </si>
  <si>
    <t xml:space="preserve">Расходы на обеспечение деятельности (оказание услуг) муниципальных учреждений (доплата за питание детей из малообеспеченных семей)</t>
  </si>
  <si>
    <t xml:space="preserve">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</si>
  <si>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</si>
  <si>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58101L3040</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</si>
  <si>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</si>
  <si>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58101L3042</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</si>
  <si>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</si>
  <si>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 xml:space="preserve">58101R3032</t>
  </si>
  <si>
    <t xml:space="preserve">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</si>
  <si>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 xml:space="preserve">58101S3550</t>
  </si>
  <si>
    <t xml:space="preserve">58101W3042</t>
  </si>
  <si>
    <t xml:space="preserve">58101W3550</t>
  </si>
  <si>
    <t xml:space="preserve">Федеральный проект "Педагоги и наставники"</t>
  </si>
  <si>
    <t xml:space="preserve">581Ю600000</t>
  </si>
  <si>
    <t xml:space="preserve">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</si>
  <si>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581Ю650500</t>
  </si>
  <si>
    <t xml:space="preserve">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</si>
  <si>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581Ю651790</t>
  </si>
  <si>
    <t xml:space="preserve">581Ю653032</t>
  </si>
  <si>
    <t xml:space="preserve">Развитие дополнительного образования</t>
  </si>
  <si>
    <t xml:space="preserve">Персонифицированное финансирование дополнительного образования детей</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</si>
  <si>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</si>
  <si>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 xml:space="preserve">600</t>
  </si>
  <si>
    <t xml:space="preserve">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</si>
  <si>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 xml:space="preserve">Другие мероприятия в области образования</t>
  </si>
  <si>
    <t xml:space="preserve">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</si>
  <si>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 xml:space="preserve">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</si>
  <si>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 xml:space="preserve">58300S2470</t>
  </si>
  <si>
    <t xml:space="preserve">Реализация мероприятий муниципальной программы "Развитие образования"</t>
  </si>
  <si>
    <t xml:space="preserve">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</si>
  <si>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 xml:space="preserve">Развитие культурно-досуговой деятельности</t>
  </si>
  <si>
    <t xml:space="preserve">Развитие библиотечного обслуживания населения</t>
  </si>
  <si>
    <t xml:space="preserve">Государственная поддержка отрасли культуры</t>
  </si>
  <si>
    <t xml:space="preserve">59300L5190</t>
  </si>
  <si>
    <t xml:space="preserve">11.</t>
  </si>
  <si>
    <t xml:space="preserve">Муниципальная программа "Обеспечение жильем молодых семей на территории поселений Белореченского района"</t>
  </si>
  <si>
    <t xml:space="preserve">Улучшение жилищных условий молодых семей</t>
  </si>
  <si>
    <t xml:space="preserve">Реализация мероприятий по обеспечению жильем молодых семей </t>
  </si>
  <si>
    <t xml:space="preserve">Реализация мероприятий по обеспечению жильем молодых семей</t>
  </si>
  <si>
    <t xml:space="preserve">60100L4970</t>
  </si>
  <si>
    <t xml:space="preserve">12.</t>
  </si>
  <si>
    <t xml:space="preserve">Муниципальная программа "Развитие физической культуры и спорта"</t>
  </si>
  <si>
    <t xml:space="preserve">Основные мероприятия муниципальной программы</t>
  </si>
  <si>
    <t xml:space="preserve">Оснащение объектов спортивной инфраструктуры спортивно-технологическим оборудованием</t>
  </si>
  <si>
    <t xml:space="preserve">61100L2280</t>
  </si>
  <si>
    <t xml:space="preserve">Обеспечение условий для развития физической культуры и массового спорта в части оплаты труда инструкторов по спорту</t>
  </si>
  <si>
    <t xml:space="preserve">61100S2820</t>
  </si>
  <si>
    <t xml:space="preserve">61100W2280</t>
  </si>
  <si>
    <t xml:space="preserve">Мероприятия, связанные с участием спортсменов в спартакиадах, первенствах и других соревнованиях</t>
  </si>
  <si>
    <t xml:space="preserve">Мероприятия в области спорта и физической культуры</t>
  </si>
  <si>
    <t xml:space="preserve">Реализация мероприятий в области спорта и физической культуры</t>
  </si>
  <si>
    <t xml:space="preserve">13.</t>
  </si>
  <si>
    <t xml:space="preserve">Муниципальная программа "Развитие жилищно-коммунального хозяйства и транспорта"</t>
  </si>
  <si>
    <t xml:space="preserve">Повышение доступности транспортных услуг для жителей удаленных населенных пунктов</t>
  </si>
  <si>
    <t xml:space="preserve">Осуществление пассажирских перевозок автомобильным транспортом по муниципальным пригородным маршрутам Белореченского района</t>
  </si>
  <si>
    <t xml:space="preserve">14.</t>
  </si>
  <si>
    <t xml:space="preserve">Муниципальная программа "Поддержка социально ориентированных некоммерческих организаций"</t>
  </si>
  <si>
    <t xml:space="preserve">Формирование благоприятных условий для осуществления деятельности социально ориентированных некоммерческих организаций</t>
  </si>
  <si>
    <t xml:space="preserve">Реализация мероприятий по поддержке социально ориентированных некоммерческих организаций</t>
  </si>
  <si>
    <t xml:space="preserve">15.</t>
  </si>
  <si>
    <t xml:space="preserve">Муниципальная программа "Дорожная деятельность в отношении автомобильных дорог общего пользования местного значения"</t>
  </si>
  <si>
    <t xml:space="preserve">Поддержка надлежащего технического состояния автомобильных дорог общего пользования местного значения</t>
  </si>
  <si>
    <t xml:space="preserve">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</si>
  <si>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 xml:space="preserve">641009Д000</t>
  </si>
  <si>
    <t xml:space="preserve">Развитие сети автомобильных дорог общего пользования местного значения</t>
  </si>
  <si>
    <t xml:space="preserve">Капитальный ремонт и ремонт автомобильных дорог общего пользования местного значения</t>
  </si>
  <si>
    <t xml:space="preserve">64200SД060</t>
  </si>
  <si>
    <t xml:space="preserve">64200WД060</t>
  </si>
  <si>
    <t xml:space="preserve">16.</t>
  </si>
  <si>
    <t xml:space="preserve">Муниципальная программа "Капитальные вложения (бюджетные инвестиции) в объекты муниципальной собственности"</t>
  </si>
  <si>
    <t xml:space="preserve">Капитальные вложения в области здравоохранения</t>
  </si>
  <si>
    <t xml:space="preserve">Федеральный проект "Модернизация первичного звена здравоохранения Российской Федерации"</t>
  </si>
  <si>
    <t xml:space="preserve">651Д100000</t>
  </si>
  <si>
    <t xml:space="preserve">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</si>
  <si>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 xml:space="preserve">651Д1A3651</t>
  </si>
  <si>
    <t xml:space="preserve">Капитальные вложения в области жилищного хозяйства</t>
  </si>
  <si>
    <t xml:space="preserve">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</si>
  <si>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65200R0820</t>
  </si>
  <si>
    <t xml:space="preserve">Капитальные вложения в объекты государственной (муниципальной) собственности</t>
  </si>
  <si>
    <t xml:space="preserve">400</t>
  </si>
  <si>
    <t xml:space="preserve">65200A0820</t>
  </si>
  <si>
    <t xml:space="preserve">Капитальные вложения в области коммунального хозяйства</t>
  </si>
  <si>
    <t xml:space="preserve">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</si>
  <si>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 xml:space="preserve">65400W2640</t>
  </si>
  <si>
    <t xml:space="preserve">Капитальные вложения в области газификации</t>
  </si>
  <si>
    <t xml:space="preserve">Строительство подводящего газопровода к хут.Кубанскому Белореченского района</t>
  </si>
  <si>
    <t xml:space="preserve">Организация газоснабжения населения (поселений) (строительство подводящих газопроводов, распределительных газопроводов)</t>
  </si>
  <si>
    <t xml:space="preserve">65500S0620</t>
  </si>
  <si>
    <t xml:space="preserve">Капитальные вложения в области образования</t>
  </si>
  <si>
    <t xml:space="preserve">Проектирование общеобразовательной организации на 550 мест в микрорайоне Северный города Белореченска</t>
  </si>
  <si>
    <t xml:space="preserve">Проектирование дошкольной образовательной организации на 80 мест в с. Великовечное</t>
  </si>
  <si>
    <t xml:space="preserve">Проектирование спортивного зала МБОУ СОШ №1</t>
  </si>
  <si>
    <t xml:space="preserve">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</si>
  <si>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 xml:space="preserve">Проектирование общеобразовательной организации на 550 мест в п. Заречный</t>
  </si>
  <si>
    <t xml:space="preserve">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</si>
  <si>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 xml:space="preserve">65700ST000</t>
  </si>
  <si>
    <t xml:space="preserve">Государственная программа Краснодарского края "Развитие общественной инфраструктуры"</t>
  </si>
  <si>
    <t xml:space="preserve">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</si>
  <si>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 xml:space="preserve">65701S1220</t>
  </si>
  <si>
    <t xml:space="preserve">Капитальные вложения в области физкультуры и спорта</t>
  </si>
  <si>
    <t xml:space="preserve">Строительство Центра единоборств в г. Белореченске</t>
  </si>
  <si>
    <t xml:space="preserve">17.</t>
  </si>
  <si>
    <t xml:space="preserve">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</si>
  <si>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Предупреждение и ликвидация чрезвычайных ситуаций, стихийных бедствий и их последствий</t>
  </si>
  <si>
    <t xml:space="preserve">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</si>
  <si>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18.</t>
  </si>
  <si>
    <t xml:space="preserve">Муниципальная программа "Профилактика терроризма, экстремизма и правонарушений, укрепление правопорядка, усиление борьбы с преступностью"</t>
  </si>
  <si>
    <t xml:space="preserve">Профилактика террористических и экстремистских проявлений на территории муниципального образования</t>
  </si>
  <si>
    <t xml:space="preserve">Мероприятия по профилактике терроризма и экстремизма</t>
  </si>
  <si>
    <t xml:space="preserve">Создание условий для укрепления правопорядка, обеспечения общественной безопасности и профилактике правонарушений</t>
  </si>
  <si>
    <t xml:space="preserve">Мероприятия по укреплению правопорядка, профилактике правонарушений, усилению борьбы с преступностью</t>
  </si>
  <si>
    <t xml:space="preserve">19.</t>
  </si>
  <si>
    <t xml:space="preserve">Муниципальная программа "Противодействие коррупции"</t>
  </si>
  <si>
    <t xml:space="preserve">Повышение эффективности системы противодействия коррупции</t>
  </si>
  <si>
    <t xml:space="preserve">Мероприятия по противодействию коррупции</t>
  </si>
  <si>
    <t xml:space="preserve">20.</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</si>
  <si>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</si>
  <si>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Сохранение стабильной общественно-политической обстановки на территории Белореченского района</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</si>
  <si>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</si>
  <si>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21.</t>
  </si>
  <si>
    <t xml:space="preserve">Муниципальная программа "Дети Кубани"</t>
  </si>
  <si>
    <t xml:space="preserve">Обеспечение отдыха и оздоровления детей в Краснодарском крае</t>
  </si>
  <si>
    <t xml:space="preserve">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</si>
  <si>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 xml:space="preserve">Обеспечение организации отдыха детей-инвалидов и детей с ограниченными возможностями здоровья в каникулярное время</t>
  </si>
  <si>
    <t xml:space="preserve">70100S0280</t>
  </si>
  <si>
    <t xml:space="preserve">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</si>
  <si>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 xml:space="preserve">70100S0590</t>
  </si>
  <si>
    <t xml:space="preserve">Организация занятости детей и подростков</t>
  </si>
  <si>
    <t xml:space="preserve">Выплата грантов одаренным детям, обучающимся в муниципальных бюджетных образовательных учреждений дополнительного образования</t>
  </si>
  <si>
    <t xml:space="preserve">22.</t>
  </si>
  <si>
    <t xml:space="preserve">Муниципальная программа "Патриотическое воспитание населения"</t>
  </si>
  <si>
    <t xml:space="preserve">Создание условий для повышения гражданской ответственности и формирования высокого патриотического сознания населения</t>
  </si>
  <si>
    <t xml:space="preserve">Реализация мероприятий муниципальной программы "Патриотическое воспитание населения"</t>
  </si>
  <si>
    <t xml:space="preserve">23.</t>
  </si>
  <si>
    <t xml:space="preserve">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</si>
  <si>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 xml:space="preserve">Внесение изменений в документы территориального планирования поселений Белореченского района</t>
  </si>
  <si>
    <t xml:space="preserve">Подготовка правил землепользования и застройки</t>
  </si>
  <si>
    <t xml:space="preserve">Подготовка изменений в генеральные планы муниципальных образований Краснодарского края</t>
  </si>
  <si>
    <t xml:space="preserve">72100S2560</t>
  </si>
  <si>
    <t xml:space="preserve">Проведение комплексных кадастровых работ</t>
  </si>
  <si>
    <t xml:space="preserve">72100А5110</t>
  </si>
  <si>
    <t xml:space="preserve">24.</t>
  </si>
  <si>
    <t xml:space="preserve">Муниципальная программа "Охрана окружающей среды"</t>
  </si>
  <si>
    <t xml:space="preserve">Создание системы обращения с твердыми коммунальными отходами</t>
  </si>
  <si>
    <t xml:space="preserve">Приобретение контейнеров и обустройство контейнерных площадок на территории сельских поселений</t>
  </si>
  <si>
    <t xml:space="preserve">Содержание контейнерных площадок на территории сельских поселений</t>
  </si>
  <si>
    <t xml:space="preserve">Экологическое просвещение и формирование экологической культуры</t>
  </si>
  <si>
    <t xml:space="preserve">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</si>
  <si>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 xml:space="preserve">Повышение экологической безопасности в сфере обращения с отходами производства и потребления</t>
  </si>
  <si>
    <t xml:space="preserve">Рекультивация свалки, расположенной  на территории Родниковского сельского поселения</t>
  </si>
  <si>
    <t xml:space="preserve">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</si>
  <si>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 xml:space="preserve">73300S3150</t>
  </si>
  <si>
    <t xml:space="preserve">Муниципальная программа "Переселение граждан из аварийного жилищного фонда"</t>
  </si>
  <si>
    <t xml:space="preserve">Выполнение мероприятий по ликвидации аварийного жилищного фонда</t>
  </si>
  <si>
    <t xml:space="preserve">Мероприятия по сносу или демонтажу объектов капитального строительства</t>
  </si>
  <si>
    <t xml:space="preserve">Заключение соглашений об изъятии недвижимого имущества для муниципальных нужд</t>
  </si>
  <si>
    <t xml:space="preserve">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</si>
  <si>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 xml:space="preserve">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</si>
  <si>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</si>
  <si>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 xml:space="preserve">Реализация мероприятий по выполнению наказов избирателей депутатам представительного органа</t>
  </si>
  <si>
    <t xml:space="preserve">Выплата гражданам, заключившим контракт о прохождении военной службы</t>
  </si>
  <si>
    <t xml:space="preserve">Выплата пенсий за выслугу лет лицам, замещавшим муниципальные должности и должности муниципальной службы в органах местного самоуправления</t>
  </si>
  <si>
    <t xml:space="preserve">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</si>
  <si>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</si>
  <si>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Мероприятия по предупреждению и ликвидации чрезвычайных ситуаций, стихийных бедствий и их последствий, выполняемые в рамках специальных решений</t>
  </si>
  <si>
    <t xml:space="preserve">Социальное обеспечение </t>
  </si>
  <si>
    <t xml:space="preserve">Подготовка населения и организаций к действиям в чрезвычайной ситуации в мирное и военное время</t>
  </si>
  <si>
    <t xml:space="preserve">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</si>
  <si>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 xml:space="preserve">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</si>
  <si>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 xml:space="preserve">Финансовое обеспечение непредвиденных расходов</t>
  </si>
  <si>
    <t xml:space="preserve">Резервные фонды администрации</t>
  </si>
  <si>
    <t xml:space="preserve">Непрограммные мероприятия в области архитектуры и управления муниципальным имуществом</t>
  </si>
  <si>
    <t xml:space="preserve">Мероприятия в области подготовительных работ и ввода в эксплуатацию объектов строительства</t>
  </si>
  <si>
    <t xml:space="preserve">Белореченский район</t>
  </si>
  <si>
    <t xml:space="preserve">Приложение 10</t>
  </si>
  <si>
    <t xml:space="preserve"> </t>
  </si>
  <si>
    <t xml:space="preserve">Ведомственная структура расходов   бюджета муниципального образования Белореченский муниципальный район Краснодарского края  на 2026  год</t>
  </si>
  <si>
    <t xml:space="preserve">№ п\п</t>
  </si>
  <si>
    <t xml:space="preserve">Первоначальный бюджет</t>
  </si>
  <si>
    <t xml:space="preserve">Изменения (+;-)</t>
  </si>
  <si>
    <t xml:space="preserve">по итогам публичных слушаний </t>
  </si>
  <si>
    <t xml:space="preserve">Формулы не заполнять</t>
  </si>
  <si>
    <t xml:space="preserve">Вед</t>
  </si>
  <si>
    <t xml:space="preserve">7</t>
  </si>
  <si>
    <t xml:space="preserve">8</t>
  </si>
  <si>
    <t xml:space="preserve">ВСЕГО </t>
  </si>
  <si>
    <t xml:space="preserve">Совет муниципального образования Белореченский муниципальный район Краснодарского края</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</si>
  <si>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</si>
  <si>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t>
  </si>
  <si>
    <t xml:space="preserve">01 </t>
  </si>
  <si>
    <t xml:space="preserve">Администрация муниципального образования Белореченский муниципальный район Краснодарского края</t>
  </si>
  <si>
    <t xml:space="preserve">902</t>
  </si>
  <si>
    <t xml:space="preserve">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</si>
  <si>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</si>
  <si>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Обеспечение деятельности лиц, замещающих муниципальные должности</t>
  </si>
  <si>
    <t xml:space="preserve">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</si>
  <si>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Капитальные вложения в области жилишного хозяйства</t>
  </si>
  <si>
    <t xml:space="preserve">Физическая культура и спорт</t>
  </si>
  <si>
    <t xml:space="preserve">Физическая культура </t>
  </si>
  <si>
    <t xml:space="preserve">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</si>
  <si>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</si>
  <si>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 xml:space="preserve">Условно утвержденные расходы</t>
  </si>
  <si>
    <t xml:space="preserve">Контрольно-счетная палата  муниципального образования Белореченский муниципальный район Краснодарского края</t>
  </si>
  <si>
    <t xml:space="preserve">Управление сельского хозяйства администрации муниципального образования Белореченский муниципальный район Краснодарского края</t>
  </si>
  <si>
    <t xml:space="preserve">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</si>
  <si>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</si>
  <si>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 xml:space="preserve">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</si>
  <si>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 xml:space="preserve">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</si>
  <si>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</si>
  <si>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 xml:space="preserve">Реализация мероприятий по социальному обеспечению и иным выплатам гражданам</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</si>
  <si>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</si>
  <si>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 xml:space="preserve">Управление культуры администрации муниципального образования Белореченский муниципальный район Краснодарского края</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</si>
  <si>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</si>
  <si>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</si>
  <si>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</si>
  <si>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</si>
  <si>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 xml:space="preserve">Управление по делам молодежи администрации  муниципального образования Белореченский муниципальный район Краснодарского края</t>
  </si>
  <si>
    <t xml:space="preserve">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</si>
</sst>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numFmts count="12">
    <numFmt numFmtId="164" formatCode="General"/>
    <numFmt numFmtId="165" formatCode="@"/>
    <numFmt numFmtId="166" formatCode="#,##0.00"/>
    <numFmt numFmtId="167" formatCode="#,##0.0"/>
    <numFmt numFmtId="168" formatCode="000"/>
    <numFmt numFmtId="169" formatCode="#,##0,000,000,000"/>
    <numFmt numFmtId="170" formatCode="0000000"/>
    <numFmt numFmtId="171" formatCode="0"/>
    <numFmt numFmtId="172" formatCode="#,##0.00;[RED]\-#,##0.00;0.00"/>
    <numFmt numFmtId="173" formatCode="0.00"/>
    <numFmt numFmtId="174" formatCode="dd/mm/yy"/>
    <numFmt numFmtId="175" formatCode="#,###.00"/>
  </numFmts>
  <fonts count="28">
    <font>
      <sz val="10"/>
      <name val="Arial Cyr"/>
      <family val="0"/>
      <charset val="1"/>
    </font>
    <font>
      <sz val="10"/>
      <name val="Arial"/>
      <family val="0"/>
      <charset val="204"/>
    </font>
    <font>
      <sz val="10"/>
      <name val="Arial"/>
      <family val="0"/>
      <charset val="204"/>
    </font>
    <font>
      <sz val="10"/>
      <name val="Arial"/>
      <family val="0"/>
      <charset val="204"/>
    </font>
    <font>
      <sz val="14"/>
      <name val="Times New Roman"/>
      <family val="0"/>
      <charset val="1"/>
    </font>
    <font>
      <sz val="14"/>
      <color rgb="FF000000"/>
      <name val="Times New Roman"/>
      <family val="0"/>
      <charset val="1"/>
    </font>
    <font>
      <sz val="14"/>
      <name val="Arial Cyr"/>
      <family val="0"/>
      <charset val="1"/>
    </font>
    <font>
      <sz val="13"/>
      <name val="Times New Roman"/>
      <family val="0"/>
      <charset val="1"/>
    </font>
    <font>
      <b val="true"/>
      <sz val="14"/>
      <name val="Times New Roman"/>
      <family val="0"/>
      <charset val="1"/>
    </font>
    <font>
      <b val="true"/>
      <sz val="14"/>
      <color rgb="FFFF0000"/>
      <name val="Times New Roman"/>
      <family val="0"/>
      <charset val="1"/>
    </font>
    <font>
      <b val="true"/>
      <sz val="10"/>
      <name val="Arial Cyr"/>
      <family val="0"/>
      <charset val="1"/>
    </font>
    <font>
      <sz val="14"/>
      <name val="Times New Roman"/>
      <family val="1"/>
      <charset val="1"/>
    </font>
    <font>
      <sz val="12"/>
      <color rgb="FF000000"/>
      <name val="Arial Cyr"/>
      <family val="0"/>
      <charset val="1"/>
    </font>
    <font>
      <sz val="14"/>
      <color rgb="FF000000"/>
      <name val="Arial Cyr"/>
      <family val="0"/>
      <charset val="1"/>
    </font>
    <font>
      <sz val="10"/>
      <color rgb="FF000000"/>
      <name val="Arial Cyr"/>
      <family val="0"/>
      <charset val="1"/>
    </font>
    <font>
      <b val="true"/>
      <sz val="14"/>
      <color rgb="FF000000"/>
      <name val="Times New Roman"/>
      <family val="0"/>
      <charset val="1"/>
    </font>
    <font>
      <b val="true"/>
      <sz val="10"/>
      <color rgb="FF000000"/>
      <name val="Arial Cyr"/>
      <family val="0"/>
      <charset val="1"/>
    </font>
    <font>
      <sz val="12"/>
      <name val="Times New Roman"/>
      <family val="0"/>
      <charset val="1"/>
    </font>
    <font>
      <sz val="10"/>
      <color rgb="FFEF413D"/>
      <name val="Arial Cyr"/>
      <family val="0"/>
      <charset val="1"/>
    </font>
    <font>
      <b val="true"/>
      <sz val="12"/>
      <name val="Times New Roman"/>
      <family val="0"/>
      <charset val="1"/>
    </font>
    <font>
      <u val="single"/>
      <sz val="12"/>
      <color rgb="FF000000"/>
      <name val="Times New Roman"/>
      <family val="0"/>
      <charset val="1"/>
    </font>
    <font>
      <b val="true"/>
      <u val="single"/>
      <sz val="12"/>
      <color rgb="FF000000"/>
      <name val="Times New Roman"/>
      <family val="0"/>
      <charset val="1"/>
    </font>
    <font>
      <b val="true"/>
      <u val="single"/>
      <sz val="12"/>
      <name val="Times New Roman"/>
      <family val="0"/>
      <charset val="1"/>
    </font>
    <font>
      <b val="true"/>
      <u val="single"/>
      <sz val="12"/>
      <color rgb="FFEF413D"/>
      <name val="Times New Roman"/>
      <family val="0"/>
      <charset val="1"/>
    </font>
    <font>
      <b val="true"/>
      <sz val="14"/>
      <color rgb="FFEF413D"/>
      <name val="Times New Roman"/>
      <family val="0"/>
      <charset val="1"/>
    </font>
    <font>
      <sz val="14"/>
      <color rgb="FFEF413D"/>
      <name val="Times New Roman"/>
      <family val="0"/>
      <charset val="1"/>
    </font>
    <font>
      <sz val="12"/>
      <color rgb="FF000000"/>
      <name val="Times New Roman"/>
      <family val="0"/>
      <charset val="1"/>
    </font>
    <font>
      <sz val="12"/>
      <color rgb="FFEF413D"/>
      <name val="Times New Roman"/>
      <family val="0"/>
      <charset val="1"/>
    </font>
  </fonts>
  <fills count="3">
    <fill>
      <patternFill patternType="none"/>
    </fill>
    <fill>
      <patternFill patternType="gray125"/>
    </fill>
    <fill>
      <patternFill patternType="solid">
        <fgColor rgb="FFFFFF00"/>
        <bgColor rgb="FFFFFF00"/>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4" fillId="0" borderId="0" xfId="0" applyFont="true" applyBorder="true" applyAlignment="true" applyProtection="true">
      <alignment horizontal="center" vertical="bottom"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right" vertical="bottom" textRotation="0" wrapText="fals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5" fontId="4"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8" fillId="0" borderId="0" xfId="0" applyFont="true" applyBorder="fals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center" vertical="center" textRotation="0" wrapText="false" indent="0" shrinkToFit="false"/>
      <protection locked="true" hidden="false"/>
    </xf>
    <xf numFmtId="165" fontId="8" fillId="0" borderId="0" xfId="0" applyFont="true" applyBorder="false" applyAlignment="true" applyProtection="true">
      <alignment horizontal="center" vertical="center" textRotation="0" wrapText="false" indent="0" shrinkToFit="false"/>
      <protection locked="true" hidden="false"/>
    </xf>
    <xf numFmtId="166" fontId="8" fillId="0" borderId="0" xfId="0" applyFont="true" applyBorder="false" applyAlignment="true" applyProtection="true">
      <alignment horizontal="right" vertical="center" textRotation="0" wrapText="fals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5" fontId="8" fillId="0" borderId="0" xfId="0" applyFont="true" applyBorder="false" applyAlignment="true" applyProtection="true">
      <alignment horizontal="center" vertical="bottom" textRotation="0" wrapText="true" indent="0" shrinkToFit="false"/>
      <protection locked="true" hidden="false"/>
    </xf>
    <xf numFmtId="167" fontId="9" fillId="0" borderId="0" xfId="0" applyFont="true" applyBorder="false" applyAlignment="true" applyProtection="true">
      <alignment horizontal="general" vertical="bottom" textRotation="0" wrapText="false" indent="0" shrinkToFit="false"/>
      <protection locked="true" hidden="false"/>
    </xf>
    <xf numFmtId="167" fontId="8" fillId="0" borderId="0" xfId="0" applyFont="true" applyBorder="false" applyAlignment="true" applyProtection="true">
      <alignment horizontal="general" vertical="bottom" textRotation="0" wrapText="false" indent="0" shrinkToFit="false"/>
      <protection locked="true" hidden="false"/>
    </xf>
    <xf numFmtId="166" fontId="8"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bottom" textRotation="0" wrapText="true" indent="0" shrinkToFit="false"/>
      <protection locked="true" hidden="false"/>
    </xf>
    <xf numFmtId="165" fontId="4" fillId="0" borderId="0" xfId="0" applyFont="true" applyBorder="false" applyAlignment="true" applyProtection="true">
      <alignment horizontal="center" vertical="bottom" textRotation="0" wrapText="false" indent="0" shrinkToFit="false"/>
      <protection locked="true" hidden="false"/>
    </xf>
    <xf numFmtId="166"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left" vertical="bottom" textRotation="0" wrapText="true" indent="0" shrinkToFit="false"/>
      <protection locked="true" hidden="false"/>
    </xf>
    <xf numFmtId="165" fontId="8"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left" vertical="top" textRotation="0" wrapText="true" indent="0" shrinkToFit="false"/>
      <protection locked="true" hidden="false"/>
    </xf>
    <xf numFmtId="165" fontId="5" fillId="0" borderId="0" xfId="0" applyFont="true" applyBorder="fals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xf numFmtId="168" fontId="8" fillId="0" borderId="0" xfId="0" applyFont="true" applyBorder="false" applyAlignment="true" applyProtection="true">
      <alignment horizontal="left" vertical="center" textRotation="0" wrapText="true" indent="0" shrinkToFit="false"/>
      <protection locked="true" hidden="false"/>
    </xf>
    <xf numFmtId="168" fontId="4" fillId="0" borderId="0" xfId="0" applyFont="true" applyBorder="false" applyAlignment="true" applyProtection="true">
      <alignment horizontal="left" vertical="center" textRotation="0" wrapText="true" indent="0" shrinkToFit="false"/>
      <protection locked="true" hidden="false"/>
    </xf>
    <xf numFmtId="168" fontId="5" fillId="0" borderId="0" xfId="0" applyFont="true" applyBorder="false" applyAlignment="true" applyProtection="true">
      <alignment horizontal="left"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true" indent="0" shrinkToFit="false"/>
      <protection locked="true" hidden="false"/>
    </xf>
    <xf numFmtId="164" fontId="4" fillId="0" borderId="0" xfId="0" applyFont="true" applyBorder="false" applyAlignment="true" applyProtection="true">
      <alignment horizontal="right"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13" fillId="0" borderId="0" xfId="0" applyFont="true" applyBorder="false" applyAlignment="true" applyProtection="true">
      <alignment horizontal="right"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right" vertical="bottom" textRotation="0" wrapText="false" indent="0" shrinkToFit="false"/>
      <protection locked="true" hidden="false"/>
    </xf>
    <xf numFmtId="164" fontId="5" fillId="0" borderId="0" xfId="0" applyFont="true" applyBorder="true" applyAlignment="true" applyProtection="true">
      <alignment horizontal="left" vertical="top" textRotation="0" wrapText="false" indent="0" shrinkToFit="false"/>
      <protection locked="true" hidden="false"/>
    </xf>
    <xf numFmtId="164" fontId="5" fillId="0" borderId="0" xfId="0" applyFont="true" applyBorder="false" applyAlignment="true" applyProtection="true">
      <alignment horizontal="left" vertical="bottom" textRotation="0" wrapText="false" indent="0" shrinkToFit="false"/>
      <protection locked="true" hidden="false"/>
    </xf>
    <xf numFmtId="164" fontId="0" fillId="0" borderId="0" xfId="0" applyFont="true" applyBorder="false" applyAlignment="true" applyProtection="true">
      <alignment horizontal="left" vertical="top" textRotation="0" wrapText="false" indent="0" shrinkToFit="false"/>
      <protection locked="true" hidden="false"/>
    </xf>
    <xf numFmtId="164" fontId="14" fillId="0" borderId="0" xfId="0" applyFont="true" applyBorder="false" applyAlignment="true" applyProtection="true">
      <alignment horizontal="left" vertical="bottom" textRotation="0" wrapText="fals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center" vertical="bottom" textRotation="0" wrapText="true" indent="0" shrinkToFit="false"/>
      <protection locked="true" hidden="false"/>
    </xf>
    <xf numFmtId="164" fontId="5" fillId="0" borderId="0" xfId="0" applyFont="true" applyBorder="true" applyAlignment="true" applyProtection="true">
      <alignment horizontal="right" vertical="bottom" textRotation="0" wrapText="false" indent="0" shrinkToFit="false"/>
      <protection locked="true" hidden="false"/>
    </xf>
    <xf numFmtId="164" fontId="5" fillId="0" borderId="2" xfId="0" applyFont="true" applyBorder="true" applyAlignment="true" applyProtection="true">
      <alignment horizontal="center" vertical="top" textRotation="0" wrapText="false" indent="0" shrinkToFit="false"/>
      <protection locked="true" hidden="false"/>
    </xf>
    <xf numFmtId="164" fontId="5" fillId="0" borderId="2" xfId="0" applyFont="true" applyBorder="true" applyAlignment="true" applyProtection="true">
      <alignment horizontal="center" vertical="top" textRotation="0" wrapText="true" indent="0" shrinkToFit="false"/>
      <protection locked="true" hidden="false"/>
    </xf>
    <xf numFmtId="169" fontId="5" fillId="0" borderId="2" xfId="0" applyFont="true" applyBorder="true" applyAlignment="true" applyProtection="true">
      <alignment horizontal="left" vertical="top" textRotation="0" wrapText="false" indent="0" shrinkToFit="false"/>
      <protection locked="true" hidden="false"/>
    </xf>
    <xf numFmtId="164" fontId="5" fillId="0" borderId="2" xfId="0" applyFont="true" applyBorder="true" applyAlignment="true" applyProtection="true">
      <alignment horizontal="center" vertical="bottom" textRotation="0" wrapText="false" indent="0" shrinkToFit="false"/>
      <protection locked="true" hidden="false"/>
    </xf>
    <xf numFmtId="164" fontId="5" fillId="0" borderId="2" xfId="0" applyFont="true" applyBorder="true" applyAlignment="true" applyProtection="true">
      <alignment horizontal="center" vertical="center" textRotation="0" wrapText="false" indent="0" shrinkToFit="false"/>
      <protection locked="true" hidden="false"/>
    </xf>
    <xf numFmtId="165" fontId="5" fillId="0" borderId="2"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false" applyAlignment="true" applyProtection="true">
      <alignment horizontal="left" vertical="top" textRotation="0" wrapText="false" indent="0" shrinkToFit="false"/>
      <protection locked="true" hidden="false"/>
    </xf>
    <xf numFmtId="164" fontId="15" fillId="0" borderId="0" xfId="0" applyFont="true" applyBorder="false" applyAlignment="true" applyProtection="true">
      <alignment horizontal="left" vertical="top" textRotation="0" wrapText="true" indent="0" shrinkToFit="false"/>
      <protection locked="true" hidden="false"/>
    </xf>
    <xf numFmtId="169" fontId="15" fillId="0" borderId="0" xfId="0" applyFont="true" applyBorder="false" applyAlignment="true" applyProtection="true">
      <alignment horizontal="left" vertical="top" textRotation="0" wrapText="false" indent="0" shrinkToFit="false"/>
      <protection locked="true" hidden="false"/>
    </xf>
    <xf numFmtId="165" fontId="15" fillId="0" borderId="0" xfId="0" applyFont="true" applyBorder="false" applyAlignment="true" applyProtection="true">
      <alignment horizontal="center" vertical="bottom" textRotation="0" wrapText="false" indent="0" shrinkToFit="false"/>
      <protection locked="true" hidden="false"/>
    </xf>
    <xf numFmtId="166" fontId="15" fillId="0" borderId="0" xfId="0" applyFont="true" applyBorder="false" applyAlignment="true" applyProtection="true">
      <alignment horizontal="right"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center" vertical="top" textRotation="0" wrapText="false" indent="0" shrinkToFit="false"/>
      <protection locked="true" hidden="false"/>
    </xf>
    <xf numFmtId="166" fontId="15" fillId="0" borderId="0" xfId="0" applyFont="true" applyBorder="false" applyAlignment="true" applyProtection="true">
      <alignment horizontal="right" vertical="top" textRotation="0" wrapText="false" indent="0" shrinkToFit="false"/>
      <protection locked="true" hidden="false"/>
    </xf>
    <xf numFmtId="165" fontId="5" fillId="0" borderId="0" xfId="0" applyFont="true" applyBorder="false" applyAlignment="true" applyProtection="true">
      <alignment horizontal="center" vertical="top" textRotation="0" wrapText="false" indent="0" shrinkToFit="false"/>
      <protection locked="true" hidden="false"/>
    </xf>
    <xf numFmtId="166" fontId="5" fillId="0" borderId="0" xfId="0" applyFont="true" applyBorder="false" applyAlignment="true" applyProtection="true">
      <alignment horizontal="right" vertical="top" textRotation="0" wrapText="false" indent="0" shrinkToFit="false"/>
      <protection locked="true" hidden="false"/>
    </xf>
    <xf numFmtId="170" fontId="5" fillId="0" borderId="0" xfId="0" applyFont="true" applyBorder="false" applyAlignment="true" applyProtection="true">
      <alignment horizontal="left" vertical="top" textRotation="0" wrapText="true" indent="0" shrinkToFit="false"/>
      <protection locked="true" hidden="false"/>
    </xf>
    <xf numFmtId="165" fontId="5" fillId="0" borderId="0" xfId="0" applyFont="true" applyBorder="false" applyAlignment="true" applyProtection="true">
      <alignment horizontal="left" vertical="top" textRotation="0" wrapText="true" indent="0" shrinkToFit="false"/>
      <protection locked="true" hidden="false"/>
    </xf>
    <xf numFmtId="171" fontId="5" fillId="0" borderId="0" xfId="0" applyFont="true" applyBorder="false" applyAlignment="true" applyProtection="true">
      <alignment horizontal="center" vertical="top" textRotation="0" wrapText="false" indent="0" shrinkToFit="false"/>
      <protection locked="true" hidden="false"/>
    </xf>
    <xf numFmtId="164" fontId="5"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center" vertical="top" textRotation="0" wrapText="false" indent="0" shrinkToFit="false"/>
      <protection locked="true" hidden="false"/>
    </xf>
    <xf numFmtId="165" fontId="15" fillId="0" borderId="0" xfId="0" applyFont="true" applyBorder="false" applyAlignment="true" applyProtection="true">
      <alignment horizontal="center" vertical="top" textRotation="0" wrapText="false" indent="0" shrinkToFit="false"/>
      <protection locked="true" hidden="false"/>
    </xf>
    <xf numFmtId="172" fontId="5" fillId="0" borderId="0" xfId="0" applyFont="true" applyBorder="false" applyAlignment="true" applyProtection="true">
      <alignment horizontal="left" vertical="top" textRotation="0" wrapText="true" indent="0" shrinkToFit="false"/>
      <protection locked="true" hidden="false"/>
    </xf>
    <xf numFmtId="171" fontId="4" fillId="0" borderId="0" xfId="0" applyFont="true" applyBorder="false" applyAlignment="true" applyProtection="true">
      <alignment horizontal="center" vertical="top" textRotation="0" wrapText="false" indent="0" shrinkToFit="false"/>
      <protection locked="true" hidden="false"/>
    </xf>
    <xf numFmtId="171" fontId="15"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false" applyAlignment="true" applyProtection="true">
      <alignment horizontal="left" vertical="top" textRotation="0" wrapText="false" indent="0" shrinkToFit="false"/>
      <protection locked="true" hidden="false"/>
    </xf>
    <xf numFmtId="165" fontId="8" fillId="0" borderId="0" xfId="0" applyFont="true" applyBorder="false" applyAlignment="true" applyProtection="true">
      <alignment horizontal="center" vertical="top" textRotation="0" wrapText="false" indent="0" shrinkToFit="false"/>
      <protection locked="true" hidden="false"/>
    </xf>
    <xf numFmtId="170" fontId="15" fillId="0" borderId="0" xfId="0" applyFont="true" applyBorder="false" applyAlignment="true" applyProtection="true">
      <alignment horizontal="left" vertical="top" textRotation="0" wrapText="true" indent="0" shrinkToFit="false"/>
      <protection locked="true" hidden="false"/>
    </xf>
    <xf numFmtId="170" fontId="4" fillId="0" borderId="0" xfId="0" applyFont="true" applyBorder="false" applyAlignment="true" applyProtection="true">
      <alignment horizontal="left" vertical="top" textRotation="0" wrapText="true" indent="0" shrinkToFit="false"/>
      <protection locked="true" hidden="false"/>
    </xf>
    <xf numFmtId="169" fontId="5" fillId="0" borderId="0" xfId="0" applyFont="true" applyBorder="false" applyAlignment="true" applyProtection="true">
      <alignment horizontal="left" vertical="top" textRotation="0" wrapText="false" indent="0" shrinkToFit="false"/>
      <protection locked="true" hidden="false"/>
    </xf>
    <xf numFmtId="166" fontId="5" fillId="0" borderId="0" xfId="0" applyFont="true" applyBorder="false" applyAlignment="true" applyProtection="true">
      <alignment horizontal="right"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14" fillId="0" borderId="0" xfId="0" applyFont="true" applyBorder="false" applyAlignment="true" applyProtection="true">
      <alignment horizontal="left" vertical="top" textRotation="0" wrapText="false" indent="0" shrinkToFit="false"/>
      <protection locked="true" hidden="false"/>
    </xf>
    <xf numFmtId="164" fontId="14" fillId="0" borderId="0" xfId="0" applyFont="true" applyBorder="false" applyAlignment="true" applyProtection="true">
      <alignment horizontal="center" vertical="bottom" textRotation="0" wrapText="false" indent="0" shrinkToFit="false"/>
      <protection locked="true" hidden="false"/>
    </xf>
    <xf numFmtId="164" fontId="14" fillId="0" borderId="0" xfId="0" applyFont="true" applyBorder="false" applyAlignment="true" applyProtection="true">
      <alignment horizontal="right" vertical="bottom" textRotation="0" wrapText="false" indent="0" shrinkToFit="false"/>
      <protection locked="true" hidden="false"/>
    </xf>
    <xf numFmtId="173" fontId="14"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center" vertical="top" textRotation="0" wrapText="false" indent="0" shrinkToFit="false"/>
      <protection locked="true" hidden="false"/>
    </xf>
    <xf numFmtId="164" fontId="17" fillId="0" borderId="0" xfId="0" applyFont="true" applyBorder="false" applyAlignment="true" applyProtection="true">
      <alignment horizontal="center" vertical="bottom" textRotation="0" wrapText="false" indent="0" shrinkToFit="false"/>
      <protection locked="true" hidden="false"/>
    </xf>
    <xf numFmtId="167" fontId="17" fillId="0" borderId="0" xfId="0" applyFont="true" applyBorder="false" applyAlignment="true" applyProtection="true">
      <alignment horizontal="center"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9" fontId="17" fillId="0" borderId="0" xfId="0" applyFont="true" applyBorder="false" applyAlignment="true" applyProtection="true">
      <alignment horizontal="right" vertical="bottom" textRotation="0" wrapText="false" indent="0" shrinkToFit="false"/>
      <protection locked="true" hidden="false"/>
    </xf>
    <xf numFmtId="164" fontId="17" fillId="0" borderId="0" xfId="0" applyFont="true" applyBorder="false" applyAlignment="true" applyProtection="true">
      <alignment horizontal="right"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9" fontId="0" fillId="0" borderId="0" xfId="0" applyFont="true" applyBorder="false" applyAlignment="true" applyProtection="true">
      <alignment horizontal="right" vertical="bottom" textRotation="0" wrapText="false" indent="0" shrinkToFit="false"/>
      <protection locked="true" hidden="false"/>
    </xf>
    <xf numFmtId="164" fontId="17" fillId="0" borderId="0" xfId="0" applyFont="true" applyBorder="false" applyAlignment="true" applyProtection="true">
      <alignment horizontal="left" vertical="top" textRotation="0" wrapText="false" indent="0" shrinkToFit="false"/>
      <protection locked="true" hidden="false"/>
    </xf>
    <xf numFmtId="164" fontId="4" fillId="0" borderId="0" xfId="0" applyFont="true" applyBorder="fals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false" indent="0" shrinkToFit="false"/>
      <protection locked="true" hidden="false"/>
    </xf>
    <xf numFmtId="164" fontId="4" fillId="0" borderId="0" xfId="0" applyFont="true" applyBorder="true" applyAlignment="true" applyProtection="true">
      <alignment horizontal="left" vertical="center" textRotation="0" wrapText="false" indent="0" shrinkToFit="false"/>
      <protection locked="true" hidden="false"/>
    </xf>
    <xf numFmtId="164" fontId="17" fillId="0" borderId="0" xfId="0" applyFont="true" applyBorder="false" applyAlignment="true" applyProtection="true">
      <alignment horizontal="left" vertical="bottom" textRotation="0" wrapText="false" indent="0" shrinkToFit="false"/>
      <protection locked="true" hidden="false"/>
    </xf>
    <xf numFmtId="164" fontId="19"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70" fontId="4" fillId="0" borderId="0" xfId="0" applyFont="true" applyBorder="false" applyAlignment="true" applyProtection="true">
      <alignment horizontal="general" vertical="bottom" textRotation="0" wrapText="false" indent="0" shrinkToFit="false"/>
      <protection locked="true" hidden="false"/>
    </xf>
    <xf numFmtId="169" fontId="4" fillId="0" borderId="0" xfId="0" applyFont="true" applyBorder="false" applyAlignment="true" applyProtection="true">
      <alignment horizontal="right" vertical="bottom" textRotation="0" wrapText="false" indent="0" shrinkToFit="false"/>
      <protection locked="true" hidden="false"/>
    </xf>
    <xf numFmtId="171" fontId="4" fillId="0" borderId="0" xfId="0" applyFont="true" applyBorder="false" applyAlignment="true" applyProtection="true">
      <alignment horizontal="center" vertical="bottom" textRotation="0" wrapText="false" indent="0" shrinkToFit="false"/>
      <protection locked="true" hidden="false"/>
    </xf>
    <xf numFmtId="166" fontId="8" fillId="0" borderId="0" xfId="0" applyFont="true" applyBorder="false" applyAlignment="true" applyProtection="true">
      <alignment horizontal="right" vertical="bottom" textRotation="0" wrapText="false" indent="0" shrinkToFit="false"/>
      <protection locked="true" hidden="false"/>
    </xf>
    <xf numFmtId="165" fontId="19" fillId="0" borderId="2" xfId="0" applyFont="true" applyBorder="true" applyAlignment="true" applyProtection="true">
      <alignment horizontal="center" vertical="top" textRotation="0" wrapText="true" indent="0" shrinkToFit="false"/>
      <protection locked="true" hidden="false"/>
    </xf>
    <xf numFmtId="170" fontId="17" fillId="0" borderId="2" xfId="0" applyFont="true" applyBorder="true" applyAlignment="true" applyProtection="true">
      <alignment horizontal="center" vertical="top" textRotation="0" wrapText="true" indent="0" shrinkToFit="false"/>
      <protection locked="true" hidden="false"/>
    </xf>
    <xf numFmtId="164" fontId="17" fillId="0" borderId="2" xfId="0" applyFont="true" applyBorder="true" applyAlignment="true" applyProtection="true">
      <alignment horizontal="center" vertical="top" textRotation="0" wrapText="true" indent="0" shrinkToFit="false"/>
      <protection locked="true" hidden="false"/>
    </xf>
    <xf numFmtId="165" fontId="4" fillId="0" borderId="2" xfId="0" applyFont="true" applyBorder="true" applyAlignment="true" applyProtection="true">
      <alignment horizontal="center" vertical="center" textRotation="0" wrapText="false" indent="0" shrinkToFit="false"/>
      <protection locked="true" hidden="false"/>
    </xf>
    <xf numFmtId="174" fontId="20" fillId="0" borderId="2" xfId="0" applyFont="true" applyBorder="true" applyAlignment="true" applyProtection="true">
      <alignment horizontal="center" vertical="center" textRotation="0" wrapText="true" indent="0" shrinkToFit="false"/>
      <protection locked="true" hidden="false"/>
    </xf>
    <xf numFmtId="164" fontId="20" fillId="0" borderId="2" xfId="0" applyFont="true" applyBorder="true" applyAlignment="true" applyProtection="true">
      <alignment horizontal="center" vertical="center" textRotation="0" wrapText="true" indent="0" shrinkToFit="false"/>
      <protection locked="true" hidden="false"/>
    </xf>
    <xf numFmtId="174" fontId="21" fillId="0" borderId="2" xfId="0" applyFont="true" applyBorder="true" applyAlignment="true" applyProtection="true">
      <alignment horizontal="center" vertical="center" textRotation="0" wrapText="false" indent="0" shrinkToFit="false"/>
      <protection locked="true" hidden="false"/>
    </xf>
    <xf numFmtId="174" fontId="22" fillId="0" borderId="2" xfId="0" applyFont="true" applyBorder="true" applyAlignment="true" applyProtection="true">
      <alignment horizontal="center" vertical="center" textRotation="0" wrapText="false" indent="0" shrinkToFit="false"/>
      <protection locked="true" hidden="false"/>
    </xf>
    <xf numFmtId="164" fontId="23" fillId="0" borderId="2" xfId="0" applyFont="true" applyBorder="true" applyAlignment="true" applyProtection="true">
      <alignment horizontal="center" vertical="center" textRotation="0" wrapText="true" indent="0" shrinkToFit="false"/>
      <protection locked="true" hidden="false"/>
    </xf>
    <xf numFmtId="165" fontId="17" fillId="0" borderId="2" xfId="0" applyFont="true" applyBorder="true" applyAlignment="true" applyProtection="true">
      <alignment horizontal="center" vertical="top" textRotation="0" wrapText="true" indent="0" shrinkToFit="false"/>
      <protection locked="true" hidden="false"/>
    </xf>
    <xf numFmtId="169" fontId="17" fillId="0" borderId="2" xfId="0" applyFont="true" applyBorder="true" applyAlignment="true" applyProtection="true">
      <alignment horizontal="right" vertical="top" textRotation="0" wrapText="true" indent="0" shrinkToFit="false"/>
      <protection locked="true" hidden="false"/>
    </xf>
    <xf numFmtId="171" fontId="17" fillId="0" borderId="2" xfId="0" applyFont="true" applyBorder="true" applyAlignment="true" applyProtection="true">
      <alignment horizontal="center" vertical="top" textRotation="0" wrapText="true" indent="0" shrinkToFit="false"/>
      <protection locked="true" hidden="false"/>
    </xf>
    <xf numFmtId="164" fontId="17" fillId="0" borderId="2" xfId="0" applyFont="true" applyBorder="true" applyAlignment="true" applyProtection="true">
      <alignment horizontal="center" vertical="center" textRotation="0" wrapText="false" indent="0" shrinkToFit="false"/>
      <protection locked="true" hidden="false"/>
    </xf>
    <xf numFmtId="169" fontId="17" fillId="0" borderId="2" xfId="0" applyFont="true" applyBorder="true" applyAlignment="true" applyProtection="true">
      <alignment horizontal="center" vertical="center" textRotation="0" wrapText="true" indent="0" shrinkToFit="false"/>
      <protection locked="true" hidden="false"/>
    </xf>
    <xf numFmtId="165" fontId="17" fillId="0" borderId="2" xfId="0" applyFont="true" applyBorder="true" applyAlignment="true" applyProtection="true">
      <alignment horizontal="center" vertical="center" textRotation="0" wrapText="true" indent="0" shrinkToFit="false"/>
      <protection locked="true" hidden="false"/>
    </xf>
    <xf numFmtId="164" fontId="22" fillId="0" borderId="2" xfId="0" applyFont="true" applyBorder="true" applyAlignment="true" applyProtection="true">
      <alignment horizontal="center" vertical="center" textRotation="0" wrapText="false" indent="0" shrinkToFit="false"/>
      <protection locked="true" hidden="false"/>
    </xf>
    <xf numFmtId="169" fontId="8" fillId="0" borderId="0" xfId="0" applyFont="true" applyBorder="false" applyAlignment="true" applyProtection="true">
      <alignment horizontal="left" vertical="top" textRotation="0" wrapText="false" indent="0" shrinkToFit="false"/>
      <protection locked="true" hidden="false"/>
    </xf>
    <xf numFmtId="166" fontId="8" fillId="0" borderId="0" xfId="0" applyFont="true" applyBorder="false" applyAlignment="true" applyProtection="true">
      <alignment horizontal="right" vertical="top" textRotation="0" wrapText="false" indent="0" shrinkToFit="false"/>
      <protection locked="true" hidden="false"/>
    </xf>
    <xf numFmtId="166" fontId="24" fillId="0" borderId="0" xfId="0" applyFont="true" applyBorder="false" applyAlignment="true" applyProtection="true">
      <alignment horizontal="right" vertical="top" textRotation="0" wrapText="false" indent="0" shrinkToFit="false"/>
      <protection locked="true" hidden="false"/>
    </xf>
    <xf numFmtId="164" fontId="8" fillId="0" borderId="0" xfId="0" applyFont="true" applyBorder="false" applyAlignment="true" applyProtection="true">
      <alignment horizontal="center" vertical="top" textRotation="0" wrapText="true" indent="0" shrinkToFit="false"/>
      <protection locked="true" hidden="false"/>
    </xf>
    <xf numFmtId="165"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left" vertical="top" textRotation="0" wrapText="true" indent="0" shrinkToFit="false"/>
      <protection locked="true" hidden="false"/>
    </xf>
    <xf numFmtId="169" fontId="4" fillId="0" borderId="0" xfId="0" applyFont="true" applyBorder="false" applyAlignment="true" applyProtection="true">
      <alignment horizontal="left" vertical="top" textRotation="0" wrapText="false" indent="0" shrinkToFit="false"/>
      <protection locked="true" hidden="false"/>
    </xf>
    <xf numFmtId="166" fontId="4" fillId="0" borderId="0" xfId="0" applyFont="true" applyBorder="false" applyAlignment="true" applyProtection="true">
      <alignment horizontal="right" vertical="top" textRotation="0" wrapText="false" indent="0" shrinkToFit="false"/>
      <protection locked="true" hidden="false"/>
    </xf>
    <xf numFmtId="166" fontId="25" fillId="0" borderId="0" xfId="0" applyFont="true" applyBorder="false" applyAlignment="true" applyProtection="true">
      <alignment horizontal="right" vertical="top" textRotation="0" wrapText="false" indent="0" shrinkToFit="false"/>
      <protection locked="true" hidden="false"/>
    </xf>
    <xf numFmtId="166" fontId="17" fillId="0" borderId="0" xfId="0" applyFont="true" applyBorder="false" applyAlignment="true" applyProtection="true">
      <alignment horizontal="general" vertical="bottom" textRotation="0" wrapText="false" indent="0" shrinkToFit="false"/>
      <protection locked="true" hidden="false"/>
    </xf>
    <xf numFmtId="165" fontId="8" fillId="0" borderId="0" xfId="0" applyFont="true" applyBorder="false" applyAlignment="true" applyProtection="true">
      <alignment horizontal="center" vertical="top" textRotation="0" wrapText="true" indent="0" shrinkToFit="false"/>
      <protection locked="true" hidden="false"/>
    </xf>
    <xf numFmtId="165" fontId="8" fillId="0" borderId="0" xfId="0" applyFont="true" applyBorder="false" applyAlignment="true" applyProtection="true">
      <alignment horizontal="left" vertical="top" textRotation="0" wrapText="true" indent="0" shrinkToFit="false"/>
      <protection locked="true" hidden="false"/>
    </xf>
    <xf numFmtId="165" fontId="8" fillId="0" borderId="0" xfId="0" applyFont="true" applyBorder="false" applyAlignment="true" applyProtection="true">
      <alignment horizontal="left" vertical="top" textRotation="0" wrapText="false" indent="0" shrinkToFit="false"/>
      <protection locked="true" hidden="false"/>
    </xf>
    <xf numFmtId="164" fontId="17" fillId="0" borderId="0" xfId="0" applyFont="true" applyBorder="false" applyAlignment="true" applyProtection="true">
      <alignment horizontal="center" vertical="top" textRotation="0" wrapText="false" indent="0" shrinkToFit="false"/>
      <protection locked="true" hidden="false"/>
    </xf>
    <xf numFmtId="165" fontId="8"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left" vertical="top" textRotation="0" wrapText="true" indent="0" shrinkToFit="false"/>
      <protection locked="true" hidden="false"/>
    </xf>
    <xf numFmtId="165" fontId="4" fillId="0" borderId="0" xfId="0" applyFont="true" applyBorder="false" applyAlignment="true" applyProtection="true">
      <alignment horizontal="left" vertical="top" textRotation="0" wrapText="true" indent="0" shrinkToFit="false"/>
      <protection locked="true" hidden="false"/>
    </xf>
    <xf numFmtId="165" fontId="4" fillId="0" borderId="0" xfId="0" applyFont="true" applyBorder="false" applyAlignment="true" applyProtection="true">
      <alignment horizontal="left" vertical="top" textRotation="0" wrapText="false" indent="0" shrinkToFit="false"/>
      <protection locked="true" hidden="false"/>
    </xf>
    <xf numFmtId="164" fontId="4" fillId="0" borderId="0" xfId="0" applyFont="true" applyBorder="false" applyAlignment="true" applyProtection="true">
      <alignment horizontal="left" vertical="top" textRotation="0" wrapText="false" indent="0" shrinkToFit="false"/>
      <protection locked="true" hidden="false"/>
    </xf>
    <xf numFmtId="165" fontId="4" fillId="0" borderId="0" xfId="0" applyFont="true" applyBorder="false" applyAlignment="true" applyProtection="true">
      <alignment horizontal="center" vertical="top" textRotation="0" wrapText="false" indent="0" shrinkToFit="false"/>
      <protection locked="true" hidden="false"/>
    </xf>
    <xf numFmtId="166" fontId="4" fillId="0" borderId="0" xfId="0" applyFont="true" applyBorder="false" applyAlignment="true" applyProtection="true">
      <alignment horizontal="right" vertical="top" textRotation="0" wrapText="false" indent="0" shrinkToFit="false"/>
      <protection locked="true" hidden="false"/>
    </xf>
    <xf numFmtId="166" fontId="5" fillId="0" borderId="0" xfId="0" applyFont="true" applyBorder="false" applyAlignment="true" applyProtection="true">
      <alignment horizontal="right" vertical="top" textRotation="0" wrapText="false" indent="0" shrinkToFit="false"/>
      <protection locked="true" hidden="false"/>
    </xf>
    <xf numFmtId="166" fontId="25" fillId="0" borderId="0" xfId="0" applyFont="true" applyBorder="false" applyAlignment="true" applyProtection="true">
      <alignment horizontal="right" vertical="top"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75" fontId="7" fillId="0" borderId="0" xfId="0" applyFont="true" applyBorder="false" applyAlignment="true" applyProtection="true">
      <alignment horizontal="general" vertical="bottom" textRotation="0" wrapText="false" indent="0" shrinkToFit="false"/>
      <protection locked="true" hidden="false"/>
    </xf>
    <xf numFmtId="172" fontId="4" fillId="0" borderId="0" xfId="0" applyFont="true" applyBorder="false" applyAlignment="true" applyProtection="true">
      <alignment horizontal="left" vertical="top" textRotation="0" wrapText="true" indent="0" shrinkToFit="false"/>
      <protection locked="true" hidden="false"/>
    </xf>
    <xf numFmtId="171" fontId="4" fillId="0" borderId="0" xfId="0" applyFont="true" applyBorder="false" applyAlignment="true" applyProtection="true">
      <alignment horizontal="center" vertical="top" textRotation="0" wrapText="false" indent="0" shrinkToFit="false"/>
      <protection locked="true" hidden="false"/>
    </xf>
    <xf numFmtId="165" fontId="4" fillId="0" borderId="0" xfId="0" applyFont="true" applyBorder="false" applyAlignment="true" applyProtection="true">
      <alignment horizontal="left" vertical="bottom" textRotation="0" wrapText="true" indent="0" shrinkToFit="false"/>
      <protection locked="true" hidden="false"/>
    </xf>
    <xf numFmtId="164" fontId="19" fillId="2" borderId="0" xfId="0" applyFont="true" applyBorder="fals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4" fillId="0" borderId="0" xfId="0" applyFont="true" applyBorder="false" applyAlignment="true" applyProtection="true">
      <alignment horizontal="center" vertical="top" textRotation="0" wrapText="false" indent="0" shrinkToFit="false"/>
      <protection locked="true" hidden="false"/>
    </xf>
    <xf numFmtId="166" fontId="17" fillId="0" borderId="0" xfId="0" applyFont="true" applyBorder="false" applyAlignment="true" applyProtection="true">
      <alignment horizontal="right" vertical="top" textRotation="0" wrapText="false" indent="0" shrinkToFit="false"/>
      <protection locked="true" hidden="false"/>
    </xf>
    <xf numFmtId="166" fontId="26" fillId="0" borderId="0" xfId="0" applyFont="true" applyBorder="false" applyAlignment="true" applyProtection="true">
      <alignment horizontal="right" vertical="top" textRotation="0" wrapText="false" indent="0" shrinkToFit="false"/>
      <protection locked="true" hidden="false"/>
    </xf>
    <xf numFmtId="166" fontId="27" fillId="0" borderId="0" xfId="0" applyFont="true" applyBorder="false" applyAlignment="true" applyProtection="true">
      <alignment horizontal="right" vertical="top" textRotation="0" wrapText="false" indent="0" shrinkToFit="false"/>
      <protection locked="true" hidden="false"/>
    </xf>
    <xf numFmtId="166" fontId="17" fillId="0" borderId="0" xfId="0" applyFont="true" applyBorder="false" applyAlignment="true" applyProtection="true">
      <alignment horizontal="right" vertical="top" textRotation="0" wrapText="false" indent="0" shrinkToFit="false"/>
      <protection locked="true" hidden="false"/>
    </xf>
    <xf numFmtId="166" fontId="26" fillId="0" borderId="0" xfId="0" applyFont="true" applyBorder="false" applyAlignment="true" applyProtection="true">
      <alignment horizontal="right" vertical="top" textRotation="0" wrapText="false" indent="0" shrinkToFit="false"/>
      <protection locked="true" hidden="false"/>
    </xf>
    <xf numFmtId="166" fontId="27" fillId="0" borderId="0" xfId="0" applyFont="true" applyBorder="false" applyAlignment="true" applyProtection="true">
      <alignment horizontal="right" vertical="top" textRotation="0" wrapText="false" indent="0" shrinkToFit="false"/>
      <protection locked="true" hidden="false"/>
    </xf>
    <xf numFmtId="166" fontId="4" fillId="0" borderId="0" xfId="0" applyFont="true" applyBorder="false" applyAlignment="true" applyProtection="tru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patternType="soli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F413D"/>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J144"/>
  <sheetViews>
    <sheetView showFormulas="false" showGridLines="true" showRowColHeaders="true" showZeros="true" rightToLeft="false" tabSelected="false" showOutlineSymbols="true" defaultGridColor="true" view="pageBreakPreview" topLeftCell="A1" colorId="64" zoomScale="75" zoomScaleNormal="60" zoomScalePageLayoutView="75" workbookViewId="0">
      <selection pane="topLeft" activeCell="C2" activeCellId="0" sqref="1:1048576"/>
    </sheetView>
  </sheetViews>
  <sheetFormatPr defaultColWidth="8.6796875" defaultRowHeight="12.8" zeroHeight="false" outlineLevelRow="0" outlineLevelCol="0"/>
  <cols>
    <col collapsed="false" customWidth="true" hidden="false" outlineLevel="0" max="1" min="1" style="1" width="4.44"/>
    <col collapsed="false" customWidth="true" hidden="false" outlineLevel="0" max="2" min="2" style="1" width="61.03"/>
    <col collapsed="false" customWidth="true" hidden="false" outlineLevel="0" max="3" min="3" style="1" width="4.44"/>
    <col collapsed="false" customWidth="true" hidden="false" outlineLevel="0" max="4" min="4" style="1" width="7.22"/>
    <col collapsed="false" customWidth="true" hidden="true" outlineLevel="0" max="5" min="5" style="1" width="8.21"/>
    <col collapsed="false" customWidth="true" hidden="true" outlineLevel="0" max="6" min="6" style="1" width="5.28"/>
    <col collapsed="false" customWidth="true" hidden="false" outlineLevel="0" max="7" min="7" style="1" width="20.7"/>
    <col collapsed="false" customWidth="true" hidden="false" outlineLevel="0" max="1023" min="8" style="1" width="7.22"/>
    <col collapsed="false" customWidth="true" hidden="false" outlineLevel="0" max="1025" min="1024" style="2" width="7.22"/>
    <col collapsed="false" customWidth="false" hidden="false" outlineLevel="0" max="16384" min="1026" style="3" width="8.68"/>
  </cols>
  <sheetData>
    <row r="1" customFormat="false" ht="31.35" hidden="false" customHeight="true" outlineLevel="0" collapsed="false">
      <c r="A1" s="4"/>
      <c r="B1" s="4"/>
      <c r="C1" s="5" t="s">
        <v>0</v>
      </c>
      <c r="D1" s="5"/>
      <c r="E1" s="5"/>
      <c r="F1" s="5"/>
      <c r="G1" s="5"/>
    </row>
    <row r="2" customFormat="false" ht="149.5" hidden="false" customHeight="true" outlineLevel="0" collapsed="false">
      <c r="A2" s="4"/>
      <c r="B2" s="4"/>
      <c r="C2" s="6" t="s">
        <v>1</v>
      </c>
      <c r="D2" s="6"/>
      <c r="E2" s="6"/>
      <c r="F2" s="6"/>
      <c r="G2" s="6"/>
    </row>
    <row r="3" customFormat="false" ht="60.8" hidden="false" customHeight="true" outlineLevel="0" collapsed="false">
      <c r="A3" s="4"/>
      <c r="B3" s="7" t="s">
        <v>2</v>
      </c>
      <c r="C3" s="7"/>
      <c r="D3" s="7"/>
      <c r="E3" s="7"/>
      <c r="F3" s="7"/>
      <c r="G3" s="7"/>
    </row>
    <row r="4" customFormat="false" ht="22.35" hidden="false" customHeight="true" outlineLevel="0" collapsed="false">
      <c r="A4" s="8"/>
      <c r="B4" s="8"/>
      <c r="C4" s="8"/>
      <c r="D4" s="9"/>
      <c r="E4" s="9"/>
      <c r="F4" s="9"/>
      <c r="G4" s="9"/>
      <c r="H4" s="4"/>
      <c r="I4" s="4"/>
    </row>
    <row r="5" customFormat="false" ht="72.2" hidden="false" customHeight="true" outlineLevel="0" collapsed="false">
      <c r="A5" s="10" t="s">
        <v>3</v>
      </c>
      <c r="B5" s="10" t="s">
        <v>4</v>
      </c>
      <c r="C5" s="11" t="s">
        <v>5</v>
      </c>
      <c r="D5" s="11"/>
      <c r="E5" s="11"/>
      <c r="F5" s="11"/>
      <c r="G5" s="12" t="s">
        <v>6</v>
      </c>
    </row>
    <row r="6" customFormat="false" ht="36" hidden="false" customHeight="true" outlineLevel="0" collapsed="false">
      <c r="A6" s="10"/>
      <c r="B6" s="10"/>
      <c r="C6" s="10" t="s">
        <v>7</v>
      </c>
      <c r="D6" s="10" t="s">
        <v>8</v>
      </c>
      <c r="E6" s="13" t="s">
        <v>9</v>
      </c>
      <c r="F6" s="13" t="s">
        <v>10</v>
      </c>
      <c r="G6" s="12"/>
    </row>
    <row r="7" customFormat="false" ht="17.6" hidden="false" customHeight="false" outlineLevel="0" collapsed="false">
      <c r="A7" s="14" t="n">
        <v>1</v>
      </c>
      <c r="B7" s="10" t="n">
        <v>2</v>
      </c>
      <c r="C7" s="10" t="n">
        <v>3</v>
      </c>
      <c r="D7" s="10" t="n">
        <v>4</v>
      </c>
      <c r="E7" s="13" t="s">
        <v>11</v>
      </c>
      <c r="F7" s="13" t="s">
        <v>12</v>
      </c>
      <c r="G7" s="12" t="n">
        <v>5</v>
      </c>
    </row>
    <row r="8" customFormat="false" ht="17.6" hidden="false" customHeight="false" outlineLevel="0" collapsed="false">
      <c r="A8" s="15"/>
      <c r="B8" s="16" t="s">
        <v>13</v>
      </c>
      <c r="C8" s="17"/>
      <c r="D8" s="17"/>
      <c r="E8" s="18"/>
      <c r="F8" s="18"/>
      <c r="G8" s="19" t="n">
        <f aca="false">G9+G17+G21+G26+G29+G35+G40+G44+G49+G51+G38</f>
        <v>4995273019.55</v>
      </c>
    </row>
    <row r="9" customFormat="false" ht="17.6" hidden="false" customHeight="false" outlineLevel="0" collapsed="false">
      <c r="A9" s="20" t="s">
        <v>14</v>
      </c>
      <c r="B9" s="21" t="s">
        <v>15</v>
      </c>
      <c r="C9" s="22" t="s">
        <v>16</v>
      </c>
      <c r="D9" s="23"/>
      <c r="E9" s="24"/>
      <c r="F9" s="24"/>
      <c r="G9" s="25" t="n">
        <f aca="false">G10+G11+G12+G14+G15+G16+G13</f>
        <v>473575783.76</v>
      </c>
    </row>
    <row r="10" customFormat="false" ht="48.5" hidden="false" customHeight="false" outlineLevel="0" collapsed="false">
      <c r="A10" s="26"/>
      <c r="B10" s="27" t="s">
        <v>17</v>
      </c>
      <c r="C10" s="28" t="s">
        <v>16</v>
      </c>
      <c r="D10" s="28" t="s">
        <v>18</v>
      </c>
      <c r="E10" s="28"/>
      <c r="F10" s="28"/>
      <c r="G10" s="29" t="n">
        <f aca="false">'приложение 10'!I27</f>
        <v>3342000</v>
      </c>
    </row>
    <row r="11" customFormat="false" ht="64.15" hidden="false" customHeight="false" outlineLevel="0" collapsed="false">
      <c r="A11" s="26"/>
      <c r="B11" s="27" t="s">
        <v>19</v>
      </c>
      <c r="C11" s="28" t="s">
        <v>16</v>
      </c>
      <c r="D11" s="28" t="s">
        <v>20</v>
      </c>
      <c r="E11" s="28" t="s">
        <v>21</v>
      </c>
      <c r="F11" s="28"/>
      <c r="G11" s="29" t="n">
        <f aca="false">'приложение 10'!I11</f>
        <v>9212600</v>
      </c>
    </row>
    <row r="12" customFormat="false" ht="64.15" hidden="false" customHeight="false" outlineLevel="0" collapsed="false">
      <c r="A12" s="26"/>
      <c r="B12" s="27" t="s">
        <v>22</v>
      </c>
      <c r="C12" s="28" t="s">
        <v>16</v>
      </c>
      <c r="D12" s="28" t="s">
        <v>23</v>
      </c>
      <c r="E12" s="28"/>
      <c r="F12" s="28"/>
      <c r="G12" s="29" t="n">
        <f aca="false">'приложение 10'!I32</f>
        <v>105951800</v>
      </c>
    </row>
    <row r="13" customFormat="false" ht="17.6" hidden="false" customHeight="false" outlineLevel="0" collapsed="false">
      <c r="A13" s="26"/>
      <c r="B13" s="30" t="s">
        <v>24</v>
      </c>
      <c r="C13" s="28" t="s">
        <v>16</v>
      </c>
      <c r="D13" s="28" t="s">
        <v>25</v>
      </c>
      <c r="E13" s="28"/>
      <c r="F13" s="28"/>
      <c r="G13" s="29" t="n">
        <f aca="false">'приложение 10'!I46</f>
        <v>85000</v>
      </c>
    </row>
    <row r="14" customFormat="false" ht="48.5" hidden="false" customHeight="false" outlineLevel="0" collapsed="false">
      <c r="A14" s="26"/>
      <c r="B14" s="27" t="s">
        <v>26</v>
      </c>
      <c r="C14" s="28" t="s">
        <v>16</v>
      </c>
      <c r="D14" s="28" t="s">
        <v>27</v>
      </c>
      <c r="E14" s="28" t="s">
        <v>21</v>
      </c>
      <c r="F14" s="28"/>
      <c r="G14" s="29" t="n">
        <f aca="false">'приложение 10'!I282+'приложение 10'!I302</f>
        <v>41400200</v>
      </c>
    </row>
    <row r="15" customFormat="false" ht="17.6" hidden="false" customHeight="false" outlineLevel="0" collapsed="false">
      <c r="A15" s="26"/>
      <c r="B15" s="27" t="s">
        <v>28</v>
      </c>
      <c r="C15" s="28" t="s">
        <v>16</v>
      </c>
      <c r="D15" s="28" t="s">
        <v>29</v>
      </c>
      <c r="E15" s="28" t="s">
        <v>30</v>
      </c>
      <c r="F15" s="28"/>
      <c r="G15" s="29" t="n">
        <f aca="false">'приложение 10'!I50</f>
        <v>5383473.76</v>
      </c>
    </row>
    <row r="16" customFormat="false" ht="17.6" hidden="false" customHeight="false" outlineLevel="0" collapsed="false">
      <c r="A16" s="26"/>
      <c r="B16" s="27" t="s">
        <v>31</v>
      </c>
      <c r="C16" s="28" t="s">
        <v>16</v>
      </c>
      <c r="D16" s="28" t="s">
        <v>32</v>
      </c>
      <c r="E16" s="28" t="s">
        <v>30</v>
      </c>
      <c r="F16" s="28" t="s">
        <v>33</v>
      </c>
      <c r="G16" s="29" t="n">
        <f aca="false">'приложение 10'!I55+'приложение 10'!I343+'приложение 10'!I288+'приложение 10'!I608+'приложение 10'!I364+'приложение 10'!I543+'приложение 10'!I312+'приложение 10'!I20+'приложение 10'!I319+'приложение 10'!I651</f>
        <v>308200710</v>
      </c>
    </row>
    <row r="17" s="33" customFormat="true" ht="32.8" hidden="false" customHeight="false" outlineLevel="0" collapsed="false">
      <c r="A17" s="20" t="s">
        <v>34</v>
      </c>
      <c r="B17" s="31" t="s">
        <v>35</v>
      </c>
      <c r="C17" s="32" t="s">
        <v>20</v>
      </c>
      <c r="D17" s="32"/>
      <c r="E17" s="32"/>
      <c r="F17" s="32"/>
      <c r="G17" s="25" t="n">
        <f aca="false">G18+G20+G19</f>
        <v>51749226.24</v>
      </c>
      <c r="AMJ17" s="2"/>
    </row>
    <row r="18" customFormat="false" ht="17.6" hidden="false" customHeight="false" outlineLevel="0" collapsed="false">
      <c r="A18" s="26"/>
      <c r="B18" s="27" t="s">
        <v>36</v>
      </c>
      <c r="C18" s="28" t="s">
        <v>20</v>
      </c>
      <c r="D18" s="28" t="s">
        <v>37</v>
      </c>
      <c r="E18" s="28"/>
      <c r="F18" s="28"/>
      <c r="G18" s="29" t="n">
        <f aca="false">'приложение 10'!I101</f>
        <v>46229700</v>
      </c>
    </row>
    <row r="19" customFormat="false" ht="48.5" hidden="false" customHeight="false" outlineLevel="0" collapsed="false">
      <c r="A19" s="26"/>
      <c r="B19" s="34" t="s">
        <v>38</v>
      </c>
      <c r="C19" s="35" t="s">
        <v>20</v>
      </c>
      <c r="D19" s="35" t="s">
        <v>39</v>
      </c>
      <c r="E19" s="28"/>
      <c r="F19" s="28"/>
      <c r="G19" s="29" t="n">
        <f aca="false">'приложение 10'!I115</f>
        <v>2868526.24</v>
      </c>
    </row>
    <row r="20" customFormat="false" ht="32.8" hidden="false" customHeight="false" outlineLevel="0" collapsed="false">
      <c r="A20" s="26"/>
      <c r="B20" s="27" t="s">
        <v>40</v>
      </c>
      <c r="C20" s="28" t="s">
        <v>20</v>
      </c>
      <c r="D20" s="28" t="s">
        <v>41</v>
      </c>
      <c r="E20" s="28"/>
      <c r="F20" s="28"/>
      <c r="G20" s="29" t="n">
        <f aca="false">'приложение 10'!I125</f>
        <v>2651000</v>
      </c>
    </row>
    <row r="21" s="33" customFormat="true" ht="17.6" hidden="false" customHeight="false" outlineLevel="0" collapsed="false">
      <c r="A21" s="20" t="s">
        <v>42</v>
      </c>
      <c r="B21" s="31" t="s">
        <v>43</v>
      </c>
      <c r="C21" s="32" t="s">
        <v>23</v>
      </c>
      <c r="D21" s="32"/>
      <c r="E21" s="32"/>
      <c r="F21" s="32"/>
      <c r="G21" s="25" t="n">
        <f aca="false">G22+G24+G25+G23</f>
        <v>252006197.32</v>
      </c>
      <c r="AMJ21" s="2"/>
    </row>
    <row r="22" customFormat="false" ht="17.6" hidden="false" customHeight="false" outlineLevel="0" collapsed="false">
      <c r="A22" s="26"/>
      <c r="B22" s="27" t="s">
        <v>44</v>
      </c>
      <c r="C22" s="28" t="s">
        <v>23</v>
      </c>
      <c r="D22" s="28" t="s">
        <v>25</v>
      </c>
      <c r="E22" s="28"/>
      <c r="F22" s="28"/>
      <c r="G22" s="29" t="n">
        <f aca="false">'приложение 10'!I325</f>
        <v>33101400</v>
      </c>
    </row>
    <row r="23" customFormat="false" ht="17.6" hidden="false" customHeight="false" outlineLevel="0" collapsed="false">
      <c r="A23" s="26"/>
      <c r="B23" s="30" t="s">
        <v>45</v>
      </c>
      <c r="C23" s="28" t="s">
        <v>23</v>
      </c>
      <c r="D23" s="28" t="s">
        <v>46</v>
      </c>
      <c r="E23" s="28"/>
      <c r="F23" s="28"/>
      <c r="G23" s="29" t="n">
        <f aca="false">'приложение 10'!I147</f>
        <v>11396000</v>
      </c>
    </row>
    <row r="24" customFormat="false" ht="17.6" hidden="false" customHeight="false" outlineLevel="0" collapsed="false">
      <c r="A24" s="26"/>
      <c r="B24" s="27" t="s">
        <v>47</v>
      </c>
      <c r="C24" s="28" t="s">
        <v>23</v>
      </c>
      <c r="D24" s="28" t="s">
        <v>37</v>
      </c>
      <c r="E24" s="28"/>
      <c r="F24" s="28"/>
      <c r="G24" s="29" t="n">
        <f aca="false">'приложение 10'!I152</f>
        <v>206023797.32</v>
      </c>
    </row>
    <row r="25" customFormat="false" ht="17.6" hidden="false" customHeight="false" outlineLevel="0" collapsed="false">
      <c r="A25" s="26"/>
      <c r="B25" s="30" t="s">
        <v>48</v>
      </c>
      <c r="C25" s="28" t="s">
        <v>23</v>
      </c>
      <c r="D25" s="28" t="s">
        <v>49</v>
      </c>
      <c r="E25" s="28"/>
      <c r="F25" s="28"/>
      <c r="G25" s="29" t="n">
        <f aca="false">'приложение 10'!I162+'приложение 10'!I357</f>
        <v>1485000</v>
      </c>
    </row>
    <row r="26" s="33" customFormat="true" ht="17.6" hidden="false" customHeight="false" outlineLevel="0" collapsed="false">
      <c r="A26" s="20" t="s">
        <v>50</v>
      </c>
      <c r="B26" s="31" t="s">
        <v>51</v>
      </c>
      <c r="C26" s="32" t="s">
        <v>25</v>
      </c>
      <c r="D26" s="32"/>
      <c r="E26" s="32"/>
      <c r="F26" s="32"/>
      <c r="G26" s="25" t="n">
        <f aca="false">G28+G27</f>
        <v>143511512.23</v>
      </c>
      <c r="AMJ26" s="2"/>
    </row>
    <row r="27" customFormat="false" ht="17.6" hidden="false" customHeight="false" outlineLevel="0" collapsed="false">
      <c r="A27" s="26"/>
      <c r="B27" s="27" t="s">
        <v>52</v>
      </c>
      <c r="C27" s="28" t="s">
        <v>25</v>
      </c>
      <c r="D27" s="28" t="s">
        <v>16</v>
      </c>
      <c r="E27" s="28"/>
      <c r="F27" s="28"/>
      <c r="G27" s="29" t="n">
        <f aca="false">'приложение 10'!I178</f>
        <v>14904100</v>
      </c>
      <c r="AMJ27" s="1"/>
    </row>
    <row r="28" customFormat="false" ht="17.6" hidden="false" customHeight="false" outlineLevel="0" collapsed="false">
      <c r="A28" s="20"/>
      <c r="B28" s="27" t="s">
        <v>53</v>
      </c>
      <c r="C28" s="28" t="s">
        <v>25</v>
      </c>
      <c r="D28" s="28" t="s">
        <v>18</v>
      </c>
      <c r="E28" s="32"/>
      <c r="F28" s="32"/>
      <c r="G28" s="29" t="n">
        <f aca="false">'приложение 10'!I188</f>
        <v>128607412.23</v>
      </c>
    </row>
    <row r="29" s="33" customFormat="true" ht="17.6" hidden="false" customHeight="false" outlineLevel="0" collapsed="false">
      <c r="A29" s="20" t="s">
        <v>54</v>
      </c>
      <c r="B29" s="31" t="s">
        <v>55</v>
      </c>
      <c r="C29" s="32" t="s">
        <v>56</v>
      </c>
      <c r="D29" s="32"/>
      <c r="E29" s="32"/>
      <c r="F29" s="32"/>
      <c r="G29" s="25" t="n">
        <f aca="false">G30+G31+G33+G34+G32</f>
        <v>3309516900</v>
      </c>
      <c r="AMJ29" s="2"/>
    </row>
    <row r="30" customFormat="false" ht="17.6" hidden="false" customHeight="false" outlineLevel="0" collapsed="false">
      <c r="A30" s="26"/>
      <c r="B30" s="27" t="s">
        <v>57</v>
      </c>
      <c r="C30" s="28" t="s">
        <v>56</v>
      </c>
      <c r="D30" s="28" t="s">
        <v>16</v>
      </c>
      <c r="E30" s="28"/>
      <c r="F30" s="28"/>
      <c r="G30" s="29" t="n">
        <f aca="false">'приложение 10'!I371+'приложение 10'!I215</f>
        <v>1067600022.94</v>
      </c>
    </row>
    <row r="31" customFormat="false" ht="17.6" hidden="false" customHeight="false" outlineLevel="0" collapsed="false">
      <c r="A31" s="26"/>
      <c r="B31" s="27" t="s">
        <v>58</v>
      </c>
      <c r="C31" s="28" t="s">
        <v>56</v>
      </c>
      <c r="D31" s="28" t="s">
        <v>18</v>
      </c>
      <c r="E31" s="28"/>
      <c r="F31" s="28"/>
      <c r="G31" s="29" t="n">
        <f aca="false">'приложение 10'!I394+'приложение 10'!I223</f>
        <v>1881358400</v>
      </c>
    </row>
    <row r="32" customFormat="false" ht="17.6" hidden="false" customHeight="false" outlineLevel="0" collapsed="false">
      <c r="A32" s="26"/>
      <c r="B32" s="34" t="s">
        <v>59</v>
      </c>
      <c r="C32" s="28" t="s">
        <v>56</v>
      </c>
      <c r="D32" s="28" t="s">
        <v>20</v>
      </c>
      <c r="E32" s="28"/>
      <c r="F32" s="28"/>
      <c r="G32" s="29" t="n">
        <f aca="false">'приложение 10'!I452+'приложение 10'!I549</f>
        <v>205566077.06</v>
      </c>
    </row>
    <row r="33" customFormat="false" ht="17.6" hidden="false" customHeight="false" outlineLevel="0" collapsed="false">
      <c r="A33" s="26"/>
      <c r="B33" s="27" t="s">
        <v>60</v>
      </c>
      <c r="C33" s="28" t="s">
        <v>56</v>
      </c>
      <c r="D33" s="28" t="s">
        <v>56</v>
      </c>
      <c r="E33" s="28"/>
      <c r="F33" s="28"/>
      <c r="G33" s="29" t="n">
        <f aca="false">'приложение 10'!I657+'приложение 10'!I702+'приложение 10'!I230+'приложение 10'!I471</f>
        <v>30418700</v>
      </c>
    </row>
    <row r="34" customFormat="false" ht="17.6" hidden="false" customHeight="false" outlineLevel="0" collapsed="false">
      <c r="A34" s="26"/>
      <c r="B34" s="27" t="s">
        <v>61</v>
      </c>
      <c r="C34" s="28" t="s">
        <v>56</v>
      </c>
      <c r="D34" s="28" t="s">
        <v>37</v>
      </c>
      <c r="E34" s="28"/>
      <c r="F34" s="28"/>
      <c r="G34" s="29" t="n">
        <f aca="false">'приложение 10'!I476+'приложение 10'!I235+'приложение 10'!I694+'приложение 10'!I558+'приложение 10'!I707</f>
        <v>124573700</v>
      </c>
    </row>
    <row r="35" s="33" customFormat="true" ht="17.6" hidden="false" customHeight="false" outlineLevel="0" collapsed="false">
      <c r="A35" s="20" t="s">
        <v>62</v>
      </c>
      <c r="B35" s="31" t="s">
        <v>63</v>
      </c>
      <c r="C35" s="32" t="s">
        <v>46</v>
      </c>
      <c r="D35" s="32"/>
      <c r="E35" s="32"/>
      <c r="F35" s="32"/>
      <c r="G35" s="25" t="n">
        <f aca="false">G36+G37</f>
        <v>94173300</v>
      </c>
      <c r="AMJ35" s="2"/>
    </row>
    <row r="36" customFormat="false" ht="17.6" hidden="false" customHeight="false" outlineLevel="0" collapsed="false">
      <c r="A36" s="26"/>
      <c r="B36" s="27" t="s">
        <v>64</v>
      </c>
      <c r="C36" s="28" t="s">
        <v>46</v>
      </c>
      <c r="D36" s="28" t="s">
        <v>16</v>
      </c>
      <c r="E36" s="28"/>
      <c r="F36" s="28"/>
      <c r="G36" s="29" t="n">
        <f aca="false">'приложение 10'!I571</f>
        <v>75575700</v>
      </c>
    </row>
    <row r="37" customFormat="false" ht="32.8" hidden="false" customHeight="false" outlineLevel="0" collapsed="false">
      <c r="A37" s="26"/>
      <c r="B37" s="27" t="s">
        <v>65</v>
      </c>
      <c r="C37" s="28" t="s">
        <v>46</v>
      </c>
      <c r="D37" s="28" t="s">
        <v>23</v>
      </c>
      <c r="E37" s="28"/>
      <c r="F37" s="28"/>
      <c r="G37" s="29" t="n">
        <f aca="false">'приложение 10'!I581</f>
        <v>18597600</v>
      </c>
    </row>
    <row r="38" s="33" customFormat="true" ht="17.6" hidden="false" customHeight="false" outlineLevel="0" collapsed="false">
      <c r="A38" s="20" t="s">
        <v>66</v>
      </c>
      <c r="B38" s="30" t="s">
        <v>67</v>
      </c>
      <c r="C38" s="32" t="s">
        <v>37</v>
      </c>
      <c r="D38" s="32"/>
      <c r="E38" s="32"/>
      <c r="F38" s="32"/>
      <c r="G38" s="25" t="n">
        <f aca="false">G39</f>
        <v>916100</v>
      </c>
    </row>
    <row r="39" customFormat="false" ht="17.6" hidden="false" customHeight="false" outlineLevel="0" collapsed="false">
      <c r="A39" s="26"/>
      <c r="B39" s="30" t="s">
        <v>68</v>
      </c>
      <c r="C39" s="28" t="s">
        <v>37</v>
      </c>
      <c r="D39" s="28" t="s">
        <v>18</v>
      </c>
      <c r="E39" s="28"/>
      <c r="F39" s="28"/>
      <c r="G39" s="29" t="n">
        <f aca="false">'приложение 10'!I243</f>
        <v>916100</v>
      </c>
    </row>
    <row r="40" s="33" customFormat="true" ht="17.6" hidden="false" customHeight="false" outlineLevel="0" collapsed="false">
      <c r="A40" s="20" t="s">
        <v>69</v>
      </c>
      <c r="B40" s="31" t="s">
        <v>70</v>
      </c>
      <c r="C40" s="32" t="s">
        <v>39</v>
      </c>
      <c r="D40" s="32"/>
      <c r="E40" s="32"/>
      <c r="F40" s="32"/>
      <c r="G40" s="25" t="n">
        <f aca="false">G41+G42+G43</f>
        <v>268712500</v>
      </c>
      <c r="AMJ40" s="2"/>
    </row>
    <row r="41" customFormat="false" ht="17.6" hidden="false" customHeight="false" outlineLevel="0" collapsed="false">
      <c r="A41" s="26"/>
      <c r="B41" s="27" t="s">
        <v>71</v>
      </c>
      <c r="C41" s="28" t="s">
        <v>39</v>
      </c>
      <c r="D41" s="28" t="s">
        <v>20</v>
      </c>
      <c r="E41" s="28"/>
      <c r="F41" s="28"/>
      <c r="G41" s="29" t="n">
        <f aca="false">'приложение 10'!I254</f>
        <v>65115000</v>
      </c>
    </row>
    <row r="42" customFormat="false" ht="17.6" hidden="false" customHeight="false" outlineLevel="0" collapsed="false">
      <c r="A42" s="26"/>
      <c r="B42" s="27" t="s">
        <v>72</v>
      </c>
      <c r="C42" s="28" t="s">
        <v>39</v>
      </c>
      <c r="D42" s="28" t="s">
        <v>23</v>
      </c>
      <c r="E42" s="28"/>
      <c r="F42" s="28"/>
      <c r="G42" s="29" t="n">
        <f aca="false">'приложение 10'!I520+'приложение 10'!I713+'приложение 10'!I260</f>
        <v>189267700</v>
      </c>
    </row>
    <row r="43" customFormat="false" ht="17.6" hidden="false" customHeight="false" outlineLevel="0" collapsed="false">
      <c r="A43" s="26"/>
      <c r="B43" s="27" t="s">
        <v>73</v>
      </c>
      <c r="C43" s="28" t="s">
        <v>39</v>
      </c>
      <c r="D43" s="28" t="s">
        <v>27</v>
      </c>
      <c r="E43" s="28"/>
      <c r="F43" s="28"/>
      <c r="G43" s="29" t="n">
        <f aca="false">'приложение 10'!I724</f>
        <v>14329800</v>
      </c>
    </row>
    <row r="44" s="33" customFormat="true" ht="17.6" hidden="false" customHeight="false" outlineLevel="0" collapsed="false">
      <c r="A44" s="20" t="s">
        <v>74</v>
      </c>
      <c r="B44" s="31" t="s">
        <v>75</v>
      </c>
      <c r="C44" s="32" t="s">
        <v>29</v>
      </c>
      <c r="D44" s="32"/>
      <c r="E44" s="32"/>
      <c r="F44" s="32"/>
      <c r="G44" s="25" t="n">
        <f aca="false">G45+G48+G47+G46</f>
        <v>376111500</v>
      </c>
      <c r="AMJ44" s="2"/>
    </row>
    <row r="45" customFormat="false" ht="17.6" hidden="false" customHeight="false" outlineLevel="0" collapsed="false">
      <c r="A45" s="26"/>
      <c r="B45" s="27" t="s">
        <v>76</v>
      </c>
      <c r="C45" s="28" t="s">
        <v>29</v>
      </c>
      <c r="D45" s="28" t="s">
        <v>16</v>
      </c>
      <c r="E45" s="28"/>
      <c r="F45" s="28"/>
      <c r="G45" s="29" t="n">
        <f aca="false">'приложение 10'!I614+'приложение 10'!I526+'приложение 10'!I275</f>
        <v>208046400</v>
      </c>
    </row>
    <row r="46" customFormat="false" ht="17.6" hidden="false" customHeight="false" outlineLevel="0" collapsed="false">
      <c r="A46" s="26"/>
      <c r="B46" s="30" t="s">
        <v>77</v>
      </c>
      <c r="C46" s="28" t="s">
        <v>29</v>
      </c>
      <c r="D46" s="28" t="s">
        <v>18</v>
      </c>
      <c r="E46" s="28"/>
      <c r="F46" s="28"/>
      <c r="G46" s="29" t="n">
        <f aca="false">'приложение 10'!I621</f>
        <v>30100</v>
      </c>
    </row>
    <row r="47" customFormat="false" ht="17.6" hidden="false" customHeight="false" outlineLevel="0" collapsed="false">
      <c r="A47" s="26"/>
      <c r="B47" s="36" t="s">
        <v>78</v>
      </c>
      <c r="C47" s="28" t="s">
        <v>29</v>
      </c>
      <c r="D47" s="28" t="s">
        <v>20</v>
      </c>
      <c r="E47" s="28"/>
      <c r="F47" s="28"/>
      <c r="G47" s="29" t="n">
        <f aca="false">'приложение 10'!I626</f>
        <v>163509600</v>
      </c>
    </row>
    <row r="48" customFormat="false" ht="32.8" hidden="false" customHeight="false" outlineLevel="0" collapsed="false">
      <c r="A48" s="26"/>
      <c r="B48" s="27" t="s">
        <v>79</v>
      </c>
      <c r="C48" s="28" t="s">
        <v>29</v>
      </c>
      <c r="D48" s="28" t="s">
        <v>25</v>
      </c>
      <c r="E48" s="28" t="s">
        <v>80</v>
      </c>
      <c r="F48" s="28"/>
      <c r="G48" s="29" t="n">
        <f aca="false">'приложение 10'!I643</f>
        <v>4525400</v>
      </c>
    </row>
    <row r="49" s="33" customFormat="true" ht="32.8" hidden="false" customHeight="false" outlineLevel="0" collapsed="false">
      <c r="A49" s="20" t="s">
        <v>81</v>
      </c>
      <c r="B49" s="37" t="s">
        <v>82</v>
      </c>
      <c r="C49" s="32" t="s">
        <v>41</v>
      </c>
      <c r="D49" s="32" t="s">
        <v>83</v>
      </c>
      <c r="E49" s="32"/>
      <c r="F49" s="32"/>
      <c r="G49" s="25" t="n">
        <f aca="false">G50</f>
        <v>25000000</v>
      </c>
      <c r="AMJ49" s="2"/>
    </row>
    <row r="50" customFormat="false" ht="48.5" hidden="false" customHeight="false" outlineLevel="0" collapsed="false">
      <c r="A50" s="20"/>
      <c r="B50" s="38" t="s">
        <v>84</v>
      </c>
      <c r="C50" s="28" t="s">
        <v>41</v>
      </c>
      <c r="D50" s="28" t="s">
        <v>16</v>
      </c>
      <c r="E50" s="32"/>
      <c r="F50" s="32"/>
      <c r="G50" s="29" t="n">
        <f aca="false">'приложение 10'!I294</f>
        <v>25000000</v>
      </c>
    </row>
    <row r="51" customFormat="false" ht="17.35" hidden="false" customHeight="false" outlineLevel="0" collapsed="false">
      <c r="A51" s="20"/>
      <c r="B51" s="38"/>
      <c r="C51" s="28"/>
      <c r="D51" s="28"/>
      <c r="E51" s="32"/>
      <c r="F51" s="32"/>
      <c r="G51" s="29"/>
    </row>
    <row r="52" customFormat="false" ht="17.35" hidden="false" customHeight="false" outlineLevel="0" collapsed="false">
      <c r="A52" s="20"/>
      <c r="B52" s="39"/>
      <c r="C52" s="28"/>
      <c r="D52" s="28"/>
      <c r="E52" s="32"/>
      <c r="F52" s="32"/>
      <c r="G52" s="29"/>
    </row>
    <row r="53" customFormat="false" ht="17.35" hidden="false" customHeight="false" outlineLevel="0" collapsed="false">
      <c r="B53" s="4" t="s">
        <v>85</v>
      </c>
      <c r="C53" s="27"/>
    </row>
    <row r="54" customFormat="false" ht="19.35" hidden="false" customHeight="true" outlineLevel="0" collapsed="false">
      <c r="B54" s="40" t="s">
        <v>86</v>
      </c>
      <c r="C54" s="40"/>
    </row>
    <row r="55" customFormat="false" ht="19.35" hidden="false" customHeight="true" outlineLevel="0" collapsed="false">
      <c r="B55" s="40" t="s">
        <v>87</v>
      </c>
      <c r="C55" s="40"/>
      <c r="G55" s="41"/>
    </row>
    <row r="56" customFormat="false" ht="17.35" hidden="false" customHeight="false" outlineLevel="0" collapsed="false">
      <c r="B56" s="42" t="s">
        <v>88</v>
      </c>
      <c r="G56" s="41" t="s">
        <v>89</v>
      </c>
    </row>
    <row r="105" customFormat="false" ht="47.25" hidden="false" customHeight="true" outlineLevel="0" collapsed="false"/>
    <row r="144" customFormat="false" ht="70.5" hidden="false" customHeight="true" outlineLevel="0" collapsed="false"/>
  </sheetData>
  <mergeCells count="10">
    <mergeCell ref="C1:G1"/>
    <mergeCell ref="C2:G2"/>
    <mergeCell ref="B3:G3"/>
    <mergeCell ref="D4:G4"/>
    <mergeCell ref="A5:A6"/>
    <mergeCell ref="B5:B6"/>
    <mergeCell ref="C5:F5"/>
    <mergeCell ref="G5:G6"/>
    <mergeCell ref="B54:C54"/>
    <mergeCell ref="B55:C55"/>
  </mergeCells>
  <printOptions headings="false" gridLines="false" gridLinesSet="true" horizontalCentered="false" verticalCentered="false"/>
  <pageMargins left="0.7875" right="0.196527777777778" top="0.7875" bottom="0.447222222222222" header="0.511811023622047" footer="0.511811023622047"/>
  <pageSetup paperSize="9" scale="89"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K635"/>
  <sheetViews>
    <sheetView showFormulas="false" showGridLines="true" showRowColHeaders="true" showZeros="true" rightToLeft="false" tabSelected="false" showOutlineSymbols="true" defaultGridColor="true" view="pageBreakPreview" topLeftCell="A19" colorId="64" zoomScale="75" zoomScaleNormal="60" zoomScalePageLayoutView="75" workbookViewId="0">
      <selection pane="topLeft" activeCell="A19" activeCellId="0" sqref="1:1048576"/>
    </sheetView>
  </sheetViews>
  <sheetFormatPr defaultColWidth="8.6796875" defaultRowHeight="17.35" zeroHeight="false" outlineLevelRow="0" outlineLevelCol="0"/>
  <cols>
    <col collapsed="false" customWidth="true" hidden="false" outlineLevel="0" max="1" min="1" style="43" width="4.44"/>
    <col collapsed="false" customWidth="true" hidden="false" outlineLevel="0" max="2" min="2" style="44" width="58.12"/>
    <col collapsed="false" customWidth="true" hidden="false" outlineLevel="0" max="3" min="3" style="45" width="16.83"/>
    <col collapsed="false" customWidth="true" hidden="false" outlineLevel="0" max="4" min="4" style="46" width="11.11"/>
    <col collapsed="false" customWidth="true" hidden="false" outlineLevel="0" max="5" min="5" style="47" width="20.7"/>
    <col collapsed="false" customWidth="true" hidden="false" outlineLevel="0" max="6" min="6" style="48" width="0.4"/>
    <col collapsed="false" customWidth="true" hidden="false" outlineLevel="0" max="7" min="7" style="48" width="10.15"/>
    <col collapsed="false" customWidth="true" hidden="false" outlineLevel="0" max="8" min="8" style="48" width="11.11"/>
    <col collapsed="false" customWidth="true" hidden="false" outlineLevel="0" max="1023" min="9" style="48" width="7.22"/>
    <col collapsed="false" customWidth="true" hidden="false" outlineLevel="0" max="1025" min="1024" style="2" width="7.22"/>
    <col collapsed="false" customWidth="false" hidden="false" outlineLevel="0" max="16384" min="1026" style="2" width="8.68"/>
  </cols>
  <sheetData>
    <row r="1" customFormat="false" ht="17.35" hidden="false" customHeight="false" outlineLevel="0" collapsed="false">
      <c r="A1" s="49"/>
      <c r="C1" s="44"/>
      <c r="D1" s="50"/>
      <c r="E1" s="51"/>
    </row>
    <row r="2" customFormat="false" ht="27.95" hidden="false" customHeight="true" outlineLevel="0" collapsed="false">
      <c r="A2" s="49"/>
      <c r="C2" s="52" t="s">
        <v>90</v>
      </c>
      <c r="D2" s="52"/>
      <c r="E2" s="52"/>
    </row>
    <row r="3" s="55" customFormat="true" ht="114.45" hidden="false" customHeight="true" outlineLevel="0" collapsed="false">
      <c r="A3" s="53"/>
      <c r="B3" s="44"/>
      <c r="C3" s="6" t="s">
        <v>1</v>
      </c>
      <c r="D3" s="6"/>
      <c r="E3" s="6"/>
      <c r="F3" s="54"/>
      <c r="AMJ3" s="56"/>
    </row>
    <row r="4" customFormat="false" ht="61.8" hidden="false" customHeight="true" outlineLevel="0" collapsed="false">
      <c r="A4" s="44"/>
      <c r="B4" s="57" t="s">
        <v>91</v>
      </c>
      <c r="C4" s="57"/>
      <c r="D4" s="57"/>
      <c r="E4" s="57"/>
    </row>
    <row r="5" customFormat="false" ht="19.35" hidden="false" customHeight="true" outlineLevel="0" collapsed="false">
      <c r="A5" s="44"/>
      <c r="C5" s="44"/>
      <c r="D5" s="50"/>
      <c r="E5" s="51"/>
      <c r="F5" s="58"/>
    </row>
    <row r="6" customFormat="false" ht="17.6" hidden="false" customHeight="false" outlineLevel="0" collapsed="false">
      <c r="A6" s="59"/>
      <c r="B6" s="60" t="s">
        <v>4</v>
      </c>
      <c r="C6" s="61" t="s">
        <v>92</v>
      </c>
      <c r="D6" s="62" t="s">
        <v>93</v>
      </c>
      <c r="E6" s="62" t="s">
        <v>6</v>
      </c>
    </row>
    <row r="7" customFormat="false" ht="17.6" hidden="false" customHeight="false" outlineLevel="0" collapsed="false">
      <c r="A7" s="63" t="n">
        <v>1</v>
      </c>
      <c r="B7" s="59" t="n">
        <v>2</v>
      </c>
      <c r="C7" s="61" t="s">
        <v>94</v>
      </c>
      <c r="D7" s="64" t="s">
        <v>95</v>
      </c>
      <c r="E7" s="63" t="n">
        <v>5</v>
      </c>
    </row>
    <row r="8" s="70" customFormat="true" ht="17.6" hidden="false" customHeight="false" outlineLevel="0" collapsed="false">
      <c r="A8" s="65"/>
      <c r="B8" s="66" t="s">
        <v>96</v>
      </c>
      <c r="C8" s="67"/>
      <c r="D8" s="68"/>
      <c r="E8" s="69" t="n">
        <f aca="false">E9+E51+E55+E97+E108+E120+E135+E214+E229+E256+E265+E375+E324+E410+E252+E308+E320+E338+E303+E316+E350+E223+E248+E127+E131+E342+E366</f>
        <v>4995273019.55</v>
      </c>
      <c r="AMJ8" s="2"/>
    </row>
    <row r="9" s="70" customFormat="true" ht="48.5" hidden="false" customHeight="false" outlineLevel="0" collapsed="false">
      <c r="A9" s="66" t="s">
        <v>14</v>
      </c>
      <c r="B9" s="66" t="s">
        <v>97</v>
      </c>
      <c r="C9" s="65" t="n">
        <v>5000000000</v>
      </c>
      <c r="D9" s="71"/>
      <c r="E9" s="72" t="n">
        <f aca="false">E10+E15+E41+E45+E48</f>
        <v>235916800</v>
      </c>
      <c r="AMJ9" s="2"/>
    </row>
    <row r="10" customFormat="false" ht="32.8" hidden="false" customHeight="false" outlineLevel="0" collapsed="false">
      <c r="A10" s="44"/>
      <c r="B10" s="34" t="s">
        <v>98</v>
      </c>
      <c r="C10" s="44" t="n">
        <v>5010000000</v>
      </c>
      <c r="D10" s="73"/>
      <c r="E10" s="74" t="n">
        <f aca="false">E11+E13</f>
        <v>3594000</v>
      </c>
    </row>
    <row r="11" customFormat="false" ht="32.8" hidden="false" customHeight="false" outlineLevel="0" collapsed="false">
      <c r="A11" s="44"/>
      <c r="B11" s="75" t="s">
        <v>99</v>
      </c>
      <c r="C11" s="44" t="n">
        <v>5010000190</v>
      </c>
      <c r="D11" s="73"/>
      <c r="E11" s="74" t="n">
        <f aca="false">E12</f>
        <v>3342000</v>
      </c>
    </row>
    <row r="12" customFormat="false" ht="79.85" hidden="false" customHeight="false" outlineLevel="0" collapsed="false">
      <c r="A12" s="44"/>
      <c r="B12" s="34" t="s">
        <v>100</v>
      </c>
      <c r="C12" s="44" t="n">
        <v>5010000190</v>
      </c>
      <c r="D12" s="73" t="s">
        <v>101</v>
      </c>
      <c r="E12" s="74" t="n">
        <f aca="false">'приложение 10'!I31</f>
        <v>3342000</v>
      </c>
    </row>
    <row r="13" customFormat="false" ht="173.85" hidden="false" customHeight="false" outlineLevel="0" collapsed="false">
      <c r="A13" s="44"/>
      <c r="B13" s="34" t="s">
        <v>102</v>
      </c>
      <c r="C13" s="44" t="n">
        <v>5010060070</v>
      </c>
      <c r="D13" s="73"/>
      <c r="E13" s="74" t="n">
        <f aca="false">E14</f>
        <v>252000</v>
      </c>
    </row>
    <row r="14" customFormat="false" ht="32.8" hidden="false" customHeight="false" outlineLevel="0" collapsed="false">
      <c r="A14" s="44"/>
      <c r="B14" s="34" t="s">
        <v>103</v>
      </c>
      <c r="C14" s="44" t="n">
        <v>5010060070</v>
      </c>
      <c r="D14" s="73" t="s">
        <v>104</v>
      </c>
      <c r="E14" s="74" t="n">
        <f aca="false">'приложение 10'!I119</f>
        <v>252000</v>
      </c>
    </row>
    <row r="15" customFormat="false" ht="32.8" hidden="false" customHeight="false" outlineLevel="0" collapsed="false">
      <c r="A15" s="44"/>
      <c r="B15" s="34" t="s">
        <v>105</v>
      </c>
      <c r="C15" s="44" t="n">
        <v>5020000000</v>
      </c>
      <c r="D15" s="73"/>
      <c r="E15" s="74" t="n">
        <f aca="false">E16+E20+E23+E26+E32+E30+E36+E39</f>
        <v>213919500</v>
      </c>
    </row>
    <row r="16" customFormat="false" ht="32.8" hidden="false" customHeight="false" outlineLevel="0" collapsed="false">
      <c r="A16" s="44"/>
      <c r="B16" s="75" t="s">
        <v>99</v>
      </c>
      <c r="C16" s="44" t="n">
        <v>5020000190</v>
      </c>
      <c r="D16" s="73"/>
      <c r="E16" s="74" t="n">
        <f aca="false">E17+E18+E19</f>
        <v>190293800</v>
      </c>
    </row>
    <row r="17" customFormat="false" ht="79.85" hidden="false" customHeight="false" outlineLevel="0" collapsed="false">
      <c r="A17" s="44"/>
      <c r="B17" s="34" t="s">
        <v>100</v>
      </c>
      <c r="C17" s="44" t="n">
        <v>5020000190</v>
      </c>
      <c r="D17" s="73" t="s">
        <v>101</v>
      </c>
      <c r="E17" s="74" t="n">
        <f aca="false">'приложение 10'!I36+'приложение 10'!I286+'приложение 10'!I329+'приложение 10'!I347+'приложение 10'!I480+'приложение 10'!I585+'приложение 10'!I647+'приложение 10'!I698</f>
        <v>190278400</v>
      </c>
    </row>
    <row r="18" customFormat="false" ht="32.8" hidden="true" customHeight="false" outlineLevel="0" collapsed="false">
      <c r="A18" s="44"/>
      <c r="B18" s="34" t="s">
        <v>103</v>
      </c>
      <c r="C18" s="44" t="n">
        <v>5020000190</v>
      </c>
      <c r="D18" s="73" t="s">
        <v>104</v>
      </c>
      <c r="E18" s="74" t="n">
        <f aca="false">'приложение 10'!I348+'приложение 10'!I481</f>
        <v>0</v>
      </c>
    </row>
    <row r="19" customFormat="false" ht="17.6" hidden="false" customHeight="false" outlineLevel="0" collapsed="false">
      <c r="A19" s="44"/>
      <c r="B19" s="34" t="s">
        <v>106</v>
      </c>
      <c r="C19" s="44" t="n">
        <v>5020000190</v>
      </c>
      <c r="D19" s="73" t="s">
        <v>107</v>
      </c>
      <c r="E19" s="74" t="n">
        <f aca="false">'приложение 10'!I37+'приложение 10'!I287+'приложение 10'!I330+'приложение 10'!I349+'приложение 10'!I482+'приложение 10'!I586+'приложение 10'!I648+'приложение 10'!I699</f>
        <v>15400</v>
      </c>
    </row>
    <row r="20" customFormat="false" ht="159.5" hidden="false" customHeight="true" outlineLevel="0" collapsed="false">
      <c r="A20" s="44"/>
      <c r="B20" s="34" t="s">
        <v>108</v>
      </c>
      <c r="C20" s="44" t="n">
        <v>5020060870</v>
      </c>
      <c r="D20" s="73"/>
      <c r="E20" s="74" t="n">
        <f aca="false">E21+E22</f>
        <v>982600</v>
      </c>
    </row>
    <row r="21" customFormat="false" ht="79.85" hidden="false" customHeight="false" outlineLevel="0" collapsed="false">
      <c r="A21" s="44"/>
      <c r="B21" s="34" t="s">
        <v>100</v>
      </c>
      <c r="C21" s="44" t="n">
        <v>5020060870</v>
      </c>
      <c r="D21" s="73" t="s">
        <v>101</v>
      </c>
      <c r="E21" s="74" t="n">
        <f aca="false">'приложение 10'!I39</f>
        <v>982600</v>
      </c>
    </row>
    <row r="22" customFormat="false" ht="32.8" hidden="true" customHeight="false" outlineLevel="0" collapsed="false">
      <c r="A22" s="44"/>
      <c r="B22" s="34" t="s">
        <v>103</v>
      </c>
      <c r="C22" s="44" t="n">
        <v>5020060870</v>
      </c>
      <c r="D22" s="73" t="s">
        <v>104</v>
      </c>
      <c r="E22" s="74" t="n">
        <f aca="false">'приложение 10'!I40</f>
        <v>0</v>
      </c>
    </row>
    <row r="23" customFormat="false" ht="48.5" hidden="false" customHeight="false" outlineLevel="0" collapsed="false">
      <c r="A23" s="44"/>
      <c r="B23" s="76" t="s">
        <v>109</v>
      </c>
      <c r="C23" s="44" t="n">
        <v>5020060910</v>
      </c>
      <c r="D23" s="77"/>
      <c r="E23" s="74" t="n">
        <f aca="false">E24+E25</f>
        <v>1959400</v>
      </c>
    </row>
    <row r="24" customFormat="false" ht="79.85" hidden="false" customHeight="false" outlineLevel="0" collapsed="false">
      <c r="A24" s="44"/>
      <c r="B24" s="34" t="s">
        <v>100</v>
      </c>
      <c r="C24" s="44" t="n">
        <v>5020060910</v>
      </c>
      <c r="D24" s="73" t="s">
        <v>101</v>
      </c>
      <c r="E24" s="74" t="n">
        <f aca="false">'приложение 10'!I332</f>
        <v>1797400</v>
      </c>
    </row>
    <row r="25" customFormat="false" ht="32.8" hidden="false" customHeight="false" outlineLevel="0" collapsed="false">
      <c r="A25" s="44"/>
      <c r="B25" s="34" t="s">
        <v>103</v>
      </c>
      <c r="C25" s="44" t="n">
        <v>5020060910</v>
      </c>
      <c r="D25" s="73" t="s">
        <v>104</v>
      </c>
      <c r="E25" s="74" t="n">
        <f aca="false">'приложение 10'!I333</f>
        <v>162000</v>
      </c>
    </row>
    <row r="26" customFormat="false" ht="220.85" hidden="false" customHeight="false" outlineLevel="0" collapsed="false">
      <c r="A26" s="44"/>
      <c r="B26" s="34" t="s">
        <v>110</v>
      </c>
      <c r="C26" s="44" t="n">
        <v>5020069170</v>
      </c>
      <c r="D26" s="78"/>
      <c r="E26" s="74" t="n">
        <f aca="false">E27+E28+E29</f>
        <v>1318400</v>
      </c>
    </row>
    <row r="27" customFormat="false" ht="79.85" hidden="false" customHeight="false" outlineLevel="0" collapsed="false">
      <c r="A27" s="44"/>
      <c r="B27" s="34" t="s">
        <v>111</v>
      </c>
      <c r="C27" s="44" t="n">
        <v>5020069170</v>
      </c>
      <c r="D27" s="78" t="n">
        <v>100</v>
      </c>
      <c r="E27" s="74" t="n">
        <f aca="false">'приложение 10'!I728</f>
        <v>1318400</v>
      </c>
    </row>
    <row r="28" customFormat="false" ht="32.8" hidden="true" customHeight="false" outlineLevel="0" collapsed="false">
      <c r="A28" s="44"/>
      <c r="B28" s="34" t="s">
        <v>103</v>
      </c>
      <c r="C28" s="44" t="n">
        <v>5020069170</v>
      </c>
      <c r="D28" s="73" t="s">
        <v>104</v>
      </c>
      <c r="E28" s="74" t="n">
        <f aca="false">'приложение 10'!I729</f>
        <v>0</v>
      </c>
    </row>
    <row r="29" customFormat="false" ht="17.6" hidden="true" customHeight="false" outlineLevel="0" collapsed="false">
      <c r="A29" s="44"/>
      <c r="B29" s="34" t="s">
        <v>106</v>
      </c>
      <c r="C29" s="44" t="n">
        <v>5020069170</v>
      </c>
      <c r="D29" s="73" t="s">
        <v>107</v>
      </c>
      <c r="E29" s="74" t="n">
        <f aca="false">'приложение 10'!I730</f>
        <v>0</v>
      </c>
    </row>
    <row r="30" customFormat="false" ht="79.85" hidden="false" customHeight="false" outlineLevel="0" collapsed="false">
      <c r="A30" s="44"/>
      <c r="B30" s="34" t="s">
        <v>112</v>
      </c>
      <c r="C30" s="44" t="n">
        <v>5020069180</v>
      </c>
      <c r="D30" s="77"/>
      <c r="E30" s="74" t="n">
        <f aca="false">E31</f>
        <v>982900</v>
      </c>
    </row>
    <row r="31" customFormat="false" ht="79.85" hidden="false" customHeight="false" outlineLevel="0" collapsed="false">
      <c r="A31" s="44"/>
      <c r="B31" s="34" t="s">
        <v>111</v>
      </c>
      <c r="C31" s="44" t="n">
        <v>5020069180</v>
      </c>
      <c r="D31" s="77" t="n">
        <v>100</v>
      </c>
      <c r="E31" s="74" t="n">
        <f aca="false">'приложение 10'!I732</f>
        <v>982900</v>
      </c>
    </row>
    <row r="32" customFormat="false" ht="64.15" hidden="false" customHeight="false" outlineLevel="0" collapsed="false">
      <c r="A32" s="44"/>
      <c r="B32" s="34" t="s">
        <v>113</v>
      </c>
      <c r="C32" s="44" t="n">
        <v>5020069190</v>
      </c>
      <c r="D32" s="77"/>
      <c r="E32" s="74" t="n">
        <f aca="false">E33+E34+E35</f>
        <v>12028500</v>
      </c>
    </row>
    <row r="33" customFormat="false" ht="79.85" hidden="false" customHeight="false" outlineLevel="0" collapsed="false">
      <c r="A33" s="44"/>
      <c r="B33" s="34" t="s">
        <v>111</v>
      </c>
      <c r="C33" s="44" t="n">
        <v>5020069190</v>
      </c>
      <c r="D33" s="77" t="n">
        <v>100</v>
      </c>
      <c r="E33" s="74" t="n">
        <f aca="false">'приложение 10'!I734</f>
        <v>11328000</v>
      </c>
    </row>
    <row r="34" customFormat="false" ht="32.8" hidden="false" customHeight="false" outlineLevel="0" collapsed="false">
      <c r="A34" s="44"/>
      <c r="B34" s="34" t="s">
        <v>103</v>
      </c>
      <c r="C34" s="44" t="n">
        <v>5020069190</v>
      </c>
      <c r="D34" s="77" t="n">
        <v>200</v>
      </c>
      <c r="E34" s="74" t="n">
        <f aca="false">'приложение 10'!I735</f>
        <v>700000</v>
      </c>
    </row>
    <row r="35" customFormat="false" ht="17.6" hidden="false" customHeight="false" outlineLevel="0" collapsed="false">
      <c r="A35" s="44"/>
      <c r="B35" s="34" t="s">
        <v>106</v>
      </c>
      <c r="C35" s="44" t="n">
        <v>5020069190</v>
      </c>
      <c r="D35" s="77" t="n">
        <v>800</v>
      </c>
      <c r="E35" s="74" t="n">
        <f aca="false">'приложение 10'!I736</f>
        <v>500</v>
      </c>
    </row>
    <row r="36" customFormat="false" ht="64.15" hidden="false" customHeight="false" outlineLevel="0" collapsed="false">
      <c r="A36" s="44"/>
      <c r="B36" s="34" t="s">
        <v>114</v>
      </c>
      <c r="C36" s="44" t="n">
        <v>5020069200</v>
      </c>
      <c r="D36" s="73"/>
      <c r="E36" s="74" t="n">
        <f aca="false">E37+E38</f>
        <v>5371200</v>
      </c>
    </row>
    <row r="37" customFormat="false" ht="79.85" hidden="false" customHeight="false" outlineLevel="0" collapsed="false">
      <c r="A37" s="44"/>
      <c r="B37" s="34" t="s">
        <v>100</v>
      </c>
      <c r="C37" s="44" t="n">
        <v>5020069200</v>
      </c>
      <c r="D37" s="73" t="s">
        <v>101</v>
      </c>
      <c r="E37" s="74" t="n">
        <f aca="false">'приложение 10'!I42</f>
        <v>5271200</v>
      </c>
    </row>
    <row r="38" customFormat="false" ht="32.8" hidden="false" customHeight="false" outlineLevel="0" collapsed="false">
      <c r="A38" s="44"/>
      <c r="B38" s="34" t="s">
        <v>103</v>
      </c>
      <c r="C38" s="44" t="n">
        <v>5020069200</v>
      </c>
      <c r="D38" s="73" t="s">
        <v>104</v>
      </c>
      <c r="E38" s="74" t="n">
        <f aca="false">'приложение 10'!I43</f>
        <v>100000</v>
      </c>
    </row>
    <row r="39" customFormat="false" ht="189.55" hidden="false" customHeight="false" outlineLevel="0" collapsed="false">
      <c r="A39" s="44"/>
      <c r="B39" s="30" t="s">
        <v>115</v>
      </c>
      <c r="C39" s="79" t="n">
        <v>5020069210</v>
      </c>
      <c r="D39" s="80"/>
      <c r="E39" s="74" t="n">
        <f aca="false">E40</f>
        <v>982700</v>
      </c>
    </row>
    <row r="40" customFormat="false" ht="79.85" hidden="false" customHeight="false" outlineLevel="0" collapsed="false">
      <c r="A40" s="44"/>
      <c r="B40" s="30" t="s">
        <v>100</v>
      </c>
      <c r="C40" s="79" t="n">
        <v>5020069210</v>
      </c>
      <c r="D40" s="80" t="s">
        <v>101</v>
      </c>
      <c r="E40" s="74" t="n">
        <f aca="false">'приложение 10'!I45</f>
        <v>982700</v>
      </c>
    </row>
    <row r="41" customFormat="false" ht="32.8" hidden="false" customHeight="false" outlineLevel="0" collapsed="false">
      <c r="A41" s="44"/>
      <c r="B41" s="34" t="s">
        <v>116</v>
      </c>
      <c r="C41" s="44" t="n">
        <v>5030000000</v>
      </c>
      <c r="D41" s="73"/>
      <c r="E41" s="74" t="n">
        <f aca="false">E42</f>
        <v>16126300</v>
      </c>
    </row>
    <row r="42" customFormat="false" ht="48.5" hidden="false" customHeight="false" outlineLevel="0" collapsed="false">
      <c r="A42" s="44"/>
      <c r="B42" s="34" t="s">
        <v>117</v>
      </c>
      <c r="C42" s="44" t="n">
        <v>5030010030</v>
      </c>
      <c r="D42" s="73"/>
      <c r="E42" s="74" t="n">
        <f aca="false">E43+E44</f>
        <v>16126300</v>
      </c>
    </row>
    <row r="43" customFormat="false" ht="32.8" hidden="false" customHeight="false" outlineLevel="0" collapsed="false">
      <c r="A43" s="44"/>
      <c r="B43" s="34" t="s">
        <v>103</v>
      </c>
      <c r="C43" s="44" t="n">
        <v>5030010030</v>
      </c>
      <c r="D43" s="73" t="s">
        <v>104</v>
      </c>
      <c r="E43" s="74" t="n">
        <f aca="false">'приложение 10'!I24+'приложение 10'!I316+'приложение 10'!I323+'приложение 10'!I352+'приложение 10'!I655+'приложение 10'!I368+'приложение 10'!I292+'приложение 10'!I547+'приложение 10'!I612+'приложение 10'!I59</f>
        <v>14114300</v>
      </c>
    </row>
    <row r="44" customFormat="false" ht="17.6" hidden="false" customHeight="false" outlineLevel="0" collapsed="false">
      <c r="A44" s="44"/>
      <c r="B44" s="34" t="s">
        <v>106</v>
      </c>
      <c r="C44" s="44" t="n">
        <v>5030010030</v>
      </c>
      <c r="D44" s="73" t="s">
        <v>107</v>
      </c>
      <c r="E44" s="74" t="n">
        <f aca="false">'приложение 10'!I369+'приложение 10'!I60</f>
        <v>2012000</v>
      </c>
    </row>
    <row r="45" customFormat="false" ht="32.8" hidden="false" customHeight="false" outlineLevel="0" collapsed="false">
      <c r="A45" s="44"/>
      <c r="B45" s="30" t="s">
        <v>118</v>
      </c>
      <c r="C45" s="79" t="n">
        <v>5040000000</v>
      </c>
      <c r="D45" s="80"/>
      <c r="E45" s="74" t="n">
        <f aca="false">E46</f>
        <v>550000</v>
      </c>
    </row>
    <row r="46" customFormat="false" ht="32.8" hidden="false" customHeight="false" outlineLevel="0" collapsed="false">
      <c r="A46" s="44"/>
      <c r="B46" s="30" t="s">
        <v>119</v>
      </c>
      <c r="C46" s="79" t="n">
        <v>5040010560</v>
      </c>
      <c r="D46" s="80"/>
      <c r="E46" s="74" t="n">
        <f aca="false">E47</f>
        <v>550000</v>
      </c>
    </row>
    <row r="47" customFormat="false" ht="32.8" hidden="false" customHeight="false" outlineLevel="0" collapsed="false">
      <c r="A47" s="44"/>
      <c r="B47" s="30" t="s">
        <v>103</v>
      </c>
      <c r="C47" s="79" t="n">
        <v>5040010560</v>
      </c>
      <c r="D47" s="80" t="s">
        <v>104</v>
      </c>
      <c r="E47" s="74" t="n">
        <f aca="false">'приложение 10'!I63</f>
        <v>550000</v>
      </c>
    </row>
    <row r="48" customFormat="false" ht="32.8" hidden="false" customHeight="false" outlineLevel="0" collapsed="false">
      <c r="A48" s="44"/>
      <c r="B48" s="30" t="s">
        <v>120</v>
      </c>
      <c r="C48" s="79" t="n">
        <v>5050000000</v>
      </c>
      <c r="D48" s="80"/>
      <c r="E48" s="74" t="n">
        <f aca="false">E49</f>
        <v>1727000</v>
      </c>
    </row>
    <row r="49" customFormat="false" ht="32.8" hidden="false" customHeight="false" outlineLevel="0" collapsed="false">
      <c r="A49" s="44"/>
      <c r="B49" s="30" t="s">
        <v>121</v>
      </c>
      <c r="C49" s="79" t="n">
        <v>5050010780</v>
      </c>
      <c r="D49" s="80"/>
      <c r="E49" s="74" t="n">
        <f aca="false">E50</f>
        <v>1727000</v>
      </c>
    </row>
    <row r="50" customFormat="false" ht="32.8" hidden="false" customHeight="false" outlineLevel="0" collapsed="false">
      <c r="A50" s="44"/>
      <c r="B50" s="30" t="s">
        <v>103</v>
      </c>
      <c r="C50" s="79" t="n">
        <v>5050010780</v>
      </c>
      <c r="D50" s="80" t="s">
        <v>104</v>
      </c>
      <c r="E50" s="74" t="n">
        <f aca="false">'приложение 10'!I66</f>
        <v>1727000</v>
      </c>
    </row>
    <row r="51" s="70" customFormat="true" ht="32.8" hidden="false" customHeight="false" outlineLevel="0" collapsed="false">
      <c r="A51" s="66" t="s">
        <v>34</v>
      </c>
      <c r="B51" s="66" t="s">
        <v>122</v>
      </c>
      <c r="C51" s="65" t="n">
        <v>5100000000</v>
      </c>
      <c r="D51" s="81"/>
      <c r="E51" s="72" t="n">
        <f aca="false">E52</f>
        <v>25000000</v>
      </c>
      <c r="AMJ51" s="2"/>
    </row>
    <row r="52" customFormat="false" ht="48.5" hidden="false" customHeight="false" outlineLevel="0" collapsed="false">
      <c r="A52" s="44"/>
      <c r="B52" s="30" t="s">
        <v>123</v>
      </c>
      <c r="C52" s="79" t="n">
        <v>5110000000</v>
      </c>
      <c r="D52" s="80"/>
      <c r="E52" s="74" t="n">
        <f aca="false">E53</f>
        <v>25000000</v>
      </c>
    </row>
    <row r="53" customFormat="false" ht="32.8" hidden="false" customHeight="false" outlineLevel="0" collapsed="false">
      <c r="A53" s="44"/>
      <c r="B53" s="30" t="s">
        <v>124</v>
      </c>
      <c r="C53" s="79" t="s">
        <v>125</v>
      </c>
      <c r="D53" s="80"/>
      <c r="E53" s="74" t="n">
        <f aca="false">E54</f>
        <v>25000000</v>
      </c>
    </row>
    <row r="54" customFormat="false" ht="17.6" hidden="false" customHeight="false" outlineLevel="0" collapsed="false">
      <c r="A54" s="44"/>
      <c r="B54" s="30" t="s">
        <v>126</v>
      </c>
      <c r="C54" s="79" t="s">
        <v>125</v>
      </c>
      <c r="D54" s="80" t="s">
        <v>127</v>
      </c>
      <c r="E54" s="74" t="n">
        <f aca="false">'приложение 10'!I298</f>
        <v>25000000</v>
      </c>
    </row>
    <row r="55" s="70" customFormat="true" ht="32.8" hidden="false" customHeight="false" outlineLevel="0" collapsed="false">
      <c r="A55" s="66" t="s">
        <v>42</v>
      </c>
      <c r="B55" s="66" t="s">
        <v>128</v>
      </c>
      <c r="C55" s="65" t="n">
        <v>5200000000</v>
      </c>
      <c r="D55" s="81"/>
      <c r="E55" s="72" t="n">
        <f aca="false">E56+E61+E71+E77+E87+E92+E82+E66</f>
        <v>408321410</v>
      </c>
      <c r="AMJ55" s="2"/>
    </row>
    <row r="56" customFormat="false" ht="17.6" hidden="false" customHeight="false" outlineLevel="0" collapsed="false">
      <c r="A56" s="44"/>
      <c r="B56" s="34" t="s">
        <v>129</v>
      </c>
      <c r="C56" s="44" t="n">
        <v>5210000000</v>
      </c>
      <c r="D56" s="73"/>
      <c r="E56" s="74" t="n">
        <f aca="false">E57</f>
        <v>186370410</v>
      </c>
    </row>
    <row r="57" customFormat="false" ht="32.8" hidden="false" customHeight="false" outlineLevel="0" collapsed="false">
      <c r="A57" s="44"/>
      <c r="B57" s="75" t="s">
        <v>130</v>
      </c>
      <c r="C57" s="44" t="n">
        <v>5210000590</v>
      </c>
      <c r="D57" s="73"/>
      <c r="E57" s="74" t="n">
        <f aca="false">E58+E59+E60</f>
        <v>186370410</v>
      </c>
    </row>
    <row r="58" customFormat="false" ht="79.85" hidden="false" customHeight="false" outlineLevel="0" collapsed="false">
      <c r="A58" s="44"/>
      <c r="B58" s="34" t="s">
        <v>100</v>
      </c>
      <c r="C58" s="44" t="n">
        <v>5210000590</v>
      </c>
      <c r="D58" s="73" t="s">
        <v>101</v>
      </c>
      <c r="E58" s="74" t="n">
        <f aca="false">'приложение 10'!I239+'приложение 10'!I70</f>
        <v>166526582</v>
      </c>
    </row>
    <row r="59" customFormat="false" ht="32.8" hidden="false" customHeight="false" outlineLevel="0" collapsed="false">
      <c r="A59" s="44"/>
      <c r="B59" s="34" t="s">
        <v>103</v>
      </c>
      <c r="C59" s="44" t="n">
        <v>5210000590</v>
      </c>
      <c r="D59" s="73" t="s">
        <v>104</v>
      </c>
      <c r="E59" s="74" t="n">
        <f aca="false">'приложение 10'!I240+'приложение 10'!I71</f>
        <v>19679828</v>
      </c>
    </row>
    <row r="60" customFormat="false" ht="17.6" hidden="false" customHeight="false" outlineLevel="0" collapsed="false">
      <c r="A60" s="44"/>
      <c r="B60" s="34" t="s">
        <v>106</v>
      </c>
      <c r="C60" s="44" t="n">
        <v>5210000590</v>
      </c>
      <c r="D60" s="73" t="s">
        <v>107</v>
      </c>
      <c r="E60" s="74" t="n">
        <f aca="false">'приложение 10'!I241+'приложение 10'!I72</f>
        <v>164000</v>
      </c>
    </row>
    <row r="61" customFormat="false" ht="32.8" hidden="false" customHeight="false" outlineLevel="0" collapsed="false">
      <c r="A61" s="44"/>
      <c r="B61" s="82" t="s">
        <v>131</v>
      </c>
      <c r="C61" s="44" t="n">
        <v>5220000000</v>
      </c>
      <c r="D61" s="73"/>
      <c r="E61" s="74" t="n">
        <f aca="false">E62</f>
        <v>58036000</v>
      </c>
    </row>
    <row r="62" customFormat="false" ht="32.8" hidden="false" customHeight="false" outlineLevel="0" collapsed="false">
      <c r="A62" s="44"/>
      <c r="B62" s="75" t="s">
        <v>130</v>
      </c>
      <c r="C62" s="44" t="n">
        <v>5220000590</v>
      </c>
      <c r="D62" s="73"/>
      <c r="E62" s="74" t="n">
        <f aca="false">E63+E64+E65</f>
        <v>58036000</v>
      </c>
    </row>
    <row r="63" customFormat="false" ht="79.85" hidden="false" customHeight="false" outlineLevel="0" collapsed="false">
      <c r="A63" s="44"/>
      <c r="B63" s="34" t="s">
        <v>100</v>
      </c>
      <c r="C63" s="44" t="n">
        <v>5220000590</v>
      </c>
      <c r="D63" s="73" t="s">
        <v>101</v>
      </c>
      <c r="E63" s="74" t="n">
        <f aca="false">'приложение 10'!I75</f>
        <v>44862800</v>
      </c>
    </row>
    <row r="64" customFormat="false" ht="32.8" hidden="false" customHeight="false" outlineLevel="0" collapsed="false">
      <c r="A64" s="44"/>
      <c r="B64" s="34" t="s">
        <v>103</v>
      </c>
      <c r="C64" s="44" t="n">
        <v>5220000590</v>
      </c>
      <c r="D64" s="73" t="s">
        <v>104</v>
      </c>
      <c r="E64" s="74" t="n">
        <f aca="false">'приложение 10'!I76</f>
        <v>13008200</v>
      </c>
    </row>
    <row r="65" customFormat="false" ht="17.6" hidden="false" customHeight="false" outlineLevel="0" collapsed="false">
      <c r="A65" s="44"/>
      <c r="B65" s="34" t="s">
        <v>106</v>
      </c>
      <c r="C65" s="44" t="n">
        <v>5220000590</v>
      </c>
      <c r="D65" s="73" t="s">
        <v>107</v>
      </c>
      <c r="E65" s="74" t="n">
        <f aca="false">'приложение 10'!I77</f>
        <v>165000</v>
      </c>
    </row>
    <row r="66" customFormat="false" ht="17.6" hidden="false" customHeight="false" outlineLevel="0" collapsed="false">
      <c r="A66" s="44"/>
      <c r="B66" s="30" t="s">
        <v>132</v>
      </c>
      <c r="C66" s="79" t="n">
        <v>5230000000</v>
      </c>
      <c r="D66" s="80"/>
      <c r="E66" s="74" t="n">
        <f aca="false">E67</f>
        <v>27227600</v>
      </c>
    </row>
    <row r="67" customFormat="false" ht="32.8" hidden="false" customHeight="false" outlineLevel="0" collapsed="false">
      <c r="A67" s="44"/>
      <c r="B67" s="30" t="s">
        <v>130</v>
      </c>
      <c r="C67" s="79" t="n">
        <v>5230000590</v>
      </c>
      <c r="D67" s="80"/>
      <c r="E67" s="74" t="n">
        <f aca="false">E68+E69+E70</f>
        <v>27227600</v>
      </c>
    </row>
    <row r="68" customFormat="false" ht="79.85" hidden="false" customHeight="false" outlineLevel="0" collapsed="false">
      <c r="A68" s="44"/>
      <c r="B68" s="30" t="s">
        <v>100</v>
      </c>
      <c r="C68" s="79" t="n">
        <v>5230000590</v>
      </c>
      <c r="D68" s="80" t="s">
        <v>101</v>
      </c>
      <c r="E68" s="74" t="n">
        <f aca="false">'приложение 10'!I80</f>
        <v>26131500</v>
      </c>
    </row>
    <row r="69" customFormat="false" ht="32.8" hidden="false" customHeight="false" outlineLevel="0" collapsed="false">
      <c r="A69" s="44"/>
      <c r="B69" s="30" t="s">
        <v>103</v>
      </c>
      <c r="C69" s="79" t="n">
        <v>5230000590</v>
      </c>
      <c r="D69" s="80" t="s">
        <v>104</v>
      </c>
      <c r="E69" s="74" t="n">
        <f aca="false">'приложение 10'!I81</f>
        <v>781400</v>
      </c>
    </row>
    <row r="70" customFormat="false" ht="17.6" hidden="false" customHeight="false" outlineLevel="0" collapsed="false">
      <c r="A70" s="44"/>
      <c r="B70" s="30" t="s">
        <v>106</v>
      </c>
      <c r="C70" s="79" t="n">
        <v>5230000590</v>
      </c>
      <c r="D70" s="80" t="s">
        <v>107</v>
      </c>
      <c r="E70" s="74" t="n">
        <f aca="false">'приложение 10'!I82</f>
        <v>314700</v>
      </c>
    </row>
    <row r="71" customFormat="false" ht="17.6" hidden="false" customHeight="false" outlineLevel="0" collapsed="false">
      <c r="A71" s="44"/>
      <c r="B71" s="75" t="s">
        <v>133</v>
      </c>
      <c r="C71" s="44" t="n">
        <v>5240000000</v>
      </c>
      <c r="D71" s="73"/>
      <c r="E71" s="74" t="n">
        <f aca="false">E72</f>
        <v>46229500</v>
      </c>
    </row>
    <row r="72" customFormat="false" ht="32.8" hidden="false" customHeight="false" outlineLevel="0" collapsed="false">
      <c r="A72" s="44"/>
      <c r="B72" s="75" t="s">
        <v>130</v>
      </c>
      <c r="C72" s="44" t="n">
        <v>5240000590</v>
      </c>
      <c r="D72" s="73"/>
      <c r="E72" s="74" t="n">
        <f aca="false">E73+E74+E76+E75</f>
        <v>46229500</v>
      </c>
    </row>
    <row r="73" customFormat="false" ht="79.85" hidden="false" customHeight="false" outlineLevel="0" collapsed="false">
      <c r="A73" s="44"/>
      <c r="B73" s="34" t="s">
        <v>100</v>
      </c>
      <c r="C73" s="44" t="n">
        <v>5240000590</v>
      </c>
      <c r="D73" s="73" t="s">
        <v>101</v>
      </c>
      <c r="E73" s="74" t="n">
        <f aca="false">'приложение 10'!I105</f>
        <v>33080300</v>
      </c>
    </row>
    <row r="74" customFormat="false" ht="32.8" hidden="false" customHeight="false" outlineLevel="0" collapsed="false">
      <c r="A74" s="44"/>
      <c r="B74" s="34" t="s">
        <v>103</v>
      </c>
      <c r="C74" s="44" t="n">
        <v>5240000590</v>
      </c>
      <c r="D74" s="73" t="s">
        <v>104</v>
      </c>
      <c r="E74" s="74" t="n">
        <f aca="false">'приложение 10'!I106</f>
        <v>1128200</v>
      </c>
    </row>
    <row r="75" customFormat="false" ht="17.6" hidden="false" customHeight="false" outlineLevel="0" collapsed="false">
      <c r="A75" s="44"/>
      <c r="B75" s="34" t="s">
        <v>126</v>
      </c>
      <c r="C75" s="44" t="n">
        <v>5240000590</v>
      </c>
      <c r="D75" s="73" t="s">
        <v>127</v>
      </c>
      <c r="E75" s="74" t="n">
        <f aca="false">'приложение 10'!I107</f>
        <v>12000000</v>
      </c>
    </row>
    <row r="76" customFormat="false" ht="17.6" hidden="false" customHeight="false" outlineLevel="0" collapsed="false">
      <c r="A76" s="44"/>
      <c r="B76" s="34" t="s">
        <v>106</v>
      </c>
      <c r="C76" s="44" t="n">
        <v>5240000590</v>
      </c>
      <c r="D76" s="73" t="s">
        <v>107</v>
      </c>
      <c r="E76" s="74" t="n">
        <f aca="false">'приложение 10'!I108</f>
        <v>21000</v>
      </c>
    </row>
    <row r="77" customFormat="false" ht="17.6" hidden="false" customHeight="false" outlineLevel="0" collapsed="false">
      <c r="A77" s="44"/>
      <c r="B77" s="34" t="s">
        <v>134</v>
      </c>
      <c r="C77" s="44" t="n">
        <v>5250000000</v>
      </c>
      <c r="D77" s="77"/>
      <c r="E77" s="74" t="n">
        <f aca="false">E78</f>
        <v>41059700</v>
      </c>
    </row>
    <row r="78" customFormat="false" ht="32.8" hidden="false" customHeight="false" outlineLevel="0" collapsed="false">
      <c r="A78" s="44"/>
      <c r="B78" s="34" t="s">
        <v>130</v>
      </c>
      <c r="C78" s="44" t="n">
        <v>5250000590</v>
      </c>
      <c r="D78" s="77"/>
      <c r="E78" s="74" t="n">
        <f aca="false">E79+E80+E81</f>
        <v>41059700</v>
      </c>
    </row>
    <row r="79" customFormat="false" ht="79.85" hidden="false" customHeight="false" outlineLevel="0" collapsed="false">
      <c r="A79" s="44"/>
      <c r="B79" s="34" t="s">
        <v>100</v>
      </c>
      <c r="C79" s="44" t="n">
        <v>5250000590</v>
      </c>
      <c r="D79" s="77" t="n">
        <v>100</v>
      </c>
      <c r="E79" s="74" t="n">
        <f aca="false">'приложение 10'!I486+'приложение 10'!I590</f>
        <v>38236000</v>
      </c>
    </row>
    <row r="80" customFormat="false" ht="32.8" hidden="false" customHeight="false" outlineLevel="0" collapsed="false">
      <c r="A80" s="44"/>
      <c r="B80" s="34" t="s">
        <v>103</v>
      </c>
      <c r="C80" s="44" t="n">
        <v>5250000590</v>
      </c>
      <c r="D80" s="77" t="n">
        <v>200</v>
      </c>
      <c r="E80" s="74" t="n">
        <f aca="false">'приложение 10'!I487+'приложение 10'!I591</f>
        <v>2799700</v>
      </c>
    </row>
    <row r="81" customFormat="false" ht="17.6" hidden="false" customHeight="false" outlineLevel="0" collapsed="false">
      <c r="A81" s="44"/>
      <c r="B81" s="34" t="s">
        <v>106</v>
      </c>
      <c r="C81" s="44" t="n">
        <v>5250000590</v>
      </c>
      <c r="D81" s="77" t="n">
        <v>800</v>
      </c>
      <c r="E81" s="74" t="n">
        <f aca="false">'приложение 10'!I488+'приложение 10'!I592</f>
        <v>24000</v>
      </c>
    </row>
    <row r="82" customFormat="false" ht="17.6" hidden="false" customHeight="false" outlineLevel="0" collapsed="false">
      <c r="A82" s="44"/>
      <c r="B82" s="34" t="s">
        <v>135</v>
      </c>
      <c r="C82" s="44" t="n">
        <v>5260000000</v>
      </c>
      <c r="D82" s="73"/>
      <c r="E82" s="74" t="n">
        <f aca="false">E83</f>
        <v>23567000</v>
      </c>
    </row>
    <row r="83" customFormat="false" ht="32.8" hidden="false" customHeight="false" outlineLevel="0" collapsed="false">
      <c r="A83" s="44"/>
      <c r="B83" s="34" t="s">
        <v>130</v>
      </c>
      <c r="C83" s="44" t="n">
        <v>5260000590</v>
      </c>
      <c r="D83" s="73"/>
      <c r="E83" s="74" t="n">
        <f aca="false">E84+E85+E86</f>
        <v>23567000</v>
      </c>
    </row>
    <row r="84" customFormat="false" ht="79.85" hidden="false" customHeight="false" outlineLevel="0" collapsed="false">
      <c r="A84" s="44"/>
      <c r="B84" s="34" t="s">
        <v>100</v>
      </c>
      <c r="C84" s="44" t="n">
        <v>5260000590</v>
      </c>
      <c r="D84" s="73" t="s">
        <v>101</v>
      </c>
      <c r="E84" s="74" t="n">
        <f aca="false">'приложение 10'!I85</f>
        <v>21667600</v>
      </c>
    </row>
    <row r="85" customFormat="false" ht="32.8" hidden="false" customHeight="false" outlineLevel="0" collapsed="false">
      <c r="A85" s="44"/>
      <c r="B85" s="34" t="s">
        <v>103</v>
      </c>
      <c r="C85" s="44" t="n">
        <v>5260000590</v>
      </c>
      <c r="D85" s="73" t="s">
        <v>104</v>
      </c>
      <c r="E85" s="74" t="n">
        <f aca="false">'приложение 10'!I86</f>
        <v>1319400</v>
      </c>
    </row>
    <row r="86" customFormat="false" ht="17.6" hidden="false" customHeight="false" outlineLevel="0" collapsed="false">
      <c r="A86" s="44"/>
      <c r="B86" s="34" t="s">
        <v>106</v>
      </c>
      <c r="C86" s="44" t="n">
        <v>5260000590</v>
      </c>
      <c r="D86" s="73" t="s">
        <v>107</v>
      </c>
      <c r="E86" s="74" t="n">
        <f aca="false">'приложение 10'!I87</f>
        <v>580000</v>
      </c>
    </row>
    <row r="87" customFormat="false" ht="17.6" hidden="false" customHeight="false" outlineLevel="0" collapsed="false">
      <c r="A87" s="44"/>
      <c r="B87" s="34" t="s">
        <v>136</v>
      </c>
      <c r="C87" s="44" t="n">
        <v>5270000000</v>
      </c>
      <c r="D87" s="77"/>
      <c r="E87" s="74" t="n">
        <f aca="false">E88</f>
        <v>20225400</v>
      </c>
    </row>
    <row r="88" customFormat="false" ht="32.8" hidden="false" customHeight="false" outlineLevel="0" collapsed="false">
      <c r="A88" s="44"/>
      <c r="B88" s="34" t="s">
        <v>130</v>
      </c>
      <c r="C88" s="44" t="n">
        <v>5270000590</v>
      </c>
      <c r="D88" s="77"/>
      <c r="E88" s="74" t="n">
        <f aca="false">E89+E90+E91</f>
        <v>20225400</v>
      </c>
    </row>
    <row r="89" customFormat="false" ht="79.85" hidden="false" customHeight="false" outlineLevel="0" collapsed="false">
      <c r="A89" s="44"/>
      <c r="B89" s="34" t="s">
        <v>100</v>
      </c>
      <c r="C89" s="44" t="n">
        <v>5270000590</v>
      </c>
      <c r="D89" s="77" t="n">
        <v>100</v>
      </c>
      <c r="E89" s="74" t="n">
        <f aca="false">'приложение 10'!I661</f>
        <v>18840400</v>
      </c>
    </row>
    <row r="90" customFormat="false" ht="32.8" hidden="false" customHeight="false" outlineLevel="0" collapsed="false">
      <c r="A90" s="44"/>
      <c r="B90" s="34" t="s">
        <v>103</v>
      </c>
      <c r="C90" s="44" t="n">
        <v>5270000590</v>
      </c>
      <c r="D90" s="77" t="n">
        <v>200</v>
      </c>
      <c r="E90" s="74" t="n">
        <f aca="false">'приложение 10'!I662</f>
        <v>1380000</v>
      </c>
    </row>
    <row r="91" customFormat="false" ht="17.6" hidden="false" customHeight="false" outlineLevel="0" collapsed="false">
      <c r="A91" s="44"/>
      <c r="B91" s="34" t="s">
        <v>106</v>
      </c>
      <c r="C91" s="44" t="n">
        <v>5270000590</v>
      </c>
      <c r="D91" s="77" t="n">
        <v>800</v>
      </c>
      <c r="E91" s="74" t="n">
        <f aca="false">'приложение 10'!I663</f>
        <v>5000</v>
      </c>
    </row>
    <row r="92" customFormat="false" ht="48.5" hidden="false" customHeight="false" outlineLevel="0" collapsed="false">
      <c r="A92" s="44"/>
      <c r="B92" s="34" t="s">
        <v>137</v>
      </c>
      <c r="C92" s="44" t="n">
        <v>5280000000</v>
      </c>
      <c r="D92" s="73"/>
      <c r="E92" s="74" t="n">
        <f aca="false">E93</f>
        <v>5605800</v>
      </c>
    </row>
    <row r="93" customFormat="false" ht="32.8" hidden="false" customHeight="false" outlineLevel="0" collapsed="false">
      <c r="A93" s="44"/>
      <c r="B93" s="34" t="s">
        <v>138</v>
      </c>
      <c r="C93" s="44" t="n">
        <v>5280000590</v>
      </c>
      <c r="D93" s="73"/>
      <c r="E93" s="74" t="n">
        <f aca="false">E94+E95+E96</f>
        <v>5605800</v>
      </c>
    </row>
    <row r="94" customFormat="false" ht="79.85" hidden="false" customHeight="false" outlineLevel="0" collapsed="false">
      <c r="A94" s="44"/>
      <c r="B94" s="34" t="s">
        <v>100</v>
      </c>
      <c r="C94" s="44" t="n">
        <v>5280000590</v>
      </c>
      <c r="D94" s="73" t="s">
        <v>101</v>
      </c>
      <c r="E94" s="74" t="n">
        <f aca="false">'приложение 10'!I666</f>
        <v>5564600</v>
      </c>
    </row>
    <row r="95" customFormat="false" ht="32.8" hidden="false" customHeight="false" outlineLevel="0" collapsed="false">
      <c r="A95" s="44"/>
      <c r="B95" s="34" t="s">
        <v>103</v>
      </c>
      <c r="C95" s="44" t="n">
        <v>5280000590</v>
      </c>
      <c r="D95" s="73" t="s">
        <v>104</v>
      </c>
      <c r="E95" s="74" t="n">
        <f aca="false">'приложение 10'!I667</f>
        <v>40200</v>
      </c>
    </row>
    <row r="96" customFormat="false" ht="17.6" hidden="false" customHeight="false" outlineLevel="0" collapsed="false">
      <c r="A96" s="44"/>
      <c r="B96" s="34" t="s">
        <v>106</v>
      </c>
      <c r="C96" s="44" t="n">
        <v>5280000590</v>
      </c>
      <c r="D96" s="73" t="s">
        <v>107</v>
      </c>
      <c r="E96" s="74" t="n">
        <f aca="false">'приложение 10'!I668</f>
        <v>1000</v>
      </c>
    </row>
    <row r="97" s="70" customFormat="true" ht="48.5" hidden="false" customHeight="false" outlineLevel="0" collapsed="false">
      <c r="A97" s="66" t="s">
        <v>50</v>
      </c>
      <c r="B97" s="66" t="s">
        <v>139</v>
      </c>
      <c r="C97" s="65" t="n">
        <v>5300000000</v>
      </c>
      <c r="D97" s="81"/>
      <c r="E97" s="72" t="n">
        <f aca="false">E98+E103</f>
        <v>3082500</v>
      </c>
      <c r="AMJ97" s="2"/>
    </row>
    <row r="98" customFormat="false" ht="17.6" hidden="false" customHeight="false" outlineLevel="0" collapsed="false">
      <c r="A98" s="44"/>
      <c r="B98" s="75" t="s">
        <v>140</v>
      </c>
      <c r="C98" s="44" t="n">
        <v>5310000000</v>
      </c>
      <c r="D98" s="73"/>
      <c r="E98" s="74" t="n">
        <f aca="false">E99</f>
        <v>1322500</v>
      </c>
    </row>
    <row r="99" customFormat="false" ht="17.6" hidden="false" customHeight="false" outlineLevel="0" collapsed="false">
      <c r="A99" s="44"/>
      <c r="B99" s="30" t="s">
        <v>141</v>
      </c>
      <c r="C99" s="79" t="n">
        <v>5310010350</v>
      </c>
      <c r="D99" s="80"/>
      <c r="E99" s="74" t="n">
        <f aca="false">E100+E101+E102</f>
        <v>1322500</v>
      </c>
    </row>
    <row r="100" customFormat="false" ht="79.85" hidden="true" customHeight="false" outlineLevel="0" collapsed="false">
      <c r="A100" s="44"/>
      <c r="B100" s="30" t="s">
        <v>100</v>
      </c>
      <c r="C100" s="79" t="n">
        <v>5310010350</v>
      </c>
      <c r="D100" s="80" t="s">
        <v>101</v>
      </c>
      <c r="E100" s="74" t="n">
        <f aca="false">'приложение 10'!I672</f>
        <v>0</v>
      </c>
    </row>
    <row r="101" customFormat="false" ht="32.8" hidden="false" customHeight="false" outlineLevel="0" collapsed="false">
      <c r="A101" s="44"/>
      <c r="B101" s="30" t="s">
        <v>103</v>
      </c>
      <c r="C101" s="79" t="n">
        <v>5310010350</v>
      </c>
      <c r="D101" s="80" t="s">
        <v>104</v>
      </c>
      <c r="E101" s="74" t="n">
        <f aca="false">'приложение 10'!I673</f>
        <v>872500</v>
      </c>
    </row>
    <row r="102" customFormat="false" ht="32.8" hidden="false" customHeight="false" outlineLevel="0" collapsed="false">
      <c r="A102" s="44"/>
      <c r="B102" s="30" t="s">
        <v>142</v>
      </c>
      <c r="C102" s="79" t="n">
        <v>5310010350</v>
      </c>
      <c r="D102" s="80" t="s">
        <v>143</v>
      </c>
      <c r="E102" s="74" t="n">
        <f aca="false">'приложение 10'!I674</f>
        <v>450000</v>
      </c>
    </row>
    <row r="103" customFormat="false" ht="17.35" hidden="false" customHeight="false" outlineLevel="0" collapsed="false">
      <c r="A103" s="44"/>
      <c r="B103" s="30" t="s">
        <v>144</v>
      </c>
      <c r="C103" s="79" t="n">
        <v>5320000000</v>
      </c>
      <c r="D103" s="80"/>
      <c r="E103" s="74" t="n">
        <f aca="false">E104</f>
        <v>1760000</v>
      </c>
    </row>
    <row r="104" customFormat="false" ht="48.5" hidden="false" customHeight="false" outlineLevel="0" collapsed="false">
      <c r="A104" s="44"/>
      <c r="B104" s="30" t="s">
        <v>145</v>
      </c>
      <c r="C104" s="79" t="n">
        <v>5320010360</v>
      </c>
      <c r="D104" s="80"/>
      <c r="E104" s="74" t="n">
        <f aca="false">E105+E107+E106</f>
        <v>1760000</v>
      </c>
    </row>
    <row r="105" customFormat="false" ht="79.85" hidden="true" customHeight="false" outlineLevel="0" collapsed="false">
      <c r="A105" s="44"/>
      <c r="B105" s="30" t="s">
        <v>100</v>
      </c>
      <c r="C105" s="79" t="n">
        <v>5320010360</v>
      </c>
      <c r="D105" s="80" t="s">
        <v>101</v>
      </c>
      <c r="E105" s="74" t="n">
        <f aca="false">'приложение 10'!I677</f>
        <v>0</v>
      </c>
    </row>
    <row r="106" customFormat="false" ht="48.5" hidden="false" customHeight="false" outlineLevel="0" collapsed="false">
      <c r="A106" s="44"/>
      <c r="B106" s="30" t="s">
        <v>146</v>
      </c>
      <c r="C106" s="79" t="n">
        <v>5320010360</v>
      </c>
      <c r="D106" s="83" t="n">
        <v>600</v>
      </c>
      <c r="E106" s="74" t="n">
        <f aca="false">'приложение 10'!I475</f>
        <v>1760000</v>
      </c>
    </row>
    <row r="107" customFormat="false" ht="17.35" hidden="true" customHeight="false" outlineLevel="0" collapsed="false">
      <c r="A107" s="44"/>
      <c r="B107" s="30" t="s">
        <v>106</v>
      </c>
      <c r="C107" s="79" t="n">
        <v>5320010360</v>
      </c>
      <c r="D107" s="80" t="s">
        <v>107</v>
      </c>
      <c r="E107" s="74" t="n">
        <f aca="false">'приложение 10'!I678</f>
        <v>0</v>
      </c>
    </row>
    <row r="108" s="70" customFormat="true" ht="32.8" hidden="false" customHeight="false" outlineLevel="0" collapsed="false">
      <c r="A108" s="66" t="s">
        <v>54</v>
      </c>
      <c r="B108" s="66" t="s">
        <v>147</v>
      </c>
      <c r="C108" s="65" t="n">
        <v>5400000000</v>
      </c>
      <c r="D108" s="84"/>
      <c r="E108" s="72" t="n">
        <f aca="false">E109</f>
        <v>95589800</v>
      </c>
      <c r="AMJ108" s="2"/>
    </row>
    <row r="109" customFormat="false" ht="17.6" hidden="false" customHeight="false" outlineLevel="0" collapsed="false">
      <c r="A109" s="44"/>
      <c r="B109" s="34" t="s">
        <v>148</v>
      </c>
      <c r="C109" s="44" t="n">
        <v>5410000000</v>
      </c>
      <c r="D109" s="73"/>
      <c r="E109" s="74" t="n">
        <f aca="false">E114+E110+E112+E116+E118</f>
        <v>95589800</v>
      </c>
    </row>
    <row r="110" customFormat="false" ht="126.85" hidden="false" customHeight="false" outlineLevel="0" collapsed="false">
      <c r="A110" s="44"/>
      <c r="B110" s="30" t="s">
        <v>149</v>
      </c>
      <c r="C110" s="79" t="n">
        <v>5410069100</v>
      </c>
      <c r="D110" s="83"/>
      <c r="E110" s="74" t="n">
        <f aca="false">E111</f>
        <v>54625900</v>
      </c>
    </row>
    <row r="111" customFormat="false" ht="32.8" hidden="false" customHeight="false" outlineLevel="0" collapsed="false">
      <c r="A111" s="44"/>
      <c r="B111" s="30" t="s">
        <v>142</v>
      </c>
      <c r="C111" s="79" t="n">
        <v>5410069100</v>
      </c>
      <c r="D111" s="83" t="n">
        <v>300</v>
      </c>
      <c r="E111" s="74" t="n">
        <f aca="false">'приложение 10'!I717</f>
        <v>54625900</v>
      </c>
    </row>
    <row r="112" customFormat="false" ht="79.85" hidden="false" customHeight="false" outlineLevel="0" collapsed="false">
      <c r="A112" s="44"/>
      <c r="B112" s="30" t="s">
        <v>150</v>
      </c>
      <c r="C112" s="79" t="n">
        <v>5410069110</v>
      </c>
      <c r="D112" s="83"/>
      <c r="E112" s="74" t="n">
        <f aca="false">E113</f>
        <v>205000</v>
      </c>
    </row>
    <row r="113" customFormat="false" ht="32.8" hidden="false" customHeight="false" outlineLevel="0" collapsed="false">
      <c r="A113" s="44"/>
      <c r="B113" s="30" t="s">
        <v>142</v>
      </c>
      <c r="C113" s="79" t="n">
        <v>5410069110</v>
      </c>
      <c r="D113" s="83" t="n">
        <v>300</v>
      </c>
      <c r="E113" s="74" t="n">
        <f aca="false">'приложение 10'!I719</f>
        <v>205000</v>
      </c>
    </row>
    <row r="114" customFormat="false" ht="141.85" hidden="false" customHeight="true" outlineLevel="0" collapsed="false">
      <c r="A114" s="44"/>
      <c r="B114" s="30" t="s">
        <v>151</v>
      </c>
      <c r="C114" s="79" t="n">
        <v>5410069120</v>
      </c>
      <c r="D114" s="80"/>
      <c r="E114" s="74" t="n">
        <f aca="false">E115</f>
        <v>275300</v>
      </c>
    </row>
    <row r="115" customFormat="false" ht="32.8" hidden="false" customHeight="false" outlineLevel="0" collapsed="false">
      <c r="A115" s="44"/>
      <c r="B115" s="30" t="s">
        <v>103</v>
      </c>
      <c r="C115" s="79" t="n">
        <v>5410069120</v>
      </c>
      <c r="D115" s="80" t="s">
        <v>104</v>
      </c>
      <c r="E115" s="74" t="n">
        <f aca="false">'приложение 10'!I706+'приложение 10'!I711</f>
        <v>275300</v>
      </c>
    </row>
    <row r="116" customFormat="false" ht="79.85" hidden="false" customHeight="false" outlineLevel="0" collapsed="false">
      <c r="A116" s="44"/>
      <c r="B116" s="30" t="s">
        <v>152</v>
      </c>
      <c r="C116" s="79" t="n">
        <v>5410069130</v>
      </c>
      <c r="D116" s="83"/>
      <c r="E116" s="74" t="n">
        <f aca="false">E117</f>
        <v>40278900</v>
      </c>
    </row>
    <row r="117" customFormat="false" ht="32.8" hidden="false" customHeight="false" outlineLevel="0" collapsed="false">
      <c r="A117" s="44"/>
      <c r="B117" s="30" t="s">
        <v>142</v>
      </c>
      <c r="C117" s="79" t="n">
        <v>5410069130</v>
      </c>
      <c r="D117" s="83" t="n">
        <v>300</v>
      </c>
      <c r="E117" s="74" t="n">
        <f aca="false">'приложение 10'!I721</f>
        <v>40278900</v>
      </c>
    </row>
    <row r="118" customFormat="false" ht="95.5" hidden="false" customHeight="false" outlineLevel="0" collapsed="false">
      <c r="A118" s="44"/>
      <c r="B118" s="30" t="s">
        <v>153</v>
      </c>
      <c r="C118" s="79" t="n">
        <v>5410069140</v>
      </c>
      <c r="D118" s="83"/>
      <c r="E118" s="74" t="n">
        <f aca="false">E119</f>
        <v>204700</v>
      </c>
    </row>
    <row r="119" customFormat="false" ht="32.8" hidden="false" customHeight="false" outlineLevel="0" collapsed="false">
      <c r="A119" s="44"/>
      <c r="B119" s="30" t="s">
        <v>142</v>
      </c>
      <c r="C119" s="79" t="n">
        <v>5410069140</v>
      </c>
      <c r="D119" s="83" t="n">
        <v>300</v>
      </c>
      <c r="E119" s="74" t="n">
        <f aca="false">'приложение 10'!I723</f>
        <v>204700</v>
      </c>
    </row>
    <row r="120" s="70" customFormat="true" ht="64.15" hidden="false" customHeight="false" outlineLevel="0" collapsed="false">
      <c r="A120" s="66" t="s">
        <v>62</v>
      </c>
      <c r="B120" s="66" t="s">
        <v>154</v>
      </c>
      <c r="C120" s="65" t="n">
        <v>5500000000</v>
      </c>
      <c r="D120" s="81"/>
      <c r="E120" s="72" t="n">
        <f aca="false">E121+E124</f>
        <v>18644200</v>
      </c>
      <c r="AMJ120" s="2"/>
    </row>
    <row r="121" customFormat="false" ht="17.6" hidden="false" customHeight="false" outlineLevel="0" collapsed="false">
      <c r="A121" s="44"/>
      <c r="B121" s="30" t="s">
        <v>155</v>
      </c>
      <c r="C121" s="79" t="n">
        <v>5510000000</v>
      </c>
      <c r="D121" s="80"/>
      <c r="E121" s="74" t="n">
        <f aca="false">E122</f>
        <v>17683600</v>
      </c>
    </row>
    <row r="122" customFormat="false" ht="126.85" hidden="false" customHeight="false" outlineLevel="0" collapsed="false">
      <c r="A122" s="44"/>
      <c r="B122" s="30" t="s">
        <v>156</v>
      </c>
      <c r="C122" s="79" t="n">
        <v>5510060912</v>
      </c>
      <c r="D122" s="80"/>
      <c r="E122" s="74" t="n">
        <f aca="false">E123</f>
        <v>17683600</v>
      </c>
    </row>
    <row r="123" customFormat="false" ht="17.6" hidden="false" customHeight="false" outlineLevel="0" collapsed="false">
      <c r="A123" s="44"/>
      <c r="B123" s="30" t="s">
        <v>106</v>
      </c>
      <c r="C123" s="79" t="n">
        <v>5510060912</v>
      </c>
      <c r="D123" s="80" t="s">
        <v>107</v>
      </c>
      <c r="E123" s="74" t="n">
        <f aca="false">'приложение 10'!I337</f>
        <v>17683600</v>
      </c>
    </row>
    <row r="124" customFormat="false" ht="32.8" hidden="false" customHeight="false" outlineLevel="0" collapsed="false">
      <c r="A124" s="44"/>
      <c r="B124" s="30" t="s">
        <v>157</v>
      </c>
      <c r="C124" s="79" t="n">
        <v>5520000000</v>
      </c>
      <c r="D124" s="80"/>
      <c r="E124" s="74" t="n">
        <f aca="false">E125</f>
        <v>960600</v>
      </c>
    </row>
    <row r="125" customFormat="false" ht="142.5" hidden="false" customHeight="false" outlineLevel="0" collapsed="false">
      <c r="A125" s="44"/>
      <c r="B125" s="30" t="s">
        <v>158</v>
      </c>
      <c r="C125" s="79" t="n">
        <v>5520061650</v>
      </c>
      <c r="D125" s="80"/>
      <c r="E125" s="74" t="n">
        <f aca="false">E126</f>
        <v>960600</v>
      </c>
    </row>
    <row r="126" customFormat="false" ht="32.8" hidden="false" customHeight="false" outlineLevel="0" collapsed="false">
      <c r="A126" s="44"/>
      <c r="B126" s="30" t="s">
        <v>103</v>
      </c>
      <c r="C126" s="79" t="n">
        <v>5520061650</v>
      </c>
      <c r="D126" s="80" t="s">
        <v>104</v>
      </c>
      <c r="E126" s="74" t="n">
        <f aca="false">'приложение 10'!I340</f>
        <v>960600</v>
      </c>
    </row>
    <row r="127" s="70" customFormat="true" ht="32.8" hidden="false" customHeight="false" outlineLevel="0" collapsed="false">
      <c r="A127" s="66" t="s">
        <v>66</v>
      </c>
      <c r="B127" s="21" t="s">
        <v>159</v>
      </c>
      <c r="C127" s="85" t="n">
        <v>5600000000</v>
      </c>
      <c r="D127" s="86"/>
      <c r="E127" s="72" t="n">
        <f aca="false">E128</f>
        <v>286000</v>
      </c>
      <c r="AMJ127" s="2"/>
    </row>
    <row r="128" customFormat="false" ht="48.5" hidden="false" customHeight="false" outlineLevel="0" collapsed="false">
      <c r="A128" s="44"/>
      <c r="B128" s="30" t="s">
        <v>160</v>
      </c>
      <c r="C128" s="79" t="n">
        <v>5610000000</v>
      </c>
      <c r="D128" s="80"/>
      <c r="E128" s="74" t="n">
        <f aca="false">E129</f>
        <v>286000</v>
      </c>
    </row>
    <row r="129" customFormat="false" ht="32.8" hidden="false" customHeight="false" outlineLevel="0" collapsed="false">
      <c r="A129" s="44"/>
      <c r="B129" s="30" t="s">
        <v>161</v>
      </c>
      <c r="C129" s="79" t="n">
        <v>5610010550</v>
      </c>
      <c r="D129" s="80"/>
      <c r="E129" s="74" t="n">
        <f aca="false">E130</f>
        <v>286000</v>
      </c>
    </row>
    <row r="130" customFormat="false" ht="32.8" hidden="false" customHeight="false" outlineLevel="0" collapsed="false">
      <c r="A130" s="44"/>
      <c r="B130" s="30" t="s">
        <v>103</v>
      </c>
      <c r="C130" s="79" t="n">
        <v>5610010550</v>
      </c>
      <c r="D130" s="80" t="s">
        <v>104</v>
      </c>
      <c r="E130" s="74" t="n">
        <f aca="false">'приложение 10'!I166</f>
        <v>286000</v>
      </c>
    </row>
    <row r="131" s="70" customFormat="true" ht="48.5" hidden="false" customHeight="false" outlineLevel="0" collapsed="false">
      <c r="A131" s="66" t="s">
        <v>69</v>
      </c>
      <c r="B131" s="21" t="s">
        <v>162</v>
      </c>
      <c r="C131" s="85" t="n">
        <v>5700000000</v>
      </c>
      <c r="D131" s="86"/>
      <c r="E131" s="72" t="n">
        <f aca="false">E132</f>
        <v>400000</v>
      </c>
      <c r="AMJ131" s="2"/>
    </row>
    <row r="132" customFormat="false" ht="32.8" hidden="false" customHeight="false" outlineLevel="0" collapsed="false">
      <c r="A132" s="44"/>
      <c r="B132" s="30" t="s">
        <v>163</v>
      </c>
      <c r="C132" s="79" t="n">
        <v>5710000000</v>
      </c>
      <c r="D132" s="80"/>
      <c r="E132" s="74" t="n">
        <f aca="false">E133</f>
        <v>400000</v>
      </c>
    </row>
    <row r="133" customFormat="false" ht="48.5" hidden="false" customHeight="false" outlineLevel="0" collapsed="false">
      <c r="A133" s="44"/>
      <c r="B133" s="30" t="s">
        <v>164</v>
      </c>
      <c r="C133" s="79" t="n">
        <v>5710010400</v>
      </c>
      <c r="D133" s="80"/>
      <c r="E133" s="74" t="n">
        <f aca="false">E134</f>
        <v>400000</v>
      </c>
    </row>
    <row r="134" customFormat="false" ht="32.8" hidden="false" customHeight="false" outlineLevel="0" collapsed="false">
      <c r="A134" s="44"/>
      <c r="B134" s="30" t="s">
        <v>103</v>
      </c>
      <c r="C134" s="79" t="n">
        <v>5710010400</v>
      </c>
      <c r="D134" s="80" t="s">
        <v>104</v>
      </c>
      <c r="E134" s="74" t="n">
        <f aca="false">'приложение 10'!I170</f>
        <v>400000</v>
      </c>
    </row>
    <row r="135" s="70" customFormat="true" ht="32.8" hidden="false" customHeight="false" outlineLevel="0" collapsed="false">
      <c r="A135" s="66" t="s">
        <v>74</v>
      </c>
      <c r="B135" s="66" t="s">
        <v>165</v>
      </c>
      <c r="C135" s="65" t="n">
        <v>5800000000</v>
      </c>
      <c r="D135" s="84"/>
      <c r="E135" s="72" t="n">
        <f aca="false">E136+E185+E203</f>
        <v>3340416945.42</v>
      </c>
      <c r="AMJ135" s="2"/>
    </row>
    <row r="136" customFormat="false" ht="32.8" hidden="false" customHeight="false" outlineLevel="0" collapsed="false">
      <c r="A136" s="44"/>
      <c r="B136" s="34" t="s">
        <v>166</v>
      </c>
      <c r="C136" s="44" t="n">
        <v>5810000000</v>
      </c>
      <c r="D136" s="77"/>
      <c r="E136" s="74" t="n">
        <f aca="false">E143+E145+E147+E149+E137+E141+E155+E151+E178+E153+E139</f>
        <v>2911040045.42</v>
      </c>
    </row>
    <row r="137" customFormat="false" ht="32.8" hidden="false" customHeight="false" outlineLevel="0" collapsed="false">
      <c r="A137" s="44"/>
      <c r="B137" s="34" t="s">
        <v>130</v>
      </c>
      <c r="C137" s="44" t="n">
        <v>5810000590</v>
      </c>
      <c r="D137" s="77"/>
      <c r="E137" s="74" t="n">
        <f aca="false">E138</f>
        <v>458856345.42</v>
      </c>
    </row>
    <row r="138" customFormat="false" ht="48.5" hidden="false" customHeight="false" outlineLevel="0" collapsed="false">
      <c r="A138" s="44"/>
      <c r="B138" s="34" t="s">
        <v>167</v>
      </c>
      <c r="C138" s="44" t="n">
        <v>5810000590</v>
      </c>
      <c r="D138" s="77" t="n">
        <v>600</v>
      </c>
      <c r="E138" s="74" t="n">
        <f aca="false">'приложение 10'!I375+'приложение 10'!I398</f>
        <v>458856345.42</v>
      </c>
    </row>
    <row r="139" customFormat="false" ht="32.8" hidden="false" customHeight="false" outlineLevel="0" collapsed="false">
      <c r="A139" s="44"/>
      <c r="B139" s="30" t="s">
        <v>168</v>
      </c>
      <c r="C139" s="79" t="n">
        <v>5810009010</v>
      </c>
      <c r="D139" s="83"/>
      <c r="E139" s="74" t="n">
        <f aca="false">E140</f>
        <v>191300</v>
      </c>
    </row>
    <row r="140" customFormat="false" ht="48.5" hidden="false" customHeight="false" outlineLevel="0" collapsed="false">
      <c r="A140" s="44"/>
      <c r="B140" s="30" t="s">
        <v>146</v>
      </c>
      <c r="C140" s="79" t="n">
        <v>5810009010</v>
      </c>
      <c r="D140" s="83" t="n">
        <v>600</v>
      </c>
      <c r="E140" s="74" t="n">
        <f aca="false">'приложение 10'!I400</f>
        <v>191300</v>
      </c>
    </row>
    <row r="141" customFormat="false" ht="17.6" hidden="true" customHeight="false" outlineLevel="0" collapsed="false">
      <c r="A141" s="44"/>
      <c r="B141" s="34" t="s">
        <v>169</v>
      </c>
      <c r="C141" s="44" t="n">
        <v>5810009020</v>
      </c>
      <c r="D141" s="77"/>
      <c r="E141" s="74" t="n">
        <f aca="false">E142</f>
        <v>0</v>
      </c>
    </row>
    <row r="142" customFormat="false" ht="48.5" hidden="true" customHeight="false" outlineLevel="0" collapsed="false">
      <c r="A142" s="44"/>
      <c r="B142" s="34" t="s">
        <v>146</v>
      </c>
      <c r="C142" s="44" t="n">
        <v>5810009020</v>
      </c>
      <c r="D142" s="77" t="n">
        <v>600</v>
      </c>
      <c r="E142" s="74" t="n">
        <f aca="false">'приложение 10'!I377+'приложение 10'!I402</f>
        <v>0</v>
      </c>
    </row>
    <row r="143" customFormat="false" ht="158.2" hidden="false" customHeight="false" outlineLevel="0" collapsed="false">
      <c r="A143" s="44"/>
      <c r="B143" s="34" t="s">
        <v>170</v>
      </c>
      <c r="C143" s="44" t="n">
        <v>5810060820</v>
      </c>
      <c r="D143" s="77"/>
      <c r="E143" s="74" t="n">
        <f aca="false">E144</f>
        <v>2584600</v>
      </c>
    </row>
    <row r="144" customFormat="false" ht="48.5" hidden="false" customHeight="false" outlineLevel="0" collapsed="false">
      <c r="A144" s="44"/>
      <c r="B144" s="34" t="s">
        <v>146</v>
      </c>
      <c r="C144" s="44" t="n">
        <v>5810060820</v>
      </c>
      <c r="D144" s="77" t="n">
        <v>600</v>
      </c>
      <c r="E144" s="74" t="n">
        <f aca="false">'приложение 10'!I379+'приложение 10'!I404</f>
        <v>2584600</v>
      </c>
    </row>
    <row r="145" customFormat="false" ht="95.5" hidden="false" customHeight="false" outlineLevel="0" collapsed="false">
      <c r="A145" s="44"/>
      <c r="B145" s="34" t="s">
        <v>171</v>
      </c>
      <c r="C145" s="44" t="n">
        <v>5810060860</v>
      </c>
      <c r="D145" s="77"/>
      <c r="E145" s="74" t="n">
        <f aca="false">E146</f>
        <v>2023143400</v>
      </c>
    </row>
    <row r="146" customFormat="false" ht="48.5" hidden="false" customHeight="false" outlineLevel="0" collapsed="false">
      <c r="A146" s="44"/>
      <c r="B146" s="34" t="s">
        <v>146</v>
      </c>
      <c r="C146" s="44" t="n">
        <v>5810060860</v>
      </c>
      <c r="D146" s="77" t="n">
        <v>600</v>
      </c>
      <c r="E146" s="74" t="n">
        <f aca="false">'приложение 10'!I381+'приложение 10'!I406</f>
        <v>2023143400</v>
      </c>
    </row>
    <row r="147" customFormat="false" ht="189.55" hidden="false" customHeight="false" outlineLevel="0" collapsed="false">
      <c r="A147" s="44"/>
      <c r="B147" s="34" t="s">
        <v>172</v>
      </c>
      <c r="C147" s="44" t="n">
        <v>5810062370</v>
      </c>
      <c r="D147" s="77"/>
      <c r="E147" s="74" t="n">
        <f aca="false">E148</f>
        <v>66428600</v>
      </c>
    </row>
    <row r="148" customFormat="false" ht="48.5" hidden="false" customHeight="false" outlineLevel="0" collapsed="false">
      <c r="A148" s="44"/>
      <c r="B148" s="34" t="s">
        <v>146</v>
      </c>
      <c r="C148" s="44" t="n">
        <v>5810062370</v>
      </c>
      <c r="D148" s="77" t="n">
        <v>600</v>
      </c>
      <c r="E148" s="74" t="n">
        <f aca="false">'приложение 10'!I408</f>
        <v>66428600</v>
      </c>
    </row>
    <row r="149" customFormat="false" ht="189.55" hidden="false" customHeight="false" outlineLevel="0" collapsed="false">
      <c r="A149" s="44"/>
      <c r="B149" s="34" t="s">
        <v>173</v>
      </c>
      <c r="C149" s="44" t="n">
        <v>5810062500</v>
      </c>
      <c r="D149" s="77"/>
      <c r="E149" s="74" t="n">
        <f aca="false">E150</f>
        <v>8855300</v>
      </c>
    </row>
    <row r="150" customFormat="false" ht="48.5" hidden="false" customHeight="false" outlineLevel="0" collapsed="false">
      <c r="A150" s="44"/>
      <c r="B150" s="34" t="s">
        <v>146</v>
      </c>
      <c r="C150" s="44" t="n">
        <v>5810062500</v>
      </c>
      <c r="D150" s="77" t="n">
        <v>600</v>
      </c>
      <c r="E150" s="74" t="n">
        <f aca="false">'приложение 10'!I410</f>
        <v>8855300</v>
      </c>
    </row>
    <row r="151" customFormat="false" ht="126.85" hidden="false" customHeight="false" outlineLevel="0" collapsed="false">
      <c r="A151" s="44"/>
      <c r="B151" s="34" t="s">
        <v>174</v>
      </c>
      <c r="C151" s="44" t="n">
        <v>5810063540</v>
      </c>
      <c r="D151" s="77"/>
      <c r="E151" s="74" t="n">
        <f aca="false">E152</f>
        <v>2966900</v>
      </c>
    </row>
    <row r="152" customFormat="false" ht="48.5" hidden="false" customHeight="false" outlineLevel="0" collapsed="false">
      <c r="A152" s="44"/>
      <c r="B152" s="34" t="s">
        <v>146</v>
      </c>
      <c r="C152" s="44" t="n">
        <v>5810063540</v>
      </c>
      <c r="D152" s="77" t="n">
        <v>600</v>
      </c>
      <c r="E152" s="74" t="n">
        <f aca="false">'приложение 10'!I412</f>
        <v>2966900</v>
      </c>
    </row>
    <row r="153" customFormat="false" ht="142.5" hidden="false" customHeight="false" outlineLevel="0" collapsed="false">
      <c r="A153" s="44"/>
      <c r="B153" s="30" t="s">
        <v>175</v>
      </c>
      <c r="C153" s="79" t="s">
        <v>176</v>
      </c>
      <c r="D153" s="83"/>
      <c r="E153" s="74" t="n">
        <f aca="false">E154</f>
        <v>43063800</v>
      </c>
    </row>
    <row r="154" customFormat="false" ht="48.5" hidden="false" customHeight="false" outlineLevel="0" collapsed="false">
      <c r="A154" s="44"/>
      <c r="B154" s="30" t="s">
        <v>146</v>
      </c>
      <c r="C154" s="79" t="s">
        <v>176</v>
      </c>
      <c r="D154" s="83" t="n">
        <v>600</v>
      </c>
      <c r="E154" s="74" t="n">
        <f aca="false">'приложение 10'!I414</f>
        <v>43063800</v>
      </c>
    </row>
    <row r="155" customFormat="false" ht="32.8" hidden="false" customHeight="false" outlineLevel="0" collapsed="false">
      <c r="A155" s="44"/>
      <c r="B155" s="34" t="s">
        <v>177</v>
      </c>
      <c r="C155" s="44" t="n">
        <v>5810100000</v>
      </c>
      <c r="D155" s="77"/>
      <c r="E155" s="74" t="n">
        <f aca="false">E156+E166+E172+E170+E168+E158+E160+E162+E164+E174+E176</f>
        <v>194544300</v>
      </c>
    </row>
    <row r="156" customFormat="false" ht="32.8" hidden="false" customHeight="false" outlineLevel="0" collapsed="false">
      <c r="A156" s="44"/>
      <c r="B156" s="34" t="s">
        <v>177</v>
      </c>
      <c r="C156" s="44" t="n">
        <v>5810100590</v>
      </c>
      <c r="D156" s="77"/>
      <c r="E156" s="74" t="n">
        <f aca="false">E157</f>
        <v>1028200</v>
      </c>
    </row>
    <row r="157" customFormat="false" ht="48.5" hidden="false" customHeight="false" outlineLevel="0" collapsed="false">
      <c r="A157" s="44"/>
      <c r="B157" s="34" t="s">
        <v>146</v>
      </c>
      <c r="C157" s="44" t="n">
        <v>5810100590</v>
      </c>
      <c r="D157" s="77" t="n">
        <v>600</v>
      </c>
      <c r="E157" s="74" t="n">
        <f aca="false">'приложение 10'!I417+'приложение 10'!I384</f>
        <v>1028200</v>
      </c>
    </row>
    <row r="158" customFormat="false" ht="95.5" hidden="false" customHeight="false" outlineLevel="0" collapsed="false">
      <c r="A158" s="44"/>
      <c r="B158" s="30" t="s">
        <v>178</v>
      </c>
      <c r="C158" s="79" t="n">
        <v>5810100591</v>
      </c>
      <c r="D158" s="83"/>
      <c r="E158" s="74" t="n">
        <f aca="false">E159</f>
        <v>14094900</v>
      </c>
    </row>
    <row r="159" customFormat="false" ht="48.5" hidden="false" customHeight="false" outlineLevel="0" collapsed="false">
      <c r="A159" s="44"/>
      <c r="B159" s="30" t="s">
        <v>146</v>
      </c>
      <c r="C159" s="79" t="n">
        <v>5810100591</v>
      </c>
      <c r="D159" s="83" t="n">
        <v>600</v>
      </c>
      <c r="E159" s="74" t="n">
        <f aca="false">'приложение 10'!I386+'приложение 10'!I419</f>
        <v>14094900</v>
      </c>
    </row>
    <row r="160" customFormat="false" ht="48.5" hidden="false" customHeight="false" outlineLevel="0" collapsed="false">
      <c r="A160" s="44"/>
      <c r="B160" s="30" t="s">
        <v>179</v>
      </c>
      <c r="C160" s="79" t="n">
        <v>5810100592</v>
      </c>
      <c r="D160" s="83"/>
      <c r="E160" s="74" t="n">
        <f aca="false">E161</f>
        <v>12161500</v>
      </c>
    </row>
    <row r="161" customFormat="false" ht="48.5" hidden="false" customHeight="false" outlineLevel="0" collapsed="false">
      <c r="A161" s="44"/>
      <c r="B161" s="30" t="s">
        <v>146</v>
      </c>
      <c r="C161" s="79" t="n">
        <v>5810100592</v>
      </c>
      <c r="D161" s="83" t="n">
        <v>600</v>
      </c>
      <c r="E161" s="74" t="n">
        <f aca="false">'приложение 10'!I421</f>
        <v>12161500</v>
      </c>
    </row>
    <row r="162" customFormat="false" ht="48.5" hidden="false" customHeight="false" outlineLevel="0" collapsed="false">
      <c r="A162" s="44"/>
      <c r="B162" s="30" t="s">
        <v>180</v>
      </c>
      <c r="C162" s="79" t="n">
        <v>5810100593</v>
      </c>
      <c r="D162" s="83"/>
      <c r="E162" s="74" t="n">
        <f aca="false">E163</f>
        <v>10300</v>
      </c>
    </row>
    <row r="163" customFormat="false" ht="48.5" hidden="false" customHeight="false" outlineLevel="0" collapsed="false">
      <c r="A163" s="44"/>
      <c r="B163" s="30" t="s">
        <v>146</v>
      </c>
      <c r="C163" s="79" t="n">
        <v>5810100593</v>
      </c>
      <c r="D163" s="83" t="n">
        <v>600</v>
      </c>
      <c r="E163" s="74" t="n">
        <f aca="false">'приложение 10'!I423</f>
        <v>10300</v>
      </c>
    </row>
    <row r="164" customFormat="false" ht="126.85" hidden="false" customHeight="false" outlineLevel="0" collapsed="false">
      <c r="A164" s="44"/>
      <c r="B164" s="30" t="s">
        <v>181</v>
      </c>
      <c r="C164" s="79" t="n">
        <v>5810100594</v>
      </c>
      <c r="D164" s="83"/>
      <c r="E164" s="74" t="n">
        <f aca="false">E165</f>
        <v>746600</v>
      </c>
    </row>
    <row r="165" customFormat="false" ht="48.5" hidden="false" customHeight="false" outlineLevel="0" collapsed="false">
      <c r="A165" s="44"/>
      <c r="B165" s="30" t="s">
        <v>146</v>
      </c>
      <c r="C165" s="79" t="n">
        <v>5810100594</v>
      </c>
      <c r="D165" s="83" t="n">
        <v>600</v>
      </c>
      <c r="E165" s="74" t="n">
        <f aca="false">'приложение 10'!I425</f>
        <v>746600</v>
      </c>
    </row>
    <row r="166" customFormat="false" ht="64.15" hidden="true" customHeight="false" outlineLevel="0" collapsed="false">
      <c r="A166" s="44"/>
      <c r="B166" s="34" t="s">
        <v>182</v>
      </c>
      <c r="C166" s="44" t="s">
        <v>183</v>
      </c>
      <c r="D166" s="77"/>
      <c r="E166" s="74" t="n">
        <f aca="false">E167</f>
        <v>0</v>
      </c>
    </row>
    <row r="167" customFormat="false" ht="48.5" hidden="true" customHeight="false" outlineLevel="0" collapsed="false">
      <c r="A167" s="44"/>
      <c r="B167" s="34" t="s">
        <v>146</v>
      </c>
      <c r="C167" s="44" t="s">
        <v>183</v>
      </c>
      <c r="D167" s="77" t="n">
        <v>600</v>
      </c>
      <c r="E167" s="74" t="n">
        <f aca="false">'приложение 10'!I427</f>
        <v>0</v>
      </c>
    </row>
    <row r="168" customFormat="false" ht="126.85" hidden="false" customHeight="false" outlineLevel="0" collapsed="false">
      <c r="A168" s="44"/>
      <c r="B168" s="30" t="s">
        <v>184</v>
      </c>
      <c r="C168" s="79" t="s">
        <v>185</v>
      </c>
      <c r="D168" s="83"/>
      <c r="E168" s="74" t="n">
        <f aca="false">E169</f>
        <v>134518000</v>
      </c>
    </row>
    <row r="169" customFormat="false" ht="48.5" hidden="false" customHeight="false" outlineLevel="0" collapsed="false">
      <c r="A169" s="44"/>
      <c r="B169" s="30" t="s">
        <v>146</v>
      </c>
      <c r="C169" s="79" t="s">
        <v>185</v>
      </c>
      <c r="D169" s="83" t="n">
        <v>600</v>
      </c>
      <c r="E169" s="74" t="n">
        <f aca="false">'приложение 10'!I429</f>
        <v>134518000</v>
      </c>
    </row>
    <row r="170" customFormat="false" ht="220.85" hidden="true" customHeight="false" outlineLevel="0" collapsed="false">
      <c r="A170" s="44"/>
      <c r="B170" s="30" t="s">
        <v>186</v>
      </c>
      <c r="C170" s="79" t="s">
        <v>187</v>
      </c>
      <c r="D170" s="83"/>
      <c r="E170" s="74" t="n">
        <f aca="false">E171</f>
        <v>0</v>
      </c>
    </row>
    <row r="171" customFormat="false" ht="48.5" hidden="true" customHeight="false" outlineLevel="0" collapsed="false">
      <c r="A171" s="44"/>
      <c r="B171" s="30" t="s">
        <v>146</v>
      </c>
      <c r="C171" s="79" t="s">
        <v>187</v>
      </c>
      <c r="D171" s="83" t="n">
        <v>600</v>
      </c>
      <c r="E171" s="74" t="n">
        <f aca="false">'приложение 10'!I431</f>
        <v>0</v>
      </c>
    </row>
    <row r="172" customFormat="false" ht="64.15" hidden="false" customHeight="false" outlineLevel="0" collapsed="false">
      <c r="A172" s="44"/>
      <c r="B172" s="34" t="s">
        <v>188</v>
      </c>
      <c r="C172" s="44" t="s">
        <v>189</v>
      </c>
      <c r="D172" s="77"/>
      <c r="E172" s="74" t="n">
        <f aca="false">E173</f>
        <v>13774300</v>
      </c>
    </row>
    <row r="173" customFormat="false" ht="48.5" hidden="false" customHeight="false" outlineLevel="0" collapsed="false">
      <c r="A173" s="44"/>
      <c r="B173" s="34" t="s">
        <v>146</v>
      </c>
      <c r="C173" s="44" t="s">
        <v>189</v>
      </c>
      <c r="D173" s="77" t="n">
        <v>600</v>
      </c>
      <c r="E173" s="74" t="n">
        <f aca="false">'приложение 10'!I433</f>
        <v>13774300</v>
      </c>
    </row>
    <row r="174" customFormat="false" ht="126.85" hidden="false" customHeight="false" outlineLevel="0" collapsed="false">
      <c r="A174" s="44"/>
      <c r="B174" s="30" t="s">
        <v>184</v>
      </c>
      <c r="C174" s="79" t="s">
        <v>190</v>
      </c>
      <c r="D174" s="83"/>
      <c r="E174" s="74" t="n">
        <f aca="false">E175</f>
        <v>15838700</v>
      </c>
    </row>
    <row r="175" customFormat="false" ht="48.5" hidden="false" customHeight="false" outlineLevel="0" collapsed="false">
      <c r="A175" s="44"/>
      <c r="B175" s="30" t="s">
        <v>146</v>
      </c>
      <c r="C175" s="79" t="s">
        <v>190</v>
      </c>
      <c r="D175" s="83" t="n">
        <v>600</v>
      </c>
      <c r="E175" s="74" t="n">
        <f aca="false">'приложение 10'!I435</f>
        <v>15838700</v>
      </c>
    </row>
    <row r="176" customFormat="false" ht="64.15" hidden="false" customHeight="false" outlineLevel="0" collapsed="false">
      <c r="A176" s="44"/>
      <c r="B176" s="30" t="s">
        <v>188</v>
      </c>
      <c r="C176" s="79" t="s">
        <v>191</v>
      </c>
      <c r="D176" s="83"/>
      <c r="E176" s="74" t="n">
        <f aca="false">E177</f>
        <v>2371800</v>
      </c>
    </row>
    <row r="177" customFormat="false" ht="48.5" hidden="false" customHeight="false" outlineLevel="0" collapsed="false">
      <c r="A177" s="44"/>
      <c r="B177" s="30" t="s">
        <v>146</v>
      </c>
      <c r="C177" s="79" t="s">
        <v>191</v>
      </c>
      <c r="D177" s="83" t="n">
        <v>600</v>
      </c>
      <c r="E177" s="74" t="n">
        <f aca="false">'приложение 10'!I437</f>
        <v>2371800</v>
      </c>
    </row>
    <row r="178" customFormat="false" ht="17.6" hidden="false" customHeight="false" outlineLevel="0" collapsed="false">
      <c r="A178" s="44"/>
      <c r="B178" s="34" t="s">
        <v>192</v>
      </c>
      <c r="C178" s="79" t="s">
        <v>193</v>
      </c>
      <c r="D178" s="77"/>
      <c r="E178" s="74" t="n">
        <f aca="false">E181+E183+E179</f>
        <v>110405500</v>
      </c>
    </row>
    <row r="179" customFormat="false" ht="173.85" hidden="false" customHeight="false" outlineLevel="0" collapsed="false">
      <c r="A179" s="44"/>
      <c r="B179" s="27" t="s">
        <v>194</v>
      </c>
      <c r="C179" s="79" t="s">
        <v>195</v>
      </c>
      <c r="D179" s="77"/>
      <c r="E179" s="74" t="n">
        <f aca="false">E180</f>
        <v>2577900</v>
      </c>
    </row>
    <row r="180" customFormat="false" ht="48.5" hidden="false" customHeight="false" outlineLevel="0" collapsed="false">
      <c r="A180" s="44"/>
      <c r="B180" s="30" t="s">
        <v>146</v>
      </c>
      <c r="C180" s="79" t="s">
        <v>195</v>
      </c>
      <c r="D180" s="77" t="n">
        <v>600</v>
      </c>
      <c r="E180" s="74" t="n">
        <f aca="false">'приложение 10'!I493</f>
        <v>2577900</v>
      </c>
    </row>
    <row r="181" customFormat="false" ht="79.85" hidden="false" customHeight="false" outlineLevel="0" collapsed="false">
      <c r="A181" s="44"/>
      <c r="B181" s="30" t="s">
        <v>196</v>
      </c>
      <c r="C181" s="79" t="s">
        <v>197</v>
      </c>
      <c r="D181" s="83"/>
      <c r="E181" s="74" t="n">
        <f aca="false">E182</f>
        <v>7784000</v>
      </c>
    </row>
    <row r="182" customFormat="false" ht="48.5" hidden="false" customHeight="false" outlineLevel="0" collapsed="false">
      <c r="A182" s="44"/>
      <c r="B182" s="30" t="s">
        <v>146</v>
      </c>
      <c r="C182" s="79" t="s">
        <v>197</v>
      </c>
      <c r="D182" s="83" t="n">
        <v>600</v>
      </c>
      <c r="E182" s="74" t="n">
        <f aca="false">'приложение 10'!I440</f>
        <v>7784000</v>
      </c>
    </row>
    <row r="183" customFormat="false" ht="220.85" hidden="false" customHeight="false" outlineLevel="0" collapsed="false">
      <c r="A183" s="44"/>
      <c r="B183" s="30" t="s">
        <v>186</v>
      </c>
      <c r="C183" s="79" t="s">
        <v>198</v>
      </c>
      <c r="D183" s="83"/>
      <c r="E183" s="74" t="n">
        <f aca="false">E184</f>
        <v>100043600</v>
      </c>
    </row>
    <row r="184" customFormat="false" ht="48.5" hidden="false" customHeight="false" outlineLevel="0" collapsed="false">
      <c r="A184" s="44"/>
      <c r="B184" s="30" t="s">
        <v>146</v>
      </c>
      <c r="C184" s="79" t="s">
        <v>198</v>
      </c>
      <c r="D184" s="83" t="n">
        <v>600</v>
      </c>
      <c r="E184" s="74" t="n">
        <f aca="false">'приложение 10'!I442</f>
        <v>100043600</v>
      </c>
    </row>
    <row r="185" customFormat="false" ht="17.6" hidden="false" customHeight="false" outlineLevel="0" collapsed="false">
      <c r="A185" s="44"/>
      <c r="B185" s="34" t="s">
        <v>199</v>
      </c>
      <c r="C185" s="44" t="n">
        <v>5820000000</v>
      </c>
      <c r="D185" s="77"/>
      <c r="E185" s="74" t="n">
        <f aca="false">E186+E196+E194+E198+E191+E189</f>
        <v>408925800</v>
      </c>
    </row>
    <row r="186" customFormat="false" ht="32.8" hidden="false" customHeight="false" outlineLevel="0" collapsed="false">
      <c r="A186" s="44"/>
      <c r="B186" s="75" t="s">
        <v>130</v>
      </c>
      <c r="C186" s="44" t="n">
        <v>5820000590</v>
      </c>
      <c r="D186" s="77"/>
      <c r="E186" s="74" t="n">
        <f aca="false">E187+E188</f>
        <v>349747886.97</v>
      </c>
    </row>
    <row r="187" customFormat="false" ht="48.5" hidden="false" customHeight="false" outlineLevel="0" collapsed="false">
      <c r="A187" s="44"/>
      <c r="B187" s="34" t="s">
        <v>146</v>
      </c>
      <c r="C187" s="44" t="n">
        <v>5820000590</v>
      </c>
      <c r="D187" s="77" t="n">
        <v>600</v>
      </c>
      <c r="E187" s="74" t="n">
        <f aca="false">'приложение 10'!I456+'приложение 10'!I553+'приложение 10'!I530</f>
        <v>349747886.97</v>
      </c>
    </row>
    <row r="188" customFormat="false" ht="17.6" hidden="true" customHeight="false" outlineLevel="0" collapsed="false">
      <c r="A188" s="44"/>
      <c r="B188" s="34" t="s">
        <v>106</v>
      </c>
      <c r="C188" s="44" t="n">
        <v>5820000590</v>
      </c>
      <c r="D188" s="77" t="n">
        <v>800</v>
      </c>
      <c r="E188" s="74" t="n">
        <f aca="false">'приложение 10'!I457</f>
        <v>0</v>
      </c>
    </row>
    <row r="189" customFormat="false" ht="17.6" hidden="false" customHeight="false" outlineLevel="0" collapsed="false">
      <c r="A189" s="44"/>
      <c r="B189" s="30" t="s">
        <v>169</v>
      </c>
      <c r="C189" s="79" t="n">
        <v>5820009020</v>
      </c>
      <c r="D189" s="83"/>
      <c r="E189" s="74" t="n">
        <f aca="false">E190</f>
        <v>6892213.03</v>
      </c>
    </row>
    <row r="190" customFormat="false" ht="48.5" hidden="false" customHeight="false" outlineLevel="0" collapsed="false">
      <c r="A190" s="44"/>
      <c r="B190" s="30" t="s">
        <v>146</v>
      </c>
      <c r="C190" s="79" t="n">
        <v>5820009020</v>
      </c>
      <c r="D190" s="83" t="n">
        <v>600</v>
      </c>
      <c r="E190" s="74" t="n">
        <f aca="false">'приложение 10'!I555</f>
        <v>6892213.03</v>
      </c>
    </row>
    <row r="191" customFormat="false" ht="32.8" hidden="false" customHeight="false" outlineLevel="0" collapsed="false">
      <c r="A191" s="44"/>
      <c r="B191" s="30" t="s">
        <v>200</v>
      </c>
      <c r="C191" s="79" t="n">
        <v>5820010660</v>
      </c>
      <c r="D191" s="77"/>
      <c r="E191" s="74" t="n">
        <f aca="false">E192+E193</f>
        <v>49742500</v>
      </c>
    </row>
    <row r="192" customFormat="false" ht="48.5" hidden="false" customHeight="false" outlineLevel="0" collapsed="false">
      <c r="A192" s="44"/>
      <c r="B192" s="30" t="s">
        <v>146</v>
      </c>
      <c r="C192" s="79" t="n">
        <v>5820010660</v>
      </c>
      <c r="D192" s="83" t="n">
        <v>600</v>
      </c>
      <c r="E192" s="74" t="n">
        <f aca="false">'приложение 10'!I459+'приложение 10'!I532</f>
        <v>49702100</v>
      </c>
    </row>
    <row r="193" customFormat="false" ht="17.6" hidden="false" customHeight="false" outlineLevel="0" collapsed="false">
      <c r="A193" s="44"/>
      <c r="B193" s="30" t="s">
        <v>106</v>
      </c>
      <c r="C193" s="79" t="n">
        <v>5820010660</v>
      </c>
      <c r="D193" s="83" t="n">
        <v>800</v>
      </c>
      <c r="E193" s="74" t="n">
        <f aca="false">'приложение 10'!I460+'приложение 10'!I533</f>
        <v>40400</v>
      </c>
    </row>
    <row r="194" customFormat="false" ht="158.2" hidden="false" customHeight="false" outlineLevel="0" collapsed="false">
      <c r="A194" s="44"/>
      <c r="B194" s="34" t="s">
        <v>201</v>
      </c>
      <c r="C194" s="44" t="n">
        <v>5820060740</v>
      </c>
      <c r="D194" s="73"/>
      <c r="E194" s="74" t="n">
        <f aca="false">E195</f>
        <v>164100</v>
      </c>
    </row>
    <row r="195" customFormat="false" ht="48.5" hidden="false" customHeight="false" outlineLevel="0" collapsed="false">
      <c r="A195" s="44"/>
      <c r="B195" s="34" t="s">
        <v>146</v>
      </c>
      <c r="C195" s="44" t="n">
        <v>5820060740</v>
      </c>
      <c r="D195" s="73" t="s">
        <v>202</v>
      </c>
      <c r="E195" s="74" t="n">
        <f aca="false">'приложение 10'!I462+'приложение 10'!I535</f>
        <v>164100</v>
      </c>
    </row>
    <row r="196" customFormat="false" ht="158.2" hidden="false" customHeight="false" outlineLevel="0" collapsed="false">
      <c r="A196" s="44"/>
      <c r="B196" s="34" t="s">
        <v>170</v>
      </c>
      <c r="C196" s="44" t="n">
        <v>5820060820</v>
      </c>
      <c r="D196" s="77"/>
      <c r="E196" s="74" t="n">
        <f aca="false">E197</f>
        <v>137500</v>
      </c>
    </row>
    <row r="197" customFormat="false" ht="48.5" hidden="false" customHeight="false" outlineLevel="0" collapsed="false">
      <c r="A197" s="44"/>
      <c r="B197" s="34" t="s">
        <v>146</v>
      </c>
      <c r="C197" s="44" t="n">
        <v>5820060820</v>
      </c>
      <c r="D197" s="77" t="n">
        <v>600</v>
      </c>
      <c r="E197" s="74" t="n">
        <f aca="false">'приложение 10'!I557</f>
        <v>137500</v>
      </c>
    </row>
    <row r="198" customFormat="false" ht="95.5" hidden="false" customHeight="false" outlineLevel="0" collapsed="false">
      <c r="A198" s="44"/>
      <c r="B198" s="34" t="s">
        <v>203</v>
      </c>
      <c r="C198" s="44" t="n">
        <v>5820100000</v>
      </c>
      <c r="D198" s="77"/>
      <c r="E198" s="74" t="n">
        <f aca="false">E199+E201</f>
        <v>2241600</v>
      </c>
    </row>
    <row r="199" customFormat="false" ht="32.8" hidden="false" customHeight="false" outlineLevel="0" collapsed="false">
      <c r="A199" s="44"/>
      <c r="B199" s="34" t="s">
        <v>177</v>
      </c>
      <c r="C199" s="44" t="n">
        <v>5820100590</v>
      </c>
      <c r="D199" s="77"/>
      <c r="E199" s="74" t="n">
        <f aca="false">E200</f>
        <v>1000000</v>
      </c>
    </row>
    <row r="200" customFormat="false" ht="48.5" hidden="false" customHeight="false" outlineLevel="0" collapsed="false">
      <c r="A200" s="44"/>
      <c r="B200" s="34" t="s">
        <v>146</v>
      </c>
      <c r="C200" s="44" t="n">
        <v>5820100590</v>
      </c>
      <c r="D200" s="77" t="n">
        <v>600</v>
      </c>
      <c r="E200" s="74" t="n">
        <f aca="false">'приложение 10'!I465+'приложение 10'!I538</f>
        <v>1000000</v>
      </c>
    </row>
    <row r="201" customFormat="false" ht="95.5" hidden="false" customHeight="false" outlineLevel="0" collapsed="false">
      <c r="A201" s="44"/>
      <c r="B201" s="30" t="s">
        <v>178</v>
      </c>
      <c r="C201" s="79" t="n">
        <v>5820100591</v>
      </c>
      <c r="D201" s="83"/>
      <c r="E201" s="74" t="n">
        <f aca="false">E202</f>
        <v>1241600</v>
      </c>
    </row>
    <row r="202" customFormat="false" ht="48.5" hidden="false" customHeight="false" outlineLevel="0" collapsed="false">
      <c r="A202" s="44"/>
      <c r="B202" s="30" t="s">
        <v>146</v>
      </c>
      <c r="C202" s="79" t="n">
        <v>5820100591</v>
      </c>
      <c r="D202" s="83" t="n">
        <v>600</v>
      </c>
      <c r="E202" s="74" t="n">
        <f aca="false">'приложение 10'!I540+'приложение 10'!I467</f>
        <v>1241600</v>
      </c>
    </row>
    <row r="203" customFormat="false" ht="17.6" hidden="false" customHeight="false" outlineLevel="0" collapsed="false">
      <c r="A203" s="44"/>
      <c r="B203" s="34" t="s">
        <v>204</v>
      </c>
      <c r="C203" s="44" t="n">
        <v>5830000000</v>
      </c>
      <c r="D203" s="77"/>
      <c r="E203" s="74" t="n">
        <f aca="false">E204+E206+E211+E209</f>
        <v>20451100</v>
      </c>
    </row>
    <row r="204" customFormat="false" ht="32.8" hidden="false" customHeight="false" outlineLevel="0" collapsed="false">
      <c r="A204" s="44"/>
      <c r="B204" s="34" t="s">
        <v>130</v>
      </c>
      <c r="C204" s="44" t="n">
        <v>5830000590</v>
      </c>
      <c r="D204" s="77"/>
      <c r="E204" s="74" t="n">
        <f aca="false">E205</f>
        <v>6965200</v>
      </c>
    </row>
    <row r="205" customFormat="false" ht="48.5" hidden="false" customHeight="false" outlineLevel="0" collapsed="false">
      <c r="A205" s="44"/>
      <c r="B205" s="34" t="s">
        <v>146</v>
      </c>
      <c r="C205" s="44" t="n">
        <v>5830000590</v>
      </c>
      <c r="D205" s="77" t="n">
        <v>600</v>
      </c>
      <c r="E205" s="74" t="n">
        <f aca="false">'приложение 10'!I496</f>
        <v>6965200</v>
      </c>
    </row>
    <row r="206" customFormat="false" ht="111.15" hidden="false" customHeight="false" outlineLevel="0" collapsed="false">
      <c r="A206" s="44"/>
      <c r="B206" s="36" t="s">
        <v>205</v>
      </c>
      <c r="C206" s="79" t="n">
        <v>5830060710</v>
      </c>
      <c r="D206" s="83"/>
      <c r="E206" s="74" t="n">
        <f aca="false">E207+E208</f>
        <v>13085900</v>
      </c>
    </row>
    <row r="207" customFormat="false" ht="32.8" hidden="false" customHeight="false" outlineLevel="0" collapsed="false">
      <c r="A207" s="44"/>
      <c r="B207" s="30" t="s">
        <v>103</v>
      </c>
      <c r="C207" s="79" t="n">
        <v>5830060710</v>
      </c>
      <c r="D207" s="83" t="n">
        <v>200</v>
      </c>
      <c r="E207" s="74" t="n">
        <f aca="false">'приложение 10'!I523</f>
        <v>193300</v>
      </c>
    </row>
    <row r="208" customFormat="false" ht="32.8" hidden="false" customHeight="false" outlineLevel="0" collapsed="false">
      <c r="A208" s="44"/>
      <c r="B208" s="30" t="s">
        <v>142</v>
      </c>
      <c r="C208" s="79" t="n">
        <v>5830060710</v>
      </c>
      <c r="D208" s="83" t="n">
        <v>300</v>
      </c>
      <c r="E208" s="74" t="n">
        <f aca="false">'приложение 10'!I524</f>
        <v>12892600</v>
      </c>
    </row>
    <row r="209" s="70" customFormat="true" ht="79.85" hidden="true" customHeight="false" outlineLevel="0" collapsed="false">
      <c r="A209" s="44"/>
      <c r="B209" s="30" t="s">
        <v>206</v>
      </c>
      <c r="C209" s="79" t="s">
        <v>207</v>
      </c>
      <c r="D209" s="83"/>
      <c r="E209" s="74" t="n">
        <f aca="false">E210</f>
        <v>0</v>
      </c>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c r="DA209" s="48"/>
      <c r="DB209" s="48"/>
      <c r="DC209" s="48"/>
      <c r="DD209" s="48"/>
      <c r="DE209" s="48"/>
      <c r="DF209" s="48"/>
      <c r="DG209" s="48"/>
      <c r="DH209" s="48"/>
      <c r="DI209" s="48"/>
      <c r="DJ209" s="48"/>
      <c r="DK209" s="48"/>
      <c r="DL209" s="48"/>
      <c r="DM209" s="48"/>
      <c r="DN209" s="48"/>
      <c r="DO209" s="48"/>
      <c r="DP209" s="48"/>
      <c r="DQ209" s="48"/>
      <c r="DR209" s="48"/>
      <c r="DS209" s="48"/>
      <c r="DT209" s="48"/>
      <c r="DU209" s="48"/>
      <c r="DV209" s="48"/>
      <c r="DW209" s="48"/>
      <c r="DX209" s="48"/>
      <c r="DY209" s="48"/>
      <c r="DZ209" s="48"/>
      <c r="EA209" s="48"/>
      <c r="EB209" s="48"/>
      <c r="EC209" s="48"/>
      <c r="ED209" s="48"/>
      <c r="EE209" s="48"/>
      <c r="EF209" s="48"/>
      <c r="EG209" s="48"/>
      <c r="EH209" s="48"/>
      <c r="EI209" s="48"/>
      <c r="EJ209" s="48"/>
      <c r="EK209" s="48"/>
      <c r="EL209" s="48"/>
      <c r="EM209" s="48"/>
      <c r="EN209" s="48"/>
      <c r="EO209" s="48"/>
      <c r="EP209" s="48"/>
      <c r="EQ209" s="48"/>
      <c r="ER209" s="48"/>
      <c r="ES209" s="48"/>
      <c r="ET209" s="48"/>
      <c r="EU209" s="48"/>
      <c r="EV209" s="48"/>
      <c r="EW209" s="48"/>
      <c r="EX209" s="48"/>
      <c r="EY209" s="48"/>
      <c r="EZ209" s="48"/>
      <c r="FA209" s="48"/>
      <c r="FB209" s="48"/>
      <c r="FC209" s="48"/>
      <c r="FD209" s="48"/>
      <c r="FE209" s="48"/>
      <c r="FF209" s="48"/>
      <c r="FG209" s="48"/>
      <c r="FH209" s="48"/>
      <c r="FI209" s="48"/>
      <c r="FJ209" s="48"/>
      <c r="FK209" s="48"/>
      <c r="FL209" s="48"/>
      <c r="FM209" s="48"/>
      <c r="FN209" s="48"/>
      <c r="FO209" s="48"/>
      <c r="FP209" s="48"/>
      <c r="FQ209" s="48"/>
      <c r="FR209" s="48"/>
      <c r="FS209" s="48"/>
      <c r="FT209" s="48"/>
      <c r="FU209" s="48"/>
      <c r="FV209" s="48"/>
      <c r="FW209" s="48"/>
      <c r="FX209" s="48"/>
      <c r="FY209" s="48"/>
      <c r="FZ209" s="48"/>
      <c r="GA209" s="48"/>
      <c r="GB209" s="48"/>
      <c r="GC209" s="48"/>
      <c r="GD209" s="48"/>
      <c r="GE209" s="48"/>
      <c r="GF209" s="48"/>
      <c r="GG209" s="48"/>
      <c r="GH209" s="48"/>
      <c r="GI209" s="48"/>
      <c r="GJ209" s="48"/>
      <c r="GK209" s="48"/>
      <c r="GL209" s="48"/>
      <c r="GM209" s="48"/>
      <c r="GN209" s="48"/>
      <c r="GO209" s="48"/>
      <c r="GP209" s="48"/>
      <c r="GQ209" s="48"/>
      <c r="GR209" s="48"/>
      <c r="GS209" s="48"/>
      <c r="GT209" s="48"/>
      <c r="GU209" s="48"/>
      <c r="GV209" s="48"/>
      <c r="GW209" s="48"/>
      <c r="GX209" s="48"/>
      <c r="GY209" s="48"/>
      <c r="GZ209" s="48"/>
      <c r="HA209" s="48"/>
      <c r="HB209" s="48"/>
      <c r="HC209" s="48"/>
      <c r="HD209" s="48"/>
      <c r="HE209" s="48"/>
      <c r="HF209" s="48"/>
      <c r="HG209" s="48"/>
      <c r="HH209" s="48"/>
      <c r="HI209" s="48"/>
      <c r="HJ209" s="48"/>
      <c r="HK209" s="48"/>
      <c r="HL209" s="48"/>
      <c r="HM209" s="48"/>
      <c r="HN209" s="48"/>
      <c r="HO209" s="48"/>
      <c r="HP209" s="48"/>
      <c r="HQ209" s="48"/>
      <c r="HR209" s="48"/>
      <c r="HS209" s="48"/>
      <c r="HT209" s="48"/>
      <c r="HU209" s="48"/>
      <c r="HV209" s="48"/>
      <c r="HW209" s="48"/>
      <c r="HX209" s="48"/>
      <c r="HY209" s="48"/>
      <c r="HZ209" s="48"/>
      <c r="IA209" s="48"/>
      <c r="IB209" s="48"/>
      <c r="IC209" s="48"/>
      <c r="ID209" s="48"/>
      <c r="IE209" s="48"/>
      <c r="IF209" s="48"/>
      <c r="IG209" s="48"/>
      <c r="IH209" s="48"/>
      <c r="II209" s="48"/>
      <c r="IJ209" s="48"/>
      <c r="IK209" s="48"/>
      <c r="IL209" s="48"/>
      <c r="IM209" s="48"/>
      <c r="IN209" s="48"/>
      <c r="IO209" s="48"/>
      <c r="IP209" s="48"/>
      <c r="IQ209" s="48"/>
      <c r="IR209" s="48"/>
      <c r="IS209" s="48"/>
      <c r="IT209" s="48"/>
      <c r="IU209" s="48"/>
      <c r="IV209" s="48"/>
      <c r="IW209" s="48"/>
      <c r="IX209" s="48"/>
      <c r="IY209" s="48"/>
      <c r="IZ209" s="48"/>
      <c r="JA209" s="48"/>
      <c r="JB209" s="48"/>
      <c r="JC209" s="48"/>
      <c r="JD209" s="48"/>
      <c r="JE209" s="48"/>
      <c r="JF209" s="48"/>
      <c r="JG209" s="48"/>
      <c r="JH209" s="48"/>
      <c r="JI209" s="48"/>
      <c r="JJ209" s="48"/>
      <c r="JK209" s="48"/>
      <c r="JL209" s="48"/>
      <c r="JM209" s="48"/>
      <c r="JN209" s="48"/>
      <c r="JO209" s="48"/>
      <c r="JP209" s="48"/>
      <c r="JQ209" s="48"/>
      <c r="JR209" s="48"/>
      <c r="JS209" s="48"/>
      <c r="JT209" s="48"/>
      <c r="JU209" s="48"/>
      <c r="JV209" s="48"/>
      <c r="JW209" s="48"/>
      <c r="JX209" s="48"/>
      <c r="JY209" s="48"/>
      <c r="JZ209" s="48"/>
      <c r="KA209" s="48"/>
      <c r="KB209" s="48"/>
      <c r="KC209" s="48"/>
      <c r="KD209" s="48"/>
      <c r="KE209" s="48"/>
      <c r="KF209" s="48"/>
      <c r="KG209" s="48"/>
      <c r="KH209" s="48"/>
      <c r="KI209" s="48"/>
      <c r="KJ209" s="48"/>
      <c r="KK209" s="48"/>
      <c r="KL209" s="48"/>
      <c r="KM209" s="48"/>
      <c r="KN209" s="48"/>
      <c r="KO209" s="48"/>
      <c r="KP209" s="48"/>
      <c r="KQ209" s="48"/>
      <c r="KR209" s="48"/>
      <c r="KS209" s="48"/>
      <c r="KT209" s="48"/>
      <c r="KU209" s="48"/>
      <c r="KV209" s="48"/>
      <c r="KW209" s="48"/>
      <c r="KX209" s="48"/>
      <c r="KY209" s="48"/>
      <c r="KZ209" s="48"/>
      <c r="LA209" s="48"/>
      <c r="LB209" s="48"/>
      <c r="LC209" s="48"/>
      <c r="LD209" s="48"/>
      <c r="LE209" s="48"/>
      <c r="LF209" s="48"/>
      <c r="LG209" s="48"/>
      <c r="LH209" s="48"/>
      <c r="LI209" s="48"/>
      <c r="LJ209" s="48"/>
      <c r="LK209" s="48"/>
      <c r="LL209" s="48"/>
      <c r="LM209" s="48"/>
      <c r="LN209" s="48"/>
      <c r="LO209" s="48"/>
      <c r="LP209" s="48"/>
      <c r="LQ209" s="48"/>
      <c r="LR209" s="48"/>
      <c r="LS209" s="48"/>
      <c r="LT209" s="48"/>
      <c r="LU209" s="48"/>
      <c r="LV209" s="48"/>
      <c r="LW209" s="48"/>
      <c r="LX209" s="48"/>
      <c r="LY209" s="48"/>
      <c r="LZ209" s="48"/>
      <c r="MA209" s="48"/>
      <c r="MB209" s="48"/>
      <c r="MC209" s="48"/>
      <c r="MD209" s="48"/>
      <c r="ME209" s="48"/>
      <c r="MF209" s="48"/>
      <c r="MG209" s="48"/>
      <c r="MH209" s="48"/>
      <c r="MI209" s="48"/>
      <c r="MJ209" s="48"/>
      <c r="MK209" s="48"/>
      <c r="ML209" s="48"/>
      <c r="MM209" s="48"/>
      <c r="MN209" s="48"/>
      <c r="MO209" s="48"/>
      <c r="MP209" s="48"/>
      <c r="MQ209" s="48"/>
      <c r="MR209" s="48"/>
      <c r="MS209" s="48"/>
      <c r="MT209" s="48"/>
      <c r="MU209" s="48"/>
      <c r="MV209" s="48"/>
      <c r="MW209" s="48"/>
      <c r="MX209" s="48"/>
      <c r="MY209" s="48"/>
      <c r="MZ209" s="48"/>
      <c r="NA209" s="48"/>
      <c r="NB209" s="48"/>
      <c r="NC209" s="48"/>
      <c r="ND209" s="48"/>
      <c r="NE209" s="48"/>
      <c r="NF209" s="48"/>
      <c r="NG209" s="48"/>
      <c r="NH209" s="48"/>
      <c r="NI209" s="48"/>
      <c r="NJ209" s="48"/>
      <c r="NK209" s="48"/>
      <c r="NL209" s="48"/>
      <c r="NM209" s="48"/>
      <c r="NN209" s="48"/>
      <c r="NO209" s="48"/>
      <c r="NP209" s="48"/>
      <c r="NQ209" s="48"/>
      <c r="NR209" s="48"/>
      <c r="NS209" s="48"/>
      <c r="NT209" s="48"/>
      <c r="NU209" s="48"/>
      <c r="NV209" s="48"/>
      <c r="NW209" s="48"/>
      <c r="NX209" s="48"/>
      <c r="NY209" s="48"/>
      <c r="NZ209" s="48"/>
      <c r="OA209" s="48"/>
      <c r="OB209" s="48"/>
      <c r="OC209" s="48"/>
      <c r="OD209" s="48"/>
      <c r="OE209" s="48"/>
      <c r="OF209" s="48"/>
      <c r="OG209" s="48"/>
      <c r="OH209" s="48"/>
      <c r="OI209" s="48"/>
      <c r="OJ209" s="48"/>
      <c r="OK209" s="48"/>
      <c r="OL209" s="48"/>
      <c r="OM209" s="48"/>
      <c r="ON209" s="48"/>
      <c r="OO209" s="48"/>
      <c r="OP209" s="48"/>
      <c r="OQ209" s="48"/>
      <c r="OR209" s="48"/>
      <c r="OS209" s="48"/>
      <c r="OT209" s="48"/>
      <c r="OU209" s="48"/>
      <c r="OV209" s="48"/>
      <c r="OW209" s="48"/>
      <c r="OX209" s="48"/>
      <c r="OY209" s="48"/>
      <c r="OZ209" s="48"/>
      <c r="PA209" s="48"/>
      <c r="PB209" s="48"/>
      <c r="PC209" s="48"/>
      <c r="PD209" s="48"/>
      <c r="PE209" s="48"/>
      <c r="PF209" s="48"/>
      <c r="PG209" s="48"/>
      <c r="PH209" s="48"/>
      <c r="PI209" s="48"/>
      <c r="PJ209" s="48"/>
      <c r="PK209" s="48"/>
      <c r="PL209" s="48"/>
      <c r="PM209" s="48"/>
      <c r="PN209" s="48"/>
      <c r="PO209" s="48"/>
      <c r="PP209" s="48"/>
      <c r="PQ209" s="48"/>
      <c r="PR209" s="48"/>
      <c r="PS209" s="48"/>
      <c r="PT209" s="48"/>
      <c r="PU209" s="48"/>
      <c r="PV209" s="48"/>
      <c r="PW209" s="48"/>
      <c r="PX209" s="48"/>
      <c r="PY209" s="48"/>
      <c r="PZ209" s="48"/>
      <c r="QA209" s="48"/>
      <c r="QB209" s="48"/>
      <c r="QC209" s="48"/>
      <c r="QD209" s="48"/>
      <c r="QE209" s="48"/>
      <c r="QF209" s="48"/>
      <c r="QG209" s="48"/>
      <c r="QH209" s="48"/>
      <c r="QI209" s="48"/>
      <c r="QJ209" s="48"/>
      <c r="QK209" s="48"/>
      <c r="QL209" s="48"/>
      <c r="QM209" s="48"/>
      <c r="QN209" s="48"/>
      <c r="QO209" s="48"/>
      <c r="QP209" s="48"/>
      <c r="QQ209" s="48"/>
      <c r="QR209" s="48"/>
      <c r="QS209" s="48"/>
      <c r="QT209" s="48"/>
      <c r="QU209" s="48"/>
      <c r="QV209" s="48"/>
      <c r="QW209" s="48"/>
      <c r="QX209" s="48"/>
      <c r="QY209" s="48"/>
      <c r="QZ209" s="48"/>
      <c r="RA209" s="48"/>
      <c r="RB209" s="48"/>
      <c r="RC209" s="48"/>
      <c r="RD209" s="48"/>
      <c r="RE209" s="48"/>
      <c r="RF209" s="48"/>
      <c r="RG209" s="48"/>
      <c r="RH209" s="48"/>
      <c r="RI209" s="48"/>
      <c r="RJ209" s="48"/>
      <c r="RK209" s="48"/>
      <c r="RL209" s="48"/>
      <c r="RM209" s="48"/>
      <c r="RN209" s="48"/>
      <c r="RO209" s="48"/>
      <c r="RP209" s="48"/>
      <c r="RQ209" s="48"/>
      <c r="RR209" s="48"/>
      <c r="RS209" s="48"/>
      <c r="RT209" s="48"/>
      <c r="RU209" s="48"/>
      <c r="RV209" s="48"/>
      <c r="RW209" s="48"/>
      <c r="RX209" s="48"/>
      <c r="RY209" s="48"/>
      <c r="RZ209" s="48"/>
      <c r="SA209" s="48"/>
      <c r="SB209" s="48"/>
      <c r="SC209" s="48"/>
      <c r="SD209" s="48"/>
      <c r="SE209" s="48"/>
      <c r="SF209" s="48"/>
      <c r="SG209" s="48"/>
      <c r="SH209" s="48"/>
      <c r="SI209" s="48"/>
      <c r="SJ209" s="48"/>
      <c r="SK209" s="48"/>
      <c r="SL209" s="48"/>
      <c r="SM209" s="48"/>
      <c r="SN209" s="48"/>
      <c r="SO209" s="48"/>
      <c r="SP209" s="48"/>
      <c r="SQ209" s="48"/>
      <c r="SR209" s="48"/>
      <c r="SS209" s="48"/>
      <c r="ST209" s="48"/>
      <c r="SU209" s="48"/>
      <c r="SV209" s="48"/>
      <c r="SW209" s="48"/>
      <c r="SX209" s="48"/>
      <c r="SY209" s="48"/>
      <c r="SZ209" s="48"/>
      <c r="TA209" s="48"/>
      <c r="TB209" s="48"/>
      <c r="TC209" s="48"/>
      <c r="TD209" s="48"/>
      <c r="TE209" s="48"/>
      <c r="TF209" s="48"/>
      <c r="TG209" s="48"/>
      <c r="TH209" s="48"/>
      <c r="TI209" s="48"/>
      <c r="TJ209" s="48"/>
      <c r="TK209" s="48"/>
      <c r="TL209" s="48"/>
      <c r="TM209" s="48"/>
      <c r="TN209" s="48"/>
      <c r="TO209" s="48"/>
      <c r="TP209" s="48"/>
      <c r="TQ209" s="48"/>
      <c r="TR209" s="48"/>
      <c r="TS209" s="48"/>
      <c r="TT209" s="48"/>
      <c r="TU209" s="48"/>
      <c r="TV209" s="48"/>
      <c r="TW209" s="48"/>
      <c r="TX209" s="48"/>
      <c r="TY209" s="48"/>
      <c r="TZ209" s="48"/>
      <c r="UA209" s="48"/>
      <c r="UB209" s="48"/>
      <c r="UC209" s="48"/>
      <c r="UD209" s="48"/>
      <c r="UE209" s="48"/>
      <c r="UF209" s="48"/>
      <c r="UG209" s="48"/>
      <c r="UH209" s="48"/>
      <c r="UI209" s="48"/>
      <c r="UJ209" s="48"/>
      <c r="UK209" s="48"/>
      <c r="UL209" s="48"/>
      <c r="UM209" s="48"/>
      <c r="UN209" s="48"/>
      <c r="UO209" s="48"/>
      <c r="UP209" s="48"/>
      <c r="UQ209" s="48"/>
      <c r="UR209" s="48"/>
      <c r="US209" s="48"/>
      <c r="UT209" s="48"/>
      <c r="UU209" s="48"/>
      <c r="UV209" s="48"/>
      <c r="UW209" s="48"/>
      <c r="UX209" s="48"/>
      <c r="UY209" s="48"/>
      <c r="UZ209" s="48"/>
      <c r="VA209" s="48"/>
      <c r="VB209" s="48"/>
      <c r="VC209" s="48"/>
      <c r="VD209" s="48"/>
      <c r="VE209" s="48"/>
      <c r="VF209" s="48"/>
      <c r="VG209" s="48"/>
      <c r="VH209" s="48"/>
      <c r="VI209" s="48"/>
      <c r="VJ209" s="48"/>
      <c r="VK209" s="48"/>
      <c r="VL209" s="48"/>
      <c r="VM209" s="48"/>
      <c r="VN209" s="48"/>
      <c r="VO209" s="48"/>
      <c r="VP209" s="48"/>
      <c r="VQ209" s="48"/>
      <c r="VR209" s="48"/>
      <c r="VS209" s="48"/>
      <c r="VT209" s="48"/>
      <c r="VU209" s="48"/>
      <c r="VV209" s="48"/>
      <c r="VW209" s="48"/>
      <c r="VX209" s="48"/>
      <c r="VY209" s="48"/>
      <c r="VZ209" s="48"/>
      <c r="WA209" s="48"/>
      <c r="WB209" s="48"/>
      <c r="WC209" s="48"/>
      <c r="WD209" s="48"/>
      <c r="WE209" s="48"/>
      <c r="WF209" s="48"/>
      <c r="WG209" s="48"/>
      <c r="WH209" s="48"/>
      <c r="WI209" s="48"/>
      <c r="WJ209" s="48"/>
      <c r="WK209" s="48"/>
      <c r="WL209" s="48"/>
      <c r="WM209" s="48"/>
      <c r="WN209" s="48"/>
      <c r="WO209" s="48"/>
      <c r="WP209" s="48"/>
      <c r="WQ209" s="48"/>
      <c r="WR209" s="48"/>
      <c r="WS209" s="48"/>
      <c r="WT209" s="48"/>
      <c r="WU209" s="48"/>
      <c r="WV209" s="48"/>
      <c r="WW209" s="48"/>
      <c r="WX209" s="48"/>
      <c r="WY209" s="48"/>
      <c r="WZ209" s="48"/>
      <c r="XA209" s="48"/>
      <c r="XB209" s="48"/>
      <c r="XC209" s="48"/>
      <c r="XD209" s="48"/>
      <c r="XE209" s="48"/>
      <c r="XF209" s="48"/>
      <c r="XG209" s="48"/>
      <c r="XH209" s="48"/>
      <c r="XI209" s="48"/>
      <c r="XJ209" s="48"/>
      <c r="XK209" s="48"/>
      <c r="XL209" s="48"/>
      <c r="XM209" s="48"/>
      <c r="XN209" s="48"/>
      <c r="XO209" s="48"/>
      <c r="XP209" s="48"/>
      <c r="XQ209" s="48"/>
      <c r="XR209" s="48"/>
      <c r="XS209" s="48"/>
      <c r="XT209" s="48"/>
      <c r="XU209" s="48"/>
      <c r="XV209" s="48"/>
      <c r="XW209" s="48"/>
      <c r="XX209" s="48"/>
      <c r="XY209" s="48"/>
      <c r="XZ209" s="48"/>
      <c r="YA209" s="48"/>
      <c r="YB209" s="48"/>
      <c r="YC209" s="48"/>
      <c r="YD209" s="48"/>
      <c r="YE209" s="48"/>
      <c r="YF209" s="48"/>
      <c r="YG209" s="48"/>
      <c r="YH209" s="48"/>
      <c r="YI209" s="48"/>
      <c r="YJ209" s="48"/>
      <c r="YK209" s="48"/>
      <c r="YL209" s="48"/>
      <c r="YM209" s="48"/>
      <c r="YN209" s="48"/>
      <c r="YO209" s="48"/>
      <c r="YP209" s="48"/>
      <c r="YQ209" s="48"/>
      <c r="YR209" s="48"/>
      <c r="YS209" s="48"/>
      <c r="YT209" s="48"/>
      <c r="YU209" s="48"/>
      <c r="YV209" s="48"/>
      <c r="YW209" s="48"/>
      <c r="YX209" s="48"/>
      <c r="YY209" s="48"/>
      <c r="YZ209" s="48"/>
      <c r="ZA209" s="48"/>
      <c r="ZB209" s="48"/>
      <c r="ZC209" s="48"/>
      <c r="ZD209" s="48"/>
      <c r="ZE209" s="48"/>
      <c r="ZF209" s="48"/>
      <c r="ZG209" s="48"/>
      <c r="ZH209" s="48"/>
      <c r="ZI209" s="48"/>
      <c r="ZJ209" s="48"/>
      <c r="ZK209" s="48"/>
      <c r="ZL209" s="48"/>
      <c r="ZM209" s="48"/>
      <c r="ZN209" s="48"/>
      <c r="ZO209" s="48"/>
      <c r="ZP209" s="48"/>
      <c r="ZQ209" s="48"/>
      <c r="ZR209" s="48"/>
      <c r="ZS209" s="48"/>
      <c r="ZT209" s="48"/>
      <c r="ZU209" s="48"/>
      <c r="ZV209" s="48"/>
      <c r="ZW209" s="48"/>
      <c r="ZX209" s="48"/>
      <c r="ZY209" s="48"/>
      <c r="ZZ209" s="48"/>
      <c r="AAA209" s="48"/>
      <c r="AAB209" s="48"/>
      <c r="AAC209" s="48"/>
      <c r="AAD209" s="48"/>
      <c r="AAE209" s="48"/>
      <c r="AAF209" s="48"/>
      <c r="AAG209" s="48"/>
      <c r="AAH209" s="48"/>
      <c r="AAI209" s="48"/>
      <c r="AAJ209" s="48"/>
      <c r="AAK209" s="48"/>
      <c r="AAL209" s="48"/>
      <c r="AAM209" s="48"/>
      <c r="AAN209" s="48"/>
      <c r="AAO209" s="48"/>
      <c r="AAP209" s="48"/>
      <c r="AAQ209" s="48"/>
      <c r="AAR209" s="48"/>
      <c r="AAS209" s="48"/>
      <c r="AAT209" s="48"/>
      <c r="AAU209" s="48"/>
      <c r="AAV209" s="48"/>
      <c r="AAW209" s="48"/>
      <c r="AAX209" s="48"/>
      <c r="AAY209" s="48"/>
      <c r="AAZ209" s="48"/>
      <c r="ABA209" s="48"/>
      <c r="ABB209" s="48"/>
      <c r="ABC209" s="48"/>
      <c r="ABD209" s="48"/>
      <c r="ABE209" s="48"/>
      <c r="ABF209" s="48"/>
      <c r="ABG209" s="48"/>
      <c r="ABH209" s="48"/>
      <c r="ABI209" s="48"/>
      <c r="ABJ209" s="48"/>
      <c r="ABK209" s="48"/>
      <c r="ABL209" s="48"/>
      <c r="ABM209" s="48"/>
      <c r="ABN209" s="48"/>
      <c r="ABO209" s="48"/>
      <c r="ABP209" s="48"/>
      <c r="ABQ209" s="48"/>
      <c r="ABR209" s="48"/>
      <c r="ABS209" s="48"/>
      <c r="ABT209" s="48"/>
      <c r="ABU209" s="48"/>
      <c r="ABV209" s="48"/>
      <c r="ABW209" s="48"/>
      <c r="ABX209" s="48"/>
      <c r="ABY209" s="48"/>
      <c r="ABZ209" s="48"/>
      <c r="ACA209" s="48"/>
      <c r="ACB209" s="48"/>
      <c r="ACC209" s="48"/>
      <c r="ACD209" s="48"/>
      <c r="ACE209" s="48"/>
      <c r="ACF209" s="48"/>
      <c r="ACG209" s="48"/>
      <c r="ACH209" s="48"/>
      <c r="ACI209" s="48"/>
      <c r="ACJ209" s="48"/>
      <c r="ACK209" s="48"/>
      <c r="ACL209" s="48"/>
      <c r="ACM209" s="48"/>
      <c r="ACN209" s="48"/>
      <c r="ACO209" s="48"/>
      <c r="ACP209" s="48"/>
      <c r="ACQ209" s="48"/>
      <c r="ACR209" s="48"/>
      <c r="ACS209" s="48"/>
      <c r="ACT209" s="48"/>
      <c r="ACU209" s="48"/>
      <c r="ACV209" s="48"/>
      <c r="ACW209" s="48"/>
      <c r="ACX209" s="48"/>
      <c r="ACY209" s="48"/>
      <c r="ACZ209" s="48"/>
      <c r="ADA209" s="48"/>
      <c r="ADB209" s="48"/>
      <c r="ADC209" s="48"/>
      <c r="ADD209" s="48"/>
      <c r="ADE209" s="48"/>
      <c r="ADF209" s="48"/>
      <c r="ADG209" s="48"/>
      <c r="ADH209" s="48"/>
      <c r="ADI209" s="48"/>
      <c r="ADJ209" s="48"/>
      <c r="ADK209" s="48"/>
      <c r="ADL209" s="48"/>
      <c r="ADM209" s="48"/>
      <c r="ADN209" s="48"/>
      <c r="ADO209" s="48"/>
      <c r="ADP209" s="48"/>
      <c r="ADQ209" s="48"/>
      <c r="ADR209" s="48"/>
      <c r="ADS209" s="48"/>
      <c r="ADT209" s="48"/>
      <c r="ADU209" s="48"/>
      <c r="ADV209" s="48"/>
      <c r="ADW209" s="48"/>
      <c r="ADX209" s="48"/>
      <c r="ADY209" s="48"/>
      <c r="ADZ209" s="48"/>
      <c r="AEA209" s="48"/>
      <c r="AEB209" s="48"/>
      <c r="AEC209" s="48"/>
      <c r="AED209" s="48"/>
      <c r="AEE209" s="48"/>
      <c r="AEF209" s="48"/>
      <c r="AEG209" s="48"/>
      <c r="AEH209" s="48"/>
      <c r="AEI209" s="48"/>
      <c r="AEJ209" s="48"/>
      <c r="AEK209" s="48"/>
      <c r="AEL209" s="48"/>
      <c r="AEM209" s="48"/>
      <c r="AEN209" s="48"/>
      <c r="AEO209" s="48"/>
      <c r="AEP209" s="48"/>
      <c r="AEQ209" s="48"/>
      <c r="AER209" s="48"/>
      <c r="AES209" s="48"/>
      <c r="AET209" s="48"/>
      <c r="AEU209" s="48"/>
      <c r="AEV209" s="48"/>
      <c r="AEW209" s="48"/>
      <c r="AEX209" s="48"/>
      <c r="AEY209" s="48"/>
      <c r="AEZ209" s="48"/>
      <c r="AFA209" s="48"/>
      <c r="AFB209" s="48"/>
      <c r="AFC209" s="48"/>
      <c r="AFD209" s="48"/>
      <c r="AFE209" s="48"/>
      <c r="AFF209" s="48"/>
      <c r="AFG209" s="48"/>
      <c r="AFH209" s="48"/>
      <c r="AFI209" s="48"/>
      <c r="AFJ209" s="48"/>
      <c r="AFK209" s="48"/>
      <c r="AFL209" s="48"/>
      <c r="AFM209" s="48"/>
      <c r="AFN209" s="48"/>
      <c r="AFO209" s="48"/>
      <c r="AFP209" s="48"/>
      <c r="AFQ209" s="48"/>
      <c r="AFR209" s="48"/>
      <c r="AFS209" s="48"/>
      <c r="AFT209" s="48"/>
      <c r="AFU209" s="48"/>
      <c r="AFV209" s="48"/>
      <c r="AFW209" s="48"/>
      <c r="AFX209" s="48"/>
      <c r="AFY209" s="48"/>
      <c r="AFZ209" s="48"/>
      <c r="AGA209" s="48"/>
      <c r="AGB209" s="48"/>
      <c r="AGC209" s="48"/>
      <c r="AGD209" s="48"/>
      <c r="AGE209" s="48"/>
      <c r="AGF209" s="48"/>
      <c r="AGG209" s="48"/>
      <c r="AGH209" s="48"/>
      <c r="AGI209" s="48"/>
      <c r="AGJ209" s="48"/>
      <c r="AGK209" s="48"/>
      <c r="AGL209" s="48"/>
      <c r="AGM209" s="48"/>
      <c r="AGN209" s="48"/>
      <c r="AGO209" s="48"/>
      <c r="AGP209" s="48"/>
      <c r="AGQ209" s="48"/>
      <c r="AGR209" s="48"/>
      <c r="AGS209" s="48"/>
      <c r="AGT209" s="48"/>
      <c r="AGU209" s="48"/>
      <c r="AGV209" s="48"/>
      <c r="AGW209" s="48"/>
      <c r="AGX209" s="48"/>
      <c r="AGY209" s="48"/>
      <c r="AGZ209" s="48"/>
      <c r="AHA209" s="48"/>
      <c r="AHB209" s="48"/>
      <c r="AHC209" s="48"/>
      <c r="AHD209" s="48"/>
      <c r="AHE209" s="48"/>
      <c r="AHF209" s="48"/>
      <c r="AHG209" s="48"/>
      <c r="AHH209" s="48"/>
      <c r="AHI209" s="48"/>
      <c r="AHJ209" s="48"/>
      <c r="AHK209" s="48"/>
      <c r="AHL209" s="48"/>
      <c r="AHM209" s="48"/>
      <c r="AHN209" s="48"/>
      <c r="AHO209" s="48"/>
      <c r="AHP209" s="48"/>
      <c r="AHQ209" s="48"/>
      <c r="AHR209" s="48"/>
      <c r="AHS209" s="48"/>
      <c r="AHT209" s="48"/>
      <c r="AHU209" s="48"/>
      <c r="AHV209" s="48"/>
      <c r="AHW209" s="48"/>
      <c r="AHX209" s="48"/>
      <c r="AHY209" s="48"/>
      <c r="AHZ209" s="48"/>
      <c r="AIA209" s="48"/>
      <c r="AIB209" s="48"/>
      <c r="AIC209" s="48"/>
      <c r="AID209" s="48"/>
      <c r="AIE209" s="48"/>
      <c r="AIF209" s="48"/>
      <c r="AIG209" s="48"/>
      <c r="AIH209" s="48"/>
      <c r="AII209" s="48"/>
      <c r="AIJ209" s="48"/>
      <c r="AIK209" s="48"/>
      <c r="AIL209" s="48"/>
      <c r="AIM209" s="48"/>
      <c r="AIN209" s="48"/>
      <c r="AIO209" s="48"/>
      <c r="AIP209" s="48"/>
      <c r="AIQ209" s="48"/>
      <c r="AIR209" s="48"/>
      <c r="AIS209" s="48"/>
      <c r="AIT209" s="48"/>
      <c r="AIU209" s="48"/>
      <c r="AIV209" s="48"/>
      <c r="AIW209" s="48"/>
      <c r="AIX209" s="48"/>
      <c r="AIY209" s="48"/>
      <c r="AIZ209" s="48"/>
      <c r="AJA209" s="48"/>
      <c r="AJB209" s="48"/>
      <c r="AJC209" s="48"/>
      <c r="AJD209" s="48"/>
      <c r="AJE209" s="48"/>
      <c r="AJF209" s="48"/>
      <c r="AJG209" s="48"/>
      <c r="AJH209" s="48"/>
      <c r="AJI209" s="48"/>
      <c r="AJJ209" s="48"/>
      <c r="AJK209" s="48"/>
      <c r="AJL209" s="48"/>
      <c r="AJM209" s="48"/>
      <c r="AJN209" s="48"/>
      <c r="AJO209" s="48"/>
      <c r="AJP209" s="48"/>
      <c r="AJQ209" s="48"/>
      <c r="AJR209" s="48"/>
      <c r="AJS209" s="48"/>
      <c r="AJT209" s="48"/>
      <c r="AJU209" s="48"/>
      <c r="AJV209" s="48"/>
      <c r="AJW209" s="48"/>
      <c r="AJX209" s="48"/>
      <c r="AJY209" s="48"/>
      <c r="AJZ209" s="48"/>
      <c r="AKA209" s="48"/>
      <c r="AKB209" s="48"/>
      <c r="AKC209" s="48"/>
      <c r="AKD209" s="48"/>
      <c r="AKE209" s="48"/>
      <c r="AKF209" s="48"/>
      <c r="AKG209" s="48"/>
      <c r="AKH209" s="48"/>
      <c r="AKI209" s="48"/>
      <c r="AKJ209" s="48"/>
      <c r="AKK209" s="48"/>
      <c r="AKL209" s="48"/>
      <c r="AKM209" s="48"/>
      <c r="AKN209" s="48"/>
      <c r="AKO209" s="48"/>
      <c r="AKP209" s="48"/>
      <c r="AKQ209" s="48"/>
      <c r="AKR209" s="48"/>
      <c r="AKS209" s="48"/>
      <c r="AKT209" s="48"/>
      <c r="AKU209" s="48"/>
      <c r="AKV209" s="48"/>
      <c r="AKW209" s="48"/>
      <c r="AKX209" s="48"/>
      <c r="AKY209" s="48"/>
      <c r="AKZ209" s="48"/>
      <c r="ALA209" s="48"/>
      <c r="ALB209" s="48"/>
      <c r="ALC209" s="48"/>
      <c r="ALD209" s="48"/>
      <c r="ALE209" s="48"/>
      <c r="ALF209" s="48"/>
      <c r="ALG209" s="48"/>
      <c r="ALH209" s="48"/>
      <c r="ALI209" s="48"/>
      <c r="ALJ209" s="48"/>
      <c r="ALK209" s="48"/>
      <c r="ALL209" s="48"/>
      <c r="ALM209" s="48"/>
      <c r="ALN209" s="48"/>
      <c r="ALO209" s="48"/>
      <c r="ALP209" s="48"/>
      <c r="ALQ209" s="48"/>
      <c r="ALR209" s="48"/>
      <c r="ALS209" s="48"/>
      <c r="ALT209" s="48"/>
      <c r="ALU209" s="48"/>
      <c r="ALV209" s="48"/>
      <c r="ALW209" s="48"/>
      <c r="ALX209" s="48"/>
      <c r="ALY209" s="48"/>
      <c r="ALZ209" s="48"/>
      <c r="AMA209" s="48"/>
      <c r="AMB209" s="48"/>
      <c r="AMC209" s="48"/>
      <c r="AMD209" s="48"/>
      <c r="AME209" s="48"/>
      <c r="AMF209" s="48"/>
      <c r="AMG209" s="48"/>
      <c r="AMH209" s="48"/>
      <c r="AMI209" s="48"/>
      <c r="AMJ209" s="2"/>
      <c r="AMK209" s="2"/>
    </row>
    <row r="210" customFormat="false" ht="48.5" hidden="true" customHeight="false" outlineLevel="0" collapsed="false">
      <c r="A210" s="44"/>
      <c r="B210" s="30" t="s">
        <v>146</v>
      </c>
      <c r="C210" s="79" t="s">
        <v>207</v>
      </c>
      <c r="D210" s="83" t="n">
        <v>600</v>
      </c>
      <c r="E210" s="74" t="n">
        <f aca="false">'приложение 10'!I498</f>
        <v>0</v>
      </c>
    </row>
    <row r="211" customFormat="false" ht="32.8" hidden="false" customHeight="false" outlineLevel="0" collapsed="false">
      <c r="A211" s="44"/>
      <c r="B211" s="30" t="s">
        <v>208</v>
      </c>
      <c r="C211" s="79" t="n">
        <v>5830100000</v>
      </c>
      <c r="D211" s="83"/>
      <c r="E211" s="74" t="n">
        <f aca="false">E212</f>
        <v>400000</v>
      </c>
    </row>
    <row r="212" customFormat="false" ht="32.8" hidden="false" customHeight="false" outlineLevel="0" collapsed="false">
      <c r="A212" s="44"/>
      <c r="B212" s="30" t="s">
        <v>130</v>
      </c>
      <c r="C212" s="79" t="n">
        <v>5830100590</v>
      </c>
      <c r="D212" s="83"/>
      <c r="E212" s="74" t="n">
        <f aca="false">E213</f>
        <v>400000</v>
      </c>
    </row>
    <row r="213" customFormat="false" ht="32.8" hidden="false" customHeight="false" outlineLevel="0" collapsed="false">
      <c r="A213" s="44"/>
      <c r="B213" s="30" t="s">
        <v>142</v>
      </c>
      <c r="C213" s="79" t="n">
        <v>5830100590</v>
      </c>
      <c r="D213" s="83" t="n">
        <v>300</v>
      </c>
      <c r="E213" s="74" t="n">
        <f aca="false">'приложение 10'!I501</f>
        <v>400000</v>
      </c>
    </row>
    <row r="214" customFormat="false" ht="79.85" hidden="false" customHeight="false" outlineLevel="0" collapsed="false">
      <c r="A214" s="66" t="s">
        <v>81</v>
      </c>
      <c r="B214" s="87" t="s">
        <v>209</v>
      </c>
      <c r="C214" s="65" t="n">
        <v>5900000000</v>
      </c>
      <c r="D214" s="84"/>
      <c r="E214" s="72" t="n">
        <f aca="false">E215+E218</f>
        <v>75575700</v>
      </c>
      <c r="F214" s="70"/>
      <c r="G214" s="70"/>
      <c r="H214" s="70"/>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0"/>
      <c r="AT214" s="70"/>
      <c r="AU214" s="70"/>
      <c r="AV214" s="70"/>
      <c r="AW214" s="70"/>
      <c r="AX214" s="70"/>
      <c r="AY214" s="70"/>
      <c r="AZ214" s="70"/>
      <c r="BA214" s="70"/>
      <c r="BB214" s="70"/>
      <c r="BC214" s="70"/>
      <c r="BD214" s="70"/>
      <c r="BE214" s="70"/>
      <c r="BF214" s="70"/>
      <c r="BG214" s="70"/>
      <c r="BH214" s="70"/>
      <c r="BI214" s="70"/>
      <c r="BJ214" s="70"/>
      <c r="BK214" s="70"/>
      <c r="BL214" s="70"/>
      <c r="BM214" s="70"/>
      <c r="BN214" s="70"/>
      <c r="BO214" s="70"/>
      <c r="BP214" s="70"/>
      <c r="BQ214" s="70"/>
      <c r="BR214" s="70"/>
      <c r="BS214" s="70"/>
      <c r="BT214" s="70"/>
      <c r="BU214" s="70"/>
      <c r="BV214" s="70"/>
      <c r="BW214" s="70"/>
      <c r="BX214" s="70"/>
      <c r="BY214" s="70"/>
      <c r="BZ214" s="70"/>
      <c r="CA214" s="70"/>
      <c r="CB214" s="70"/>
      <c r="CC214" s="70"/>
      <c r="CD214" s="70"/>
      <c r="CE214" s="70"/>
      <c r="CF214" s="70"/>
      <c r="CG214" s="70"/>
      <c r="CH214" s="70"/>
      <c r="CI214" s="70"/>
      <c r="CJ214" s="70"/>
      <c r="CK214" s="70"/>
      <c r="CL214" s="70"/>
      <c r="CM214" s="70"/>
      <c r="CN214" s="70"/>
      <c r="CO214" s="70"/>
      <c r="CP214" s="70"/>
      <c r="CQ214" s="70"/>
      <c r="CR214" s="70"/>
      <c r="CS214" s="70"/>
      <c r="CT214" s="70"/>
      <c r="CU214" s="70"/>
      <c r="CV214" s="70"/>
      <c r="CW214" s="70"/>
      <c r="CX214" s="70"/>
      <c r="CY214" s="70"/>
      <c r="CZ214" s="70"/>
      <c r="DA214" s="70"/>
      <c r="DB214" s="70"/>
      <c r="DC214" s="70"/>
      <c r="DD214" s="70"/>
      <c r="DE214" s="70"/>
      <c r="DF214" s="70"/>
      <c r="DG214" s="70"/>
      <c r="DH214" s="70"/>
      <c r="DI214" s="70"/>
      <c r="DJ214" s="70"/>
      <c r="DK214" s="70"/>
      <c r="DL214" s="70"/>
      <c r="DM214" s="70"/>
      <c r="DN214" s="70"/>
      <c r="DO214" s="70"/>
      <c r="DP214" s="70"/>
      <c r="DQ214" s="70"/>
      <c r="DR214" s="70"/>
      <c r="DS214" s="70"/>
      <c r="DT214" s="70"/>
      <c r="DU214" s="70"/>
      <c r="DV214" s="70"/>
      <c r="DW214" s="70"/>
      <c r="DX214" s="70"/>
      <c r="DY214" s="70"/>
      <c r="DZ214" s="70"/>
      <c r="EA214" s="70"/>
      <c r="EB214" s="70"/>
      <c r="EC214" s="70"/>
      <c r="ED214" s="70"/>
      <c r="EE214" s="70"/>
      <c r="EF214" s="70"/>
      <c r="EG214" s="70"/>
      <c r="EH214" s="70"/>
      <c r="EI214" s="70"/>
      <c r="EJ214" s="70"/>
      <c r="EK214" s="70"/>
      <c r="EL214" s="70"/>
      <c r="EM214" s="70"/>
      <c r="EN214" s="70"/>
      <c r="EO214" s="70"/>
      <c r="EP214" s="70"/>
      <c r="EQ214" s="70"/>
      <c r="ER214" s="70"/>
      <c r="ES214" s="70"/>
      <c r="ET214" s="70"/>
      <c r="EU214" s="70"/>
      <c r="EV214" s="70"/>
      <c r="EW214" s="70"/>
      <c r="EX214" s="70"/>
      <c r="EY214" s="70"/>
      <c r="EZ214" s="70"/>
      <c r="FA214" s="70"/>
      <c r="FB214" s="70"/>
      <c r="FC214" s="70"/>
      <c r="FD214" s="70"/>
      <c r="FE214" s="70"/>
      <c r="FF214" s="70"/>
      <c r="FG214" s="70"/>
      <c r="FH214" s="70"/>
      <c r="FI214" s="70"/>
      <c r="FJ214" s="70"/>
      <c r="FK214" s="70"/>
      <c r="FL214" s="70"/>
      <c r="FM214" s="70"/>
      <c r="FN214" s="70"/>
      <c r="FO214" s="70"/>
      <c r="FP214" s="70"/>
      <c r="FQ214" s="70"/>
      <c r="FR214" s="70"/>
      <c r="FS214" s="70"/>
      <c r="FT214" s="70"/>
      <c r="FU214" s="70"/>
      <c r="FV214" s="70"/>
      <c r="FW214" s="70"/>
      <c r="FX214" s="70"/>
      <c r="FY214" s="70"/>
      <c r="FZ214" s="70"/>
      <c r="GA214" s="70"/>
      <c r="GB214" s="70"/>
      <c r="GC214" s="70"/>
      <c r="GD214" s="70"/>
      <c r="GE214" s="70"/>
      <c r="GF214" s="70"/>
      <c r="GG214" s="70"/>
      <c r="GH214" s="70"/>
      <c r="GI214" s="70"/>
      <c r="GJ214" s="70"/>
      <c r="GK214" s="70"/>
      <c r="GL214" s="70"/>
      <c r="GM214" s="70"/>
      <c r="GN214" s="70"/>
      <c r="GO214" s="70"/>
      <c r="GP214" s="70"/>
      <c r="GQ214" s="70"/>
      <c r="GR214" s="70"/>
      <c r="GS214" s="70"/>
      <c r="GT214" s="70"/>
      <c r="GU214" s="70"/>
      <c r="GV214" s="70"/>
      <c r="GW214" s="70"/>
      <c r="GX214" s="70"/>
      <c r="GY214" s="70"/>
      <c r="GZ214" s="70"/>
      <c r="HA214" s="70"/>
      <c r="HB214" s="70"/>
      <c r="HC214" s="70"/>
      <c r="HD214" s="70"/>
      <c r="HE214" s="70"/>
      <c r="HF214" s="70"/>
      <c r="HG214" s="70"/>
      <c r="HH214" s="70"/>
      <c r="HI214" s="70"/>
      <c r="HJ214" s="70"/>
      <c r="HK214" s="70"/>
      <c r="HL214" s="70"/>
      <c r="HM214" s="70"/>
      <c r="HN214" s="70"/>
      <c r="HO214" s="70"/>
      <c r="HP214" s="70"/>
      <c r="HQ214" s="70"/>
      <c r="HR214" s="70"/>
      <c r="HS214" s="70"/>
      <c r="HT214" s="70"/>
      <c r="HU214" s="70"/>
      <c r="HV214" s="70"/>
      <c r="HW214" s="70"/>
      <c r="HX214" s="70"/>
      <c r="HY214" s="70"/>
      <c r="HZ214" s="70"/>
      <c r="IA214" s="70"/>
      <c r="IB214" s="70"/>
      <c r="IC214" s="70"/>
      <c r="ID214" s="70"/>
      <c r="IE214" s="70"/>
      <c r="IF214" s="70"/>
      <c r="IG214" s="70"/>
      <c r="IH214" s="70"/>
      <c r="II214" s="70"/>
      <c r="IJ214" s="70"/>
      <c r="IK214" s="70"/>
      <c r="IL214" s="70"/>
      <c r="IM214" s="70"/>
      <c r="IN214" s="70"/>
      <c r="IO214" s="70"/>
      <c r="IP214" s="70"/>
      <c r="IQ214" s="70"/>
      <c r="IR214" s="70"/>
      <c r="IS214" s="70"/>
      <c r="IT214" s="70"/>
      <c r="IU214" s="70"/>
      <c r="IV214" s="70"/>
      <c r="IW214" s="70"/>
      <c r="IX214" s="70"/>
      <c r="IY214" s="70"/>
      <c r="IZ214" s="70"/>
      <c r="JA214" s="70"/>
      <c r="JB214" s="70"/>
      <c r="JC214" s="70"/>
      <c r="JD214" s="70"/>
      <c r="JE214" s="70"/>
      <c r="JF214" s="70"/>
      <c r="JG214" s="70"/>
      <c r="JH214" s="70"/>
      <c r="JI214" s="70"/>
      <c r="JJ214" s="70"/>
      <c r="JK214" s="70"/>
      <c r="JL214" s="70"/>
      <c r="JM214" s="70"/>
      <c r="JN214" s="70"/>
      <c r="JO214" s="70"/>
      <c r="JP214" s="70"/>
      <c r="JQ214" s="70"/>
      <c r="JR214" s="70"/>
      <c r="JS214" s="70"/>
      <c r="JT214" s="70"/>
      <c r="JU214" s="70"/>
      <c r="JV214" s="70"/>
      <c r="JW214" s="70"/>
      <c r="JX214" s="70"/>
      <c r="JY214" s="70"/>
      <c r="JZ214" s="70"/>
      <c r="KA214" s="70"/>
      <c r="KB214" s="70"/>
      <c r="KC214" s="70"/>
      <c r="KD214" s="70"/>
      <c r="KE214" s="70"/>
      <c r="KF214" s="70"/>
      <c r="KG214" s="70"/>
      <c r="KH214" s="70"/>
      <c r="KI214" s="70"/>
      <c r="KJ214" s="70"/>
      <c r="KK214" s="70"/>
      <c r="KL214" s="70"/>
      <c r="KM214" s="70"/>
      <c r="KN214" s="70"/>
      <c r="KO214" s="70"/>
      <c r="KP214" s="70"/>
      <c r="KQ214" s="70"/>
      <c r="KR214" s="70"/>
      <c r="KS214" s="70"/>
      <c r="KT214" s="70"/>
      <c r="KU214" s="70"/>
      <c r="KV214" s="70"/>
      <c r="KW214" s="70"/>
      <c r="KX214" s="70"/>
      <c r="KY214" s="70"/>
      <c r="KZ214" s="70"/>
      <c r="LA214" s="70"/>
      <c r="LB214" s="70"/>
      <c r="LC214" s="70"/>
      <c r="LD214" s="70"/>
      <c r="LE214" s="70"/>
      <c r="LF214" s="70"/>
      <c r="LG214" s="70"/>
      <c r="LH214" s="70"/>
      <c r="LI214" s="70"/>
      <c r="LJ214" s="70"/>
      <c r="LK214" s="70"/>
      <c r="LL214" s="70"/>
      <c r="LM214" s="70"/>
      <c r="LN214" s="70"/>
      <c r="LO214" s="70"/>
      <c r="LP214" s="70"/>
      <c r="LQ214" s="70"/>
      <c r="LR214" s="70"/>
      <c r="LS214" s="70"/>
      <c r="LT214" s="70"/>
      <c r="LU214" s="70"/>
      <c r="LV214" s="70"/>
      <c r="LW214" s="70"/>
      <c r="LX214" s="70"/>
      <c r="LY214" s="70"/>
      <c r="LZ214" s="70"/>
      <c r="MA214" s="70"/>
      <c r="MB214" s="70"/>
      <c r="MC214" s="70"/>
      <c r="MD214" s="70"/>
      <c r="ME214" s="70"/>
      <c r="MF214" s="70"/>
      <c r="MG214" s="70"/>
      <c r="MH214" s="70"/>
      <c r="MI214" s="70"/>
      <c r="MJ214" s="70"/>
      <c r="MK214" s="70"/>
      <c r="ML214" s="70"/>
      <c r="MM214" s="70"/>
      <c r="MN214" s="70"/>
      <c r="MO214" s="70"/>
      <c r="MP214" s="70"/>
      <c r="MQ214" s="70"/>
      <c r="MR214" s="70"/>
      <c r="MS214" s="70"/>
      <c r="MT214" s="70"/>
      <c r="MU214" s="70"/>
      <c r="MV214" s="70"/>
      <c r="MW214" s="70"/>
      <c r="MX214" s="70"/>
      <c r="MY214" s="70"/>
      <c r="MZ214" s="70"/>
      <c r="NA214" s="70"/>
      <c r="NB214" s="70"/>
      <c r="NC214" s="70"/>
      <c r="ND214" s="70"/>
      <c r="NE214" s="70"/>
      <c r="NF214" s="70"/>
      <c r="NG214" s="70"/>
      <c r="NH214" s="70"/>
      <c r="NI214" s="70"/>
      <c r="NJ214" s="70"/>
      <c r="NK214" s="70"/>
      <c r="NL214" s="70"/>
      <c r="NM214" s="70"/>
      <c r="NN214" s="70"/>
      <c r="NO214" s="70"/>
      <c r="NP214" s="70"/>
      <c r="NQ214" s="70"/>
      <c r="NR214" s="70"/>
      <c r="NS214" s="70"/>
      <c r="NT214" s="70"/>
      <c r="NU214" s="70"/>
      <c r="NV214" s="70"/>
      <c r="NW214" s="70"/>
      <c r="NX214" s="70"/>
      <c r="NY214" s="70"/>
      <c r="NZ214" s="70"/>
      <c r="OA214" s="70"/>
      <c r="OB214" s="70"/>
      <c r="OC214" s="70"/>
      <c r="OD214" s="70"/>
      <c r="OE214" s="70"/>
      <c r="OF214" s="70"/>
      <c r="OG214" s="70"/>
      <c r="OH214" s="70"/>
      <c r="OI214" s="70"/>
      <c r="OJ214" s="70"/>
      <c r="OK214" s="70"/>
      <c r="OL214" s="70"/>
      <c r="OM214" s="70"/>
      <c r="ON214" s="70"/>
      <c r="OO214" s="70"/>
      <c r="OP214" s="70"/>
      <c r="OQ214" s="70"/>
      <c r="OR214" s="70"/>
      <c r="OS214" s="70"/>
      <c r="OT214" s="70"/>
      <c r="OU214" s="70"/>
      <c r="OV214" s="70"/>
      <c r="OW214" s="70"/>
      <c r="OX214" s="70"/>
      <c r="OY214" s="70"/>
      <c r="OZ214" s="70"/>
      <c r="PA214" s="70"/>
      <c r="PB214" s="70"/>
      <c r="PC214" s="70"/>
      <c r="PD214" s="70"/>
      <c r="PE214" s="70"/>
      <c r="PF214" s="70"/>
      <c r="PG214" s="70"/>
      <c r="PH214" s="70"/>
      <c r="PI214" s="70"/>
      <c r="PJ214" s="70"/>
      <c r="PK214" s="70"/>
      <c r="PL214" s="70"/>
      <c r="PM214" s="70"/>
      <c r="PN214" s="70"/>
      <c r="PO214" s="70"/>
      <c r="PP214" s="70"/>
      <c r="PQ214" s="70"/>
      <c r="PR214" s="70"/>
      <c r="PS214" s="70"/>
      <c r="PT214" s="70"/>
      <c r="PU214" s="70"/>
      <c r="PV214" s="70"/>
      <c r="PW214" s="70"/>
      <c r="PX214" s="70"/>
      <c r="PY214" s="70"/>
      <c r="PZ214" s="70"/>
      <c r="QA214" s="70"/>
      <c r="QB214" s="70"/>
      <c r="QC214" s="70"/>
      <c r="QD214" s="70"/>
      <c r="QE214" s="70"/>
      <c r="QF214" s="70"/>
      <c r="QG214" s="70"/>
      <c r="QH214" s="70"/>
      <c r="QI214" s="70"/>
      <c r="QJ214" s="70"/>
      <c r="QK214" s="70"/>
      <c r="QL214" s="70"/>
      <c r="QM214" s="70"/>
      <c r="QN214" s="70"/>
      <c r="QO214" s="70"/>
      <c r="QP214" s="70"/>
      <c r="QQ214" s="70"/>
      <c r="QR214" s="70"/>
      <c r="QS214" s="70"/>
      <c r="QT214" s="70"/>
      <c r="QU214" s="70"/>
      <c r="QV214" s="70"/>
      <c r="QW214" s="70"/>
      <c r="QX214" s="70"/>
      <c r="QY214" s="70"/>
      <c r="QZ214" s="70"/>
      <c r="RA214" s="70"/>
      <c r="RB214" s="70"/>
      <c r="RC214" s="70"/>
      <c r="RD214" s="70"/>
      <c r="RE214" s="70"/>
      <c r="RF214" s="70"/>
      <c r="RG214" s="70"/>
      <c r="RH214" s="70"/>
      <c r="RI214" s="70"/>
      <c r="RJ214" s="70"/>
      <c r="RK214" s="70"/>
      <c r="RL214" s="70"/>
      <c r="RM214" s="70"/>
      <c r="RN214" s="70"/>
      <c r="RO214" s="70"/>
      <c r="RP214" s="70"/>
      <c r="RQ214" s="70"/>
      <c r="RR214" s="70"/>
      <c r="RS214" s="70"/>
      <c r="RT214" s="70"/>
      <c r="RU214" s="70"/>
      <c r="RV214" s="70"/>
      <c r="RW214" s="70"/>
      <c r="RX214" s="70"/>
      <c r="RY214" s="70"/>
      <c r="RZ214" s="70"/>
      <c r="SA214" s="70"/>
      <c r="SB214" s="70"/>
      <c r="SC214" s="70"/>
      <c r="SD214" s="70"/>
      <c r="SE214" s="70"/>
      <c r="SF214" s="70"/>
      <c r="SG214" s="70"/>
      <c r="SH214" s="70"/>
      <c r="SI214" s="70"/>
      <c r="SJ214" s="70"/>
      <c r="SK214" s="70"/>
      <c r="SL214" s="70"/>
      <c r="SM214" s="70"/>
      <c r="SN214" s="70"/>
      <c r="SO214" s="70"/>
      <c r="SP214" s="70"/>
      <c r="SQ214" s="70"/>
      <c r="SR214" s="70"/>
      <c r="SS214" s="70"/>
      <c r="ST214" s="70"/>
      <c r="SU214" s="70"/>
      <c r="SV214" s="70"/>
      <c r="SW214" s="70"/>
      <c r="SX214" s="70"/>
      <c r="SY214" s="70"/>
      <c r="SZ214" s="70"/>
      <c r="TA214" s="70"/>
      <c r="TB214" s="70"/>
      <c r="TC214" s="70"/>
      <c r="TD214" s="70"/>
      <c r="TE214" s="70"/>
      <c r="TF214" s="70"/>
      <c r="TG214" s="70"/>
      <c r="TH214" s="70"/>
      <c r="TI214" s="70"/>
      <c r="TJ214" s="70"/>
      <c r="TK214" s="70"/>
      <c r="TL214" s="70"/>
      <c r="TM214" s="70"/>
      <c r="TN214" s="70"/>
      <c r="TO214" s="70"/>
      <c r="TP214" s="70"/>
      <c r="TQ214" s="70"/>
      <c r="TR214" s="70"/>
      <c r="TS214" s="70"/>
      <c r="TT214" s="70"/>
      <c r="TU214" s="70"/>
      <c r="TV214" s="70"/>
      <c r="TW214" s="70"/>
      <c r="TX214" s="70"/>
      <c r="TY214" s="70"/>
      <c r="TZ214" s="70"/>
      <c r="UA214" s="70"/>
      <c r="UB214" s="70"/>
      <c r="UC214" s="70"/>
      <c r="UD214" s="70"/>
      <c r="UE214" s="70"/>
      <c r="UF214" s="70"/>
      <c r="UG214" s="70"/>
      <c r="UH214" s="70"/>
      <c r="UI214" s="70"/>
      <c r="UJ214" s="70"/>
      <c r="UK214" s="70"/>
      <c r="UL214" s="70"/>
      <c r="UM214" s="70"/>
      <c r="UN214" s="70"/>
      <c r="UO214" s="70"/>
      <c r="UP214" s="70"/>
      <c r="UQ214" s="70"/>
      <c r="UR214" s="70"/>
      <c r="US214" s="70"/>
      <c r="UT214" s="70"/>
      <c r="UU214" s="70"/>
      <c r="UV214" s="70"/>
      <c r="UW214" s="70"/>
      <c r="UX214" s="70"/>
      <c r="UY214" s="70"/>
      <c r="UZ214" s="70"/>
      <c r="VA214" s="70"/>
      <c r="VB214" s="70"/>
      <c r="VC214" s="70"/>
      <c r="VD214" s="70"/>
      <c r="VE214" s="70"/>
      <c r="VF214" s="70"/>
      <c r="VG214" s="70"/>
      <c r="VH214" s="70"/>
      <c r="VI214" s="70"/>
      <c r="VJ214" s="70"/>
      <c r="VK214" s="70"/>
      <c r="VL214" s="70"/>
      <c r="VM214" s="70"/>
      <c r="VN214" s="70"/>
      <c r="VO214" s="70"/>
      <c r="VP214" s="70"/>
      <c r="VQ214" s="70"/>
      <c r="VR214" s="70"/>
      <c r="VS214" s="70"/>
      <c r="VT214" s="70"/>
      <c r="VU214" s="70"/>
      <c r="VV214" s="70"/>
      <c r="VW214" s="70"/>
      <c r="VX214" s="70"/>
      <c r="VY214" s="70"/>
      <c r="VZ214" s="70"/>
      <c r="WA214" s="70"/>
      <c r="WB214" s="70"/>
      <c r="WC214" s="70"/>
      <c r="WD214" s="70"/>
      <c r="WE214" s="70"/>
      <c r="WF214" s="70"/>
      <c r="WG214" s="70"/>
      <c r="WH214" s="70"/>
      <c r="WI214" s="70"/>
      <c r="WJ214" s="70"/>
      <c r="WK214" s="70"/>
      <c r="WL214" s="70"/>
      <c r="WM214" s="70"/>
      <c r="WN214" s="70"/>
      <c r="WO214" s="70"/>
      <c r="WP214" s="70"/>
      <c r="WQ214" s="70"/>
      <c r="WR214" s="70"/>
      <c r="WS214" s="70"/>
      <c r="WT214" s="70"/>
      <c r="WU214" s="70"/>
      <c r="WV214" s="70"/>
      <c r="WW214" s="70"/>
      <c r="WX214" s="70"/>
      <c r="WY214" s="70"/>
      <c r="WZ214" s="70"/>
      <c r="XA214" s="70"/>
      <c r="XB214" s="70"/>
      <c r="XC214" s="70"/>
      <c r="XD214" s="70"/>
      <c r="XE214" s="70"/>
      <c r="XF214" s="70"/>
      <c r="XG214" s="70"/>
      <c r="XH214" s="70"/>
      <c r="XI214" s="70"/>
      <c r="XJ214" s="70"/>
      <c r="XK214" s="70"/>
      <c r="XL214" s="70"/>
      <c r="XM214" s="70"/>
      <c r="XN214" s="70"/>
      <c r="XO214" s="70"/>
      <c r="XP214" s="70"/>
      <c r="XQ214" s="70"/>
      <c r="XR214" s="70"/>
      <c r="XS214" s="70"/>
      <c r="XT214" s="70"/>
      <c r="XU214" s="70"/>
      <c r="XV214" s="70"/>
      <c r="XW214" s="70"/>
      <c r="XX214" s="70"/>
      <c r="XY214" s="70"/>
      <c r="XZ214" s="70"/>
      <c r="YA214" s="70"/>
      <c r="YB214" s="70"/>
      <c r="YC214" s="70"/>
      <c r="YD214" s="70"/>
      <c r="YE214" s="70"/>
      <c r="YF214" s="70"/>
      <c r="YG214" s="70"/>
      <c r="YH214" s="70"/>
      <c r="YI214" s="70"/>
      <c r="YJ214" s="70"/>
      <c r="YK214" s="70"/>
      <c r="YL214" s="70"/>
      <c r="YM214" s="70"/>
      <c r="YN214" s="70"/>
      <c r="YO214" s="70"/>
      <c r="YP214" s="70"/>
      <c r="YQ214" s="70"/>
      <c r="YR214" s="70"/>
      <c r="YS214" s="70"/>
      <c r="YT214" s="70"/>
      <c r="YU214" s="70"/>
      <c r="YV214" s="70"/>
      <c r="YW214" s="70"/>
      <c r="YX214" s="70"/>
      <c r="YY214" s="70"/>
      <c r="YZ214" s="70"/>
      <c r="ZA214" s="70"/>
      <c r="ZB214" s="70"/>
      <c r="ZC214" s="70"/>
      <c r="ZD214" s="70"/>
      <c r="ZE214" s="70"/>
      <c r="ZF214" s="70"/>
      <c r="ZG214" s="70"/>
      <c r="ZH214" s="70"/>
      <c r="ZI214" s="70"/>
      <c r="ZJ214" s="70"/>
      <c r="ZK214" s="70"/>
      <c r="ZL214" s="70"/>
      <c r="ZM214" s="70"/>
      <c r="ZN214" s="70"/>
      <c r="ZO214" s="70"/>
      <c r="ZP214" s="70"/>
      <c r="ZQ214" s="70"/>
      <c r="ZR214" s="70"/>
      <c r="ZS214" s="70"/>
      <c r="ZT214" s="70"/>
      <c r="ZU214" s="70"/>
      <c r="ZV214" s="70"/>
      <c r="ZW214" s="70"/>
      <c r="ZX214" s="70"/>
      <c r="ZY214" s="70"/>
      <c r="ZZ214" s="70"/>
      <c r="AAA214" s="70"/>
      <c r="AAB214" s="70"/>
      <c r="AAC214" s="70"/>
      <c r="AAD214" s="70"/>
      <c r="AAE214" s="70"/>
      <c r="AAF214" s="70"/>
      <c r="AAG214" s="70"/>
      <c r="AAH214" s="70"/>
      <c r="AAI214" s="70"/>
      <c r="AAJ214" s="70"/>
      <c r="AAK214" s="70"/>
      <c r="AAL214" s="70"/>
      <c r="AAM214" s="70"/>
      <c r="AAN214" s="70"/>
      <c r="AAO214" s="70"/>
      <c r="AAP214" s="70"/>
      <c r="AAQ214" s="70"/>
      <c r="AAR214" s="70"/>
      <c r="AAS214" s="70"/>
      <c r="AAT214" s="70"/>
      <c r="AAU214" s="70"/>
      <c r="AAV214" s="70"/>
      <c r="AAW214" s="70"/>
      <c r="AAX214" s="70"/>
      <c r="AAY214" s="70"/>
      <c r="AAZ214" s="70"/>
      <c r="ABA214" s="70"/>
      <c r="ABB214" s="70"/>
      <c r="ABC214" s="70"/>
      <c r="ABD214" s="70"/>
      <c r="ABE214" s="70"/>
      <c r="ABF214" s="70"/>
      <c r="ABG214" s="70"/>
      <c r="ABH214" s="70"/>
      <c r="ABI214" s="70"/>
      <c r="ABJ214" s="70"/>
      <c r="ABK214" s="70"/>
      <c r="ABL214" s="70"/>
      <c r="ABM214" s="70"/>
      <c r="ABN214" s="70"/>
      <c r="ABO214" s="70"/>
      <c r="ABP214" s="70"/>
      <c r="ABQ214" s="70"/>
      <c r="ABR214" s="70"/>
      <c r="ABS214" s="70"/>
      <c r="ABT214" s="70"/>
      <c r="ABU214" s="70"/>
      <c r="ABV214" s="70"/>
      <c r="ABW214" s="70"/>
      <c r="ABX214" s="70"/>
      <c r="ABY214" s="70"/>
      <c r="ABZ214" s="70"/>
      <c r="ACA214" s="70"/>
      <c r="ACB214" s="70"/>
      <c r="ACC214" s="70"/>
      <c r="ACD214" s="70"/>
      <c r="ACE214" s="70"/>
      <c r="ACF214" s="70"/>
      <c r="ACG214" s="70"/>
      <c r="ACH214" s="70"/>
      <c r="ACI214" s="70"/>
      <c r="ACJ214" s="70"/>
      <c r="ACK214" s="70"/>
      <c r="ACL214" s="70"/>
      <c r="ACM214" s="70"/>
      <c r="ACN214" s="70"/>
      <c r="ACO214" s="70"/>
      <c r="ACP214" s="70"/>
      <c r="ACQ214" s="70"/>
      <c r="ACR214" s="70"/>
      <c r="ACS214" s="70"/>
      <c r="ACT214" s="70"/>
      <c r="ACU214" s="70"/>
      <c r="ACV214" s="70"/>
      <c r="ACW214" s="70"/>
      <c r="ACX214" s="70"/>
      <c r="ACY214" s="70"/>
      <c r="ACZ214" s="70"/>
      <c r="ADA214" s="70"/>
      <c r="ADB214" s="70"/>
      <c r="ADC214" s="70"/>
      <c r="ADD214" s="70"/>
      <c r="ADE214" s="70"/>
      <c r="ADF214" s="70"/>
      <c r="ADG214" s="70"/>
      <c r="ADH214" s="70"/>
      <c r="ADI214" s="70"/>
      <c r="ADJ214" s="70"/>
      <c r="ADK214" s="70"/>
      <c r="ADL214" s="70"/>
      <c r="ADM214" s="70"/>
      <c r="ADN214" s="70"/>
      <c r="ADO214" s="70"/>
      <c r="ADP214" s="70"/>
      <c r="ADQ214" s="70"/>
      <c r="ADR214" s="70"/>
      <c r="ADS214" s="70"/>
      <c r="ADT214" s="70"/>
      <c r="ADU214" s="70"/>
      <c r="ADV214" s="70"/>
      <c r="ADW214" s="70"/>
      <c r="ADX214" s="70"/>
      <c r="ADY214" s="70"/>
      <c r="ADZ214" s="70"/>
      <c r="AEA214" s="70"/>
      <c r="AEB214" s="70"/>
      <c r="AEC214" s="70"/>
      <c r="AED214" s="70"/>
      <c r="AEE214" s="70"/>
      <c r="AEF214" s="70"/>
      <c r="AEG214" s="70"/>
      <c r="AEH214" s="70"/>
      <c r="AEI214" s="70"/>
      <c r="AEJ214" s="70"/>
      <c r="AEK214" s="70"/>
      <c r="AEL214" s="70"/>
      <c r="AEM214" s="70"/>
      <c r="AEN214" s="70"/>
      <c r="AEO214" s="70"/>
      <c r="AEP214" s="70"/>
      <c r="AEQ214" s="70"/>
      <c r="AER214" s="70"/>
      <c r="AES214" s="70"/>
      <c r="AET214" s="70"/>
      <c r="AEU214" s="70"/>
      <c r="AEV214" s="70"/>
      <c r="AEW214" s="70"/>
      <c r="AEX214" s="70"/>
      <c r="AEY214" s="70"/>
      <c r="AEZ214" s="70"/>
      <c r="AFA214" s="70"/>
      <c r="AFB214" s="70"/>
      <c r="AFC214" s="70"/>
      <c r="AFD214" s="70"/>
      <c r="AFE214" s="70"/>
      <c r="AFF214" s="70"/>
      <c r="AFG214" s="70"/>
      <c r="AFH214" s="70"/>
      <c r="AFI214" s="70"/>
      <c r="AFJ214" s="70"/>
      <c r="AFK214" s="70"/>
      <c r="AFL214" s="70"/>
      <c r="AFM214" s="70"/>
      <c r="AFN214" s="70"/>
      <c r="AFO214" s="70"/>
      <c r="AFP214" s="70"/>
      <c r="AFQ214" s="70"/>
      <c r="AFR214" s="70"/>
      <c r="AFS214" s="70"/>
      <c r="AFT214" s="70"/>
      <c r="AFU214" s="70"/>
      <c r="AFV214" s="70"/>
      <c r="AFW214" s="70"/>
      <c r="AFX214" s="70"/>
      <c r="AFY214" s="70"/>
      <c r="AFZ214" s="70"/>
      <c r="AGA214" s="70"/>
      <c r="AGB214" s="70"/>
      <c r="AGC214" s="70"/>
      <c r="AGD214" s="70"/>
      <c r="AGE214" s="70"/>
      <c r="AGF214" s="70"/>
      <c r="AGG214" s="70"/>
      <c r="AGH214" s="70"/>
      <c r="AGI214" s="70"/>
      <c r="AGJ214" s="70"/>
      <c r="AGK214" s="70"/>
      <c r="AGL214" s="70"/>
      <c r="AGM214" s="70"/>
      <c r="AGN214" s="70"/>
      <c r="AGO214" s="70"/>
      <c r="AGP214" s="70"/>
      <c r="AGQ214" s="70"/>
      <c r="AGR214" s="70"/>
      <c r="AGS214" s="70"/>
      <c r="AGT214" s="70"/>
      <c r="AGU214" s="70"/>
      <c r="AGV214" s="70"/>
      <c r="AGW214" s="70"/>
      <c r="AGX214" s="70"/>
      <c r="AGY214" s="70"/>
      <c r="AGZ214" s="70"/>
      <c r="AHA214" s="70"/>
      <c r="AHB214" s="70"/>
      <c r="AHC214" s="70"/>
      <c r="AHD214" s="70"/>
      <c r="AHE214" s="70"/>
      <c r="AHF214" s="70"/>
      <c r="AHG214" s="70"/>
      <c r="AHH214" s="70"/>
      <c r="AHI214" s="70"/>
      <c r="AHJ214" s="70"/>
      <c r="AHK214" s="70"/>
      <c r="AHL214" s="70"/>
      <c r="AHM214" s="70"/>
      <c r="AHN214" s="70"/>
      <c r="AHO214" s="70"/>
      <c r="AHP214" s="70"/>
      <c r="AHQ214" s="70"/>
      <c r="AHR214" s="70"/>
      <c r="AHS214" s="70"/>
      <c r="AHT214" s="70"/>
      <c r="AHU214" s="70"/>
      <c r="AHV214" s="70"/>
      <c r="AHW214" s="70"/>
      <c r="AHX214" s="70"/>
      <c r="AHY214" s="70"/>
      <c r="AHZ214" s="70"/>
      <c r="AIA214" s="70"/>
      <c r="AIB214" s="70"/>
      <c r="AIC214" s="70"/>
      <c r="AID214" s="70"/>
      <c r="AIE214" s="70"/>
      <c r="AIF214" s="70"/>
      <c r="AIG214" s="70"/>
      <c r="AIH214" s="70"/>
      <c r="AII214" s="70"/>
      <c r="AIJ214" s="70"/>
      <c r="AIK214" s="70"/>
      <c r="AIL214" s="70"/>
      <c r="AIM214" s="70"/>
      <c r="AIN214" s="70"/>
      <c r="AIO214" s="70"/>
      <c r="AIP214" s="70"/>
      <c r="AIQ214" s="70"/>
      <c r="AIR214" s="70"/>
      <c r="AIS214" s="70"/>
      <c r="AIT214" s="70"/>
      <c r="AIU214" s="70"/>
      <c r="AIV214" s="70"/>
      <c r="AIW214" s="70"/>
      <c r="AIX214" s="70"/>
      <c r="AIY214" s="70"/>
      <c r="AIZ214" s="70"/>
      <c r="AJA214" s="70"/>
      <c r="AJB214" s="70"/>
      <c r="AJC214" s="70"/>
      <c r="AJD214" s="70"/>
      <c r="AJE214" s="70"/>
      <c r="AJF214" s="70"/>
      <c r="AJG214" s="70"/>
      <c r="AJH214" s="70"/>
      <c r="AJI214" s="70"/>
      <c r="AJJ214" s="70"/>
      <c r="AJK214" s="70"/>
      <c r="AJL214" s="70"/>
      <c r="AJM214" s="70"/>
      <c r="AJN214" s="70"/>
      <c r="AJO214" s="70"/>
      <c r="AJP214" s="70"/>
      <c r="AJQ214" s="70"/>
      <c r="AJR214" s="70"/>
      <c r="AJS214" s="70"/>
      <c r="AJT214" s="70"/>
      <c r="AJU214" s="70"/>
      <c r="AJV214" s="70"/>
      <c r="AJW214" s="70"/>
      <c r="AJX214" s="70"/>
      <c r="AJY214" s="70"/>
      <c r="AJZ214" s="70"/>
      <c r="AKA214" s="70"/>
      <c r="AKB214" s="70"/>
      <c r="AKC214" s="70"/>
      <c r="AKD214" s="70"/>
      <c r="AKE214" s="70"/>
      <c r="AKF214" s="70"/>
      <c r="AKG214" s="70"/>
      <c r="AKH214" s="70"/>
      <c r="AKI214" s="70"/>
      <c r="AKJ214" s="70"/>
      <c r="AKK214" s="70"/>
      <c r="AKL214" s="70"/>
      <c r="AKM214" s="70"/>
      <c r="AKN214" s="70"/>
      <c r="AKO214" s="70"/>
      <c r="AKP214" s="70"/>
      <c r="AKQ214" s="70"/>
      <c r="AKR214" s="70"/>
      <c r="AKS214" s="70"/>
      <c r="AKT214" s="70"/>
      <c r="AKU214" s="70"/>
      <c r="AKV214" s="70"/>
      <c r="AKW214" s="70"/>
      <c r="AKX214" s="70"/>
      <c r="AKY214" s="70"/>
      <c r="AKZ214" s="70"/>
      <c r="ALA214" s="70"/>
      <c r="ALB214" s="70"/>
      <c r="ALC214" s="70"/>
      <c r="ALD214" s="70"/>
      <c r="ALE214" s="70"/>
      <c r="ALF214" s="70"/>
      <c r="ALG214" s="70"/>
      <c r="ALH214" s="70"/>
      <c r="ALI214" s="70"/>
      <c r="ALJ214" s="70"/>
      <c r="ALK214" s="70"/>
      <c r="ALL214" s="70"/>
      <c r="ALM214" s="70"/>
      <c r="ALN214" s="70"/>
      <c r="ALO214" s="70"/>
      <c r="ALP214" s="70"/>
      <c r="ALQ214" s="70"/>
      <c r="ALR214" s="70"/>
      <c r="ALS214" s="70"/>
      <c r="ALT214" s="70"/>
      <c r="ALU214" s="70"/>
      <c r="ALV214" s="70"/>
      <c r="ALW214" s="70"/>
      <c r="ALX214" s="70"/>
      <c r="ALY214" s="70"/>
      <c r="ALZ214" s="70"/>
      <c r="AMA214" s="70"/>
      <c r="AMB214" s="70"/>
      <c r="AMC214" s="70"/>
      <c r="AMD214" s="70"/>
      <c r="AME214" s="70"/>
      <c r="AMF214" s="70"/>
      <c r="AMG214" s="70"/>
      <c r="AMH214" s="70"/>
      <c r="AMI214" s="70"/>
      <c r="AMK214" s="70"/>
    </row>
    <row r="215" customFormat="false" ht="17.6" hidden="false" customHeight="false" outlineLevel="0" collapsed="false">
      <c r="A215" s="44"/>
      <c r="B215" s="34" t="s">
        <v>210</v>
      </c>
      <c r="C215" s="44" t="n">
        <v>5920000000</v>
      </c>
      <c r="D215" s="77"/>
      <c r="E215" s="74" t="n">
        <f aca="false">E216</f>
        <v>51404300</v>
      </c>
    </row>
    <row r="216" customFormat="false" ht="32.8" hidden="false" customHeight="false" outlineLevel="0" collapsed="false">
      <c r="A216" s="44"/>
      <c r="B216" s="75" t="s">
        <v>130</v>
      </c>
      <c r="C216" s="44" t="n">
        <v>5920000590</v>
      </c>
      <c r="D216" s="77"/>
      <c r="E216" s="74" t="n">
        <f aca="false">E217</f>
        <v>51404300</v>
      </c>
    </row>
    <row r="217" customFormat="false" ht="48.5" hidden="false" customHeight="false" outlineLevel="0" collapsed="false">
      <c r="A217" s="44"/>
      <c r="B217" s="34" t="s">
        <v>146</v>
      </c>
      <c r="C217" s="44" t="n">
        <v>5920000590</v>
      </c>
      <c r="D217" s="77" t="n">
        <v>600</v>
      </c>
      <c r="E217" s="74" t="n">
        <f aca="false">'приложение 10'!I575</f>
        <v>51404300</v>
      </c>
    </row>
    <row r="218" s="70" customFormat="true" ht="17.6" hidden="false" customHeight="false" outlineLevel="0" collapsed="false">
      <c r="A218" s="44"/>
      <c r="B218" s="34" t="s">
        <v>211</v>
      </c>
      <c r="C218" s="44" t="n">
        <v>5930000000</v>
      </c>
      <c r="D218" s="77"/>
      <c r="E218" s="74" t="n">
        <f aca="false">E219+E221</f>
        <v>24171400</v>
      </c>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c r="DA218" s="48"/>
      <c r="DB218" s="48"/>
      <c r="DC218" s="48"/>
      <c r="DD218" s="48"/>
      <c r="DE218" s="48"/>
      <c r="DF218" s="48"/>
      <c r="DG218" s="48"/>
      <c r="DH218" s="48"/>
      <c r="DI218" s="48"/>
      <c r="DJ218" s="48"/>
      <c r="DK218" s="48"/>
      <c r="DL218" s="48"/>
      <c r="DM218" s="48"/>
      <c r="DN218" s="48"/>
      <c r="DO218" s="48"/>
      <c r="DP218" s="48"/>
      <c r="DQ218" s="48"/>
      <c r="DR218" s="48"/>
      <c r="DS218" s="48"/>
      <c r="DT218" s="48"/>
      <c r="DU218" s="48"/>
      <c r="DV218" s="48"/>
      <c r="DW218" s="48"/>
      <c r="DX218" s="48"/>
      <c r="DY218" s="48"/>
      <c r="DZ218" s="48"/>
      <c r="EA218" s="48"/>
      <c r="EB218" s="48"/>
      <c r="EC218" s="48"/>
      <c r="ED218" s="48"/>
      <c r="EE218" s="48"/>
      <c r="EF218" s="48"/>
      <c r="EG218" s="48"/>
      <c r="EH218" s="48"/>
      <c r="EI218" s="48"/>
      <c r="EJ218" s="48"/>
      <c r="EK218" s="48"/>
      <c r="EL218" s="48"/>
      <c r="EM218" s="48"/>
      <c r="EN218" s="48"/>
      <c r="EO218" s="48"/>
      <c r="EP218" s="48"/>
      <c r="EQ218" s="48"/>
      <c r="ER218" s="48"/>
      <c r="ES218" s="48"/>
      <c r="ET218" s="48"/>
      <c r="EU218" s="48"/>
      <c r="EV218" s="48"/>
      <c r="EW218" s="48"/>
      <c r="EX218" s="48"/>
      <c r="EY218" s="48"/>
      <c r="EZ218" s="48"/>
      <c r="FA218" s="48"/>
      <c r="FB218" s="48"/>
      <c r="FC218" s="48"/>
      <c r="FD218" s="48"/>
      <c r="FE218" s="48"/>
      <c r="FF218" s="48"/>
      <c r="FG218" s="48"/>
      <c r="FH218" s="48"/>
      <c r="FI218" s="48"/>
      <c r="FJ218" s="48"/>
      <c r="FK218" s="48"/>
      <c r="FL218" s="48"/>
      <c r="FM218" s="48"/>
      <c r="FN218" s="48"/>
      <c r="FO218" s="48"/>
      <c r="FP218" s="48"/>
      <c r="FQ218" s="48"/>
      <c r="FR218" s="48"/>
      <c r="FS218" s="48"/>
      <c r="FT218" s="48"/>
      <c r="FU218" s="48"/>
      <c r="FV218" s="48"/>
      <c r="FW218" s="48"/>
      <c r="FX218" s="48"/>
      <c r="FY218" s="48"/>
      <c r="FZ218" s="48"/>
      <c r="GA218" s="48"/>
      <c r="GB218" s="48"/>
      <c r="GC218" s="48"/>
      <c r="GD218" s="48"/>
      <c r="GE218" s="48"/>
      <c r="GF218" s="48"/>
      <c r="GG218" s="48"/>
      <c r="GH218" s="48"/>
      <c r="GI218" s="48"/>
      <c r="GJ218" s="48"/>
      <c r="GK218" s="48"/>
      <c r="GL218" s="48"/>
      <c r="GM218" s="48"/>
      <c r="GN218" s="48"/>
      <c r="GO218" s="48"/>
      <c r="GP218" s="48"/>
      <c r="GQ218" s="48"/>
      <c r="GR218" s="48"/>
      <c r="GS218" s="48"/>
      <c r="GT218" s="48"/>
      <c r="GU218" s="48"/>
      <c r="GV218" s="48"/>
      <c r="GW218" s="48"/>
      <c r="GX218" s="48"/>
      <c r="GY218" s="48"/>
      <c r="GZ218" s="48"/>
      <c r="HA218" s="48"/>
      <c r="HB218" s="48"/>
      <c r="HC218" s="48"/>
      <c r="HD218" s="48"/>
      <c r="HE218" s="48"/>
      <c r="HF218" s="48"/>
      <c r="HG218" s="48"/>
      <c r="HH218" s="48"/>
      <c r="HI218" s="48"/>
      <c r="HJ218" s="48"/>
      <c r="HK218" s="48"/>
      <c r="HL218" s="48"/>
      <c r="HM218" s="48"/>
      <c r="HN218" s="48"/>
      <c r="HO218" s="48"/>
      <c r="HP218" s="48"/>
      <c r="HQ218" s="48"/>
      <c r="HR218" s="48"/>
      <c r="HS218" s="48"/>
      <c r="HT218" s="48"/>
      <c r="HU218" s="48"/>
      <c r="HV218" s="48"/>
      <c r="HW218" s="48"/>
      <c r="HX218" s="48"/>
      <c r="HY218" s="48"/>
      <c r="HZ218" s="48"/>
      <c r="IA218" s="48"/>
      <c r="IB218" s="48"/>
      <c r="IC218" s="48"/>
      <c r="ID218" s="48"/>
      <c r="IE218" s="48"/>
      <c r="IF218" s="48"/>
      <c r="IG218" s="48"/>
      <c r="IH218" s="48"/>
      <c r="II218" s="48"/>
      <c r="IJ218" s="48"/>
      <c r="IK218" s="48"/>
      <c r="IL218" s="48"/>
      <c r="IM218" s="48"/>
      <c r="IN218" s="48"/>
      <c r="IO218" s="48"/>
      <c r="IP218" s="48"/>
      <c r="IQ218" s="48"/>
      <c r="IR218" s="48"/>
      <c r="IS218" s="48"/>
      <c r="IT218" s="48"/>
      <c r="IU218" s="48"/>
      <c r="IV218" s="48"/>
      <c r="IW218" s="48"/>
      <c r="IX218" s="48"/>
      <c r="IY218" s="48"/>
      <c r="IZ218" s="48"/>
      <c r="JA218" s="48"/>
      <c r="JB218" s="48"/>
      <c r="JC218" s="48"/>
      <c r="JD218" s="48"/>
      <c r="JE218" s="48"/>
      <c r="JF218" s="48"/>
      <c r="JG218" s="48"/>
      <c r="JH218" s="48"/>
      <c r="JI218" s="48"/>
      <c r="JJ218" s="48"/>
      <c r="JK218" s="48"/>
      <c r="JL218" s="48"/>
      <c r="JM218" s="48"/>
      <c r="JN218" s="48"/>
      <c r="JO218" s="48"/>
      <c r="JP218" s="48"/>
      <c r="JQ218" s="48"/>
      <c r="JR218" s="48"/>
      <c r="JS218" s="48"/>
      <c r="JT218" s="48"/>
      <c r="JU218" s="48"/>
      <c r="JV218" s="48"/>
      <c r="JW218" s="48"/>
      <c r="JX218" s="48"/>
      <c r="JY218" s="48"/>
      <c r="JZ218" s="48"/>
      <c r="KA218" s="48"/>
      <c r="KB218" s="48"/>
      <c r="KC218" s="48"/>
      <c r="KD218" s="48"/>
      <c r="KE218" s="48"/>
      <c r="KF218" s="48"/>
      <c r="KG218" s="48"/>
      <c r="KH218" s="48"/>
      <c r="KI218" s="48"/>
      <c r="KJ218" s="48"/>
      <c r="KK218" s="48"/>
      <c r="KL218" s="48"/>
      <c r="KM218" s="48"/>
      <c r="KN218" s="48"/>
      <c r="KO218" s="48"/>
      <c r="KP218" s="48"/>
      <c r="KQ218" s="48"/>
      <c r="KR218" s="48"/>
      <c r="KS218" s="48"/>
      <c r="KT218" s="48"/>
      <c r="KU218" s="48"/>
      <c r="KV218" s="48"/>
      <c r="KW218" s="48"/>
      <c r="KX218" s="48"/>
      <c r="KY218" s="48"/>
      <c r="KZ218" s="48"/>
      <c r="LA218" s="48"/>
      <c r="LB218" s="48"/>
      <c r="LC218" s="48"/>
      <c r="LD218" s="48"/>
      <c r="LE218" s="48"/>
      <c r="LF218" s="48"/>
      <c r="LG218" s="48"/>
      <c r="LH218" s="48"/>
      <c r="LI218" s="48"/>
      <c r="LJ218" s="48"/>
      <c r="LK218" s="48"/>
      <c r="LL218" s="48"/>
      <c r="LM218" s="48"/>
      <c r="LN218" s="48"/>
      <c r="LO218" s="48"/>
      <c r="LP218" s="48"/>
      <c r="LQ218" s="48"/>
      <c r="LR218" s="48"/>
      <c r="LS218" s="48"/>
      <c r="LT218" s="48"/>
      <c r="LU218" s="48"/>
      <c r="LV218" s="48"/>
      <c r="LW218" s="48"/>
      <c r="LX218" s="48"/>
      <c r="LY218" s="48"/>
      <c r="LZ218" s="48"/>
      <c r="MA218" s="48"/>
      <c r="MB218" s="48"/>
      <c r="MC218" s="48"/>
      <c r="MD218" s="48"/>
      <c r="ME218" s="48"/>
      <c r="MF218" s="48"/>
      <c r="MG218" s="48"/>
      <c r="MH218" s="48"/>
      <c r="MI218" s="48"/>
      <c r="MJ218" s="48"/>
      <c r="MK218" s="48"/>
      <c r="ML218" s="48"/>
      <c r="MM218" s="48"/>
      <c r="MN218" s="48"/>
      <c r="MO218" s="48"/>
      <c r="MP218" s="48"/>
      <c r="MQ218" s="48"/>
      <c r="MR218" s="48"/>
      <c r="MS218" s="48"/>
      <c r="MT218" s="48"/>
      <c r="MU218" s="48"/>
      <c r="MV218" s="48"/>
      <c r="MW218" s="48"/>
      <c r="MX218" s="48"/>
      <c r="MY218" s="48"/>
      <c r="MZ218" s="48"/>
      <c r="NA218" s="48"/>
      <c r="NB218" s="48"/>
      <c r="NC218" s="48"/>
      <c r="ND218" s="48"/>
      <c r="NE218" s="48"/>
      <c r="NF218" s="48"/>
      <c r="NG218" s="48"/>
      <c r="NH218" s="48"/>
      <c r="NI218" s="48"/>
      <c r="NJ218" s="48"/>
      <c r="NK218" s="48"/>
      <c r="NL218" s="48"/>
      <c r="NM218" s="48"/>
      <c r="NN218" s="48"/>
      <c r="NO218" s="48"/>
      <c r="NP218" s="48"/>
      <c r="NQ218" s="48"/>
      <c r="NR218" s="48"/>
      <c r="NS218" s="48"/>
      <c r="NT218" s="48"/>
      <c r="NU218" s="48"/>
      <c r="NV218" s="48"/>
      <c r="NW218" s="48"/>
      <c r="NX218" s="48"/>
      <c r="NY218" s="48"/>
      <c r="NZ218" s="48"/>
      <c r="OA218" s="48"/>
      <c r="OB218" s="48"/>
      <c r="OC218" s="48"/>
      <c r="OD218" s="48"/>
      <c r="OE218" s="48"/>
      <c r="OF218" s="48"/>
      <c r="OG218" s="48"/>
      <c r="OH218" s="48"/>
      <c r="OI218" s="48"/>
      <c r="OJ218" s="48"/>
      <c r="OK218" s="48"/>
      <c r="OL218" s="48"/>
      <c r="OM218" s="48"/>
      <c r="ON218" s="48"/>
      <c r="OO218" s="48"/>
      <c r="OP218" s="48"/>
      <c r="OQ218" s="48"/>
      <c r="OR218" s="48"/>
      <c r="OS218" s="48"/>
      <c r="OT218" s="48"/>
      <c r="OU218" s="48"/>
      <c r="OV218" s="48"/>
      <c r="OW218" s="48"/>
      <c r="OX218" s="48"/>
      <c r="OY218" s="48"/>
      <c r="OZ218" s="48"/>
      <c r="PA218" s="48"/>
      <c r="PB218" s="48"/>
      <c r="PC218" s="48"/>
      <c r="PD218" s="48"/>
      <c r="PE218" s="48"/>
      <c r="PF218" s="48"/>
      <c r="PG218" s="48"/>
      <c r="PH218" s="48"/>
      <c r="PI218" s="48"/>
      <c r="PJ218" s="48"/>
      <c r="PK218" s="48"/>
      <c r="PL218" s="48"/>
      <c r="PM218" s="48"/>
      <c r="PN218" s="48"/>
      <c r="PO218" s="48"/>
      <c r="PP218" s="48"/>
      <c r="PQ218" s="48"/>
      <c r="PR218" s="48"/>
      <c r="PS218" s="48"/>
      <c r="PT218" s="48"/>
      <c r="PU218" s="48"/>
      <c r="PV218" s="48"/>
      <c r="PW218" s="48"/>
      <c r="PX218" s="48"/>
      <c r="PY218" s="48"/>
      <c r="PZ218" s="48"/>
      <c r="QA218" s="48"/>
      <c r="QB218" s="48"/>
      <c r="QC218" s="48"/>
      <c r="QD218" s="48"/>
      <c r="QE218" s="48"/>
      <c r="QF218" s="48"/>
      <c r="QG218" s="48"/>
      <c r="QH218" s="48"/>
      <c r="QI218" s="48"/>
      <c r="QJ218" s="48"/>
      <c r="QK218" s="48"/>
      <c r="QL218" s="48"/>
      <c r="QM218" s="48"/>
      <c r="QN218" s="48"/>
      <c r="QO218" s="48"/>
      <c r="QP218" s="48"/>
      <c r="QQ218" s="48"/>
      <c r="QR218" s="48"/>
      <c r="QS218" s="48"/>
      <c r="QT218" s="48"/>
      <c r="QU218" s="48"/>
      <c r="QV218" s="48"/>
      <c r="QW218" s="48"/>
      <c r="QX218" s="48"/>
      <c r="QY218" s="48"/>
      <c r="QZ218" s="48"/>
      <c r="RA218" s="48"/>
      <c r="RB218" s="48"/>
      <c r="RC218" s="48"/>
      <c r="RD218" s="48"/>
      <c r="RE218" s="48"/>
      <c r="RF218" s="48"/>
      <c r="RG218" s="48"/>
      <c r="RH218" s="48"/>
      <c r="RI218" s="48"/>
      <c r="RJ218" s="48"/>
      <c r="RK218" s="48"/>
      <c r="RL218" s="48"/>
      <c r="RM218" s="48"/>
      <c r="RN218" s="48"/>
      <c r="RO218" s="48"/>
      <c r="RP218" s="48"/>
      <c r="RQ218" s="48"/>
      <c r="RR218" s="48"/>
      <c r="RS218" s="48"/>
      <c r="RT218" s="48"/>
      <c r="RU218" s="48"/>
      <c r="RV218" s="48"/>
      <c r="RW218" s="48"/>
      <c r="RX218" s="48"/>
      <c r="RY218" s="48"/>
      <c r="RZ218" s="48"/>
      <c r="SA218" s="48"/>
      <c r="SB218" s="48"/>
      <c r="SC218" s="48"/>
      <c r="SD218" s="48"/>
      <c r="SE218" s="48"/>
      <c r="SF218" s="48"/>
      <c r="SG218" s="48"/>
      <c r="SH218" s="48"/>
      <c r="SI218" s="48"/>
      <c r="SJ218" s="48"/>
      <c r="SK218" s="48"/>
      <c r="SL218" s="48"/>
      <c r="SM218" s="48"/>
      <c r="SN218" s="48"/>
      <c r="SO218" s="48"/>
      <c r="SP218" s="48"/>
      <c r="SQ218" s="48"/>
      <c r="SR218" s="48"/>
      <c r="SS218" s="48"/>
      <c r="ST218" s="48"/>
      <c r="SU218" s="48"/>
      <c r="SV218" s="48"/>
      <c r="SW218" s="48"/>
      <c r="SX218" s="48"/>
      <c r="SY218" s="48"/>
      <c r="SZ218" s="48"/>
      <c r="TA218" s="48"/>
      <c r="TB218" s="48"/>
      <c r="TC218" s="48"/>
      <c r="TD218" s="48"/>
      <c r="TE218" s="48"/>
      <c r="TF218" s="48"/>
      <c r="TG218" s="48"/>
      <c r="TH218" s="48"/>
      <c r="TI218" s="48"/>
      <c r="TJ218" s="48"/>
      <c r="TK218" s="48"/>
      <c r="TL218" s="48"/>
      <c r="TM218" s="48"/>
      <c r="TN218" s="48"/>
      <c r="TO218" s="48"/>
      <c r="TP218" s="48"/>
      <c r="TQ218" s="48"/>
      <c r="TR218" s="48"/>
      <c r="TS218" s="48"/>
      <c r="TT218" s="48"/>
      <c r="TU218" s="48"/>
      <c r="TV218" s="48"/>
      <c r="TW218" s="48"/>
      <c r="TX218" s="48"/>
      <c r="TY218" s="48"/>
      <c r="TZ218" s="48"/>
      <c r="UA218" s="48"/>
      <c r="UB218" s="48"/>
      <c r="UC218" s="48"/>
      <c r="UD218" s="48"/>
      <c r="UE218" s="48"/>
      <c r="UF218" s="48"/>
      <c r="UG218" s="48"/>
      <c r="UH218" s="48"/>
      <c r="UI218" s="48"/>
      <c r="UJ218" s="48"/>
      <c r="UK218" s="48"/>
      <c r="UL218" s="48"/>
      <c r="UM218" s="48"/>
      <c r="UN218" s="48"/>
      <c r="UO218" s="48"/>
      <c r="UP218" s="48"/>
      <c r="UQ218" s="48"/>
      <c r="UR218" s="48"/>
      <c r="US218" s="48"/>
      <c r="UT218" s="48"/>
      <c r="UU218" s="48"/>
      <c r="UV218" s="48"/>
      <c r="UW218" s="48"/>
      <c r="UX218" s="48"/>
      <c r="UY218" s="48"/>
      <c r="UZ218" s="48"/>
      <c r="VA218" s="48"/>
      <c r="VB218" s="48"/>
      <c r="VC218" s="48"/>
      <c r="VD218" s="48"/>
      <c r="VE218" s="48"/>
      <c r="VF218" s="48"/>
      <c r="VG218" s="48"/>
      <c r="VH218" s="48"/>
      <c r="VI218" s="48"/>
      <c r="VJ218" s="48"/>
      <c r="VK218" s="48"/>
      <c r="VL218" s="48"/>
      <c r="VM218" s="48"/>
      <c r="VN218" s="48"/>
      <c r="VO218" s="48"/>
      <c r="VP218" s="48"/>
      <c r="VQ218" s="48"/>
      <c r="VR218" s="48"/>
      <c r="VS218" s="48"/>
      <c r="VT218" s="48"/>
      <c r="VU218" s="48"/>
      <c r="VV218" s="48"/>
      <c r="VW218" s="48"/>
      <c r="VX218" s="48"/>
      <c r="VY218" s="48"/>
      <c r="VZ218" s="48"/>
      <c r="WA218" s="48"/>
      <c r="WB218" s="48"/>
      <c r="WC218" s="48"/>
      <c r="WD218" s="48"/>
      <c r="WE218" s="48"/>
      <c r="WF218" s="48"/>
      <c r="WG218" s="48"/>
      <c r="WH218" s="48"/>
      <c r="WI218" s="48"/>
      <c r="WJ218" s="48"/>
      <c r="WK218" s="48"/>
      <c r="WL218" s="48"/>
      <c r="WM218" s="48"/>
      <c r="WN218" s="48"/>
      <c r="WO218" s="48"/>
      <c r="WP218" s="48"/>
      <c r="WQ218" s="48"/>
      <c r="WR218" s="48"/>
      <c r="WS218" s="48"/>
      <c r="WT218" s="48"/>
      <c r="WU218" s="48"/>
      <c r="WV218" s="48"/>
      <c r="WW218" s="48"/>
      <c r="WX218" s="48"/>
      <c r="WY218" s="48"/>
      <c r="WZ218" s="48"/>
      <c r="XA218" s="48"/>
      <c r="XB218" s="48"/>
      <c r="XC218" s="48"/>
      <c r="XD218" s="48"/>
      <c r="XE218" s="48"/>
      <c r="XF218" s="48"/>
      <c r="XG218" s="48"/>
      <c r="XH218" s="48"/>
      <c r="XI218" s="48"/>
      <c r="XJ218" s="48"/>
      <c r="XK218" s="48"/>
      <c r="XL218" s="48"/>
      <c r="XM218" s="48"/>
      <c r="XN218" s="48"/>
      <c r="XO218" s="48"/>
      <c r="XP218" s="48"/>
      <c r="XQ218" s="48"/>
      <c r="XR218" s="48"/>
      <c r="XS218" s="48"/>
      <c r="XT218" s="48"/>
      <c r="XU218" s="48"/>
      <c r="XV218" s="48"/>
      <c r="XW218" s="48"/>
      <c r="XX218" s="48"/>
      <c r="XY218" s="48"/>
      <c r="XZ218" s="48"/>
      <c r="YA218" s="48"/>
      <c r="YB218" s="48"/>
      <c r="YC218" s="48"/>
      <c r="YD218" s="48"/>
      <c r="YE218" s="48"/>
      <c r="YF218" s="48"/>
      <c r="YG218" s="48"/>
      <c r="YH218" s="48"/>
      <c r="YI218" s="48"/>
      <c r="YJ218" s="48"/>
      <c r="YK218" s="48"/>
      <c r="YL218" s="48"/>
      <c r="YM218" s="48"/>
      <c r="YN218" s="48"/>
      <c r="YO218" s="48"/>
      <c r="YP218" s="48"/>
      <c r="YQ218" s="48"/>
      <c r="YR218" s="48"/>
      <c r="YS218" s="48"/>
      <c r="YT218" s="48"/>
      <c r="YU218" s="48"/>
      <c r="YV218" s="48"/>
      <c r="YW218" s="48"/>
      <c r="YX218" s="48"/>
      <c r="YY218" s="48"/>
      <c r="YZ218" s="48"/>
      <c r="ZA218" s="48"/>
      <c r="ZB218" s="48"/>
      <c r="ZC218" s="48"/>
      <c r="ZD218" s="48"/>
      <c r="ZE218" s="48"/>
      <c r="ZF218" s="48"/>
      <c r="ZG218" s="48"/>
      <c r="ZH218" s="48"/>
      <c r="ZI218" s="48"/>
      <c r="ZJ218" s="48"/>
      <c r="ZK218" s="48"/>
      <c r="ZL218" s="48"/>
      <c r="ZM218" s="48"/>
      <c r="ZN218" s="48"/>
      <c r="ZO218" s="48"/>
      <c r="ZP218" s="48"/>
      <c r="ZQ218" s="48"/>
      <c r="ZR218" s="48"/>
      <c r="ZS218" s="48"/>
      <c r="ZT218" s="48"/>
      <c r="ZU218" s="48"/>
      <c r="ZV218" s="48"/>
      <c r="ZW218" s="48"/>
      <c r="ZX218" s="48"/>
      <c r="ZY218" s="48"/>
      <c r="ZZ218" s="48"/>
      <c r="AAA218" s="48"/>
      <c r="AAB218" s="48"/>
      <c r="AAC218" s="48"/>
      <c r="AAD218" s="48"/>
      <c r="AAE218" s="48"/>
      <c r="AAF218" s="48"/>
      <c r="AAG218" s="48"/>
      <c r="AAH218" s="48"/>
      <c r="AAI218" s="48"/>
      <c r="AAJ218" s="48"/>
      <c r="AAK218" s="48"/>
      <c r="AAL218" s="48"/>
      <c r="AAM218" s="48"/>
      <c r="AAN218" s="48"/>
      <c r="AAO218" s="48"/>
      <c r="AAP218" s="48"/>
      <c r="AAQ218" s="48"/>
      <c r="AAR218" s="48"/>
      <c r="AAS218" s="48"/>
      <c r="AAT218" s="48"/>
      <c r="AAU218" s="48"/>
      <c r="AAV218" s="48"/>
      <c r="AAW218" s="48"/>
      <c r="AAX218" s="48"/>
      <c r="AAY218" s="48"/>
      <c r="AAZ218" s="48"/>
      <c r="ABA218" s="48"/>
      <c r="ABB218" s="48"/>
      <c r="ABC218" s="48"/>
      <c r="ABD218" s="48"/>
      <c r="ABE218" s="48"/>
      <c r="ABF218" s="48"/>
      <c r="ABG218" s="48"/>
      <c r="ABH218" s="48"/>
      <c r="ABI218" s="48"/>
      <c r="ABJ218" s="48"/>
      <c r="ABK218" s="48"/>
      <c r="ABL218" s="48"/>
      <c r="ABM218" s="48"/>
      <c r="ABN218" s="48"/>
      <c r="ABO218" s="48"/>
      <c r="ABP218" s="48"/>
      <c r="ABQ218" s="48"/>
      <c r="ABR218" s="48"/>
      <c r="ABS218" s="48"/>
      <c r="ABT218" s="48"/>
      <c r="ABU218" s="48"/>
      <c r="ABV218" s="48"/>
      <c r="ABW218" s="48"/>
      <c r="ABX218" s="48"/>
      <c r="ABY218" s="48"/>
      <c r="ABZ218" s="48"/>
      <c r="ACA218" s="48"/>
      <c r="ACB218" s="48"/>
      <c r="ACC218" s="48"/>
      <c r="ACD218" s="48"/>
      <c r="ACE218" s="48"/>
      <c r="ACF218" s="48"/>
      <c r="ACG218" s="48"/>
      <c r="ACH218" s="48"/>
      <c r="ACI218" s="48"/>
      <c r="ACJ218" s="48"/>
      <c r="ACK218" s="48"/>
      <c r="ACL218" s="48"/>
      <c r="ACM218" s="48"/>
      <c r="ACN218" s="48"/>
      <c r="ACO218" s="48"/>
      <c r="ACP218" s="48"/>
      <c r="ACQ218" s="48"/>
      <c r="ACR218" s="48"/>
      <c r="ACS218" s="48"/>
      <c r="ACT218" s="48"/>
      <c r="ACU218" s="48"/>
      <c r="ACV218" s="48"/>
      <c r="ACW218" s="48"/>
      <c r="ACX218" s="48"/>
      <c r="ACY218" s="48"/>
      <c r="ACZ218" s="48"/>
      <c r="ADA218" s="48"/>
      <c r="ADB218" s="48"/>
      <c r="ADC218" s="48"/>
      <c r="ADD218" s="48"/>
      <c r="ADE218" s="48"/>
      <c r="ADF218" s="48"/>
      <c r="ADG218" s="48"/>
      <c r="ADH218" s="48"/>
      <c r="ADI218" s="48"/>
      <c r="ADJ218" s="48"/>
      <c r="ADK218" s="48"/>
      <c r="ADL218" s="48"/>
      <c r="ADM218" s="48"/>
      <c r="ADN218" s="48"/>
      <c r="ADO218" s="48"/>
      <c r="ADP218" s="48"/>
      <c r="ADQ218" s="48"/>
      <c r="ADR218" s="48"/>
      <c r="ADS218" s="48"/>
      <c r="ADT218" s="48"/>
      <c r="ADU218" s="48"/>
      <c r="ADV218" s="48"/>
      <c r="ADW218" s="48"/>
      <c r="ADX218" s="48"/>
      <c r="ADY218" s="48"/>
      <c r="ADZ218" s="48"/>
      <c r="AEA218" s="48"/>
      <c r="AEB218" s="48"/>
      <c r="AEC218" s="48"/>
      <c r="AED218" s="48"/>
      <c r="AEE218" s="48"/>
      <c r="AEF218" s="48"/>
      <c r="AEG218" s="48"/>
      <c r="AEH218" s="48"/>
      <c r="AEI218" s="48"/>
      <c r="AEJ218" s="48"/>
      <c r="AEK218" s="48"/>
      <c r="AEL218" s="48"/>
      <c r="AEM218" s="48"/>
      <c r="AEN218" s="48"/>
      <c r="AEO218" s="48"/>
      <c r="AEP218" s="48"/>
      <c r="AEQ218" s="48"/>
      <c r="AER218" s="48"/>
      <c r="AES218" s="48"/>
      <c r="AET218" s="48"/>
      <c r="AEU218" s="48"/>
      <c r="AEV218" s="48"/>
      <c r="AEW218" s="48"/>
      <c r="AEX218" s="48"/>
      <c r="AEY218" s="48"/>
      <c r="AEZ218" s="48"/>
      <c r="AFA218" s="48"/>
      <c r="AFB218" s="48"/>
      <c r="AFC218" s="48"/>
      <c r="AFD218" s="48"/>
      <c r="AFE218" s="48"/>
      <c r="AFF218" s="48"/>
      <c r="AFG218" s="48"/>
      <c r="AFH218" s="48"/>
      <c r="AFI218" s="48"/>
      <c r="AFJ218" s="48"/>
      <c r="AFK218" s="48"/>
      <c r="AFL218" s="48"/>
      <c r="AFM218" s="48"/>
      <c r="AFN218" s="48"/>
      <c r="AFO218" s="48"/>
      <c r="AFP218" s="48"/>
      <c r="AFQ218" s="48"/>
      <c r="AFR218" s="48"/>
      <c r="AFS218" s="48"/>
      <c r="AFT218" s="48"/>
      <c r="AFU218" s="48"/>
      <c r="AFV218" s="48"/>
      <c r="AFW218" s="48"/>
      <c r="AFX218" s="48"/>
      <c r="AFY218" s="48"/>
      <c r="AFZ218" s="48"/>
      <c r="AGA218" s="48"/>
      <c r="AGB218" s="48"/>
      <c r="AGC218" s="48"/>
      <c r="AGD218" s="48"/>
      <c r="AGE218" s="48"/>
      <c r="AGF218" s="48"/>
      <c r="AGG218" s="48"/>
      <c r="AGH218" s="48"/>
      <c r="AGI218" s="48"/>
      <c r="AGJ218" s="48"/>
      <c r="AGK218" s="48"/>
      <c r="AGL218" s="48"/>
      <c r="AGM218" s="48"/>
      <c r="AGN218" s="48"/>
      <c r="AGO218" s="48"/>
      <c r="AGP218" s="48"/>
      <c r="AGQ218" s="48"/>
      <c r="AGR218" s="48"/>
      <c r="AGS218" s="48"/>
      <c r="AGT218" s="48"/>
      <c r="AGU218" s="48"/>
      <c r="AGV218" s="48"/>
      <c r="AGW218" s="48"/>
      <c r="AGX218" s="48"/>
      <c r="AGY218" s="48"/>
      <c r="AGZ218" s="48"/>
      <c r="AHA218" s="48"/>
      <c r="AHB218" s="48"/>
      <c r="AHC218" s="48"/>
      <c r="AHD218" s="48"/>
      <c r="AHE218" s="48"/>
      <c r="AHF218" s="48"/>
      <c r="AHG218" s="48"/>
      <c r="AHH218" s="48"/>
      <c r="AHI218" s="48"/>
      <c r="AHJ218" s="48"/>
      <c r="AHK218" s="48"/>
      <c r="AHL218" s="48"/>
      <c r="AHM218" s="48"/>
      <c r="AHN218" s="48"/>
      <c r="AHO218" s="48"/>
      <c r="AHP218" s="48"/>
      <c r="AHQ218" s="48"/>
      <c r="AHR218" s="48"/>
      <c r="AHS218" s="48"/>
      <c r="AHT218" s="48"/>
      <c r="AHU218" s="48"/>
      <c r="AHV218" s="48"/>
      <c r="AHW218" s="48"/>
      <c r="AHX218" s="48"/>
      <c r="AHY218" s="48"/>
      <c r="AHZ218" s="48"/>
      <c r="AIA218" s="48"/>
      <c r="AIB218" s="48"/>
      <c r="AIC218" s="48"/>
      <c r="AID218" s="48"/>
      <c r="AIE218" s="48"/>
      <c r="AIF218" s="48"/>
      <c r="AIG218" s="48"/>
      <c r="AIH218" s="48"/>
      <c r="AII218" s="48"/>
      <c r="AIJ218" s="48"/>
      <c r="AIK218" s="48"/>
      <c r="AIL218" s="48"/>
      <c r="AIM218" s="48"/>
      <c r="AIN218" s="48"/>
      <c r="AIO218" s="48"/>
      <c r="AIP218" s="48"/>
      <c r="AIQ218" s="48"/>
      <c r="AIR218" s="48"/>
      <c r="AIS218" s="48"/>
      <c r="AIT218" s="48"/>
      <c r="AIU218" s="48"/>
      <c r="AIV218" s="48"/>
      <c r="AIW218" s="48"/>
      <c r="AIX218" s="48"/>
      <c r="AIY218" s="48"/>
      <c r="AIZ218" s="48"/>
      <c r="AJA218" s="48"/>
      <c r="AJB218" s="48"/>
      <c r="AJC218" s="48"/>
      <c r="AJD218" s="48"/>
      <c r="AJE218" s="48"/>
      <c r="AJF218" s="48"/>
      <c r="AJG218" s="48"/>
      <c r="AJH218" s="48"/>
      <c r="AJI218" s="48"/>
      <c r="AJJ218" s="48"/>
      <c r="AJK218" s="48"/>
      <c r="AJL218" s="48"/>
      <c r="AJM218" s="48"/>
      <c r="AJN218" s="48"/>
      <c r="AJO218" s="48"/>
      <c r="AJP218" s="48"/>
      <c r="AJQ218" s="48"/>
      <c r="AJR218" s="48"/>
      <c r="AJS218" s="48"/>
      <c r="AJT218" s="48"/>
      <c r="AJU218" s="48"/>
      <c r="AJV218" s="48"/>
      <c r="AJW218" s="48"/>
      <c r="AJX218" s="48"/>
      <c r="AJY218" s="48"/>
      <c r="AJZ218" s="48"/>
      <c r="AKA218" s="48"/>
      <c r="AKB218" s="48"/>
      <c r="AKC218" s="48"/>
      <c r="AKD218" s="48"/>
      <c r="AKE218" s="48"/>
      <c r="AKF218" s="48"/>
      <c r="AKG218" s="48"/>
      <c r="AKH218" s="48"/>
      <c r="AKI218" s="48"/>
      <c r="AKJ218" s="48"/>
      <c r="AKK218" s="48"/>
      <c r="AKL218" s="48"/>
      <c r="AKM218" s="48"/>
      <c r="AKN218" s="48"/>
      <c r="AKO218" s="48"/>
      <c r="AKP218" s="48"/>
      <c r="AKQ218" s="48"/>
      <c r="AKR218" s="48"/>
      <c r="AKS218" s="48"/>
      <c r="AKT218" s="48"/>
      <c r="AKU218" s="48"/>
      <c r="AKV218" s="48"/>
      <c r="AKW218" s="48"/>
      <c r="AKX218" s="48"/>
      <c r="AKY218" s="48"/>
      <c r="AKZ218" s="48"/>
      <c r="ALA218" s="48"/>
      <c r="ALB218" s="48"/>
      <c r="ALC218" s="48"/>
      <c r="ALD218" s="48"/>
      <c r="ALE218" s="48"/>
      <c r="ALF218" s="48"/>
      <c r="ALG218" s="48"/>
      <c r="ALH218" s="48"/>
      <c r="ALI218" s="48"/>
      <c r="ALJ218" s="48"/>
      <c r="ALK218" s="48"/>
      <c r="ALL218" s="48"/>
      <c r="ALM218" s="48"/>
      <c r="ALN218" s="48"/>
      <c r="ALO218" s="48"/>
      <c r="ALP218" s="48"/>
      <c r="ALQ218" s="48"/>
      <c r="ALR218" s="48"/>
      <c r="ALS218" s="48"/>
      <c r="ALT218" s="48"/>
      <c r="ALU218" s="48"/>
      <c r="ALV218" s="48"/>
      <c r="ALW218" s="48"/>
      <c r="ALX218" s="48"/>
      <c r="ALY218" s="48"/>
      <c r="ALZ218" s="48"/>
      <c r="AMA218" s="48"/>
      <c r="AMB218" s="48"/>
      <c r="AMC218" s="48"/>
      <c r="AMD218" s="48"/>
      <c r="AME218" s="48"/>
      <c r="AMF218" s="48"/>
      <c r="AMG218" s="48"/>
      <c r="AMH218" s="48"/>
      <c r="AMI218" s="48"/>
      <c r="AMJ218" s="2"/>
      <c r="AMK218" s="2"/>
    </row>
    <row r="219" customFormat="false" ht="32.8" hidden="false" customHeight="false" outlineLevel="0" collapsed="false">
      <c r="A219" s="44"/>
      <c r="B219" s="75" t="s">
        <v>130</v>
      </c>
      <c r="C219" s="44" t="n">
        <v>5930000590</v>
      </c>
      <c r="D219" s="77"/>
      <c r="E219" s="74" t="n">
        <f aca="false">E220</f>
        <v>23678100</v>
      </c>
    </row>
    <row r="220" customFormat="false" ht="48.5" hidden="false" customHeight="false" outlineLevel="0" collapsed="false">
      <c r="A220" s="44"/>
      <c r="B220" s="34" t="s">
        <v>146</v>
      </c>
      <c r="C220" s="44" t="n">
        <v>5930000590</v>
      </c>
      <c r="D220" s="77" t="n">
        <v>600</v>
      </c>
      <c r="E220" s="74" t="n">
        <f aca="false">'приложение 10'!I578</f>
        <v>23678100</v>
      </c>
    </row>
    <row r="221" customFormat="false" ht="17.6" hidden="false" customHeight="false" outlineLevel="0" collapsed="false">
      <c r="A221" s="44"/>
      <c r="B221" s="34" t="s">
        <v>212</v>
      </c>
      <c r="C221" s="44" t="s">
        <v>213</v>
      </c>
      <c r="D221" s="77"/>
      <c r="E221" s="74" t="n">
        <f aca="false">E222</f>
        <v>493300</v>
      </c>
    </row>
    <row r="222" customFormat="false" ht="48.5" hidden="false" customHeight="false" outlineLevel="0" collapsed="false">
      <c r="A222" s="44"/>
      <c r="B222" s="34" t="s">
        <v>167</v>
      </c>
      <c r="C222" s="44" t="s">
        <v>213</v>
      </c>
      <c r="D222" s="77" t="n">
        <v>600</v>
      </c>
      <c r="E222" s="74" t="n">
        <f aca="false">'приложение 10'!I580</f>
        <v>493300</v>
      </c>
    </row>
    <row r="223" customFormat="false" ht="48.5" hidden="false" customHeight="false" outlineLevel="0" collapsed="false">
      <c r="A223" s="66" t="s">
        <v>214</v>
      </c>
      <c r="B223" s="21" t="s">
        <v>215</v>
      </c>
      <c r="C223" s="85" t="n">
        <v>600000000</v>
      </c>
      <c r="D223" s="86"/>
      <c r="E223" s="72" t="n">
        <f aca="false">E224</f>
        <v>7342800</v>
      </c>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c r="AU223" s="70"/>
      <c r="AV223" s="70"/>
      <c r="AW223" s="70"/>
      <c r="AX223" s="70"/>
      <c r="AY223" s="70"/>
      <c r="AZ223" s="70"/>
      <c r="BA223" s="70"/>
      <c r="BB223" s="70"/>
      <c r="BC223" s="70"/>
      <c r="BD223" s="70"/>
      <c r="BE223" s="70"/>
      <c r="BF223" s="70"/>
      <c r="BG223" s="70"/>
      <c r="BH223" s="70"/>
      <c r="BI223" s="70"/>
      <c r="BJ223" s="70"/>
      <c r="BK223" s="70"/>
      <c r="BL223" s="70"/>
      <c r="BM223" s="70"/>
      <c r="BN223" s="70"/>
      <c r="BO223" s="70"/>
      <c r="BP223" s="70"/>
      <c r="BQ223" s="70"/>
      <c r="BR223" s="70"/>
      <c r="BS223" s="70"/>
      <c r="BT223" s="70"/>
      <c r="BU223" s="70"/>
      <c r="BV223" s="70"/>
      <c r="BW223" s="70"/>
      <c r="BX223" s="70"/>
      <c r="BY223" s="70"/>
      <c r="BZ223" s="70"/>
      <c r="CA223" s="70"/>
      <c r="CB223" s="70"/>
      <c r="CC223" s="70"/>
      <c r="CD223" s="70"/>
      <c r="CE223" s="70"/>
      <c r="CF223" s="70"/>
      <c r="CG223" s="70"/>
      <c r="CH223" s="70"/>
      <c r="CI223" s="70"/>
      <c r="CJ223" s="70"/>
      <c r="CK223" s="70"/>
      <c r="CL223" s="70"/>
      <c r="CM223" s="70"/>
      <c r="CN223" s="70"/>
      <c r="CO223" s="70"/>
      <c r="CP223" s="70"/>
      <c r="CQ223" s="70"/>
      <c r="CR223" s="70"/>
      <c r="CS223" s="70"/>
      <c r="CT223" s="70"/>
      <c r="CU223" s="70"/>
      <c r="CV223" s="70"/>
      <c r="CW223" s="70"/>
      <c r="CX223" s="70"/>
      <c r="CY223" s="70"/>
      <c r="CZ223" s="70"/>
      <c r="DA223" s="70"/>
      <c r="DB223" s="70"/>
      <c r="DC223" s="70"/>
      <c r="DD223" s="70"/>
      <c r="DE223" s="70"/>
      <c r="DF223" s="70"/>
      <c r="DG223" s="70"/>
      <c r="DH223" s="70"/>
      <c r="DI223" s="70"/>
      <c r="DJ223" s="70"/>
      <c r="DK223" s="70"/>
      <c r="DL223" s="70"/>
      <c r="DM223" s="70"/>
      <c r="DN223" s="70"/>
      <c r="DO223" s="70"/>
      <c r="DP223" s="70"/>
      <c r="DQ223" s="70"/>
      <c r="DR223" s="70"/>
      <c r="DS223" s="70"/>
      <c r="DT223" s="70"/>
      <c r="DU223" s="70"/>
      <c r="DV223" s="70"/>
      <c r="DW223" s="70"/>
      <c r="DX223" s="70"/>
      <c r="DY223" s="70"/>
      <c r="DZ223" s="70"/>
      <c r="EA223" s="70"/>
      <c r="EB223" s="70"/>
      <c r="EC223" s="70"/>
      <c r="ED223" s="70"/>
      <c r="EE223" s="70"/>
      <c r="EF223" s="70"/>
      <c r="EG223" s="70"/>
      <c r="EH223" s="70"/>
      <c r="EI223" s="70"/>
      <c r="EJ223" s="70"/>
      <c r="EK223" s="70"/>
      <c r="EL223" s="70"/>
      <c r="EM223" s="70"/>
      <c r="EN223" s="70"/>
      <c r="EO223" s="70"/>
      <c r="EP223" s="70"/>
      <c r="EQ223" s="70"/>
      <c r="ER223" s="70"/>
      <c r="ES223" s="70"/>
      <c r="ET223" s="70"/>
      <c r="EU223" s="70"/>
      <c r="EV223" s="70"/>
      <c r="EW223" s="70"/>
      <c r="EX223" s="70"/>
      <c r="EY223" s="70"/>
      <c r="EZ223" s="70"/>
      <c r="FA223" s="70"/>
      <c r="FB223" s="70"/>
      <c r="FC223" s="70"/>
      <c r="FD223" s="70"/>
      <c r="FE223" s="70"/>
      <c r="FF223" s="70"/>
      <c r="FG223" s="70"/>
      <c r="FH223" s="70"/>
      <c r="FI223" s="70"/>
      <c r="FJ223" s="70"/>
      <c r="FK223" s="70"/>
      <c r="FL223" s="70"/>
      <c r="FM223" s="70"/>
      <c r="FN223" s="70"/>
      <c r="FO223" s="70"/>
      <c r="FP223" s="70"/>
      <c r="FQ223" s="70"/>
      <c r="FR223" s="70"/>
      <c r="FS223" s="70"/>
      <c r="FT223" s="70"/>
      <c r="FU223" s="70"/>
      <c r="FV223" s="70"/>
      <c r="FW223" s="70"/>
      <c r="FX223" s="70"/>
      <c r="FY223" s="70"/>
      <c r="FZ223" s="70"/>
      <c r="GA223" s="70"/>
      <c r="GB223" s="70"/>
      <c r="GC223" s="70"/>
      <c r="GD223" s="70"/>
      <c r="GE223" s="70"/>
      <c r="GF223" s="70"/>
      <c r="GG223" s="70"/>
      <c r="GH223" s="70"/>
      <c r="GI223" s="70"/>
      <c r="GJ223" s="70"/>
      <c r="GK223" s="70"/>
      <c r="GL223" s="70"/>
      <c r="GM223" s="70"/>
      <c r="GN223" s="70"/>
      <c r="GO223" s="70"/>
      <c r="GP223" s="70"/>
      <c r="GQ223" s="70"/>
      <c r="GR223" s="70"/>
      <c r="GS223" s="70"/>
      <c r="GT223" s="70"/>
      <c r="GU223" s="70"/>
      <c r="GV223" s="70"/>
      <c r="GW223" s="70"/>
      <c r="GX223" s="70"/>
      <c r="GY223" s="70"/>
      <c r="GZ223" s="70"/>
      <c r="HA223" s="70"/>
      <c r="HB223" s="70"/>
      <c r="HC223" s="70"/>
      <c r="HD223" s="70"/>
      <c r="HE223" s="70"/>
      <c r="HF223" s="70"/>
      <c r="HG223" s="70"/>
      <c r="HH223" s="70"/>
      <c r="HI223" s="70"/>
      <c r="HJ223" s="70"/>
      <c r="HK223" s="70"/>
      <c r="HL223" s="70"/>
      <c r="HM223" s="70"/>
      <c r="HN223" s="70"/>
      <c r="HO223" s="70"/>
      <c r="HP223" s="70"/>
      <c r="HQ223" s="70"/>
      <c r="HR223" s="70"/>
      <c r="HS223" s="70"/>
      <c r="HT223" s="70"/>
      <c r="HU223" s="70"/>
      <c r="HV223" s="70"/>
      <c r="HW223" s="70"/>
      <c r="HX223" s="70"/>
      <c r="HY223" s="70"/>
      <c r="HZ223" s="70"/>
      <c r="IA223" s="70"/>
      <c r="IB223" s="70"/>
      <c r="IC223" s="70"/>
      <c r="ID223" s="70"/>
      <c r="IE223" s="70"/>
      <c r="IF223" s="70"/>
      <c r="IG223" s="70"/>
      <c r="IH223" s="70"/>
      <c r="II223" s="70"/>
      <c r="IJ223" s="70"/>
      <c r="IK223" s="70"/>
      <c r="IL223" s="70"/>
      <c r="IM223" s="70"/>
      <c r="IN223" s="70"/>
      <c r="IO223" s="70"/>
      <c r="IP223" s="70"/>
      <c r="IQ223" s="70"/>
      <c r="IR223" s="70"/>
      <c r="IS223" s="70"/>
      <c r="IT223" s="70"/>
      <c r="IU223" s="70"/>
      <c r="IV223" s="70"/>
      <c r="IW223" s="70"/>
      <c r="IX223" s="70"/>
      <c r="IY223" s="70"/>
      <c r="IZ223" s="70"/>
      <c r="JA223" s="70"/>
      <c r="JB223" s="70"/>
      <c r="JC223" s="70"/>
      <c r="JD223" s="70"/>
      <c r="JE223" s="70"/>
      <c r="JF223" s="70"/>
      <c r="JG223" s="70"/>
      <c r="JH223" s="70"/>
      <c r="JI223" s="70"/>
      <c r="JJ223" s="70"/>
      <c r="JK223" s="70"/>
      <c r="JL223" s="70"/>
      <c r="JM223" s="70"/>
      <c r="JN223" s="70"/>
      <c r="JO223" s="70"/>
      <c r="JP223" s="70"/>
      <c r="JQ223" s="70"/>
      <c r="JR223" s="70"/>
      <c r="JS223" s="70"/>
      <c r="JT223" s="70"/>
      <c r="JU223" s="70"/>
      <c r="JV223" s="70"/>
      <c r="JW223" s="70"/>
      <c r="JX223" s="70"/>
      <c r="JY223" s="70"/>
      <c r="JZ223" s="70"/>
      <c r="KA223" s="70"/>
      <c r="KB223" s="70"/>
      <c r="KC223" s="70"/>
      <c r="KD223" s="70"/>
      <c r="KE223" s="70"/>
      <c r="KF223" s="70"/>
      <c r="KG223" s="70"/>
      <c r="KH223" s="70"/>
      <c r="KI223" s="70"/>
      <c r="KJ223" s="70"/>
      <c r="KK223" s="70"/>
      <c r="KL223" s="70"/>
      <c r="KM223" s="70"/>
      <c r="KN223" s="70"/>
      <c r="KO223" s="70"/>
      <c r="KP223" s="70"/>
      <c r="KQ223" s="70"/>
      <c r="KR223" s="70"/>
      <c r="KS223" s="70"/>
      <c r="KT223" s="70"/>
      <c r="KU223" s="70"/>
      <c r="KV223" s="70"/>
      <c r="KW223" s="70"/>
      <c r="KX223" s="70"/>
      <c r="KY223" s="70"/>
      <c r="KZ223" s="70"/>
      <c r="LA223" s="70"/>
      <c r="LB223" s="70"/>
      <c r="LC223" s="70"/>
      <c r="LD223" s="70"/>
      <c r="LE223" s="70"/>
      <c r="LF223" s="70"/>
      <c r="LG223" s="70"/>
      <c r="LH223" s="70"/>
      <c r="LI223" s="70"/>
      <c r="LJ223" s="70"/>
      <c r="LK223" s="70"/>
      <c r="LL223" s="70"/>
      <c r="LM223" s="70"/>
      <c r="LN223" s="70"/>
      <c r="LO223" s="70"/>
      <c r="LP223" s="70"/>
      <c r="LQ223" s="70"/>
      <c r="LR223" s="70"/>
      <c r="LS223" s="70"/>
      <c r="LT223" s="70"/>
      <c r="LU223" s="70"/>
      <c r="LV223" s="70"/>
      <c r="LW223" s="70"/>
      <c r="LX223" s="70"/>
      <c r="LY223" s="70"/>
      <c r="LZ223" s="70"/>
      <c r="MA223" s="70"/>
      <c r="MB223" s="70"/>
      <c r="MC223" s="70"/>
      <c r="MD223" s="70"/>
      <c r="ME223" s="70"/>
      <c r="MF223" s="70"/>
      <c r="MG223" s="70"/>
      <c r="MH223" s="70"/>
      <c r="MI223" s="70"/>
      <c r="MJ223" s="70"/>
      <c r="MK223" s="70"/>
      <c r="ML223" s="70"/>
      <c r="MM223" s="70"/>
      <c r="MN223" s="70"/>
      <c r="MO223" s="70"/>
      <c r="MP223" s="70"/>
      <c r="MQ223" s="70"/>
      <c r="MR223" s="70"/>
      <c r="MS223" s="70"/>
      <c r="MT223" s="70"/>
      <c r="MU223" s="70"/>
      <c r="MV223" s="70"/>
      <c r="MW223" s="70"/>
      <c r="MX223" s="70"/>
      <c r="MY223" s="70"/>
      <c r="MZ223" s="70"/>
      <c r="NA223" s="70"/>
      <c r="NB223" s="70"/>
      <c r="NC223" s="70"/>
      <c r="ND223" s="70"/>
      <c r="NE223" s="70"/>
      <c r="NF223" s="70"/>
      <c r="NG223" s="70"/>
      <c r="NH223" s="70"/>
      <c r="NI223" s="70"/>
      <c r="NJ223" s="70"/>
      <c r="NK223" s="70"/>
      <c r="NL223" s="70"/>
      <c r="NM223" s="70"/>
      <c r="NN223" s="70"/>
      <c r="NO223" s="70"/>
      <c r="NP223" s="70"/>
      <c r="NQ223" s="70"/>
      <c r="NR223" s="70"/>
      <c r="NS223" s="70"/>
      <c r="NT223" s="70"/>
      <c r="NU223" s="70"/>
      <c r="NV223" s="70"/>
      <c r="NW223" s="70"/>
      <c r="NX223" s="70"/>
      <c r="NY223" s="70"/>
      <c r="NZ223" s="70"/>
      <c r="OA223" s="70"/>
      <c r="OB223" s="70"/>
      <c r="OC223" s="70"/>
      <c r="OD223" s="70"/>
      <c r="OE223" s="70"/>
      <c r="OF223" s="70"/>
      <c r="OG223" s="70"/>
      <c r="OH223" s="70"/>
      <c r="OI223" s="70"/>
      <c r="OJ223" s="70"/>
      <c r="OK223" s="70"/>
      <c r="OL223" s="70"/>
      <c r="OM223" s="70"/>
      <c r="ON223" s="70"/>
      <c r="OO223" s="70"/>
      <c r="OP223" s="70"/>
      <c r="OQ223" s="70"/>
      <c r="OR223" s="70"/>
      <c r="OS223" s="70"/>
      <c r="OT223" s="70"/>
      <c r="OU223" s="70"/>
      <c r="OV223" s="70"/>
      <c r="OW223" s="70"/>
      <c r="OX223" s="70"/>
      <c r="OY223" s="70"/>
      <c r="OZ223" s="70"/>
      <c r="PA223" s="70"/>
      <c r="PB223" s="70"/>
      <c r="PC223" s="70"/>
      <c r="PD223" s="70"/>
      <c r="PE223" s="70"/>
      <c r="PF223" s="70"/>
      <c r="PG223" s="70"/>
      <c r="PH223" s="70"/>
      <c r="PI223" s="70"/>
      <c r="PJ223" s="70"/>
      <c r="PK223" s="70"/>
      <c r="PL223" s="70"/>
      <c r="PM223" s="70"/>
      <c r="PN223" s="70"/>
      <c r="PO223" s="70"/>
      <c r="PP223" s="70"/>
      <c r="PQ223" s="70"/>
      <c r="PR223" s="70"/>
      <c r="PS223" s="70"/>
      <c r="PT223" s="70"/>
      <c r="PU223" s="70"/>
      <c r="PV223" s="70"/>
      <c r="PW223" s="70"/>
      <c r="PX223" s="70"/>
      <c r="PY223" s="70"/>
      <c r="PZ223" s="70"/>
      <c r="QA223" s="70"/>
      <c r="QB223" s="70"/>
      <c r="QC223" s="70"/>
      <c r="QD223" s="70"/>
      <c r="QE223" s="70"/>
      <c r="QF223" s="70"/>
      <c r="QG223" s="70"/>
      <c r="QH223" s="70"/>
      <c r="QI223" s="70"/>
      <c r="QJ223" s="70"/>
      <c r="QK223" s="70"/>
      <c r="QL223" s="70"/>
      <c r="QM223" s="70"/>
      <c r="QN223" s="70"/>
      <c r="QO223" s="70"/>
      <c r="QP223" s="70"/>
      <c r="QQ223" s="70"/>
      <c r="QR223" s="70"/>
      <c r="QS223" s="70"/>
      <c r="QT223" s="70"/>
      <c r="QU223" s="70"/>
      <c r="QV223" s="70"/>
      <c r="QW223" s="70"/>
      <c r="QX223" s="70"/>
      <c r="QY223" s="70"/>
      <c r="QZ223" s="70"/>
      <c r="RA223" s="70"/>
      <c r="RB223" s="70"/>
      <c r="RC223" s="70"/>
      <c r="RD223" s="70"/>
      <c r="RE223" s="70"/>
      <c r="RF223" s="70"/>
      <c r="RG223" s="70"/>
      <c r="RH223" s="70"/>
      <c r="RI223" s="70"/>
      <c r="RJ223" s="70"/>
      <c r="RK223" s="70"/>
      <c r="RL223" s="70"/>
      <c r="RM223" s="70"/>
      <c r="RN223" s="70"/>
      <c r="RO223" s="70"/>
      <c r="RP223" s="70"/>
      <c r="RQ223" s="70"/>
      <c r="RR223" s="70"/>
      <c r="RS223" s="70"/>
      <c r="RT223" s="70"/>
      <c r="RU223" s="70"/>
      <c r="RV223" s="70"/>
      <c r="RW223" s="70"/>
      <c r="RX223" s="70"/>
      <c r="RY223" s="70"/>
      <c r="RZ223" s="70"/>
      <c r="SA223" s="70"/>
      <c r="SB223" s="70"/>
      <c r="SC223" s="70"/>
      <c r="SD223" s="70"/>
      <c r="SE223" s="70"/>
      <c r="SF223" s="70"/>
      <c r="SG223" s="70"/>
      <c r="SH223" s="70"/>
      <c r="SI223" s="70"/>
      <c r="SJ223" s="70"/>
      <c r="SK223" s="70"/>
      <c r="SL223" s="70"/>
      <c r="SM223" s="70"/>
      <c r="SN223" s="70"/>
      <c r="SO223" s="70"/>
      <c r="SP223" s="70"/>
      <c r="SQ223" s="70"/>
      <c r="SR223" s="70"/>
      <c r="SS223" s="70"/>
      <c r="ST223" s="70"/>
      <c r="SU223" s="70"/>
      <c r="SV223" s="70"/>
      <c r="SW223" s="70"/>
      <c r="SX223" s="70"/>
      <c r="SY223" s="70"/>
      <c r="SZ223" s="70"/>
      <c r="TA223" s="70"/>
      <c r="TB223" s="70"/>
      <c r="TC223" s="70"/>
      <c r="TD223" s="70"/>
      <c r="TE223" s="70"/>
      <c r="TF223" s="70"/>
      <c r="TG223" s="70"/>
      <c r="TH223" s="70"/>
      <c r="TI223" s="70"/>
      <c r="TJ223" s="70"/>
      <c r="TK223" s="70"/>
      <c r="TL223" s="70"/>
      <c r="TM223" s="70"/>
      <c r="TN223" s="70"/>
      <c r="TO223" s="70"/>
      <c r="TP223" s="70"/>
      <c r="TQ223" s="70"/>
      <c r="TR223" s="70"/>
      <c r="TS223" s="70"/>
      <c r="TT223" s="70"/>
      <c r="TU223" s="70"/>
      <c r="TV223" s="70"/>
      <c r="TW223" s="70"/>
      <c r="TX223" s="70"/>
      <c r="TY223" s="70"/>
      <c r="TZ223" s="70"/>
      <c r="UA223" s="70"/>
      <c r="UB223" s="70"/>
      <c r="UC223" s="70"/>
      <c r="UD223" s="70"/>
      <c r="UE223" s="70"/>
      <c r="UF223" s="70"/>
      <c r="UG223" s="70"/>
      <c r="UH223" s="70"/>
      <c r="UI223" s="70"/>
      <c r="UJ223" s="70"/>
      <c r="UK223" s="70"/>
      <c r="UL223" s="70"/>
      <c r="UM223" s="70"/>
      <c r="UN223" s="70"/>
      <c r="UO223" s="70"/>
      <c r="UP223" s="70"/>
      <c r="UQ223" s="70"/>
      <c r="UR223" s="70"/>
      <c r="US223" s="70"/>
      <c r="UT223" s="70"/>
      <c r="UU223" s="70"/>
      <c r="UV223" s="70"/>
      <c r="UW223" s="70"/>
      <c r="UX223" s="70"/>
      <c r="UY223" s="70"/>
      <c r="UZ223" s="70"/>
      <c r="VA223" s="70"/>
      <c r="VB223" s="70"/>
      <c r="VC223" s="70"/>
      <c r="VD223" s="70"/>
      <c r="VE223" s="70"/>
      <c r="VF223" s="70"/>
      <c r="VG223" s="70"/>
      <c r="VH223" s="70"/>
      <c r="VI223" s="70"/>
      <c r="VJ223" s="70"/>
      <c r="VK223" s="70"/>
      <c r="VL223" s="70"/>
      <c r="VM223" s="70"/>
      <c r="VN223" s="70"/>
      <c r="VO223" s="70"/>
      <c r="VP223" s="70"/>
      <c r="VQ223" s="70"/>
      <c r="VR223" s="70"/>
      <c r="VS223" s="70"/>
      <c r="VT223" s="70"/>
      <c r="VU223" s="70"/>
      <c r="VV223" s="70"/>
      <c r="VW223" s="70"/>
      <c r="VX223" s="70"/>
      <c r="VY223" s="70"/>
      <c r="VZ223" s="70"/>
      <c r="WA223" s="70"/>
      <c r="WB223" s="70"/>
      <c r="WC223" s="70"/>
      <c r="WD223" s="70"/>
      <c r="WE223" s="70"/>
      <c r="WF223" s="70"/>
      <c r="WG223" s="70"/>
      <c r="WH223" s="70"/>
      <c r="WI223" s="70"/>
      <c r="WJ223" s="70"/>
      <c r="WK223" s="70"/>
      <c r="WL223" s="70"/>
      <c r="WM223" s="70"/>
      <c r="WN223" s="70"/>
      <c r="WO223" s="70"/>
      <c r="WP223" s="70"/>
      <c r="WQ223" s="70"/>
      <c r="WR223" s="70"/>
      <c r="WS223" s="70"/>
      <c r="WT223" s="70"/>
      <c r="WU223" s="70"/>
      <c r="WV223" s="70"/>
      <c r="WW223" s="70"/>
      <c r="WX223" s="70"/>
      <c r="WY223" s="70"/>
      <c r="WZ223" s="70"/>
      <c r="XA223" s="70"/>
      <c r="XB223" s="70"/>
      <c r="XC223" s="70"/>
      <c r="XD223" s="70"/>
      <c r="XE223" s="70"/>
      <c r="XF223" s="70"/>
      <c r="XG223" s="70"/>
      <c r="XH223" s="70"/>
      <c r="XI223" s="70"/>
      <c r="XJ223" s="70"/>
      <c r="XK223" s="70"/>
      <c r="XL223" s="70"/>
      <c r="XM223" s="70"/>
      <c r="XN223" s="70"/>
      <c r="XO223" s="70"/>
      <c r="XP223" s="70"/>
      <c r="XQ223" s="70"/>
      <c r="XR223" s="70"/>
      <c r="XS223" s="70"/>
      <c r="XT223" s="70"/>
      <c r="XU223" s="70"/>
      <c r="XV223" s="70"/>
      <c r="XW223" s="70"/>
      <c r="XX223" s="70"/>
      <c r="XY223" s="70"/>
      <c r="XZ223" s="70"/>
      <c r="YA223" s="70"/>
      <c r="YB223" s="70"/>
      <c r="YC223" s="70"/>
      <c r="YD223" s="70"/>
      <c r="YE223" s="70"/>
      <c r="YF223" s="70"/>
      <c r="YG223" s="70"/>
      <c r="YH223" s="70"/>
      <c r="YI223" s="70"/>
      <c r="YJ223" s="70"/>
      <c r="YK223" s="70"/>
      <c r="YL223" s="70"/>
      <c r="YM223" s="70"/>
      <c r="YN223" s="70"/>
      <c r="YO223" s="70"/>
      <c r="YP223" s="70"/>
      <c r="YQ223" s="70"/>
      <c r="YR223" s="70"/>
      <c r="YS223" s="70"/>
      <c r="YT223" s="70"/>
      <c r="YU223" s="70"/>
      <c r="YV223" s="70"/>
      <c r="YW223" s="70"/>
      <c r="YX223" s="70"/>
      <c r="YY223" s="70"/>
      <c r="YZ223" s="70"/>
      <c r="ZA223" s="70"/>
      <c r="ZB223" s="70"/>
      <c r="ZC223" s="70"/>
      <c r="ZD223" s="70"/>
      <c r="ZE223" s="70"/>
      <c r="ZF223" s="70"/>
      <c r="ZG223" s="70"/>
      <c r="ZH223" s="70"/>
      <c r="ZI223" s="70"/>
      <c r="ZJ223" s="70"/>
      <c r="ZK223" s="70"/>
      <c r="ZL223" s="70"/>
      <c r="ZM223" s="70"/>
      <c r="ZN223" s="70"/>
      <c r="ZO223" s="70"/>
      <c r="ZP223" s="70"/>
      <c r="ZQ223" s="70"/>
      <c r="ZR223" s="70"/>
      <c r="ZS223" s="70"/>
      <c r="ZT223" s="70"/>
      <c r="ZU223" s="70"/>
      <c r="ZV223" s="70"/>
      <c r="ZW223" s="70"/>
      <c r="ZX223" s="70"/>
      <c r="ZY223" s="70"/>
      <c r="ZZ223" s="70"/>
      <c r="AAA223" s="70"/>
      <c r="AAB223" s="70"/>
      <c r="AAC223" s="70"/>
      <c r="AAD223" s="70"/>
      <c r="AAE223" s="70"/>
      <c r="AAF223" s="70"/>
      <c r="AAG223" s="70"/>
      <c r="AAH223" s="70"/>
      <c r="AAI223" s="70"/>
      <c r="AAJ223" s="70"/>
      <c r="AAK223" s="70"/>
      <c r="AAL223" s="70"/>
      <c r="AAM223" s="70"/>
      <c r="AAN223" s="70"/>
      <c r="AAO223" s="70"/>
      <c r="AAP223" s="70"/>
      <c r="AAQ223" s="70"/>
      <c r="AAR223" s="70"/>
      <c r="AAS223" s="70"/>
      <c r="AAT223" s="70"/>
      <c r="AAU223" s="70"/>
      <c r="AAV223" s="70"/>
      <c r="AAW223" s="70"/>
      <c r="AAX223" s="70"/>
      <c r="AAY223" s="70"/>
      <c r="AAZ223" s="70"/>
      <c r="ABA223" s="70"/>
      <c r="ABB223" s="70"/>
      <c r="ABC223" s="70"/>
      <c r="ABD223" s="70"/>
      <c r="ABE223" s="70"/>
      <c r="ABF223" s="70"/>
      <c r="ABG223" s="70"/>
      <c r="ABH223" s="70"/>
      <c r="ABI223" s="70"/>
      <c r="ABJ223" s="70"/>
      <c r="ABK223" s="70"/>
      <c r="ABL223" s="70"/>
      <c r="ABM223" s="70"/>
      <c r="ABN223" s="70"/>
      <c r="ABO223" s="70"/>
      <c r="ABP223" s="70"/>
      <c r="ABQ223" s="70"/>
      <c r="ABR223" s="70"/>
      <c r="ABS223" s="70"/>
      <c r="ABT223" s="70"/>
      <c r="ABU223" s="70"/>
      <c r="ABV223" s="70"/>
      <c r="ABW223" s="70"/>
      <c r="ABX223" s="70"/>
      <c r="ABY223" s="70"/>
      <c r="ABZ223" s="70"/>
      <c r="ACA223" s="70"/>
      <c r="ACB223" s="70"/>
      <c r="ACC223" s="70"/>
      <c r="ACD223" s="70"/>
      <c r="ACE223" s="70"/>
      <c r="ACF223" s="70"/>
      <c r="ACG223" s="70"/>
      <c r="ACH223" s="70"/>
      <c r="ACI223" s="70"/>
      <c r="ACJ223" s="70"/>
      <c r="ACK223" s="70"/>
      <c r="ACL223" s="70"/>
      <c r="ACM223" s="70"/>
      <c r="ACN223" s="70"/>
      <c r="ACO223" s="70"/>
      <c r="ACP223" s="70"/>
      <c r="ACQ223" s="70"/>
      <c r="ACR223" s="70"/>
      <c r="ACS223" s="70"/>
      <c r="ACT223" s="70"/>
      <c r="ACU223" s="70"/>
      <c r="ACV223" s="70"/>
      <c r="ACW223" s="70"/>
      <c r="ACX223" s="70"/>
      <c r="ACY223" s="70"/>
      <c r="ACZ223" s="70"/>
      <c r="ADA223" s="70"/>
      <c r="ADB223" s="70"/>
      <c r="ADC223" s="70"/>
      <c r="ADD223" s="70"/>
      <c r="ADE223" s="70"/>
      <c r="ADF223" s="70"/>
      <c r="ADG223" s="70"/>
      <c r="ADH223" s="70"/>
      <c r="ADI223" s="70"/>
      <c r="ADJ223" s="70"/>
      <c r="ADK223" s="70"/>
      <c r="ADL223" s="70"/>
      <c r="ADM223" s="70"/>
      <c r="ADN223" s="70"/>
      <c r="ADO223" s="70"/>
      <c r="ADP223" s="70"/>
      <c r="ADQ223" s="70"/>
      <c r="ADR223" s="70"/>
      <c r="ADS223" s="70"/>
      <c r="ADT223" s="70"/>
      <c r="ADU223" s="70"/>
      <c r="ADV223" s="70"/>
      <c r="ADW223" s="70"/>
      <c r="ADX223" s="70"/>
      <c r="ADY223" s="70"/>
      <c r="ADZ223" s="70"/>
      <c r="AEA223" s="70"/>
      <c r="AEB223" s="70"/>
      <c r="AEC223" s="70"/>
      <c r="AED223" s="70"/>
      <c r="AEE223" s="70"/>
      <c r="AEF223" s="70"/>
      <c r="AEG223" s="70"/>
      <c r="AEH223" s="70"/>
      <c r="AEI223" s="70"/>
      <c r="AEJ223" s="70"/>
      <c r="AEK223" s="70"/>
      <c r="AEL223" s="70"/>
      <c r="AEM223" s="70"/>
      <c r="AEN223" s="70"/>
      <c r="AEO223" s="70"/>
      <c r="AEP223" s="70"/>
      <c r="AEQ223" s="70"/>
      <c r="AER223" s="70"/>
      <c r="AES223" s="70"/>
      <c r="AET223" s="70"/>
      <c r="AEU223" s="70"/>
      <c r="AEV223" s="70"/>
      <c r="AEW223" s="70"/>
      <c r="AEX223" s="70"/>
      <c r="AEY223" s="70"/>
      <c r="AEZ223" s="70"/>
      <c r="AFA223" s="70"/>
      <c r="AFB223" s="70"/>
      <c r="AFC223" s="70"/>
      <c r="AFD223" s="70"/>
      <c r="AFE223" s="70"/>
      <c r="AFF223" s="70"/>
      <c r="AFG223" s="70"/>
      <c r="AFH223" s="70"/>
      <c r="AFI223" s="70"/>
      <c r="AFJ223" s="70"/>
      <c r="AFK223" s="70"/>
      <c r="AFL223" s="70"/>
      <c r="AFM223" s="70"/>
      <c r="AFN223" s="70"/>
      <c r="AFO223" s="70"/>
      <c r="AFP223" s="70"/>
      <c r="AFQ223" s="70"/>
      <c r="AFR223" s="70"/>
      <c r="AFS223" s="70"/>
      <c r="AFT223" s="70"/>
      <c r="AFU223" s="70"/>
      <c r="AFV223" s="70"/>
      <c r="AFW223" s="70"/>
      <c r="AFX223" s="70"/>
      <c r="AFY223" s="70"/>
      <c r="AFZ223" s="70"/>
      <c r="AGA223" s="70"/>
      <c r="AGB223" s="70"/>
      <c r="AGC223" s="70"/>
      <c r="AGD223" s="70"/>
      <c r="AGE223" s="70"/>
      <c r="AGF223" s="70"/>
      <c r="AGG223" s="70"/>
      <c r="AGH223" s="70"/>
      <c r="AGI223" s="70"/>
      <c r="AGJ223" s="70"/>
      <c r="AGK223" s="70"/>
      <c r="AGL223" s="70"/>
      <c r="AGM223" s="70"/>
      <c r="AGN223" s="70"/>
      <c r="AGO223" s="70"/>
      <c r="AGP223" s="70"/>
      <c r="AGQ223" s="70"/>
      <c r="AGR223" s="70"/>
      <c r="AGS223" s="70"/>
      <c r="AGT223" s="70"/>
      <c r="AGU223" s="70"/>
      <c r="AGV223" s="70"/>
      <c r="AGW223" s="70"/>
      <c r="AGX223" s="70"/>
      <c r="AGY223" s="70"/>
      <c r="AGZ223" s="70"/>
      <c r="AHA223" s="70"/>
      <c r="AHB223" s="70"/>
      <c r="AHC223" s="70"/>
      <c r="AHD223" s="70"/>
      <c r="AHE223" s="70"/>
      <c r="AHF223" s="70"/>
      <c r="AHG223" s="70"/>
      <c r="AHH223" s="70"/>
      <c r="AHI223" s="70"/>
      <c r="AHJ223" s="70"/>
      <c r="AHK223" s="70"/>
      <c r="AHL223" s="70"/>
      <c r="AHM223" s="70"/>
      <c r="AHN223" s="70"/>
      <c r="AHO223" s="70"/>
      <c r="AHP223" s="70"/>
      <c r="AHQ223" s="70"/>
      <c r="AHR223" s="70"/>
      <c r="AHS223" s="70"/>
      <c r="AHT223" s="70"/>
      <c r="AHU223" s="70"/>
      <c r="AHV223" s="70"/>
      <c r="AHW223" s="70"/>
      <c r="AHX223" s="70"/>
      <c r="AHY223" s="70"/>
      <c r="AHZ223" s="70"/>
      <c r="AIA223" s="70"/>
      <c r="AIB223" s="70"/>
      <c r="AIC223" s="70"/>
      <c r="AID223" s="70"/>
      <c r="AIE223" s="70"/>
      <c r="AIF223" s="70"/>
      <c r="AIG223" s="70"/>
      <c r="AIH223" s="70"/>
      <c r="AII223" s="70"/>
      <c r="AIJ223" s="70"/>
      <c r="AIK223" s="70"/>
      <c r="AIL223" s="70"/>
      <c r="AIM223" s="70"/>
      <c r="AIN223" s="70"/>
      <c r="AIO223" s="70"/>
      <c r="AIP223" s="70"/>
      <c r="AIQ223" s="70"/>
      <c r="AIR223" s="70"/>
      <c r="AIS223" s="70"/>
      <c r="AIT223" s="70"/>
      <c r="AIU223" s="70"/>
      <c r="AIV223" s="70"/>
      <c r="AIW223" s="70"/>
      <c r="AIX223" s="70"/>
      <c r="AIY223" s="70"/>
      <c r="AIZ223" s="70"/>
      <c r="AJA223" s="70"/>
      <c r="AJB223" s="70"/>
      <c r="AJC223" s="70"/>
      <c r="AJD223" s="70"/>
      <c r="AJE223" s="70"/>
      <c r="AJF223" s="70"/>
      <c r="AJG223" s="70"/>
      <c r="AJH223" s="70"/>
      <c r="AJI223" s="70"/>
      <c r="AJJ223" s="70"/>
      <c r="AJK223" s="70"/>
      <c r="AJL223" s="70"/>
      <c r="AJM223" s="70"/>
      <c r="AJN223" s="70"/>
      <c r="AJO223" s="70"/>
      <c r="AJP223" s="70"/>
      <c r="AJQ223" s="70"/>
      <c r="AJR223" s="70"/>
      <c r="AJS223" s="70"/>
      <c r="AJT223" s="70"/>
      <c r="AJU223" s="70"/>
      <c r="AJV223" s="70"/>
      <c r="AJW223" s="70"/>
      <c r="AJX223" s="70"/>
      <c r="AJY223" s="70"/>
      <c r="AJZ223" s="70"/>
      <c r="AKA223" s="70"/>
      <c r="AKB223" s="70"/>
      <c r="AKC223" s="70"/>
      <c r="AKD223" s="70"/>
      <c r="AKE223" s="70"/>
      <c r="AKF223" s="70"/>
      <c r="AKG223" s="70"/>
      <c r="AKH223" s="70"/>
      <c r="AKI223" s="70"/>
      <c r="AKJ223" s="70"/>
      <c r="AKK223" s="70"/>
      <c r="AKL223" s="70"/>
      <c r="AKM223" s="70"/>
      <c r="AKN223" s="70"/>
      <c r="AKO223" s="70"/>
      <c r="AKP223" s="70"/>
      <c r="AKQ223" s="70"/>
      <c r="AKR223" s="70"/>
      <c r="AKS223" s="70"/>
      <c r="AKT223" s="70"/>
      <c r="AKU223" s="70"/>
      <c r="AKV223" s="70"/>
      <c r="AKW223" s="70"/>
      <c r="AKX223" s="70"/>
      <c r="AKY223" s="70"/>
      <c r="AKZ223" s="70"/>
      <c r="ALA223" s="70"/>
      <c r="ALB223" s="70"/>
      <c r="ALC223" s="70"/>
      <c r="ALD223" s="70"/>
      <c r="ALE223" s="70"/>
      <c r="ALF223" s="70"/>
      <c r="ALG223" s="70"/>
      <c r="ALH223" s="70"/>
      <c r="ALI223" s="70"/>
      <c r="ALJ223" s="70"/>
      <c r="ALK223" s="70"/>
      <c r="ALL223" s="70"/>
      <c r="ALM223" s="70"/>
      <c r="ALN223" s="70"/>
      <c r="ALO223" s="70"/>
      <c r="ALP223" s="70"/>
      <c r="ALQ223" s="70"/>
      <c r="ALR223" s="70"/>
      <c r="ALS223" s="70"/>
      <c r="ALT223" s="70"/>
      <c r="ALU223" s="70"/>
      <c r="ALV223" s="70"/>
      <c r="ALW223" s="70"/>
      <c r="ALX223" s="70"/>
      <c r="ALY223" s="70"/>
      <c r="ALZ223" s="70"/>
      <c r="AMA223" s="70"/>
      <c r="AMB223" s="70"/>
      <c r="AMC223" s="70"/>
      <c r="AMD223" s="70"/>
      <c r="AME223" s="70"/>
      <c r="AMF223" s="70"/>
      <c r="AMG223" s="70"/>
      <c r="AMH223" s="70"/>
      <c r="AMI223" s="70"/>
      <c r="AMK223" s="70"/>
    </row>
    <row r="224" s="70" customFormat="true" ht="17.6" hidden="false" customHeight="false" outlineLevel="0" collapsed="false">
      <c r="A224" s="44"/>
      <c r="B224" s="30" t="s">
        <v>216</v>
      </c>
      <c r="C224" s="79" t="n">
        <v>6010000000</v>
      </c>
      <c r="D224" s="80"/>
      <c r="E224" s="74" t="n">
        <f aca="false">E227+E225</f>
        <v>7342800</v>
      </c>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48"/>
      <c r="DI224" s="48"/>
      <c r="DJ224" s="48"/>
      <c r="DK224" s="48"/>
      <c r="DL224" s="48"/>
      <c r="DM224" s="48"/>
      <c r="DN224" s="48"/>
      <c r="DO224" s="48"/>
      <c r="DP224" s="48"/>
      <c r="DQ224" s="48"/>
      <c r="DR224" s="48"/>
      <c r="DS224" s="48"/>
      <c r="DT224" s="48"/>
      <c r="DU224" s="48"/>
      <c r="DV224" s="48"/>
      <c r="DW224" s="48"/>
      <c r="DX224" s="48"/>
      <c r="DY224" s="48"/>
      <c r="DZ224" s="48"/>
      <c r="EA224" s="48"/>
      <c r="EB224" s="48"/>
      <c r="EC224" s="48"/>
      <c r="ED224" s="48"/>
      <c r="EE224" s="48"/>
      <c r="EF224" s="48"/>
      <c r="EG224" s="48"/>
      <c r="EH224" s="48"/>
      <c r="EI224" s="48"/>
      <c r="EJ224" s="48"/>
      <c r="EK224" s="48"/>
      <c r="EL224" s="48"/>
      <c r="EM224" s="48"/>
      <c r="EN224" s="48"/>
      <c r="EO224" s="48"/>
      <c r="EP224" s="48"/>
      <c r="EQ224" s="48"/>
      <c r="ER224" s="48"/>
      <c r="ES224" s="48"/>
      <c r="ET224" s="48"/>
      <c r="EU224" s="48"/>
      <c r="EV224" s="48"/>
      <c r="EW224" s="48"/>
      <c r="EX224" s="48"/>
      <c r="EY224" s="48"/>
      <c r="EZ224" s="48"/>
      <c r="FA224" s="48"/>
      <c r="FB224" s="48"/>
      <c r="FC224" s="48"/>
      <c r="FD224" s="48"/>
      <c r="FE224" s="48"/>
      <c r="FF224" s="48"/>
      <c r="FG224" s="48"/>
      <c r="FH224" s="48"/>
      <c r="FI224" s="48"/>
      <c r="FJ224" s="48"/>
      <c r="FK224" s="48"/>
      <c r="FL224" s="48"/>
      <c r="FM224" s="48"/>
      <c r="FN224" s="48"/>
      <c r="FO224" s="48"/>
      <c r="FP224" s="48"/>
      <c r="FQ224" s="48"/>
      <c r="FR224" s="48"/>
      <c r="FS224" s="48"/>
      <c r="FT224" s="48"/>
      <c r="FU224" s="48"/>
      <c r="FV224" s="48"/>
      <c r="FW224" s="48"/>
      <c r="FX224" s="48"/>
      <c r="FY224" s="48"/>
      <c r="FZ224" s="48"/>
      <c r="GA224" s="48"/>
      <c r="GB224" s="48"/>
      <c r="GC224" s="48"/>
      <c r="GD224" s="48"/>
      <c r="GE224" s="48"/>
      <c r="GF224" s="48"/>
      <c r="GG224" s="48"/>
      <c r="GH224" s="48"/>
      <c r="GI224" s="48"/>
      <c r="GJ224" s="48"/>
      <c r="GK224" s="48"/>
      <c r="GL224" s="48"/>
      <c r="GM224" s="48"/>
      <c r="GN224" s="48"/>
      <c r="GO224" s="48"/>
      <c r="GP224" s="48"/>
      <c r="GQ224" s="48"/>
      <c r="GR224" s="48"/>
      <c r="GS224" s="48"/>
      <c r="GT224" s="48"/>
      <c r="GU224" s="48"/>
      <c r="GV224" s="48"/>
      <c r="GW224" s="48"/>
      <c r="GX224" s="48"/>
      <c r="GY224" s="48"/>
      <c r="GZ224" s="48"/>
      <c r="HA224" s="48"/>
      <c r="HB224" s="48"/>
      <c r="HC224" s="48"/>
      <c r="HD224" s="48"/>
      <c r="HE224" s="48"/>
      <c r="HF224" s="48"/>
      <c r="HG224" s="48"/>
      <c r="HH224" s="48"/>
      <c r="HI224" s="48"/>
      <c r="HJ224" s="48"/>
      <c r="HK224" s="48"/>
      <c r="HL224" s="48"/>
      <c r="HM224" s="48"/>
      <c r="HN224" s="48"/>
      <c r="HO224" s="48"/>
      <c r="HP224" s="48"/>
      <c r="HQ224" s="48"/>
      <c r="HR224" s="48"/>
      <c r="HS224" s="48"/>
      <c r="HT224" s="48"/>
      <c r="HU224" s="48"/>
      <c r="HV224" s="48"/>
      <c r="HW224" s="48"/>
      <c r="HX224" s="48"/>
      <c r="HY224" s="48"/>
      <c r="HZ224" s="48"/>
      <c r="IA224" s="48"/>
      <c r="IB224" s="48"/>
      <c r="IC224" s="48"/>
      <c r="ID224" s="48"/>
      <c r="IE224" s="48"/>
      <c r="IF224" s="48"/>
      <c r="IG224" s="48"/>
      <c r="IH224" s="48"/>
      <c r="II224" s="48"/>
      <c r="IJ224" s="48"/>
      <c r="IK224" s="48"/>
      <c r="IL224" s="48"/>
      <c r="IM224" s="48"/>
      <c r="IN224" s="48"/>
      <c r="IO224" s="48"/>
      <c r="IP224" s="48"/>
      <c r="IQ224" s="48"/>
      <c r="IR224" s="48"/>
      <c r="IS224" s="48"/>
      <c r="IT224" s="48"/>
      <c r="IU224" s="48"/>
      <c r="IV224" s="48"/>
      <c r="IW224" s="48"/>
      <c r="IX224" s="48"/>
      <c r="IY224" s="48"/>
      <c r="IZ224" s="48"/>
      <c r="JA224" s="48"/>
      <c r="JB224" s="48"/>
      <c r="JC224" s="48"/>
      <c r="JD224" s="48"/>
      <c r="JE224" s="48"/>
      <c r="JF224" s="48"/>
      <c r="JG224" s="48"/>
      <c r="JH224" s="48"/>
      <c r="JI224" s="48"/>
      <c r="JJ224" s="48"/>
      <c r="JK224" s="48"/>
      <c r="JL224" s="48"/>
      <c r="JM224" s="48"/>
      <c r="JN224" s="48"/>
      <c r="JO224" s="48"/>
      <c r="JP224" s="48"/>
      <c r="JQ224" s="48"/>
      <c r="JR224" s="48"/>
      <c r="JS224" s="48"/>
      <c r="JT224" s="48"/>
      <c r="JU224" s="48"/>
      <c r="JV224" s="48"/>
      <c r="JW224" s="48"/>
      <c r="JX224" s="48"/>
      <c r="JY224" s="48"/>
      <c r="JZ224" s="48"/>
      <c r="KA224" s="48"/>
      <c r="KB224" s="48"/>
      <c r="KC224" s="48"/>
      <c r="KD224" s="48"/>
      <c r="KE224" s="48"/>
      <c r="KF224" s="48"/>
      <c r="KG224" s="48"/>
      <c r="KH224" s="48"/>
      <c r="KI224" s="48"/>
      <c r="KJ224" s="48"/>
      <c r="KK224" s="48"/>
      <c r="KL224" s="48"/>
      <c r="KM224" s="48"/>
      <c r="KN224" s="48"/>
      <c r="KO224" s="48"/>
      <c r="KP224" s="48"/>
      <c r="KQ224" s="48"/>
      <c r="KR224" s="48"/>
      <c r="KS224" s="48"/>
      <c r="KT224" s="48"/>
      <c r="KU224" s="48"/>
      <c r="KV224" s="48"/>
      <c r="KW224" s="48"/>
      <c r="KX224" s="48"/>
      <c r="KY224" s="48"/>
      <c r="KZ224" s="48"/>
      <c r="LA224" s="48"/>
      <c r="LB224" s="48"/>
      <c r="LC224" s="48"/>
      <c r="LD224" s="48"/>
      <c r="LE224" s="48"/>
      <c r="LF224" s="48"/>
      <c r="LG224" s="48"/>
      <c r="LH224" s="48"/>
      <c r="LI224" s="48"/>
      <c r="LJ224" s="48"/>
      <c r="LK224" s="48"/>
      <c r="LL224" s="48"/>
      <c r="LM224" s="48"/>
      <c r="LN224" s="48"/>
      <c r="LO224" s="48"/>
      <c r="LP224" s="48"/>
      <c r="LQ224" s="48"/>
      <c r="LR224" s="48"/>
      <c r="LS224" s="48"/>
      <c r="LT224" s="48"/>
      <c r="LU224" s="48"/>
      <c r="LV224" s="48"/>
      <c r="LW224" s="48"/>
      <c r="LX224" s="48"/>
      <c r="LY224" s="48"/>
      <c r="LZ224" s="48"/>
      <c r="MA224" s="48"/>
      <c r="MB224" s="48"/>
      <c r="MC224" s="48"/>
      <c r="MD224" s="48"/>
      <c r="ME224" s="48"/>
      <c r="MF224" s="48"/>
      <c r="MG224" s="48"/>
      <c r="MH224" s="48"/>
      <c r="MI224" s="48"/>
      <c r="MJ224" s="48"/>
      <c r="MK224" s="48"/>
      <c r="ML224" s="48"/>
      <c r="MM224" s="48"/>
      <c r="MN224" s="48"/>
      <c r="MO224" s="48"/>
      <c r="MP224" s="48"/>
      <c r="MQ224" s="48"/>
      <c r="MR224" s="48"/>
      <c r="MS224" s="48"/>
      <c r="MT224" s="48"/>
      <c r="MU224" s="48"/>
      <c r="MV224" s="48"/>
      <c r="MW224" s="48"/>
      <c r="MX224" s="48"/>
      <c r="MY224" s="48"/>
      <c r="MZ224" s="48"/>
      <c r="NA224" s="48"/>
      <c r="NB224" s="48"/>
      <c r="NC224" s="48"/>
      <c r="ND224" s="48"/>
      <c r="NE224" s="48"/>
      <c r="NF224" s="48"/>
      <c r="NG224" s="48"/>
      <c r="NH224" s="48"/>
      <c r="NI224" s="48"/>
      <c r="NJ224" s="48"/>
      <c r="NK224" s="48"/>
      <c r="NL224" s="48"/>
      <c r="NM224" s="48"/>
      <c r="NN224" s="48"/>
      <c r="NO224" s="48"/>
      <c r="NP224" s="48"/>
      <c r="NQ224" s="48"/>
      <c r="NR224" s="48"/>
      <c r="NS224" s="48"/>
      <c r="NT224" s="48"/>
      <c r="NU224" s="48"/>
      <c r="NV224" s="48"/>
      <c r="NW224" s="48"/>
      <c r="NX224" s="48"/>
      <c r="NY224" s="48"/>
      <c r="NZ224" s="48"/>
      <c r="OA224" s="48"/>
      <c r="OB224" s="48"/>
      <c r="OC224" s="48"/>
      <c r="OD224" s="48"/>
      <c r="OE224" s="48"/>
      <c r="OF224" s="48"/>
      <c r="OG224" s="48"/>
      <c r="OH224" s="48"/>
      <c r="OI224" s="48"/>
      <c r="OJ224" s="48"/>
      <c r="OK224" s="48"/>
      <c r="OL224" s="48"/>
      <c r="OM224" s="48"/>
      <c r="ON224" s="48"/>
      <c r="OO224" s="48"/>
      <c r="OP224" s="48"/>
      <c r="OQ224" s="48"/>
      <c r="OR224" s="48"/>
      <c r="OS224" s="48"/>
      <c r="OT224" s="48"/>
      <c r="OU224" s="48"/>
      <c r="OV224" s="48"/>
      <c r="OW224" s="48"/>
      <c r="OX224" s="48"/>
      <c r="OY224" s="48"/>
      <c r="OZ224" s="48"/>
      <c r="PA224" s="48"/>
      <c r="PB224" s="48"/>
      <c r="PC224" s="48"/>
      <c r="PD224" s="48"/>
      <c r="PE224" s="48"/>
      <c r="PF224" s="48"/>
      <c r="PG224" s="48"/>
      <c r="PH224" s="48"/>
      <c r="PI224" s="48"/>
      <c r="PJ224" s="48"/>
      <c r="PK224" s="48"/>
      <c r="PL224" s="48"/>
      <c r="PM224" s="48"/>
      <c r="PN224" s="48"/>
      <c r="PO224" s="48"/>
      <c r="PP224" s="48"/>
      <c r="PQ224" s="48"/>
      <c r="PR224" s="48"/>
      <c r="PS224" s="48"/>
      <c r="PT224" s="48"/>
      <c r="PU224" s="48"/>
      <c r="PV224" s="48"/>
      <c r="PW224" s="48"/>
      <c r="PX224" s="48"/>
      <c r="PY224" s="48"/>
      <c r="PZ224" s="48"/>
      <c r="QA224" s="48"/>
      <c r="QB224" s="48"/>
      <c r="QC224" s="48"/>
      <c r="QD224" s="48"/>
      <c r="QE224" s="48"/>
      <c r="QF224" s="48"/>
      <c r="QG224" s="48"/>
      <c r="QH224" s="48"/>
      <c r="QI224" s="48"/>
      <c r="QJ224" s="48"/>
      <c r="QK224" s="48"/>
      <c r="QL224" s="48"/>
      <c r="QM224" s="48"/>
      <c r="QN224" s="48"/>
      <c r="QO224" s="48"/>
      <c r="QP224" s="48"/>
      <c r="QQ224" s="48"/>
      <c r="QR224" s="48"/>
      <c r="QS224" s="48"/>
      <c r="QT224" s="48"/>
      <c r="QU224" s="48"/>
      <c r="QV224" s="48"/>
      <c r="QW224" s="48"/>
      <c r="QX224" s="48"/>
      <c r="QY224" s="48"/>
      <c r="QZ224" s="48"/>
      <c r="RA224" s="48"/>
      <c r="RB224" s="48"/>
      <c r="RC224" s="48"/>
      <c r="RD224" s="48"/>
      <c r="RE224" s="48"/>
      <c r="RF224" s="48"/>
      <c r="RG224" s="48"/>
      <c r="RH224" s="48"/>
      <c r="RI224" s="48"/>
      <c r="RJ224" s="48"/>
      <c r="RK224" s="48"/>
      <c r="RL224" s="48"/>
      <c r="RM224" s="48"/>
      <c r="RN224" s="48"/>
      <c r="RO224" s="48"/>
      <c r="RP224" s="48"/>
      <c r="RQ224" s="48"/>
      <c r="RR224" s="48"/>
      <c r="RS224" s="48"/>
      <c r="RT224" s="48"/>
      <c r="RU224" s="48"/>
      <c r="RV224" s="48"/>
      <c r="RW224" s="48"/>
      <c r="RX224" s="48"/>
      <c r="RY224" s="48"/>
      <c r="RZ224" s="48"/>
      <c r="SA224" s="48"/>
      <c r="SB224" s="48"/>
      <c r="SC224" s="48"/>
      <c r="SD224" s="48"/>
      <c r="SE224" s="48"/>
      <c r="SF224" s="48"/>
      <c r="SG224" s="48"/>
      <c r="SH224" s="48"/>
      <c r="SI224" s="48"/>
      <c r="SJ224" s="48"/>
      <c r="SK224" s="48"/>
      <c r="SL224" s="48"/>
      <c r="SM224" s="48"/>
      <c r="SN224" s="48"/>
      <c r="SO224" s="48"/>
      <c r="SP224" s="48"/>
      <c r="SQ224" s="48"/>
      <c r="SR224" s="48"/>
      <c r="SS224" s="48"/>
      <c r="ST224" s="48"/>
      <c r="SU224" s="48"/>
      <c r="SV224" s="48"/>
      <c r="SW224" s="48"/>
      <c r="SX224" s="48"/>
      <c r="SY224" s="48"/>
      <c r="SZ224" s="48"/>
      <c r="TA224" s="48"/>
      <c r="TB224" s="48"/>
      <c r="TC224" s="48"/>
      <c r="TD224" s="48"/>
      <c r="TE224" s="48"/>
      <c r="TF224" s="48"/>
      <c r="TG224" s="48"/>
      <c r="TH224" s="48"/>
      <c r="TI224" s="48"/>
      <c r="TJ224" s="48"/>
      <c r="TK224" s="48"/>
      <c r="TL224" s="48"/>
      <c r="TM224" s="48"/>
      <c r="TN224" s="48"/>
      <c r="TO224" s="48"/>
      <c r="TP224" s="48"/>
      <c r="TQ224" s="48"/>
      <c r="TR224" s="48"/>
      <c r="TS224" s="48"/>
      <c r="TT224" s="48"/>
      <c r="TU224" s="48"/>
      <c r="TV224" s="48"/>
      <c r="TW224" s="48"/>
      <c r="TX224" s="48"/>
      <c r="TY224" s="48"/>
      <c r="TZ224" s="48"/>
      <c r="UA224" s="48"/>
      <c r="UB224" s="48"/>
      <c r="UC224" s="48"/>
      <c r="UD224" s="48"/>
      <c r="UE224" s="48"/>
      <c r="UF224" s="48"/>
      <c r="UG224" s="48"/>
      <c r="UH224" s="48"/>
      <c r="UI224" s="48"/>
      <c r="UJ224" s="48"/>
      <c r="UK224" s="48"/>
      <c r="UL224" s="48"/>
      <c r="UM224" s="48"/>
      <c r="UN224" s="48"/>
      <c r="UO224" s="48"/>
      <c r="UP224" s="48"/>
      <c r="UQ224" s="48"/>
      <c r="UR224" s="48"/>
      <c r="US224" s="48"/>
      <c r="UT224" s="48"/>
      <c r="UU224" s="48"/>
      <c r="UV224" s="48"/>
      <c r="UW224" s="48"/>
      <c r="UX224" s="48"/>
      <c r="UY224" s="48"/>
      <c r="UZ224" s="48"/>
      <c r="VA224" s="48"/>
      <c r="VB224" s="48"/>
      <c r="VC224" s="48"/>
      <c r="VD224" s="48"/>
      <c r="VE224" s="48"/>
      <c r="VF224" s="48"/>
      <c r="VG224" s="48"/>
      <c r="VH224" s="48"/>
      <c r="VI224" s="48"/>
      <c r="VJ224" s="48"/>
      <c r="VK224" s="48"/>
      <c r="VL224" s="48"/>
      <c r="VM224" s="48"/>
      <c r="VN224" s="48"/>
      <c r="VO224" s="48"/>
      <c r="VP224" s="48"/>
      <c r="VQ224" s="48"/>
      <c r="VR224" s="48"/>
      <c r="VS224" s="48"/>
      <c r="VT224" s="48"/>
      <c r="VU224" s="48"/>
      <c r="VV224" s="48"/>
      <c r="VW224" s="48"/>
      <c r="VX224" s="48"/>
      <c r="VY224" s="48"/>
      <c r="VZ224" s="48"/>
      <c r="WA224" s="48"/>
      <c r="WB224" s="48"/>
      <c r="WC224" s="48"/>
      <c r="WD224" s="48"/>
      <c r="WE224" s="48"/>
      <c r="WF224" s="48"/>
      <c r="WG224" s="48"/>
      <c r="WH224" s="48"/>
      <c r="WI224" s="48"/>
      <c r="WJ224" s="48"/>
      <c r="WK224" s="48"/>
      <c r="WL224" s="48"/>
      <c r="WM224" s="48"/>
      <c r="WN224" s="48"/>
      <c r="WO224" s="48"/>
      <c r="WP224" s="48"/>
      <c r="WQ224" s="48"/>
      <c r="WR224" s="48"/>
      <c r="WS224" s="48"/>
      <c r="WT224" s="48"/>
      <c r="WU224" s="48"/>
      <c r="WV224" s="48"/>
      <c r="WW224" s="48"/>
      <c r="WX224" s="48"/>
      <c r="WY224" s="48"/>
      <c r="WZ224" s="48"/>
      <c r="XA224" s="48"/>
      <c r="XB224" s="48"/>
      <c r="XC224" s="48"/>
      <c r="XD224" s="48"/>
      <c r="XE224" s="48"/>
      <c r="XF224" s="48"/>
      <c r="XG224" s="48"/>
      <c r="XH224" s="48"/>
      <c r="XI224" s="48"/>
      <c r="XJ224" s="48"/>
      <c r="XK224" s="48"/>
      <c r="XL224" s="48"/>
      <c r="XM224" s="48"/>
      <c r="XN224" s="48"/>
      <c r="XO224" s="48"/>
      <c r="XP224" s="48"/>
      <c r="XQ224" s="48"/>
      <c r="XR224" s="48"/>
      <c r="XS224" s="48"/>
      <c r="XT224" s="48"/>
      <c r="XU224" s="48"/>
      <c r="XV224" s="48"/>
      <c r="XW224" s="48"/>
      <c r="XX224" s="48"/>
      <c r="XY224" s="48"/>
      <c r="XZ224" s="48"/>
      <c r="YA224" s="48"/>
      <c r="YB224" s="48"/>
      <c r="YC224" s="48"/>
      <c r="YD224" s="48"/>
      <c r="YE224" s="48"/>
      <c r="YF224" s="48"/>
      <c r="YG224" s="48"/>
      <c r="YH224" s="48"/>
      <c r="YI224" s="48"/>
      <c r="YJ224" s="48"/>
      <c r="YK224" s="48"/>
      <c r="YL224" s="48"/>
      <c r="YM224" s="48"/>
      <c r="YN224" s="48"/>
      <c r="YO224" s="48"/>
      <c r="YP224" s="48"/>
      <c r="YQ224" s="48"/>
      <c r="YR224" s="48"/>
      <c r="YS224" s="48"/>
      <c r="YT224" s="48"/>
      <c r="YU224" s="48"/>
      <c r="YV224" s="48"/>
      <c r="YW224" s="48"/>
      <c r="YX224" s="48"/>
      <c r="YY224" s="48"/>
      <c r="YZ224" s="48"/>
      <c r="ZA224" s="48"/>
      <c r="ZB224" s="48"/>
      <c r="ZC224" s="48"/>
      <c r="ZD224" s="48"/>
      <c r="ZE224" s="48"/>
      <c r="ZF224" s="48"/>
      <c r="ZG224" s="48"/>
      <c r="ZH224" s="48"/>
      <c r="ZI224" s="48"/>
      <c r="ZJ224" s="48"/>
      <c r="ZK224" s="48"/>
      <c r="ZL224" s="48"/>
      <c r="ZM224" s="48"/>
      <c r="ZN224" s="48"/>
      <c r="ZO224" s="48"/>
      <c r="ZP224" s="48"/>
      <c r="ZQ224" s="48"/>
      <c r="ZR224" s="48"/>
      <c r="ZS224" s="48"/>
      <c r="ZT224" s="48"/>
      <c r="ZU224" s="48"/>
      <c r="ZV224" s="48"/>
      <c r="ZW224" s="48"/>
      <c r="ZX224" s="48"/>
      <c r="ZY224" s="48"/>
      <c r="ZZ224" s="48"/>
      <c r="AAA224" s="48"/>
      <c r="AAB224" s="48"/>
      <c r="AAC224" s="48"/>
      <c r="AAD224" s="48"/>
      <c r="AAE224" s="48"/>
      <c r="AAF224" s="48"/>
      <c r="AAG224" s="48"/>
      <c r="AAH224" s="48"/>
      <c r="AAI224" s="48"/>
      <c r="AAJ224" s="48"/>
      <c r="AAK224" s="48"/>
      <c r="AAL224" s="48"/>
      <c r="AAM224" s="48"/>
      <c r="AAN224" s="48"/>
      <c r="AAO224" s="48"/>
      <c r="AAP224" s="48"/>
      <c r="AAQ224" s="48"/>
      <c r="AAR224" s="48"/>
      <c r="AAS224" s="48"/>
      <c r="AAT224" s="48"/>
      <c r="AAU224" s="48"/>
      <c r="AAV224" s="48"/>
      <c r="AAW224" s="48"/>
      <c r="AAX224" s="48"/>
      <c r="AAY224" s="48"/>
      <c r="AAZ224" s="48"/>
      <c r="ABA224" s="48"/>
      <c r="ABB224" s="48"/>
      <c r="ABC224" s="48"/>
      <c r="ABD224" s="48"/>
      <c r="ABE224" s="48"/>
      <c r="ABF224" s="48"/>
      <c r="ABG224" s="48"/>
      <c r="ABH224" s="48"/>
      <c r="ABI224" s="48"/>
      <c r="ABJ224" s="48"/>
      <c r="ABK224" s="48"/>
      <c r="ABL224" s="48"/>
      <c r="ABM224" s="48"/>
      <c r="ABN224" s="48"/>
      <c r="ABO224" s="48"/>
      <c r="ABP224" s="48"/>
      <c r="ABQ224" s="48"/>
      <c r="ABR224" s="48"/>
      <c r="ABS224" s="48"/>
      <c r="ABT224" s="48"/>
      <c r="ABU224" s="48"/>
      <c r="ABV224" s="48"/>
      <c r="ABW224" s="48"/>
      <c r="ABX224" s="48"/>
      <c r="ABY224" s="48"/>
      <c r="ABZ224" s="48"/>
      <c r="ACA224" s="48"/>
      <c r="ACB224" s="48"/>
      <c r="ACC224" s="48"/>
      <c r="ACD224" s="48"/>
      <c r="ACE224" s="48"/>
      <c r="ACF224" s="48"/>
      <c r="ACG224" s="48"/>
      <c r="ACH224" s="48"/>
      <c r="ACI224" s="48"/>
      <c r="ACJ224" s="48"/>
      <c r="ACK224" s="48"/>
      <c r="ACL224" s="48"/>
      <c r="ACM224" s="48"/>
      <c r="ACN224" s="48"/>
      <c r="ACO224" s="48"/>
      <c r="ACP224" s="48"/>
      <c r="ACQ224" s="48"/>
      <c r="ACR224" s="48"/>
      <c r="ACS224" s="48"/>
      <c r="ACT224" s="48"/>
      <c r="ACU224" s="48"/>
      <c r="ACV224" s="48"/>
      <c r="ACW224" s="48"/>
      <c r="ACX224" s="48"/>
      <c r="ACY224" s="48"/>
      <c r="ACZ224" s="48"/>
      <c r="ADA224" s="48"/>
      <c r="ADB224" s="48"/>
      <c r="ADC224" s="48"/>
      <c r="ADD224" s="48"/>
      <c r="ADE224" s="48"/>
      <c r="ADF224" s="48"/>
      <c r="ADG224" s="48"/>
      <c r="ADH224" s="48"/>
      <c r="ADI224" s="48"/>
      <c r="ADJ224" s="48"/>
      <c r="ADK224" s="48"/>
      <c r="ADL224" s="48"/>
      <c r="ADM224" s="48"/>
      <c r="ADN224" s="48"/>
      <c r="ADO224" s="48"/>
      <c r="ADP224" s="48"/>
      <c r="ADQ224" s="48"/>
      <c r="ADR224" s="48"/>
      <c r="ADS224" s="48"/>
      <c r="ADT224" s="48"/>
      <c r="ADU224" s="48"/>
      <c r="ADV224" s="48"/>
      <c r="ADW224" s="48"/>
      <c r="ADX224" s="48"/>
      <c r="ADY224" s="48"/>
      <c r="ADZ224" s="48"/>
      <c r="AEA224" s="48"/>
      <c r="AEB224" s="48"/>
      <c r="AEC224" s="48"/>
      <c r="AED224" s="48"/>
      <c r="AEE224" s="48"/>
      <c r="AEF224" s="48"/>
      <c r="AEG224" s="48"/>
      <c r="AEH224" s="48"/>
      <c r="AEI224" s="48"/>
      <c r="AEJ224" s="48"/>
      <c r="AEK224" s="48"/>
      <c r="AEL224" s="48"/>
      <c r="AEM224" s="48"/>
      <c r="AEN224" s="48"/>
      <c r="AEO224" s="48"/>
      <c r="AEP224" s="48"/>
      <c r="AEQ224" s="48"/>
      <c r="AER224" s="48"/>
      <c r="AES224" s="48"/>
      <c r="AET224" s="48"/>
      <c r="AEU224" s="48"/>
      <c r="AEV224" s="48"/>
      <c r="AEW224" s="48"/>
      <c r="AEX224" s="48"/>
      <c r="AEY224" s="48"/>
      <c r="AEZ224" s="48"/>
      <c r="AFA224" s="48"/>
      <c r="AFB224" s="48"/>
      <c r="AFC224" s="48"/>
      <c r="AFD224" s="48"/>
      <c r="AFE224" s="48"/>
      <c r="AFF224" s="48"/>
      <c r="AFG224" s="48"/>
      <c r="AFH224" s="48"/>
      <c r="AFI224" s="48"/>
      <c r="AFJ224" s="48"/>
      <c r="AFK224" s="48"/>
      <c r="AFL224" s="48"/>
      <c r="AFM224" s="48"/>
      <c r="AFN224" s="48"/>
      <c r="AFO224" s="48"/>
      <c r="AFP224" s="48"/>
      <c r="AFQ224" s="48"/>
      <c r="AFR224" s="48"/>
      <c r="AFS224" s="48"/>
      <c r="AFT224" s="48"/>
      <c r="AFU224" s="48"/>
      <c r="AFV224" s="48"/>
      <c r="AFW224" s="48"/>
      <c r="AFX224" s="48"/>
      <c r="AFY224" s="48"/>
      <c r="AFZ224" s="48"/>
      <c r="AGA224" s="48"/>
      <c r="AGB224" s="48"/>
      <c r="AGC224" s="48"/>
      <c r="AGD224" s="48"/>
      <c r="AGE224" s="48"/>
      <c r="AGF224" s="48"/>
      <c r="AGG224" s="48"/>
      <c r="AGH224" s="48"/>
      <c r="AGI224" s="48"/>
      <c r="AGJ224" s="48"/>
      <c r="AGK224" s="48"/>
      <c r="AGL224" s="48"/>
      <c r="AGM224" s="48"/>
      <c r="AGN224" s="48"/>
      <c r="AGO224" s="48"/>
      <c r="AGP224" s="48"/>
      <c r="AGQ224" s="48"/>
      <c r="AGR224" s="48"/>
      <c r="AGS224" s="48"/>
      <c r="AGT224" s="48"/>
      <c r="AGU224" s="48"/>
      <c r="AGV224" s="48"/>
      <c r="AGW224" s="48"/>
      <c r="AGX224" s="48"/>
      <c r="AGY224" s="48"/>
      <c r="AGZ224" s="48"/>
      <c r="AHA224" s="48"/>
      <c r="AHB224" s="48"/>
      <c r="AHC224" s="48"/>
      <c r="AHD224" s="48"/>
      <c r="AHE224" s="48"/>
      <c r="AHF224" s="48"/>
      <c r="AHG224" s="48"/>
      <c r="AHH224" s="48"/>
      <c r="AHI224" s="48"/>
      <c r="AHJ224" s="48"/>
      <c r="AHK224" s="48"/>
      <c r="AHL224" s="48"/>
      <c r="AHM224" s="48"/>
      <c r="AHN224" s="48"/>
      <c r="AHO224" s="48"/>
      <c r="AHP224" s="48"/>
      <c r="AHQ224" s="48"/>
      <c r="AHR224" s="48"/>
      <c r="AHS224" s="48"/>
      <c r="AHT224" s="48"/>
      <c r="AHU224" s="48"/>
      <c r="AHV224" s="48"/>
      <c r="AHW224" s="48"/>
      <c r="AHX224" s="48"/>
      <c r="AHY224" s="48"/>
      <c r="AHZ224" s="48"/>
      <c r="AIA224" s="48"/>
      <c r="AIB224" s="48"/>
      <c r="AIC224" s="48"/>
      <c r="AID224" s="48"/>
      <c r="AIE224" s="48"/>
      <c r="AIF224" s="48"/>
      <c r="AIG224" s="48"/>
      <c r="AIH224" s="48"/>
      <c r="AII224" s="48"/>
      <c r="AIJ224" s="48"/>
      <c r="AIK224" s="48"/>
      <c r="AIL224" s="48"/>
      <c r="AIM224" s="48"/>
      <c r="AIN224" s="48"/>
      <c r="AIO224" s="48"/>
      <c r="AIP224" s="48"/>
      <c r="AIQ224" s="48"/>
      <c r="AIR224" s="48"/>
      <c r="AIS224" s="48"/>
      <c r="AIT224" s="48"/>
      <c r="AIU224" s="48"/>
      <c r="AIV224" s="48"/>
      <c r="AIW224" s="48"/>
      <c r="AIX224" s="48"/>
      <c r="AIY224" s="48"/>
      <c r="AIZ224" s="48"/>
      <c r="AJA224" s="48"/>
      <c r="AJB224" s="48"/>
      <c r="AJC224" s="48"/>
      <c r="AJD224" s="48"/>
      <c r="AJE224" s="48"/>
      <c r="AJF224" s="48"/>
      <c r="AJG224" s="48"/>
      <c r="AJH224" s="48"/>
      <c r="AJI224" s="48"/>
      <c r="AJJ224" s="48"/>
      <c r="AJK224" s="48"/>
      <c r="AJL224" s="48"/>
      <c r="AJM224" s="48"/>
      <c r="AJN224" s="48"/>
      <c r="AJO224" s="48"/>
      <c r="AJP224" s="48"/>
      <c r="AJQ224" s="48"/>
      <c r="AJR224" s="48"/>
      <c r="AJS224" s="48"/>
      <c r="AJT224" s="48"/>
      <c r="AJU224" s="48"/>
      <c r="AJV224" s="48"/>
      <c r="AJW224" s="48"/>
      <c r="AJX224" s="48"/>
      <c r="AJY224" s="48"/>
      <c r="AJZ224" s="48"/>
      <c r="AKA224" s="48"/>
      <c r="AKB224" s="48"/>
      <c r="AKC224" s="48"/>
      <c r="AKD224" s="48"/>
      <c r="AKE224" s="48"/>
      <c r="AKF224" s="48"/>
      <c r="AKG224" s="48"/>
      <c r="AKH224" s="48"/>
      <c r="AKI224" s="48"/>
      <c r="AKJ224" s="48"/>
      <c r="AKK224" s="48"/>
      <c r="AKL224" s="48"/>
      <c r="AKM224" s="48"/>
      <c r="AKN224" s="48"/>
      <c r="AKO224" s="48"/>
      <c r="AKP224" s="48"/>
      <c r="AKQ224" s="48"/>
      <c r="AKR224" s="48"/>
      <c r="AKS224" s="48"/>
      <c r="AKT224" s="48"/>
      <c r="AKU224" s="48"/>
      <c r="AKV224" s="48"/>
      <c r="AKW224" s="48"/>
      <c r="AKX224" s="48"/>
      <c r="AKY224" s="48"/>
      <c r="AKZ224" s="48"/>
      <c r="ALA224" s="48"/>
      <c r="ALB224" s="48"/>
      <c r="ALC224" s="48"/>
      <c r="ALD224" s="48"/>
      <c r="ALE224" s="48"/>
      <c r="ALF224" s="48"/>
      <c r="ALG224" s="48"/>
      <c r="ALH224" s="48"/>
      <c r="ALI224" s="48"/>
      <c r="ALJ224" s="48"/>
      <c r="ALK224" s="48"/>
      <c r="ALL224" s="48"/>
      <c r="ALM224" s="48"/>
      <c r="ALN224" s="48"/>
      <c r="ALO224" s="48"/>
      <c r="ALP224" s="48"/>
      <c r="ALQ224" s="48"/>
      <c r="ALR224" s="48"/>
      <c r="ALS224" s="48"/>
      <c r="ALT224" s="48"/>
      <c r="ALU224" s="48"/>
      <c r="ALV224" s="48"/>
      <c r="ALW224" s="48"/>
      <c r="ALX224" s="48"/>
      <c r="ALY224" s="48"/>
      <c r="ALZ224" s="48"/>
      <c r="AMA224" s="48"/>
      <c r="AMB224" s="48"/>
      <c r="AMC224" s="48"/>
      <c r="AMD224" s="48"/>
      <c r="AME224" s="48"/>
      <c r="AMF224" s="48"/>
      <c r="AMG224" s="48"/>
      <c r="AMH224" s="48"/>
      <c r="AMI224" s="48"/>
      <c r="AMJ224" s="2"/>
      <c r="AMK224" s="2"/>
    </row>
    <row r="225" customFormat="false" ht="32.8" hidden="true" customHeight="false" outlineLevel="0" collapsed="false">
      <c r="A225" s="44"/>
      <c r="B225" s="30" t="s">
        <v>217</v>
      </c>
      <c r="C225" s="79" t="n">
        <v>6010010680</v>
      </c>
      <c r="D225" s="80"/>
      <c r="E225" s="74" t="n">
        <f aca="false">E226</f>
        <v>0</v>
      </c>
    </row>
    <row r="226" customFormat="false" ht="32.8" hidden="true" customHeight="false" outlineLevel="0" collapsed="false">
      <c r="A226" s="44"/>
      <c r="B226" s="30" t="s">
        <v>142</v>
      </c>
      <c r="C226" s="79" t="n">
        <v>6010010680</v>
      </c>
      <c r="D226" s="80" t="s">
        <v>143</v>
      </c>
      <c r="E226" s="74" t="n">
        <f aca="false">'приложение 10'!I264</f>
        <v>0</v>
      </c>
    </row>
    <row r="227" customFormat="false" ht="32.8" hidden="false" customHeight="false" outlineLevel="0" collapsed="false">
      <c r="A227" s="44"/>
      <c r="B227" s="30" t="s">
        <v>218</v>
      </c>
      <c r="C227" s="79" t="s">
        <v>219</v>
      </c>
      <c r="D227" s="80"/>
      <c r="E227" s="74" t="n">
        <f aca="false">E228</f>
        <v>7342800</v>
      </c>
    </row>
    <row r="228" customFormat="false" ht="32.8" hidden="false" customHeight="false" outlineLevel="0" collapsed="false">
      <c r="A228" s="44"/>
      <c r="B228" s="30" t="s">
        <v>142</v>
      </c>
      <c r="C228" s="79" t="s">
        <v>219</v>
      </c>
      <c r="D228" s="80" t="s">
        <v>143</v>
      </c>
      <c r="E228" s="74" t="n">
        <f aca="false">'приложение 10'!I266</f>
        <v>7342800</v>
      </c>
    </row>
    <row r="229" customFormat="false" ht="32.8" hidden="false" customHeight="false" outlineLevel="0" collapsed="false">
      <c r="A229" s="66" t="s">
        <v>220</v>
      </c>
      <c r="B229" s="66" t="s">
        <v>221</v>
      </c>
      <c r="C229" s="65" t="n">
        <v>6100000000</v>
      </c>
      <c r="D229" s="81"/>
      <c r="E229" s="72" t="n">
        <f aca="false">E230</f>
        <v>167549700</v>
      </c>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c r="AG229" s="70"/>
      <c r="AH229" s="70"/>
      <c r="AI229" s="70"/>
      <c r="AJ229" s="70"/>
      <c r="AK229" s="70"/>
      <c r="AL229" s="70"/>
      <c r="AM229" s="70"/>
      <c r="AN229" s="70"/>
      <c r="AO229" s="70"/>
      <c r="AP229" s="70"/>
      <c r="AQ229" s="70"/>
      <c r="AR229" s="70"/>
      <c r="AS229" s="70"/>
      <c r="AT229" s="70"/>
      <c r="AU229" s="70"/>
      <c r="AV229" s="70"/>
      <c r="AW229" s="70"/>
      <c r="AX229" s="70"/>
      <c r="AY229" s="70"/>
      <c r="AZ229" s="70"/>
      <c r="BA229" s="70"/>
      <c r="BB229" s="70"/>
      <c r="BC229" s="70"/>
      <c r="BD229" s="70"/>
      <c r="BE229" s="70"/>
      <c r="BF229" s="70"/>
      <c r="BG229" s="70"/>
      <c r="BH229" s="70"/>
      <c r="BI229" s="70"/>
      <c r="BJ229" s="70"/>
      <c r="BK229" s="70"/>
      <c r="BL229" s="70"/>
      <c r="BM229" s="70"/>
      <c r="BN229" s="70"/>
      <c r="BO229" s="70"/>
      <c r="BP229" s="70"/>
      <c r="BQ229" s="70"/>
      <c r="BR229" s="70"/>
      <c r="BS229" s="70"/>
      <c r="BT229" s="70"/>
      <c r="BU229" s="70"/>
      <c r="BV229" s="70"/>
      <c r="BW229" s="70"/>
      <c r="BX229" s="70"/>
      <c r="BY229" s="70"/>
      <c r="BZ229" s="70"/>
      <c r="CA229" s="70"/>
      <c r="CB229" s="70"/>
      <c r="CC229" s="70"/>
      <c r="CD229" s="70"/>
      <c r="CE229" s="70"/>
      <c r="CF229" s="70"/>
      <c r="CG229" s="70"/>
      <c r="CH229" s="70"/>
      <c r="CI229" s="70"/>
      <c r="CJ229" s="70"/>
      <c r="CK229" s="70"/>
      <c r="CL229" s="70"/>
      <c r="CM229" s="70"/>
      <c r="CN229" s="70"/>
      <c r="CO229" s="70"/>
      <c r="CP229" s="70"/>
      <c r="CQ229" s="70"/>
      <c r="CR229" s="70"/>
      <c r="CS229" s="70"/>
      <c r="CT229" s="70"/>
      <c r="CU229" s="70"/>
      <c r="CV229" s="70"/>
      <c r="CW229" s="70"/>
      <c r="CX229" s="70"/>
      <c r="CY229" s="70"/>
      <c r="CZ229" s="70"/>
      <c r="DA229" s="70"/>
      <c r="DB229" s="70"/>
      <c r="DC229" s="70"/>
      <c r="DD229" s="70"/>
      <c r="DE229" s="70"/>
      <c r="DF229" s="70"/>
      <c r="DG229" s="70"/>
      <c r="DH229" s="70"/>
      <c r="DI229" s="70"/>
      <c r="DJ229" s="70"/>
      <c r="DK229" s="70"/>
      <c r="DL229" s="70"/>
      <c r="DM229" s="70"/>
      <c r="DN229" s="70"/>
      <c r="DO229" s="70"/>
      <c r="DP229" s="70"/>
      <c r="DQ229" s="70"/>
      <c r="DR229" s="70"/>
      <c r="DS229" s="70"/>
      <c r="DT229" s="70"/>
      <c r="DU229" s="70"/>
      <c r="DV229" s="70"/>
      <c r="DW229" s="70"/>
      <c r="DX229" s="70"/>
      <c r="DY229" s="70"/>
      <c r="DZ229" s="70"/>
      <c r="EA229" s="70"/>
      <c r="EB229" s="70"/>
      <c r="EC229" s="70"/>
      <c r="ED229" s="70"/>
      <c r="EE229" s="70"/>
      <c r="EF229" s="70"/>
      <c r="EG229" s="70"/>
      <c r="EH229" s="70"/>
      <c r="EI229" s="70"/>
      <c r="EJ229" s="70"/>
      <c r="EK229" s="70"/>
      <c r="EL229" s="70"/>
      <c r="EM229" s="70"/>
      <c r="EN229" s="70"/>
      <c r="EO229" s="70"/>
      <c r="EP229" s="70"/>
      <c r="EQ229" s="70"/>
      <c r="ER229" s="70"/>
      <c r="ES229" s="70"/>
      <c r="ET229" s="70"/>
      <c r="EU229" s="70"/>
      <c r="EV229" s="70"/>
      <c r="EW229" s="70"/>
      <c r="EX229" s="70"/>
      <c r="EY229" s="70"/>
      <c r="EZ229" s="70"/>
      <c r="FA229" s="70"/>
      <c r="FB229" s="70"/>
      <c r="FC229" s="70"/>
      <c r="FD229" s="70"/>
      <c r="FE229" s="70"/>
      <c r="FF229" s="70"/>
      <c r="FG229" s="70"/>
      <c r="FH229" s="70"/>
      <c r="FI229" s="70"/>
      <c r="FJ229" s="70"/>
      <c r="FK229" s="70"/>
      <c r="FL229" s="70"/>
      <c r="FM229" s="70"/>
      <c r="FN229" s="70"/>
      <c r="FO229" s="70"/>
      <c r="FP229" s="70"/>
      <c r="FQ229" s="70"/>
      <c r="FR229" s="70"/>
      <c r="FS229" s="70"/>
      <c r="FT229" s="70"/>
      <c r="FU229" s="70"/>
      <c r="FV229" s="70"/>
      <c r="FW229" s="70"/>
      <c r="FX229" s="70"/>
      <c r="FY229" s="70"/>
      <c r="FZ229" s="70"/>
      <c r="GA229" s="70"/>
      <c r="GB229" s="70"/>
      <c r="GC229" s="70"/>
      <c r="GD229" s="70"/>
      <c r="GE229" s="70"/>
      <c r="GF229" s="70"/>
      <c r="GG229" s="70"/>
      <c r="GH229" s="70"/>
      <c r="GI229" s="70"/>
      <c r="GJ229" s="70"/>
      <c r="GK229" s="70"/>
      <c r="GL229" s="70"/>
      <c r="GM229" s="70"/>
      <c r="GN229" s="70"/>
      <c r="GO229" s="70"/>
      <c r="GP229" s="70"/>
      <c r="GQ229" s="70"/>
      <c r="GR229" s="70"/>
      <c r="GS229" s="70"/>
      <c r="GT229" s="70"/>
      <c r="GU229" s="70"/>
      <c r="GV229" s="70"/>
      <c r="GW229" s="70"/>
      <c r="GX229" s="70"/>
      <c r="GY229" s="70"/>
      <c r="GZ229" s="70"/>
      <c r="HA229" s="70"/>
      <c r="HB229" s="70"/>
      <c r="HC229" s="70"/>
      <c r="HD229" s="70"/>
      <c r="HE229" s="70"/>
      <c r="HF229" s="70"/>
      <c r="HG229" s="70"/>
      <c r="HH229" s="70"/>
      <c r="HI229" s="70"/>
      <c r="HJ229" s="70"/>
      <c r="HK229" s="70"/>
      <c r="HL229" s="70"/>
      <c r="HM229" s="70"/>
      <c r="HN229" s="70"/>
      <c r="HO229" s="70"/>
      <c r="HP229" s="70"/>
      <c r="HQ229" s="70"/>
      <c r="HR229" s="70"/>
      <c r="HS229" s="70"/>
      <c r="HT229" s="70"/>
      <c r="HU229" s="70"/>
      <c r="HV229" s="70"/>
      <c r="HW229" s="70"/>
      <c r="HX229" s="70"/>
      <c r="HY229" s="70"/>
      <c r="HZ229" s="70"/>
      <c r="IA229" s="70"/>
      <c r="IB229" s="70"/>
      <c r="IC229" s="70"/>
      <c r="ID229" s="70"/>
      <c r="IE229" s="70"/>
      <c r="IF229" s="70"/>
      <c r="IG229" s="70"/>
      <c r="IH229" s="70"/>
      <c r="II229" s="70"/>
      <c r="IJ229" s="70"/>
      <c r="IK229" s="70"/>
      <c r="IL229" s="70"/>
      <c r="IM229" s="70"/>
      <c r="IN229" s="70"/>
      <c r="IO229" s="70"/>
      <c r="IP229" s="70"/>
      <c r="IQ229" s="70"/>
      <c r="IR229" s="70"/>
      <c r="IS229" s="70"/>
      <c r="IT229" s="70"/>
      <c r="IU229" s="70"/>
      <c r="IV229" s="70"/>
      <c r="IW229" s="70"/>
      <c r="IX229" s="70"/>
      <c r="IY229" s="70"/>
      <c r="IZ229" s="70"/>
      <c r="JA229" s="70"/>
      <c r="JB229" s="70"/>
      <c r="JC229" s="70"/>
      <c r="JD229" s="70"/>
      <c r="JE229" s="70"/>
      <c r="JF229" s="70"/>
      <c r="JG229" s="70"/>
      <c r="JH229" s="70"/>
      <c r="JI229" s="70"/>
      <c r="JJ229" s="70"/>
      <c r="JK229" s="70"/>
      <c r="JL229" s="70"/>
      <c r="JM229" s="70"/>
      <c r="JN229" s="70"/>
      <c r="JO229" s="70"/>
      <c r="JP229" s="70"/>
      <c r="JQ229" s="70"/>
      <c r="JR229" s="70"/>
      <c r="JS229" s="70"/>
      <c r="JT229" s="70"/>
      <c r="JU229" s="70"/>
      <c r="JV229" s="70"/>
      <c r="JW229" s="70"/>
      <c r="JX229" s="70"/>
      <c r="JY229" s="70"/>
      <c r="JZ229" s="70"/>
      <c r="KA229" s="70"/>
      <c r="KB229" s="70"/>
      <c r="KC229" s="70"/>
      <c r="KD229" s="70"/>
      <c r="KE229" s="70"/>
      <c r="KF229" s="70"/>
      <c r="KG229" s="70"/>
      <c r="KH229" s="70"/>
      <c r="KI229" s="70"/>
      <c r="KJ229" s="70"/>
      <c r="KK229" s="70"/>
      <c r="KL229" s="70"/>
      <c r="KM229" s="70"/>
      <c r="KN229" s="70"/>
      <c r="KO229" s="70"/>
      <c r="KP229" s="70"/>
      <c r="KQ229" s="70"/>
      <c r="KR229" s="70"/>
      <c r="KS229" s="70"/>
      <c r="KT229" s="70"/>
      <c r="KU229" s="70"/>
      <c r="KV229" s="70"/>
      <c r="KW229" s="70"/>
      <c r="KX229" s="70"/>
      <c r="KY229" s="70"/>
      <c r="KZ229" s="70"/>
      <c r="LA229" s="70"/>
      <c r="LB229" s="70"/>
      <c r="LC229" s="70"/>
      <c r="LD229" s="70"/>
      <c r="LE229" s="70"/>
      <c r="LF229" s="70"/>
      <c r="LG229" s="70"/>
      <c r="LH229" s="70"/>
      <c r="LI229" s="70"/>
      <c r="LJ229" s="70"/>
      <c r="LK229" s="70"/>
      <c r="LL229" s="70"/>
      <c r="LM229" s="70"/>
      <c r="LN229" s="70"/>
      <c r="LO229" s="70"/>
      <c r="LP229" s="70"/>
      <c r="LQ229" s="70"/>
      <c r="LR229" s="70"/>
      <c r="LS229" s="70"/>
      <c r="LT229" s="70"/>
      <c r="LU229" s="70"/>
      <c r="LV229" s="70"/>
      <c r="LW229" s="70"/>
      <c r="LX229" s="70"/>
      <c r="LY229" s="70"/>
      <c r="LZ229" s="70"/>
      <c r="MA229" s="70"/>
      <c r="MB229" s="70"/>
      <c r="MC229" s="70"/>
      <c r="MD229" s="70"/>
      <c r="ME229" s="70"/>
      <c r="MF229" s="70"/>
      <c r="MG229" s="70"/>
      <c r="MH229" s="70"/>
      <c r="MI229" s="70"/>
      <c r="MJ229" s="70"/>
      <c r="MK229" s="70"/>
      <c r="ML229" s="70"/>
      <c r="MM229" s="70"/>
      <c r="MN229" s="70"/>
      <c r="MO229" s="70"/>
      <c r="MP229" s="70"/>
      <c r="MQ229" s="70"/>
      <c r="MR229" s="70"/>
      <c r="MS229" s="70"/>
      <c r="MT229" s="70"/>
      <c r="MU229" s="70"/>
      <c r="MV229" s="70"/>
      <c r="MW229" s="70"/>
      <c r="MX229" s="70"/>
      <c r="MY229" s="70"/>
      <c r="MZ229" s="70"/>
      <c r="NA229" s="70"/>
      <c r="NB229" s="70"/>
      <c r="NC229" s="70"/>
      <c r="ND229" s="70"/>
      <c r="NE229" s="70"/>
      <c r="NF229" s="70"/>
      <c r="NG229" s="70"/>
      <c r="NH229" s="70"/>
      <c r="NI229" s="70"/>
      <c r="NJ229" s="70"/>
      <c r="NK229" s="70"/>
      <c r="NL229" s="70"/>
      <c r="NM229" s="70"/>
      <c r="NN229" s="70"/>
      <c r="NO229" s="70"/>
      <c r="NP229" s="70"/>
      <c r="NQ229" s="70"/>
      <c r="NR229" s="70"/>
      <c r="NS229" s="70"/>
      <c r="NT229" s="70"/>
      <c r="NU229" s="70"/>
      <c r="NV229" s="70"/>
      <c r="NW229" s="70"/>
      <c r="NX229" s="70"/>
      <c r="NY229" s="70"/>
      <c r="NZ229" s="70"/>
      <c r="OA229" s="70"/>
      <c r="OB229" s="70"/>
      <c r="OC229" s="70"/>
      <c r="OD229" s="70"/>
      <c r="OE229" s="70"/>
      <c r="OF229" s="70"/>
      <c r="OG229" s="70"/>
      <c r="OH229" s="70"/>
      <c r="OI229" s="70"/>
      <c r="OJ229" s="70"/>
      <c r="OK229" s="70"/>
      <c r="OL229" s="70"/>
      <c r="OM229" s="70"/>
      <c r="ON229" s="70"/>
      <c r="OO229" s="70"/>
      <c r="OP229" s="70"/>
      <c r="OQ229" s="70"/>
      <c r="OR229" s="70"/>
      <c r="OS229" s="70"/>
      <c r="OT229" s="70"/>
      <c r="OU229" s="70"/>
      <c r="OV229" s="70"/>
      <c r="OW229" s="70"/>
      <c r="OX229" s="70"/>
      <c r="OY229" s="70"/>
      <c r="OZ229" s="70"/>
      <c r="PA229" s="70"/>
      <c r="PB229" s="70"/>
      <c r="PC229" s="70"/>
      <c r="PD229" s="70"/>
      <c r="PE229" s="70"/>
      <c r="PF229" s="70"/>
      <c r="PG229" s="70"/>
      <c r="PH229" s="70"/>
      <c r="PI229" s="70"/>
      <c r="PJ229" s="70"/>
      <c r="PK229" s="70"/>
      <c r="PL229" s="70"/>
      <c r="PM229" s="70"/>
      <c r="PN229" s="70"/>
      <c r="PO229" s="70"/>
      <c r="PP229" s="70"/>
      <c r="PQ229" s="70"/>
      <c r="PR229" s="70"/>
      <c r="PS229" s="70"/>
      <c r="PT229" s="70"/>
      <c r="PU229" s="70"/>
      <c r="PV229" s="70"/>
      <c r="PW229" s="70"/>
      <c r="PX229" s="70"/>
      <c r="PY229" s="70"/>
      <c r="PZ229" s="70"/>
      <c r="QA229" s="70"/>
      <c r="QB229" s="70"/>
      <c r="QC229" s="70"/>
      <c r="QD229" s="70"/>
      <c r="QE229" s="70"/>
      <c r="QF229" s="70"/>
      <c r="QG229" s="70"/>
      <c r="QH229" s="70"/>
      <c r="QI229" s="70"/>
      <c r="QJ229" s="70"/>
      <c r="QK229" s="70"/>
      <c r="QL229" s="70"/>
      <c r="QM229" s="70"/>
      <c r="QN229" s="70"/>
      <c r="QO229" s="70"/>
      <c r="QP229" s="70"/>
      <c r="QQ229" s="70"/>
      <c r="QR229" s="70"/>
      <c r="QS229" s="70"/>
      <c r="QT229" s="70"/>
      <c r="QU229" s="70"/>
      <c r="QV229" s="70"/>
      <c r="QW229" s="70"/>
      <c r="QX229" s="70"/>
      <c r="QY229" s="70"/>
      <c r="QZ229" s="70"/>
      <c r="RA229" s="70"/>
      <c r="RB229" s="70"/>
      <c r="RC229" s="70"/>
      <c r="RD229" s="70"/>
      <c r="RE229" s="70"/>
      <c r="RF229" s="70"/>
      <c r="RG229" s="70"/>
      <c r="RH229" s="70"/>
      <c r="RI229" s="70"/>
      <c r="RJ229" s="70"/>
      <c r="RK229" s="70"/>
      <c r="RL229" s="70"/>
      <c r="RM229" s="70"/>
      <c r="RN229" s="70"/>
      <c r="RO229" s="70"/>
      <c r="RP229" s="70"/>
      <c r="RQ229" s="70"/>
      <c r="RR229" s="70"/>
      <c r="RS229" s="70"/>
      <c r="RT229" s="70"/>
      <c r="RU229" s="70"/>
      <c r="RV229" s="70"/>
      <c r="RW229" s="70"/>
      <c r="RX229" s="70"/>
      <c r="RY229" s="70"/>
      <c r="RZ229" s="70"/>
      <c r="SA229" s="70"/>
      <c r="SB229" s="70"/>
      <c r="SC229" s="70"/>
      <c r="SD229" s="70"/>
      <c r="SE229" s="70"/>
      <c r="SF229" s="70"/>
      <c r="SG229" s="70"/>
      <c r="SH229" s="70"/>
      <c r="SI229" s="70"/>
      <c r="SJ229" s="70"/>
      <c r="SK229" s="70"/>
      <c r="SL229" s="70"/>
      <c r="SM229" s="70"/>
      <c r="SN229" s="70"/>
      <c r="SO229" s="70"/>
      <c r="SP229" s="70"/>
      <c r="SQ229" s="70"/>
      <c r="SR229" s="70"/>
      <c r="SS229" s="70"/>
      <c r="ST229" s="70"/>
      <c r="SU229" s="70"/>
      <c r="SV229" s="70"/>
      <c r="SW229" s="70"/>
      <c r="SX229" s="70"/>
      <c r="SY229" s="70"/>
      <c r="SZ229" s="70"/>
      <c r="TA229" s="70"/>
      <c r="TB229" s="70"/>
      <c r="TC229" s="70"/>
      <c r="TD229" s="70"/>
      <c r="TE229" s="70"/>
      <c r="TF229" s="70"/>
      <c r="TG229" s="70"/>
      <c r="TH229" s="70"/>
      <c r="TI229" s="70"/>
      <c r="TJ229" s="70"/>
      <c r="TK229" s="70"/>
      <c r="TL229" s="70"/>
      <c r="TM229" s="70"/>
      <c r="TN229" s="70"/>
      <c r="TO229" s="70"/>
      <c r="TP229" s="70"/>
      <c r="TQ229" s="70"/>
      <c r="TR229" s="70"/>
      <c r="TS229" s="70"/>
      <c r="TT229" s="70"/>
      <c r="TU229" s="70"/>
      <c r="TV229" s="70"/>
      <c r="TW229" s="70"/>
      <c r="TX229" s="70"/>
      <c r="TY229" s="70"/>
      <c r="TZ229" s="70"/>
      <c r="UA229" s="70"/>
      <c r="UB229" s="70"/>
      <c r="UC229" s="70"/>
      <c r="UD229" s="70"/>
      <c r="UE229" s="70"/>
      <c r="UF229" s="70"/>
      <c r="UG229" s="70"/>
      <c r="UH229" s="70"/>
      <c r="UI229" s="70"/>
      <c r="UJ229" s="70"/>
      <c r="UK229" s="70"/>
      <c r="UL229" s="70"/>
      <c r="UM229" s="70"/>
      <c r="UN229" s="70"/>
      <c r="UO229" s="70"/>
      <c r="UP229" s="70"/>
      <c r="UQ229" s="70"/>
      <c r="UR229" s="70"/>
      <c r="US229" s="70"/>
      <c r="UT229" s="70"/>
      <c r="UU229" s="70"/>
      <c r="UV229" s="70"/>
      <c r="UW229" s="70"/>
      <c r="UX229" s="70"/>
      <c r="UY229" s="70"/>
      <c r="UZ229" s="70"/>
      <c r="VA229" s="70"/>
      <c r="VB229" s="70"/>
      <c r="VC229" s="70"/>
      <c r="VD229" s="70"/>
      <c r="VE229" s="70"/>
      <c r="VF229" s="70"/>
      <c r="VG229" s="70"/>
      <c r="VH229" s="70"/>
      <c r="VI229" s="70"/>
      <c r="VJ229" s="70"/>
      <c r="VK229" s="70"/>
      <c r="VL229" s="70"/>
      <c r="VM229" s="70"/>
      <c r="VN229" s="70"/>
      <c r="VO229" s="70"/>
      <c r="VP229" s="70"/>
      <c r="VQ229" s="70"/>
      <c r="VR229" s="70"/>
      <c r="VS229" s="70"/>
      <c r="VT229" s="70"/>
      <c r="VU229" s="70"/>
      <c r="VV229" s="70"/>
      <c r="VW229" s="70"/>
      <c r="VX229" s="70"/>
      <c r="VY229" s="70"/>
      <c r="VZ229" s="70"/>
      <c r="WA229" s="70"/>
      <c r="WB229" s="70"/>
      <c r="WC229" s="70"/>
      <c r="WD229" s="70"/>
      <c r="WE229" s="70"/>
      <c r="WF229" s="70"/>
      <c r="WG229" s="70"/>
      <c r="WH229" s="70"/>
      <c r="WI229" s="70"/>
      <c r="WJ229" s="70"/>
      <c r="WK229" s="70"/>
      <c r="WL229" s="70"/>
      <c r="WM229" s="70"/>
      <c r="WN229" s="70"/>
      <c r="WO229" s="70"/>
      <c r="WP229" s="70"/>
      <c r="WQ229" s="70"/>
      <c r="WR229" s="70"/>
      <c r="WS229" s="70"/>
      <c r="WT229" s="70"/>
      <c r="WU229" s="70"/>
      <c r="WV229" s="70"/>
      <c r="WW229" s="70"/>
      <c r="WX229" s="70"/>
      <c r="WY229" s="70"/>
      <c r="WZ229" s="70"/>
      <c r="XA229" s="70"/>
      <c r="XB229" s="70"/>
      <c r="XC229" s="70"/>
      <c r="XD229" s="70"/>
      <c r="XE229" s="70"/>
      <c r="XF229" s="70"/>
      <c r="XG229" s="70"/>
      <c r="XH229" s="70"/>
      <c r="XI229" s="70"/>
      <c r="XJ229" s="70"/>
      <c r="XK229" s="70"/>
      <c r="XL229" s="70"/>
      <c r="XM229" s="70"/>
      <c r="XN229" s="70"/>
      <c r="XO229" s="70"/>
      <c r="XP229" s="70"/>
      <c r="XQ229" s="70"/>
      <c r="XR229" s="70"/>
      <c r="XS229" s="70"/>
      <c r="XT229" s="70"/>
      <c r="XU229" s="70"/>
      <c r="XV229" s="70"/>
      <c r="XW229" s="70"/>
      <c r="XX229" s="70"/>
      <c r="XY229" s="70"/>
      <c r="XZ229" s="70"/>
      <c r="YA229" s="70"/>
      <c r="YB229" s="70"/>
      <c r="YC229" s="70"/>
      <c r="YD229" s="70"/>
      <c r="YE229" s="70"/>
      <c r="YF229" s="70"/>
      <c r="YG229" s="70"/>
      <c r="YH229" s="70"/>
      <c r="YI229" s="70"/>
      <c r="YJ229" s="70"/>
      <c r="YK229" s="70"/>
      <c r="YL229" s="70"/>
      <c r="YM229" s="70"/>
      <c r="YN229" s="70"/>
      <c r="YO229" s="70"/>
      <c r="YP229" s="70"/>
      <c r="YQ229" s="70"/>
      <c r="YR229" s="70"/>
      <c r="YS229" s="70"/>
      <c r="YT229" s="70"/>
      <c r="YU229" s="70"/>
      <c r="YV229" s="70"/>
      <c r="YW229" s="70"/>
      <c r="YX229" s="70"/>
      <c r="YY229" s="70"/>
      <c r="YZ229" s="70"/>
      <c r="ZA229" s="70"/>
      <c r="ZB229" s="70"/>
      <c r="ZC229" s="70"/>
      <c r="ZD229" s="70"/>
      <c r="ZE229" s="70"/>
      <c r="ZF229" s="70"/>
      <c r="ZG229" s="70"/>
      <c r="ZH229" s="70"/>
      <c r="ZI229" s="70"/>
      <c r="ZJ229" s="70"/>
      <c r="ZK229" s="70"/>
      <c r="ZL229" s="70"/>
      <c r="ZM229" s="70"/>
      <c r="ZN229" s="70"/>
      <c r="ZO229" s="70"/>
      <c r="ZP229" s="70"/>
      <c r="ZQ229" s="70"/>
      <c r="ZR229" s="70"/>
      <c r="ZS229" s="70"/>
      <c r="ZT229" s="70"/>
      <c r="ZU229" s="70"/>
      <c r="ZV229" s="70"/>
      <c r="ZW229" s="70"/>
      <c r="ZX229" s="70"/>
      <c r="ZY229" s="70"/>
      <c r="ZZ229" s="70"/>
      <c r="AAA229" s="70"/>
      <c r="AAB229" s="70"/>
      <c r="AAC229" s="70"/>
      <c r="AAD229" s="70"/>
      <c r="AAE229" s="70"/>
      <c r="AAF229" s="70"/>
      <c r="AAG229" s="70"/>
      <c r="AAH229" s="70"/>
      <c r="AAI229" s="70"/>
      <c r="AAJ229" s="70"/>
      <c r="AAK229" s="70"/>
      <c r="AAL229" s="70"/>
      <c r="AAM229" s="70"/>
      <c r="AAN229" s="70"/>
      <c r="AAO229" s="70"/>
      <c r="AAP229" s="70"/>
      <c r="AAQ229" s="70"/>
      <c r="AAR229" s="70"/>
      <c r="AAS229" s="70"/>
      <c r="AAT229" s="70"/>
      <c r="AAU229" s="70"/>
      <c r="AAV229" s="70"/>
      <c r="AAW229" s="70"/>
      <c r="AAX229" s="70"/>
      <c r="AAY229" s="70"/>
      <c r="AAZ229" s="70"/>
      <c r="ABA229" s="70"/>
      <c r="ABB229" s="70"/>
      <c r="ABC229" s="70"/>
      <c r="ABD229" s="70"/>
      <c r="ABE229" s="70"/>
      <c r="ABF229" s="70"/>
      <c r="ABG229" s="70"/>
      <c r="ABH229" s="70"/>
      <c r="ABI229" s="70"/>
      <c r="ABJ229" s="70"/>
      <c r="ABK229" s="70"/>
      <c r="ABL229" s="70"/>
      <c r="ABM229" s="70"/>
      <c r="ABN229" s="70"/>
      <c r="ABO229" s="70"/>
      <c r="ABP229" s="70"/>
      <c r="ABQ229" s="70"/>
      <c r="ABR229" s="70"/>
      <c r="ABS229" s="70"/>
      <c r="ABT229" s="70"/>
      <c r="ABU229" s="70"/>
      <c r="ABV229" s="70"/>
      <c r="ABW229" s="70"/>
      <c r="ABX229" s="70"/>
      <c r="ABY229" s="70"/>
      <c r="ABZ229" s="70"/>
      <c r="ACA229" s="70"/>
      <c r="ACB229" s="70"/>
      <c r="ACC229" s="70"/>
      <c r="ACD229" s="70"/>
      <c r="ACE229" s="70"/>
      <c r="ACF229" s="70"/>
      <c r="ACG229" s="70"/>
      <c r="ACH229" s="70"/>
      <c r="ACI229" s="70"/>
      <c r="ACJ229" s="70"/>
      <c r="ACK229" s="70"/>
      <c r="ACL229" s="70"/>
      <c r="ACM229" s="70"/>
      <c r="ACN229" s="70"/>
      <c r="ACO229" s="70"/>
      <c r="ACP229" s="70"/>
      <c r="ACQ229" s="70"/>
      <c r="ACR229" s="70"/>
      <c r="ACS229" s="70"/>
      <c r="ACT229" s="70"/>
      <c r="ACU229" s="70"/>
      <c r="ACV229" s="70"/>
      <c r="ACW229" s="70"/>
      <c r="ACX229" s="70"/>
      <c r="ACY229" s="70"/>
      <c r="ACZ229" s="70"/>
      <c r="ADA229" s="70"/>
      <c r="ADB229" s="70"/>
      <c r="ADC229" s="70"/>
      <c r="ADD229" s="70"/>
      <c r="ADE229" s="70"/>
      <c r="ADF229" s="70"/>
      <c r="ADG229" s="70"/>
      <c r="ADH229" s="70"/>
      <c r="ADI229" s="70"/>
      <c r="ADJ229" s="70"/>
      <c r="ADK229" s="70"/>
      <c r="ADL229" s="70"/>
      <c r="ADM229" s="70"/>
      <c r="ADN229" s="70"/>
      <c r="ADO229" s="70"/>
      <c r="ADP229" s="70"/>
      <c r="ADQ229" s="70"/>
      <c r="ADR229" s="70"/>
      <c r="ADS229" s="70"/>
      <c r="ADT229" s="70"/>
      <c r="ADU229" s="70"/>
      <c r="ADV229" s="70"/>
      <c r="ADW229" s="70"/>
      <c r="ADX229" s="70"/>
      <c r="ADY229" s="70"/>
      <c r="ADZ229" s="70"/>
      <c r="AEA229" s="70"/>
      <c r="AEB229" s="70"/>
      <c r="AEC229" s="70"/>
      <c r="AED229" s="70"/>
      <c r="AEE229" s="70"/>
      <c r="AEF229" s="70"/>
      <c r="AEG229" s="70"/>
      <c r="AEH229" s="70"/>
      <c r="AEI229" s="70"/>
      <c r="AEJ229" s="70"/>
      <c r="AEK229" s="70"/>
      <c r="AEL229" s="70"/>
      <c r="AEM229" s="70"/>
      <c r="AEN229" s="70"/>
      <c r="AEO229" s="70"/>
      <c r="AEP229" s="70"/>
      <c r="AEQ229" s="70"/>
      <c r="AER229" s="70"/>
      <c r="AES229" s="70"/>
      <c r="AET229" s="70"/>
      <c r="AEU229" s="70"/>
      <c r="AEV229" s="70"/>
      <c r="AEW229" s="70"/>
      <c r="AEX229" s="70"/>
      <c r="AEY229" s="70"/>
      <c r="AEZ229" s="70"/>
      <c r="AFA229" s="70"/>
      <c r="AFB229" s="70"/>
      <c r="AFC229" s="70"/>
      <c r="AFD229" s="70"/>
      <c r="AFE229" s="70"/>
      <c r="AFF229" s="70"/>
      <c r="AFG229" s="70"/>
      <c r="AFH229" s="70"/>
      <c r="AFI229" s="70"/>
      <c r="AFJ229" s="70"/>
      <c r="AFK229" s="70"/>
      <c r="AFL229" s="70"/>
      <c r="AFM229" s="70"/>
      <c r="AFN229" s="70"/>
      <c r="AFO229" s="70"/>
      <c r="AFP229" s="70"/>
      <c r="AFQ229" s="70"/>
      <c r="AFR229" s="70"/>
      <c r="AFS229" s="70"/>
      <c r="AFT229" s="70"/>
      <c r="AFU229" s="70"/>
      <c r="AFV229" s="70"/>
      <c r="AFW229" s="70"/>
      <c r="AFX229" s="70"/>
      <c r="AFY229" s="70"/>
      <c r="AFZ229" s="70"/>
      <c r="AGA229" s="70"/>
      <c r="AGB229" s="70"/>
      <c r="AGC229" s="70"/>
      <c r="AGD229" s="70"/>
      <c r="AGE229" s="70"/>
      <c r="AGF229" s="70"/>
      <c r="AGG229" s="70"/>
      <c r="AGH229" s="70"/>
      <c r="AGI229" s="70"/>
      <c r="AGJ229" s="70"/>
      <c r="AGK229" s="70"/>
      <c r="AGL229" s="70"/>
      <c r="AGM229" s="70"/>
      <c r="AGN229" s="70"/>
      <c r="AGO229" s="70"/>
      <c r="AGP229" s="70"/>
      <c r="AGQ229" s="70"/>
      <c r="AGR229" s="70"/>
      <c r="AGS229" s="70"/>
      <c r="AGT229" s="70"/>
      <c r="AGU229" s="70"/>
      <c r="AGV229" s="70"/>
      <c r="AGW229" s="70"/>
      <c r="AGX229" s="70"/>
      <c r="AGY229" s="70"/>
      <c r="AGZ229" s="70"/>
      <c r="AHA229" s="70"/>
      <c r="AHB229" s="70"/>
      <c r="AHC229" s="70"/>
      <c r="AHD229" s="70"/>
      <c r="AHE229" s="70"/>
      <c r="AHF229" s="70"/>
      <c r="AHG229" s="70"/>
      <c r="AHH229" s="70"/>
      <c r="AHI229" s="70"/>
      <c r="AHJ229" s="70"/>
      <c r="AHK229" s="70"/>
      <c r="AHL229" s="70"/>
      <c r="AHM229" s="70"/>
      <c r="AHN229" s="70"/>
      <c r="AHO229" s="70"/>
      <c r="AHP229" s="70"/>
      <c r="AHQ229" s="70"/>
      <c r="AHR229" s="70"/>
      <c r="AHS229" s="70"/>
      <c r="AHT229" s="70"/>
      <c r="AHU229" s="70"/>
      <c r="AHV229" s="70"/>
      <c r="AHW229" s="70"/>
      <c r="AHX229" s="70"/>
      <c r="AHY229" s="70"/>
      <c r="AHZ229" s="70"/>
      <c r="AIA229" s="70"/>
      <c r="AIB229" s="70"/>
      <c r="AIC229" s="70"/>
      <c r="AID229" s="70"/>
      <c r="AIE229" s="70"/>
      <c r="AIF229" s="70"/>
      <c r="AIG229" s="70"/>
      <c r="AIH229" s="70"/>
      <c r="AII229" s="70"/>
      <c r="AIJ229" s="70"/>
      <c r="AIK229" s="70"/>
      <c r="AIL229" s="70"/>
      <c r="AIM229" s="70"/>
      <c r="AIN229" s="70"/>
      <c r="AIO229" s="70"/>
      <c r="AIP229" s="70"/>
      <c r="AIQ229" s="70"/>
      <c r="AIR229" s="70"/>
      <c r="AIS229" s="70"/>
      <c r="AIT229" s="70"/>
      <c r="AIU229" s="70"/>
      <c r="AIV229" s="70"/>
      <c r="AIW229" s="70"/>
      <c r="AIX229" s="70"/>
      <c r="AIY229" s="70"/>
      <c r="AIZ229" s="70"/>
      <c r="AJA229" s="70"/>
      <c r="AJB229" s="70"/>
      <c r="AJC229" s="70"/>
      <c r="AJD229" s="70"/>
      <c r="AJE229" s="70"/>
      <c r="AJF229" s="70"/>
      <c r="AJG229" s="70"/>
      <c r="AJH229" s="70"/>
      <c r="AJI229" s="70"/>
      <c r="AJJ229" s="70"/>
      <c r="AJK229" s="70"/>
      <c r="AJL229" s="70"/>
      <c r="AJM229" s="70"/>
      <c r="AJN229" s="70"/>
      <c r="AJO229" s="70"/>
      <c r="AJP229" s="70"/>
      <c r="AJQ229" s="70"/>
      <c r="AJR229" s="70"/>
      <c r="AJS229" s="70"/>
      <c r="AJT229" s="70"/>
      <c r="AJU229" s="70"/>
      <c r="AJV229" s="70"/>
      <c r="AJW229" s="70"/>
      <c r="AJX229" s="70"/>
      <c r="AJY229" s="70"/>
      <c r="AJZ229" s="70"/>
      <c r="AKA229" s="70"/>
      <c r="AKB229" s="70"/>
      <c r="AKC229" s="70"/>
      <c r="AKD229" s="70"/>
      <c r="AKE229" s="70"/>
      <c r="AKF229" s="70"/>
      <c r="AKG229" s="70"/>
      <c r="AKH229" s="70"/>
      <c r="AKI229" s="70"/>
      <c r="AKJ229" s="70"/>
      <c r="AKK229" s="70"/>
      <c r="AKL229" s="70"/>
      <c r="AKM229" s="70"/>
      <c r="AKN229" s="70"/>
      <c r="AKO229" s="70"/>
      <c r="AKP229" s="70"/>
      <c r="AKQ229" s="70"/>
      <c r="AKR229" s="70"/>
      <c r="AKS229" s="70"/>
      <c r="AKT229" s="70"/>
      <c r="AKU229" s="70"/>
      <c r="AKV229" s="70"/>
      <c r="AKW229" s="70"/>
      <c r="AKX229" s="70"/>
      <c r="AKY229" s="70"/>
      <c r="AKZ229" s="70"/>
      <c r="ALA229" s="70"/>
      <c r="ALB229" s="70"/>
      <c r="ALC229" s="70"/>
      <c r="ALD229" s="70"/>
      <c r="ALE229" s="70"/>
      <c r="ALF229" s="70"/>
      <c r="ALG229" s="70"/>
      <c r="ALH229" s="70"/>
      <c r="ALI229" s="70"/>
      <c r="ALJ229" s="70"/>
      <c r="ALK229" s="70"/>
      <c r="ALL229" s="70"/>
      <c r="ALM229" s="70"/>
      <c r="ALN229" s="70"/>
      <c r="ALO229" s="70"/>
      <c r="ALP229" s="70"/>
      <c r="ALQ229" s="70"/>
      <c r="ALR229" s="70"/>
      <c r="ALS229" s="70"/>
      <c r="ALT229" s="70"/>
      <c r="ALU229" s="70"/>
      <c r="ALV229" s="70"/>
      <c r="ALW229" s="70"/>
      <c r="ALX229" s="70"/>
      <c r="ALY229" s="70"/>
      <c r="ALZ229" s="70"/>
      <c r="AMA229" s="70"/>
      <c r="AMB229" s="70"/>
      <c r="AMC229" s="70"/>
      <c r="AMD229" s="70"/>
      <c r="AME229" s="70"/>
      <c r="AMF229" s="70"/>
      <c r="AMG229" s="70"/>
      <c r="AMH229" s="70"/>
      <c r="AMI229" s="70"/>
      <c r="AMK229" s="70"/>
    </row>
    <row r="230" customFormat="false" ht="32.8" hidden="false" customHeight="false" outlineLevel="0" collapsed="false">
      <c r="A230" s="44"/>
      <c r="B230" s="30" t="s">
        <v>222</v>
      </c>
      <c r="C230" s="79" t="n">
        <v>6110000000</v>
      </c>
      <c r="D230" s="80"/>
      <c r="E230" s="74" t="n">
        <f aca="false">E244+E231+E237+E241+E233+E235+E239</f>
        <v>167549700</v>
      </c>
    </row>
    <row r="231" customFormat="false" ht="32.8" hidden="false" customHeight="false" outlineLevel="0" collapsed="false">
      <c r="A231" s="44"/>
      <c r="B231" s="36" t="s">
        <v>130</v>
      </c>
      <c r="C231" s="79" t="n">
        <v>6110000590</v>
      </c>
      <c r="D231" s="80"/>
      <c r="E231" s="74" t="n">
        <f aca="false">E232</f>
        <v>157543500</v>
      </c>
    </row>
    <row r="232" customFormat="false" ht="48.5" hidden="false" customHeight="false" outlineLevel="0" collapsed="false">
      <c r="A232" s="44"/>
      <c r="B232" s="36" t="s">
        <v>167</v>
      </c>
      <c r="C232" s="79" t="n">
        <v>6110000590</v>
      </c>
      <c r="D232" s="80" t="s">
        <v>202</v>
      </c>
      <c r="E232" s="74" t="n">
        <f aca="false">'приложение 10'!I630</f>
        <v>157543500</v>
      </c>
    </row>
    <row r="233" customFormat="false" ht="158.2" hidden="false" customHeight="false" outlineLevel="0" collapsed="false">
      <c r="A233" s="44"/>
      <c r="B233" s="30" t="s">
        <v>170</v>
      </c>
      <c r="C233" s="79" t="n">
        <v>6110060820</v>
      </c>
      <c r="D233" s="80"/>
      <c r="E233" s="74" t="n">
        <f aca="false">E234</f>
        <v>30100</v>
      </c>
    </row>
    <row r="234" customFormat="false" ht="48.5" hidden="false" customHeight="false" outlineLevel="0" collapsed="false">
      <c r="A234" s="44"/>
      <c r="B234" s="30" t="s">
        <v>146</v>
      </c>
      <c r="C234" s="79" t="n">
        <v>6110060820</v>
      </c>
      <c r="D234" s="80" t="s">
        <v>202</v>
      </c>
      <c r="E234" s="74" t="n">
        <f aca="false">'приложение 10'!I625</f>
        <v>30100</v>
      </c>
    </row>
    <row r="235" customFormat="false" ht="32.8" hidden="false" customHeight="false" outlineLevel="0" collapsed="false">
      <c r="A235" s="44"/>
      <c r="B235" s="30" t="s">
        <v>223</v>
      </c>
      <c r="C235" s="79" t="s">
        <v>224</v>
      </c>
      <c r="D235" s="80"/>
      <c r="E235" s="74" t="n">
        <f aca="false">E236</f>
        <v>3305900</v>
      </c>
    </row>
    <row r="236" customFormat="false" ht="48.5" hidden="false" customHeight="false" outlineLevel="0" collapsed="false">
      <c r="A236" s="44"/>
      <c r="B236" s="30" t="s">
        <v>167</v>
      </c>
      <c r="C236" s="79" t="s">
        <v>224</v>
      </c>
      <c r="D236" s="80" t="s">
        <v>202</v>
      </c>
      <c r="E236" s="74" t="n">
        <f aca="false">'приложение 10'!I632</f>
        <v>3305900</v>
      </c>
    </row>
    <row r="237" customFormat="false" ht="48.5" hidden="false" customHeight="false" outlineLevel="0" collapsed="false">
      <c r="A237" s="44"/>
      <c r="B237" s="36" t="s">
        <v>225</v>
      </c>
      <c r="C237" s="79" t="s">
        <v>226</v>
      </c>
      <c r="D237" s="80"/>
      <c r="E237" s="74" t="n">
        <f aca="false">E238</f>
        <v>1902600</v>
      </c>
    </row>
    <row r="238" customFormat="false" ht="48.5" hidden="false" customHeight="false" outlineLevel="0" collapsed="false">
      <c r="A238" s="44"/>
      <c r="B238" s="36" t="s">
        <v>167</v>
      </c>
      <c r="C238" s="79" t="s">
        <v>226</v>
      </c>
      <c r="D238" s="80" t="s">
        <v>202</v>
      </c>
      <c r="E238" s="74" t="n">
        <f aca="false">'приложение 10'!I634</f>
        <v>1902600</v>
      </c>
    </row>
    <row r="239" customFormat="false" ht="48.5" hidden="false" customHeight="false" outlineLevel="0" collapsed="false">
      <c r="A239" s="44"/>
      <c r="B239" s="30" t="s">
        <v>225</v>
      </c>
      <c r="C239" s="79" t="s">
        <v>227</v>
      </c>
      <c r="D239" s="80"/>
      <c r="E239" s="74" t="n">
        <f aca="false">E240</f>
        <v>177600</v>
      </c>
    </row>
    <row r="240" customFormat="false" ht="48.5" hidden="false" customHeight="false" outlineLevel="0" collapsed="false">
      <c r="A240" s="44"/>
      <c r="B240" s="30" t="s">
        <v>167</v>
      </c>
      <c r="C240" s="79" t="s">
        <v>227</v>
      </c>
      <c r="D240" s="80" t="s">
        <v>202</v>
      </c>
      <c r="E240" s="74" t="n">
        <f aca="false">'приложение 10'!I636</f>
        <v>177600</v>
      </c>
    </row>
    <row r="241" customFormat="false" ht="48.5" hidden="false" customHeight="false" outlineLevel="0" collapsed="false">
      <c r="A241" s="44"/>
      <c r="B241" s="36" t="s">
        <v>228</v>
      </c>
      <c r="C241" s="79" t="n">
        <v>6110100000</v>
      </c>
      <c r="D241" s="80"/>
      <c r="E241" s="74" t="n">
        <f aca="false">E242</f>
        <v>330000</v>
      </c>
    </row>
    <row r="242" customFormat="false" ht="32.8" hidden="false" customHeight="false" outlineLevel="0" collapsed="false">
      <c r="A242" s="44"/>
      <c r="B242" s="36" t="s">
        <v>130</v>
      </c>
      <c r="C242" s="79" t="n">
        <v>6110100590</v>
      </c>
      <c r="D242" s="80"/>
      <c r="E242" s="74" t="n">
        <f aca="false">E243</f>
        <v>330000</v>
      </c>
    </row>
    <row r="243" s="70" customFormat="true" ht="48.5" hidden="false" customHeight="false" outlineLevel="0" collapsed="false">
      <c r="A243" s="44"/>
      <c r="B243" s="36" t="s">
        <v>167</v>
      </c>
      <c r="C243" s="79" t="n">
        <v>6110100590</v>
      </c>
      <c r="D243" s="80" t="s">
        <v>202</v>
      </c>
      <c r="E243" s="74" t="n">
        <f aca="false">'приложение 10'!I639</f>
        <v>330000</v>
      </c>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c r="DA243" s="48"/>
      <c r="DB243" s="48"/>
      <c r="DC243" s="48"/>
      <c r="DD243" s="48"/>
      <c r="DE243" s="48"/>
      <c r="DF243" s="48"/>
      <c r="DG243" s="48"/>
      <c r="DH243" s="48"/>
      <c r="DI243" s="48"/>
      <c r="DJ243" s="48"/>
      <c r="DK243" s="48"/>
      <c r="DL243" s="48"/>
      <c r="DM243" s="48"/>
      <c r="DN243" s="48"/>
      <c r="DO243" s="48"/>
      <c r="DP243" s="48"/>
      <c r="DQ243" s="48"/>
      <c r="DR243" s="48"/>
      <c r="DS243" s="48"/>
      <c r="DT243" s="48"/>
      <c r="DU243" s="48"/>
      <c r="DV243" s="48"/>
      <c r="DW243" s="48"/>
      <c r="DX243" s="48"/>
      <c r="DY243" s="48"/>
      <c r="DZ243" s="48"/>
      <c r="EA243" s="48"/>
      <c r="EB243" s="48"/>
      <c r="EC243" s="48"/>
      <c r="ED243" s="48"/>
      <c r="EE243" s="48"/>
      <c r="EF243" s="48"/>
      <c r="EG243" s="48"/>
      <c r="EH243" s="48"/>
      <c r="EI243" s="48"/>
      <c r="EJ243" s="48"/>
      <c r="EK243" s="48"/>
      <c r="EL243" s="48"/>
      <c r="EM243" s="48"/>
      <c r="EN243" s="48"/>
      <c r="EO243" s="48"/>
      <c r="EP243" s="48"/>
      <c r="EQ243" s="48"/>
      <c r="ER243" s="48"/>
      <c r="ES243" s="48"/>
      <c r="ET243" s="48"/>
      <c r="EU243" s="48"/>
      <c r="EV243" s="48"/>
      <c r="EW243" s="48"/>
      <c r="EX243" s="48"/>
      <c r="EY243" s="48"/>
      <c r="EZ243" s="48"/>
      <c r="FA243" s="48"/>
      <c r="FB243" s="48"/>
      <c r="FC243" s="48"/>
      <c r="FD243" s="48"/>
      <c r="FE243" s="48"/>
      <c r="FF243" s="48"/>
      <c r="FG243" s="48"/>
      <c r="FH243" s="48"/>
      <c r="FI243" s="48"/>
      <c r="FJ243" s="48"/>
      <c r="FK243" s="48"/>
      <c r="FL243" s="48"/>
      <c r="FM243" s="48"/>
      <c r="FN243" s="48"/>
      <c r="FO243" s="48"/>
      <c r="FP243" s="48"/>
      <c r="FQ243" s="48"/>
      <c r="FR243" s="48"/>
      <c r="FS243" s="48"/>
      <c r="FT243" s="48"/>
      <c r="FU243" s="48"/>
      <c r="FV243" s="48"/>
      <c r="FW243" s="48"/>
      <c r="FX243" s="48"/>
      <c r="FY243" s="48"/>
      <c r="FZ243" s="48"/>
      <c r="GA243" s="48"/>
      <c r="GB243" s="48"/>
      <c r="GC243" s="48"/>
      <c r="GD243" s="48"/>
      <c r="GE243" s="48"/>
      <c r="GF243" s="48"/>
      <c r="GG243" s="48"/>
      <c r="GH243" s="48"/>
      <c r="GI243" s="48"/>
      <c r="GJ243" s="48"/>
      <c r="GK243" s="48"/>
      <c r="GL243" s="48"/>
      <c r="GM243" s="48"/>
      <c r="GN243" s="48"/>
      <c r="GO243" s="48"/>
      <c r="GP243" s="48"/>
      <c r="GQ243" s="48"/>
      <c r="GR243" s="48"/>
      <c r="GS243" s="48"/>
      <c r="GT243" s="48"/>
      <c r="GU243" s="48"/>
      <c r="GV243" s="48"/>
      <c r="GW243" s="48"/>
      <c r="GX243" s="48"/>
      <c r="GY243" s="48"/>
      <c r="GZ243" s="48"/>
      <c r="HA243" s="48"/>
      <c r="HB243" s="48"/>
      <c r="HC243" s="48"/>
      <c r="HD243" s="48"/>
      <c r="HE243" s="48"/>
      <c r="HF243" s="48"/>
      <c r="HG243" s="48"/>
      <c r="HH243" s="48"/>
      <c r="HI243" s="48"/>
      <c r="HJ243" s="48"/>
      <c r="HK243" s="48"/>
      <c r="HL243" s="48"/>
      <c r="HM243" s="48"/>
      <c r="HN243" s="48"/>
      <c r="HO243" s="48"/>
      <c r="HP243" s="48"/>
      <c r="HQ243" s="48"/>
      <c r="HR243" s="48"/>
      <c r="HS243" s="48"/>
      <c r="HT243" s="48"/>
      <c r="HU243" s="48"/>
      <c r="HV243" s="48"/>
      <c r="HW243" s="48"/>
      <c r="HX243" s="48"/>
      <c r="HY243" s="48"/>
      <c r="HZ243" s="48"/>
      <c r="IA243" s="48"/>
      <c r="IB243" s="48"/>
      <c r="IC243" s="48"/>
      <c r="ID243" s="48"/>
      <c r="IE243" s="48"/>
      <c r="IF243" s="48"/>
      <c r="IG243" s="48"/>
      <c r="IH243" s="48"/>
      <c r="II243" s="48"/>
      <c r="IJ243" s="48"/>
      <c r="IK243" s="48"/>
      <c r="IL243" s="48"/>
      <c r="IM243" s="48"/>
      <c r="IN243" s="48"/>
      <c r="IO243" s="48"/>
      <c r="IP243" s="48"/>
      <c r="IQ243" s="48"/>
      <c r="IR243" s="48"/>
      <c r="IS243" s="48"/>
      <c r="IT243" s="48"/>
      <c r="IU243" s="48"/>
      <c r="IV243" s="48"/>
      <c r="IW243" s="48"/>
      <c r="IX243" s="48"/>
      <c r="IY243" s="48"/>
      <c r="IZ243" s="48"/>
      <c r="JA243" s="48"/>
      <c r="JB243" s="48"/>
      <c r="JC243" s="48"/>
      <c r="JD243" s="48"/>
      <c r="JE243" s="48"/>
      <c r="JF243" s="48"/>
      <c r="JG243" s="48"/>
      <c r="JH243" s="48"/>
      <c r="JI243" s="48"/>
      <c r="JJ243" s="48"/>
      <c r="JK243" s="48"/>
      <c r="JL243" s="48"/>
      <c r="JM243" s="48"/>
      <c r="JN243" s="48"/>
      <c r="JO243" s="48"/>
      <c r="JP243" s="48"/>
      <c r="JQ243" s="48"/>
      <c r="JR243" s="48"/>
      <c r="JS243" s="48"/>
      <c r="JT243" s="48"/>
      <c r="JU243" s="48"/>
      <c r="JV243" s="48"/>
      <c r="JW243" s="48"/>
      <c r="JX243" s="48"/>
      <c r="JY243" s="48"/>
      <c r="JZ243" s="48"/>
      <c r="KA243" s="48"/>
      <c r="KB243" s="48"/>
      <c r="KC243" s="48"/>
      <c r="KD243" s="48"/>
      <c r="KE243" s="48"/>
      <c r="KF243" s="48"/>
      <c r="KG243" s="48"/>
      <c r="KH243" s="48"/>
      <c r="KI243" s="48"/>
      <c r="KJ243" s="48"/>
      <c r="KK243" s="48"/>
      <c r="KL243" s="48"/>
      <c r="KM243" s="48"/>
      <c r="KN243" s="48"/>
      <c r="KO243" s="48"/>
      <c r="KP243" s="48"/>
      <c r="KQ243" s="48"/>
      <c r="KR243" s="48"/>
      <c r="KS243" s="48"/>
      <c r="KT243" s="48"/>
      <c r="KU243" s="48"/>
      <c r="KV243" s="48"/>
      <c r="KW243" s="48"/>
      <c r="KX243" s="48"/>
      <c r="KY243" s="48"/>
      <c r="KZ243" s="48"/>
      <c r="LA243" s="48"/>
      <c r="LB243" s="48"/>
      <c r="LC243" s="48"/>
      <c r="LD243" s="48"/>
      <c r="LE243" s="48"/>
      <c r="LF243" s="48"/>
      <c r="LG243" s="48"/>
      <c r="LH243" s="48"/>
      <c r="LI243" s="48"/>
      <c r="LJ243" s="48"/>
      <c r="LK243" s="48"/>
      <c r="LL243" s="48"/>
      <c r="LM243" s="48"/>
      <c r="LN243" s="48"/>
      <c r="LO243" s="48"/>
      <c r="LP243" s="48"/>
      <c r="LQ243" s="48"/>
      <c r="LR243" s="48"/>
      <c r="LS243" s="48"/>
      <c r="LT243" s="48"/>
      <c r="LU243" s="48"/>
      <c r="LV243" s="48"/>
      <c r="LW243" s="48"/>
      <c r="LX243" s="48"/>
      <c r="LY243" s="48"/>
      <c r="LZ243" s="48"/>
      <c r="MA243" s="48"/>
      <c r="MB243" s="48"/>
      <c r="MC243" s="48"/>
      <c r="MD243" s="48"/>
      <c r="ME243" s="48"/>
      <c r="MF243" s="48"/>
      <c r="MG243" s="48"/>
      <c r="MH243" s="48"/>
      <c r="MI243" s="48"/>
      <c r="MJ243" s="48"/>
      <c r="MK243" s="48"/>
      <c r="ML243" s="48"/>
      <c r="MM243" s="48"/>
      <c r="MN243" s="48"/>
      <c r="MO243" s="48"/>
      <c r="MP243" s="48"/>
      <c r="MQ243" s="48"/>
      <c r="MR243" s="48"/>
      <c r="MS243" s="48"/>
      <c r="MT243" s="48"/>
      <c r="MU243" s="48"/>
      <c r="MV243" s="48"/>
      <c r="MW243" s="48"/>
      <c r="MX243" s="48"/>
      <c r="MY243" s="48"/>
      <c r="MZ243" s="48"/>
      <c r="NA243" s="48"/>
      <c r="NB243" s="48"/>
      <c r="NC243" s="48"/>
      <c r="ND243" s="48"/>
      <c r="NE243" s="48"/>
      <c r="NF243" s="48"/>
      <c r="NG243" s="48"/>
      <c r="NH243" s="48"/>
      <c r="NI243" s="48"/>
      <c r="NJ243" s="48"/>
      <c r="NK243" s="48"/>
      <c r="NL243" s="48"/>
      <c r="NM243" s="48"/>
      <c r="NN243" s="48"/>
      <c r="NO243" s="48"/>
      <c r="NP243" s="48"/>
      <c r="NQ243" s="48"/>
      <c r="NR243" s="48"/>
      <c r="NS243" s="48"/>
      <c r="NT243" s="48"/>
      <c r="NU243" s="48"/>
      <c r="NV243" s="48"/>
      <c r="NW243" s="48"/>
      <c r="NX243" s="48"/>
      <c r="NY243" s="48"/>
      <c r="NZ243" s="48"/>
      <c r="OA243" s="48"/>
      <c r="OB243" s="48"/>
      <c r="OC243" s="48"/>
      <c r="OD243" s="48"/>
      <c r="OE243" s="48"/>
      <c r="OF243" s="48"/>
      <c r="OG243" s="48"/>
      <c r="OH243" s="48"/>
      <c r="OI243" s="48"/>
      <c r="OJ243" s="48"/>
      <c r="OK243" s="48"/>
      <c r="OL243" s="48"/>
      <c r="OM243" s="48"/>
      <c r="ON243" s="48"/>
      <c r="OO243" s="48"/>
      <c r="OP243" s="48"/>
      <c r="OQ243" s="48"/>
      <c r="OR243" s="48"/>
      <c r="OS243" s="48"/>
      <c r="OT243" s="48"/>
      <c r="OU243" s="48"/>
      <c r="OV243" s="48"/>
      <c r="OW243" s="48"/>
      <c r="OX243" s="48"/>
      <c r="OY243" s="48"/>
      <c r="OZ243" s="48"/>
      <c r="PA243" s="48"/>
      <c r="PB243" s="48"/>
      <c r="PC243" s="48"/>
      <c r="PD243" s="48"/>
      <c r="PE243" s="48"/>
      <c r="PF243" s="48"/>
      <c r="PG243" s="48"/>
      <c r="PH243" s="48"/>
      <c r="PI243" s="48"/>
      <c r="PJ243" s="48"/>
      <c r="PK243" s="48"/>
      <c r="PL243" s="48"/>
      <c r="PM243" s="48"/>
      <c r="PN243" s="48"/>
      <c r="PO243" s="48"/>
      <c r="PP243" s="48"/>
      <c r="PQ243" s="48"/>
      <c r="PR243" s="48"/>
      <c r="PS243" s="48"/>
      <c r="PT243" s="48"/>
      <c r="PU243" s="48"/>
      <c r="PV243" s="48"/>
      <c r="PW243" s="48"/>
      <c r="PX243" s="48"/>
      <c r="PY243" s="48"/>
      <c r="PZ243" s="48"/>
      <c r="QA243" s="48"/>
      <c r="QB243" s="48"/>
      <c r="QC243" s="48"/>
      <c r="QD243" s="48"/>
      <c r="QE243" s="48"/>
      <c r="QF243" s="48"/>
      <c r="QG243" s="48"/>
      <c r="QH243" s="48"/>
      <c r="QI243" s="48"/>
      <c r="QJ243" s="48"/>
      <c r="QK243" s="48"/>
      <c r="QL243" s="48"/>
      <c r="QM243" s="48"/>
      <c r="QN243" s="48"/>
      <c r="QO243" s="48"/>
      <c r="QP243" s="48"/>
      <c r="QQ243" s="48"/>
      <c r="QR243" s="48"/>
      <c r="QS243" s="48"/>
      <c r="QT243" s="48"/>
      <c r="QU243" s="48"/>
      <c r="QV243" s="48"/>
      <c r="QW243" s="48"/>
      <c r="QX243" s="48"/>
      <c r="QY243" s="48"/>
      <c r="QZ243" s="48"/>
      <c r="RA243" s="48"/>
      <c r="RB243" s="48"/>
      <c r="RC243" s="48"/>
      <c r="RD243" s="48"/>
      <c r="RE243" s="48"/>
      <c r="RF243" s="48"/>
      <c r="RG243" s="48"/>
      <c r="RH243" s="48"/>
      <c r="RI243" s="48"/>
      <c r="RJ243" s="48"/>
      <c r="RK243" s="48"/>
      <c r="RL243" s="48"/>
      <c r="RM243" s="48"/>
      <c r="RN243" s="48"/>
      <c r="RO243" s="48"/>
      <c r="RP243" s="48"/>
      <c r="RQ243" s="48"/>
      <c r="RR243" s="48"/>
      <c r="RS243" s="48"/>
      <c r="RT243" s="48"/>
      <c r="RU243" s="48"/>
      <c r="RV243" s="48"/>
      <c r="RW243" s="48"/>
      <c r="RX243" s="48"/>
      <c r="RY243" s="48"/>
      <c r="RZ243" s="48"/>
      <c r="SA243" s="48"/>
      <c r="SB243" s="48"/>
      <c r="SC243" s="48"/>
      <c r="SD243" s="48"/>
      <c r="SE243" s="48"/>
      <c r="SF243" s="48"/>
      <c r="SG243" s="48"/>
      <c r="SH243" s="48"/>
      <c r="SI243" s="48"/>
      <c r="SJ243" s="48"/>
      <c r="SK243" s="48"/>
      <c r="SL243" s="48"/>
      <c r="SM243" s="48"/>
      <c r="SN243" s="48"/>
      <c r="SO243" s="48"/>
      <c r="SP243" s="48"/>
      <c r="SQ243" s="48"/>
      <c r="SR243" s="48"/>
      <c r="SS243" s="48"/>
      <c r="ST243" s="48"/>
      <c r="SU243" s="48"/>
      <c r="SV243" s="48"/>
      <c r="SW243" s="48"/>
      <c r="SX243" s="48"/>
      <c r="SY243" s="48"/>
      <c r="SZ243" s="48"/>
      <c r="TA243" s="48"/>
      <c r="TB243" s="48"/>
      <c r="TC243" s="48"/>
      <c r="TD243" s="48"/>
      <c r="TE243" s="48"/>
      <c r="TF243" s="48"/>
      <c r="TG243" s="48"/>
      <c r="TH243" s="48"/>
      <c r="TI243" s="48"/>
      <c r="TJ243" s="48"/>
      <c r="TK243" s="48"/>
      <c r="TL243" s="48"/>
      <c r="TM243" s="48"/>
      <c r="TN243" s="48"/>
      <c r="TO243" s="48"/>
      <c r="TP243" s="48"/>
      <c r="TQ243" s="48"/>
      <c r="TR243" s="48"/>
      <c r="TS243" s="48"/>
      <c r="TT243" s="48"/>
      <c r="TU243" s="48"/>
      <c r="TV243" s="48"/>
      <c r="TW243" s="48"/>
      <c r="TX243" s="48"/>
      <c r="TY243" s="48"/>
      <c r="TZ243" s="48"/>
      <c r="UA243" s="48"/>
      <c r="UB243" s="48"/>
      <c r="UC243" s="48"/>
      <c r="UD243" s="48"/>
      <c r="UE243" s="48"/>
      <c r="UF243" s="48"/>
      <c r="UG243" s="48"/>
      <c r="UH243" s="48"/>
      <c r="UI243" s="48"/>
      <c r="UJ243" s="48"/>
      <c r="UK243" s="48"/>
      <c r="UL243" s="48"/>
      <c r="UM243" s="48"/>
      <c r="UN243" s="48"/>
      <c r="UO243" s="48"/>
      <c r="UP243" s="48"/>
      <c r="UQ243" s="48"/>
      <c r="UR243" s="48"/>
      <c r="US243" s="48"/>
      <c r="UT243" s="48"/>
      <c r="UU243" s="48"/>
      <c r="UV243" s="48"/>
      <c r="UW243" s="48"/>
      <c r="UX243" s="48"/>
      <c r="UY243" s="48"/>
      <c r="UZ243" s="48"/>
      <c r="VA243" s="48"/>
      <c r="VB243" s="48"/>
      <c r="VC243" s="48"/>
      <c r="VD243" s="48"/>
      <c r="VE243" s="48"/>
      <c r="VF243" s="48"/>
      <c r="VG243" s="48"/>
      <c r="VH243" s="48"/>
      <c r="VI243" s="48"/>
      <c r="VJ243" s="48"/>
      <c r="VK243" s="48"/>
      <c r="VL243" s="48"/>
      <c r="VM243" s="48"/>
      <c r="VN243" s="48"/>
      <c r="VO243" s="48"/>
      <c r="VP243" s="48"/>
      <c r="VQ243" s="48"/>
      <c r="VR243" s="48"/>
      <c r="VS243" s="48"/>
      <c r="VT243" s="48"/>
      <c r="VU243" s="48"/>
      <c r="VV243" s="48"/>
      <c r="VW243" s="48"/>
      <c r="VX243" s="48"/>
      <c r="VY243" s="48"/>
      <c r="VZ243" s="48"/>
      <c r="WA243" s="48"/>
      <c r="WB243" s="48"/>
      <c r="WC243" s="48"/>
      <c r="WD243" s="48"/>
      <c r="WE243" s="48"/>
      <c r="WF243" s="48"/>
      <c r="WG243" s="48"/>
      <c r="WH243" s="48"/>
      <c r="WI243" s="48"/>
      <c r="WJ243" s="48"/>
      <c r="WK243" s="48"/>
      <c r="WL243" s="48"/>
      <c r="WM243" s="48"/>
      <c r="WN243" s="48"/>
      <c r="WO243" s="48"/>
      <c r="WP243" s="48"/>
      <c r="WQ243" s="48"/>
      <c r="WR243" s="48"/>
      <c r="WS243" s="48"/>
      <c r="WT243" s="48"/>
      <c r="WU243" s="48"/>
      <c r="WV243" s="48"/>
      <c r="WW243" s="48"/>
      <c r="WX243" s="48"/>
      <c r="WY243" s="48"/>
      <c r="WZ243" s="48"/>
      <c r="XA243" s="48"/>
      <c r="XB243" s="48"/>
      <c r="XC243" s="48"/>
      <c r="XD243" s="48"/>
      <c r="XE243" s="48"/>
      <c r="XF243" s="48"/>
      <c r="XG243" s="48"/>
      <c r="XH243" s="48"/>
      <c r="XI243" s="48"/>
      <c r="XJ243" s="48"/>
      <c r="XK243" s="48"/>
      <c r="XL243" s="48"/>
      <c r="XM243" s="48"/>
      <c r="XN243" s="48"/>
      <c r="XO243" s="48"/>
      <c r="XP243" s="48"/>
      <c r="XQ243" s="48"/>
      <c r="XR243" s="48"/>
      <c r="XS243" s="48"/>
      <c r="XT243" s="48"/>
      <c r="XU243" s="48"/>
      <c r="XV243" s="48"/>
      <c r="XW243" s="48"/>
      <c r="XX243" s="48"/>
      <c r="XY243" s="48"/>
      <c r="XZ243" s="48"/>
      <c r="YA243" s="48"/>
      <c r="YB243" s="48"/>
      <c r="YC243" s="48"/>
      <c r="YD243" s="48"/>
      <c r="YE243" s="48"/>
      <c r="YF243" s="48"/>
      <c r="YG243" s="48"/>
      <c r="YH243" s="48"/>
      <c r="YI243" s="48"/>
      <c r="YJ243" s="48"/>
      <c r="YK243" s="48"/>
      <c r="YL243" s="48"/>
      <c r="YM243" s="48"/>
      <c r="YN243" s="48"/>
      <c r="YO243" s="48"/>
      <c r="YP243" s="48"/>
      <c r="YQ243" s="48"/>
      <c r="YR243" s="48"/>
      <c r="YS243" s="48"/>
      <c r="YT243" s="48"/>
      <c r="YU243" s="48"/>
      <c r="YV243" s="48"/>
      <c r="YW243" s="48"/>
      <c r="YX243" s="48"/>
      <c r="YY243" s="48"/>
      <c r="YZ243" s="48"/>
      <c r="ZA243" s="48"/>
      <c r="ZB243" s="48"/>
      <c r="ZC243" s="48"/>
      <c r="ZD243" s="48"/>
      <c r="ZE243" s="48"/>
      <c r="ZF243" s="48"/>
      <c r="ZG243" s="48"/>
      <c r="ZH243" s="48"/>
      <c r="ZI243" s="48"/>
      <c r="ZJ243" s="48"/>
      <c r="ZK243" s="48"/>
      <c r="ZL243" s="48"/>
      <c r="ZM243" s="48"/>
      <c r="ZN243" s="48"/>
      <c r="ZO243" s="48"/>
      <c r="ZP243" s="48"/>
      <c r="ZQ243" s="48"/>
      <c r="ZR243" s="48"/>
      <c r="ZS243" s="48"/>
      <c r="ZT243" s="48"/>
      <c r="ZU243" s="48"/>
      <c r="ZV243" s="48"/>
      <c r="ZW243" s="48"/>
      <c r="ZX243" s="48"/>
      <c r="ZY243" s="48"/>
      <c r="ZZ243" s="48"/>
      <c r="AAA243" s="48"/>
      <c r="AAB243" s="48"/>
      <c r="AAC243" s="48"/>
      <c r="AAD243" s="48"/>
      <c r="AAE243" s="48"/>
      <c r="AAF243" s="48"/>
      <c r="AAG243" s="48"/>
      <c r="AAH243" s="48"/>
      <c r="AAI243" s="48"/>
      <c r="AAJ243" s="48"/>
      <c r="AAK243" s="48"/>
      <c r="AAL243" s="48"/>
      <c r="AAM243" s="48"/>
      <c r="AAN243" s="48"/>
      <c r="AAO243" s="48"/>
      <c r="AAP243" s="48"/>
      <c r="AAQ243" s="48"/>
      <c r="AAR243" s="48"/>
      <c r="AAS243" s="48"/>
      <c r="AAT243" s="48"/>
      <c r="AAU243" s="48"/>
      <c r="AAV243" s="48"/>
      <c r="AAW243" s="48"/>
      <c r="AAX243" s="48"/>
      <c r="AAY243" s="48"/>
      <c r="AAZ243" s="48"/>
      <c r="ABA243" s="48"/>
      <c r="ABB243" s="48"/>
      <c r="ABC243" s="48"/>
      <c r="ABD243" s="48"/>
      <c r="ABE243" s="48"/>
      <c r="ABF243" s="48"/>
      <c r="ABG243" s="48"/>
      <c r="ABH243" s="48"/>
      <c r="ABI243" s="48"/>
      <c r="ABJ243" s="48"/>
      <c r="ABK243" s="48"/>
      <c r="ABL243" s="48"/>
      <c r="ABM243" s="48"/>
      <c r="ABN243" s="48"/>
      <c r="ABO243" s="48"/>
      <c r="ABP243" s="48"/>
      <c r="ABQ243" s="48"/>
      <c r="ABR243" s="48"/>
      <c r="ABS243" s="48"/>
      <c r="ABT243" s="48"/>
      <c r="ABU243" s="48"/>
      <c r="ABV243" s="48"/>
      <c r="ABW243" s="48"/>
      <c r="ABX243" s="48"/>
      <c r="ABY243" s="48"/>
      <c r="ABZ243" s="48"/>
      <c r="ACA243" s="48"/>
      <c r="ACB243" s="48"/>
      <c r="ACC243" s="48"/>
      <c r="ACD243" s="48"/>
      <c r="ACE243" s="48"/>
      <c r="ACF243" s="48"/>
      <c r="ACG243" s="48"/>
      <c r="ACH243" s="48"/>
      <c r="ACI243" s="48"/>
      <c r="ACJ243" s="48"/>
      <c r="ACK243" s="48"/>
      <c r="ACL243" s="48"/>
      <c r="ACM243" s="48"/>
      <c r="ACN243" s="48"/>
      <c r="ACO243" s="48"/>
      <c r="ACP243" s="48"/>
      <c r="ACQ243" s="48"/>
      <c r="ACR243" s="48"/>
      <c r="ACS243" s="48"/>
      <c r="ACT243" s="48"/>
      <c r="ACU243" s="48"/>
      <c r="ACV243" s="48"/>
      <c r="ACW243" s="48"/>
      <c r="ACX243" s="48"/>
      <c r="ACY243" s="48"/>
      <c r="ACZ243" s="48"/>
      <c r="ADA243" s="48"/>
      <c r="ADB243" s="48"/>
      <c r="ADC243" s="48"/>
      <c r="ADD243" s="48"/>
      <c r="ADE243" s="48"/>
      <c r="ADF243" s="48"/>
      <c r="ADG243" s="48"/>
      <c r="ADH243" s="48"/>
      <c r="ADI243" s="48"/>
      <c r="ADJ243" s="48"/>
      <c r="ADK243" s="48"/>
      <c r="ADL243" s="48"/>
      <c r="ADM243" s="48"/>
      <c r="ADN243" s="48"/>
      <c r="ADO243" s="48"/>
      <c r="ADP243" s="48"/>
      <c r="ADQ243" s="48"/>
      <c r="ADR243" s="48"/>
      <c r="ADS243" s="48"/>
      <c r="ADT243" s="48"/>
      <c r="ADU243" s="48"/>
      <c r="ADV243" s="48"/>
      <c r="ADW243" s="48"/>
      <c r="ADX243" s="48"/>
      <c r="ADY243" s="48"/>
      <c r="ADZ243" s="48"/>
      <c r="AEA243" s="48"/>
      <c r="AEB243" s="48"/>
      <c r="AEC243" s="48"/>
      <c r="AED243" s="48"/>
      <c r="AEE243" s="48"/>
      <c r="AEF243" s="48"/>
      <c r="AEG243" s="48"/>
      <c r="AEH243" s="48"/>
      <c r="AEI243" s="48"/>
      <c r="AEJ243" s="48"/>
      <c r="AEK243" s="48"/>
      <c r="AEL243" s="48"/>
      <c r="AEM243" s="48"/>
      <c r="AEN243" s="48"/>
      <c r="AEO243" s="48"/>
      <c r="AEP243" s="48"/>
      <c r="AEQ243" s="48"/>
      <c r="AER243" s="48"/>
      <c r="AES243" s="48"/>
      <c r="AET243" s="48"/>
      <c r="AEU243" s="48"/>
      <c r="AEV243" s="48"/>
      <c r="AEW243" s="48"/>
      <c r="AEX243" s="48"/>
      <c r="AEY243" s="48"/>
      <c r="AEZ243" s="48"/>
      <c r="AFA243" s="48"/>
      <c r="AFB243" s="48"/>
      <c r="AFC243" s="48"/>
      <c r="AFD243" s="48"/>
      <c r="AFE243" s="48"/>
      <c r="AFF243" s="48"/>
      <c r="AFG243" s="48"/>
      <c r="AFH243" s="48"/>
      <c r="AFI243" s="48"/>
      <c r="AFJ243" s="48"/>
      <c r="AFK243" s="48"/>
      <c r="AFL243" s="48"/>
      <c r="AFM243" s="48"/>
      <c r="AFN243" s="48"/>
      <c r="AFO243" s="48"/>
      <c r="AFP243" s="48"/>
      <c r="AFQ243" s="48"/>
      <c r="AFR243" s="48"/>
      <c r="AFS243" s="48"/>
      <c r="AFT243" s="48"/>
      <c r="AFU243" s="48"/>
      <c r="AFV243" s="48"/>
      <c r="AFW243" s="48"/>
      <c r="AFX243" s="48"/>
      <c r="AFY243" s="48"/>
      <c r="AFZ243" s="48"/>
      <c r="AGA243" s="48"/>
      <c r="AGB243" s="48"/>
      <c r="AGC243" s="48"/>
      <c r="AGD243" s="48"/>
      <c r="AGE243" s="48"/>
      <c r="AGF243" s="48"/>
      <c r="AGG243" s="48"/>
      <c r="AGH243" s="48"/>
      <c r="AGI243" s="48"/>
      <c r="AGJ243" s="48"/>
      <c r="AGK243" s="48"/>
      <c r="AGL243" s="48"/>
      <c r="AGM243" s="48"/>
      <c r="AGN243" s="48"/>
      <c r="AGO243" s="48"/>
      <c r="AGP243" s="48"/>
      <c r="AGQ243" s="48"/>
      <c r="AGR243" s="48"/>
      <c r="AGS243" s="48"/>
      <c r="AGT243" s="48"/>
      <c r="AGU243" s="48"/>
      <c r="AGV243" s="48"/>
      <c r="AGW243" s="48"/>
      <c r="AGX243" s="48"/>
      <c r="AGY243" s="48"/>
      <c r="AGZ243" s="48"/>
      <c r="AHA243" s="48"/>
      <c r="AHB243" s="48"/>
      <c r="AHC243" s="48"/>
      <c r="AHD243" s="48"/>
      <c r="AHE243" s="48"/>
      <c r="AHF243" s="48"/>
      <c r="AHG243" s="48"/>
      <c r="AHH243" s="48"/>
      <c r="AHI243" s="48"/>
      <c r="AHJ243" s="48"/>
      <c r="AHK243" s="48"/>
      <c r="AHL243" s="48"/>
      <c r="AHM243" s="48"/>
      <c r="AHN243" s="48"/>
      <c r="AHO243" s="48"/>
      <c r="AHP243" s="48"/>
      <c r="AHQ243" s="48"/>
      <c r="AHR243" s="48"/>
      <c r="AHS243" s="48"/>
      <c r="AHT243" s="48"/>
      <c r="AHU243" s="48"/>
      <c r="AHV243" s="48"/>
      <c r="AHW243" s="48"/>
      <c r="AHX243" s="48"/>
      <c r="AHY243" s="48"/>
      <c r="AHZ243" s="48"/>
      <c r="AIA243" s="48"/>
      <c r="AIB243" s="48"/>
      <c r="AIC243" s="48"/>
      <c r="AID243" s="48"/>
      <c r="AIE243" s="48"/>
      <c r="AIF243" s="48"/>
      <c r="AIG243" s="48"/>
      <c r="AIH243" s="48"/>
      <c r="AII243" s="48"/>
      <c r="AIJ243" s="48"/>
      <c r="AIK243" s="48"/>
      <c r="AIL243" s="48"/>
      <c r="AIM243" s="48"/>
      <c r="AIN243" s="48"/>
      <c r="AIO243" s="48"/>
      <c r="AIP243" s="48"/>
      <c r="AIQ243" s="48"/>
      <c r="AIR243" s="48"/>
      <c r="AIS243" s="48"/>
      <c r="AIT243" s="48"/>
      <c r="AIU243" s="48"/>
      <c r="AIV243" s="48"/>
      <c r="AIW243" s="48"/>
      <c r="AIX243" s="48"/>
      <c r="AIY243" s="48"/>
      <c r="AIZ243" s="48"/>
      <c r="AJA243" s="48"/>
      <c r="AJB243" s="48"/>
      <c r="AJC243" s="48"/>
      <c r="AJD243" s="48"/>
      <c r="AJE243" s="48"/>
      <c r="AJF243" s="48"/>
      <c r="AJG243" s="48"/>
      <c r="AJH243" s="48"/>
      <c r="AJI243" s="48"/>
      <c r="AJJ243" s="48"/>
      <c r="AJK243" s="48"/>
      <c r="AJL243" s="48"/>
      <c r="AJM243" s="48"/>
      <c r="AJN243" s="48"/>
      <c r="AJO243" s="48"/>
      <c r="AJP243" s="48"/>
      <c r="AJQ243" s="48"/>
      <c r="AJR243" s="48"/>
      <c r="AJS243" s="48"/>
      <c r="AJT243" s="48"/>
      <c r="AJU243" s="48"/>
      <c r="AJV243" s="48"/>
      <c r="AJW243" s="48"/>
      <c r="AJX243" s="48"/>
      <c r="AJY243" s="48"/>
      <c r="AJZ243" s="48"/>
      <c r="AKA243" s="48"/>
      <c r="AKB243" s="48"/>
      <c r="AKC243" s="48"/>
      <c r="AKD243" s="48"/>
      <c r="AKE243" s="48"/>
      <c r="AKF243" s="48"/>
      <c r="AKG243" s="48"/>
      <c r="AKH243" s="48"/>
      <c r="AKI243" s="48"/>
      <c r="AKJ243" s="48"/>
      <c r="AKK243" s="48"/>
      <c r="AKL243" s="48"/>
      <c r="AKM243" s="48"/>
      <c r="AKN243" s="48"/>
      <c r="AKO243" s="48"/>
      <c r="AKP243" s="48"/>
      <c r="AKQ243" s="48"/>
      <c r="AKR243" s="48"/>
      <c r="AKS243" s="48"/>
      <c r="AKT243" s="48"/>
      <c r="AKU243" s="48"/>
      <c r="AKV243" s="48"/>
      <c r="AKW243" s="48"/>
      <c r="AKX243" s="48"/>
      <c r="AKY243" s="48"/>
      <c r="AKZ243" s="48"/>
      <c r="ALA243" s="48"/>
      <c r="ALB243" s="48"/>
      <c r="ALC243" s="48"/>
      <c r="ALD243" s="48"/>
      <c r="ALE243" s="48"/>
      <c r="ALF243" s="48"/>
      <c r="ALG243" s="48"/>
      <c r="ALH243" s="48"/>
      <c r="ALI243" s="48"/>
      <c r="ALJ243" s="48"/>
      <c r="ALK243" s="48"/>
      <c r="ALL243" s="48"/>
      <c r="ALM243" s="48"/>
      <c r="ALN243" s="48"/>
      <c r="ALO243" s="48"/>
      <c r="ALP243" s="48"/>
      <c r="ALQ243" s="48"/>
      <c r="ALR243" s="48"/>
      <c r="ALS243" s="48"/>
      <c r="ALT243" s="48"/>
      <c r="ALU243" s="48"/>
      <c r="ALV243" s="48"/>
      <c r="ALW243" s="48"/>
      <c r="ALX243" s="48"/>
      <c r="ALY243" s="48"/>
      <c r="ALZ243" s="48"/>
      <c r="AMA243" s="48"/>
      <c r="AMB243" s="48"/>
      <c r="AMC243" s="48"/>
      <c r="AMD243" s="48"/>
      <c r="AME243" s="48"/>
      <c r="AMF243" s="48"/>
      <c r="AMG243" s="48"/>
      <c r="AMH243" s="48"/>
      <c r="AMI243" s="48"/>
      <c r="AMJ243" s="2"/>
      <c r="AMK243" s="2"/>
    </row>
    <row r="244" customFormat="false" ht="32.8" hidden="false" customHeight="false" outlineLevel="0" collapsed="false">
      <c r="A244" s="44"/>
      <c r="B244" s="30" t="s">
        <v>229</v>
      </c>
      <c r="C244" s="79" t="n">
        <v>6110200000</v>
      </c>
      <c r="D244" s="80"/>
      <c r="E244" s="74" t="n">
        <f aca="false">E245</f>
        <v>4260000</v>
      </c>
    </row>
    <row r="245" customFormat="false" ht="32.8" hidden="false" customHeight="false" outlineLevel="0" collapsed="false">
      <c r="A245" s="44"/>
      <c r="B245" s="30" t="s">
        <v>230</v>
      </c>
      <c r="C245" s="79" t="n">
        <v>6110210160</v>
      </c>
      <c r="D245" s="80"/>
      <c r="E245" s="74" t="n">
        <f aca="false">E246+E247</f>
        <v>4260000</v>
      </c>
    </row>
    <row r="246" customFormat="false" ht="79.85" hidden="false" customHeight="false" outlineLevel="0" collapsed="false">
      <c r="A246" s="44"/>
      <c r="B246" s="30" t="s">
        <v>100</v>
      </c>
      <c r="C246" s="79" t="n">
        <v>6110210160</v>
      </c>
      <c r="D246" s="80" t="s">
        <v>101</v>
      </c>
      <c r="E246" s="74" t="n">
        <f aca="false">'приложение 10'!I619</f>
        <v>4000000</v>
      </c>
    </row>
    <row r="247" s="70" customFormat="true" ht="32.8" hidden="false" customHeight="false" outlineLevel="0" collapsed="false">
      <c r="A247" s="44"/>
      <c r="B247" s="30" t="s">
        <v>103</v>
      </c>
      <c r="C247" s="79" t="n">
        <v>6110210160</v>
      </c>
      <c r="D247" s="80" t="s">
        <v>104</v>
      </c>
      <c r="E247" s="74" t="n">
        <f aca="false">'приложение 10'!I620</f>
        <v>260000</v>
      </c>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48"/>
      <c r="DI247" s="48"/>
      <c r="DJ247" s="48"/>
      <c r="DK247" s="48"/>
      <c r="DL247" s="48"/>
      <c r="DM247" s="48"/>
      <c r="DN247" s="48"/>
      <c r="DO247" s="48"/>
      <c r="DP247" s="48"/>
      <c r="DQ247" s="48"/>
      <c r="DR247" s="48"/>
      <c r="DS247" s="48"/>
      <c r="DT247" s="48"/>
      <c r="DU247" s="48"/>
      <c r="DV247" s="48"/>
      <c r="DW247" s="48"/>
      <c r="DX247" s="48"/>
      <c r="DY247" s="48"/>
      <c r="DZ247" s="48"/>
      <c r="EA247" s="48"/>
      <c r="EB247" s="48"/>
      <c r="EC247" s="48"/>
      <c r="ED247" s="48"/>
      <c r="EE247" s="48"/>
      <c r="EF247" s="48"/>
      <c r="EG247" s="48"/>
      <c r="EH247" s="48"/>
      <c r="EI247" s="48"/>
      <c r="EJ247" s="48"/>
      <c r="EK247" s="48"/>
      <c r="EL247" s="48"/>
      <c r="EM247" s="48"/>
      <c r="EN247" s="48"/>
      <c r="EO247" s="48"/>
      <c r="EP247" s="48"/>
      <c r="EQ247" s="48"/>
      <c r="ER247" s="48"/>
      <c r="ES247" s="48"/>
      <c r="ET247" s="48"/>
      <c r="EU247" s="48"/>
      <c r="EV247" s="48"/>
      <c r="EW247" s="48"/>
      <c r="EX247" s="48"/>
      <c r="EY247" s="48"/>
      <c r="EZ247" s="48"/>
      <c r="FA247" s="48"/>
      <c r="FB247" s="48"/>
      <c r="FC247" s="48"/>
      <c r="FD247" s="48"/>
      <c r="FE247" s="48"/>
      <c r="FF247" s="48"/>
      <c r="FG247" s="48"/>
      <c r="FH247" s="48"/>
      <c r="FI247" s="48"/>
      <c r="FJ247" s="48"/>
      <c r="FK247" s="48"/>
      <c r="FL247" s="48"/>
      <c r="FM247" s="48"/>
      <c r="FN247" s="48"/>
      <c r="FO247" s="48"/>
      <c r="FP247" s="48"/>
      <c r="FQ247" s="48"/>
      <c r="FR247" s="48"/>
      <c r="FS247" s="48"/>
      <c r="FT247" s="48"/>
      <c r="FU247" s="48"/>
      <c r="FV247" s="48"/>
      <c r="FW247" s="48"/>
      <c r="FX247" s="48"/>
      <c r="FY247" s="48"/>
      <c r="FZ247" s="48"/>
      <c r="GA247" s="48"/>
      <c r="GB247" s="48"/>
      <c r="GC247" s="48"/>
      <c r="GD247" s="48"/>
      <c r="GE247" s="48"/>
      <c r="GF247" s="48"/>
      <c r="GG247" s="48"/>
      <c r="GH247" s="48"/>
      <c r="GI247" s="48"/>
      <c r="GJ247" s="48"/>
      <c r="GK247" s="48"/>
      <c r="GL247" s="48"/>
      <c r="GM247" s="48"/>
      <c r="GN247" s="48"/>
      <c r="GO247" s="48"/>
      <c r="GP247" s="48"/>
      <c r="GQ247" s="48"/>
      <c r="GR247" s="48"/>
      <c r="GS247" s="48"/>
      <c r="GT247" s="48"/>
      <c r="GU247" s="48"/>
      <c r="GV247" s="48"/>
      <c r="GW247" s="48"/>
      <c r="GX247" s="48"/>
      <c r="GY247" s="48"/>
      <c r="GZ247" s="48"/>
      <c r="HA247" s="48"/>
      <c r="HB247" s="48"/>
      <c r="HC247" s="48"/>
      <c r="HD247" s="48"/>
      <c r="HE247" s="48"/>
      <c r="HF247" s="48"/>
      <c r="HG247" s="48"/>
      <c r="HH247" s="48"/>
      <c r="HI247" s="48"/>
      <c r="HJ247" s="48"/>
      <c r="HK247" s="48"/>
      <c r="HL247" s="48"/>
      <c r="HM247" s="48"/>
      <c r="HN247" s="48"/>
      <c r="HO247" s="48"/>
      <c r="HP247" s="48"/>
      <c r="HQ247" s="48"/>
      <c r="HR247" s="48"/>
      <c r="HS247" s="48"/>
      <c r="HT247" s="48"/>
      <c r="HU247" s="48"/>
      <c r="HV247" s="48"/>
      <c r="HW247" s="48"/>
      <c r="HX247" s="48"/>
      <c r="HY247" s="48"/>
      <c r="HZ247" s="48"/>
      <c r="IA247" s="48"/>
      <c r="IB247" s="48"/>
      <c r="IC247" s="48"/>
      <c r="ID247" s="48"/>
      <c r="IE247" s="48"/>
      <c r="IF247" s="48"/>
      <c r="IG247" s="48"/>
      <c r="IH247" s="48"/>
      <c r="II247" s="48"/>
      <c r="IJ247" s="48"/>
      <c r="IK247" s="48"/>
      <c r="IL247" s="48"/>
      <c r="IM247" s="48"/>
      <c r="IN247" s="48"/>
      <c r="IO247" s="48"/>
      <c r="IP247" s="48"/>
      <c r="IQ247" s="48"/>
      <c r="IR247" s="48"/>
      <c r="IS247" s="48"/>
      <c r="IT247" s="48"/>
      <c r="IU247" s="48"/>
      <c r="IV247" s="48"/>
      <c r="IW247" s="48"/>
      <c r="IX247" s="48"/>
      <c r="IY247" s="48"/>
      <c r="IZ247" s="48"/>
      <c r="JA247" s="48"/>
      <c r="JB247" s="48"/>
      <c r="JC247" s="48"/>
      <c r="JD247" s="48"/>
      <c r="JE247" s="48"/>
      <c r="JF247" s="48"/>
      <c r="JG247" s="48"/>
      <c r="JH247" s="48"/>
      <c r="JI247" s="48"/>
      <c r="JJ247" s="48"/>
      <c r="JK247" s="48"/>
      <c r="JL247" s="48"/>
      <c r="JM247" s="48"/>
      <c r="JN247" s="48"/>
      <c r="JO247" s="48"/>
      <c r="JP247" s="48"/>
      <c r="JQ247" s="48"/>
      <c r="JR247" s="48"/>
      <c r="JS247" s="48"/>
      <c r="JT247" s="48"/>
      <c r="JU247" s="48"/>
      <c r="JV247" s="48"/>
      <c r="JW247" s="48"/>
      <c r="JX247" s="48"/>
      <c r="JY247" s="48"/>
      <c r="JZ247" s="48"/>
      <c r="KA247" s="48"/>
      <c r="KB247" s="48"/>
      <c r="KC247" s="48"/>
      <c r="KD247" s="48"/>
      <c r="KE247" s="48"/>
      <c r="KF247" s="48"/>
      <c r="KG247" s="48"/>
      <c r="KH247" s="48"/>
      <c r="KI247" s="48"/>
      <c r="KJ247" s="48"/>
      <c r="KK247" s="48"/>
      <c r="KL247" s="48"/>
      <c r="KM247" s="48"/>
      <c r="KN247" s="48"/>
      <c r="KO247" s="48"/>
      <c r="KP247" s="48"/>
      <c r="KQ247" s="48"/>
      <c r="KR247" s="48"/>
      <c r="KS247" s="48"/>
      <c r="KT247" s="48"/>
      <c r="KU247" s="48"/>
      <c r="KV247" s="48"/>
      <c r="KW247" s="48"/>
      <c r="KX247" s="48"/>
      <c r="KY247" s="48"/>
      <c r="KZ247" s="48"/>
      <c r="LA247" s="48"/>
      <c r="LB247" s="48"/>
      <c r="LC247" s="48"/>
      <c r="LD247" s="48"/>
      <c r="LE247" s="48"/>
      <c r="LF247" s="48"/>
      <c r="LG247" s="48"/>
      <c r="LH247" s="48"/>
      <c r="LI247" s="48"/>
      <c r="LJ247" s="48"/>
      <c r="LK247" s="48"/>
      <c r="LL247" s="48"/>
      <c r="LM247" s="48"/>
      <c r="LN247" s="48"/>
      <c r="LO247" s="48"/>
      <c r="LP247" s="48"/>
      <c r="LQ247" s="48"/>
      <c r="LR247" s="48"/>
      <c r="LS247" s="48"/>
      <c r="LT247" s="48"/>
      <c r="LU247" s="48"/>
      <c r="LV247" s="48"/>
      <c r="LW247" s="48"/>
      <c r="LX247" s="48"/>
      <c r="LY247" s="48"/>
      <c r="LZ247" s="48"/>
      <c r="MA247" s="48"/>
      <c r="MB247" s="48"/>
      <c r="MC247" s="48"/>
      <c r="MD247" s="48"/>
      <c r="ME247" s="48"/>
      <c r="MF247" s="48"/>
      <c r="MG247" s="48"/>
      <c r="MH247" s="48"/>
      <c r="MI247" s="48"/>
      <c r="MJ247" s="48"/>
      <c r="MK247" s="48"/>
      <c r="ML247" s="48"/>
      <c r="MM247" s="48"/>
      <c r="MN247" s="48"/>
      <c r="MO247" s="48"/>
      <c r="MP247" s="48"/>
      <c r="MQ247" s="48"/>
      <c r="MR247" s="48"/>
      <c r="MS247" s="48"/>
      <c r="MT247" s="48"/>
      <c r="MU247" s="48"/>
      <c r="MV247" s="48"/>
      <c r="MW247" s="48"/>
      <c r="MX247" s="48"/>
      <c r="MY247" s="48"/>
      <c r="MZ247" s="48"/>
      <c r="NA247" s="48"/>
      <c r="NB247" s="48"/>
      <c r="NC247" s="48"/>
      <c r="ND247" s="48"/>
      <c r="NE247" s="48"/>
      <c r="NF247" s="48"/>
      <c r="NG247" s="48"/>
      <c r="NH247" s="48"/>
      <c r="NI247" s="48"/>
      <c r="NJ247" s="48"/>
      <c r="NK247" s="48"/>
      <c r="NL247" s="48"/>
      <c r="NM247" s="48"/>
      <c r="NN247" s="48"/>
      <c r="NO247" s="48"/>
      <c r="NP247" s="48"/>
      <c r="NQ247" s="48"/>
      <c r="NR247" s="48"/>
      <c r="NS247" s="48"/>
      <c r="NT247" s="48"/>
      <c r="NU247" s="48"/>
      <c r="NV247" s="48"/>
      <c r="NW247" s="48"/>
      <c r="NX247" s="48"/>
      <c r="NY247" s="48"/>
      <c r="NZ247" s="48"/>
      <c r="OA247" s="48"/>
      <c r="OB247" s="48"/>
      <c r="OC247" s="48"/>
      <c r="OD247" s="48"/>
      <c r="OE247" s="48"/>
      <c r="OF247" s="48"/>
      <c r="OG247" s="48"/>
      <c r="OH247" s="48"/>
      <c r="OI247" s="48"/>
      <c r="OJ247" s="48"/>
      <c r="OK247" s="48"/>
      <c r="OL247" s="48"/>
      <c r="OM247" s="48"/>
      <c r="ON247" s="48"/>
      <c r="OO247" s="48"/>
      <c r="OP247" s="48"/>
      <c r="OQ247" s="48"/>
      <c r="OR247" s="48"/>
      <c r="OS247" s="48"/>
      <c r="OT247" s="48"/>
      <c r="OU247" s="48"/>
      <c r="OV247" s="48"/>
      <c r="OW247" s="48"/>
      <c r="OX247" s="48"/>
      <c r="OY247" s="48"/>
      <c r="OZ247" s="48"/>
      <c r="PA247" s="48"/>
      <c r="PB247" s="48"/>
      <c r="PC247" s="48"/>
      <c r="PD247" s="48"/>
      <c r="PE247" s="48"/>
      <c r="PF247" s="48"/>
      <c r="PG247" s="48"/>
      <c r="PH247" s="48"/>
      <c r="PI247" s="48"/>
      <c r="PJ247" s="48"/>
      <c r="PK247" s="48"/>
      <c r="PL247" s="48"/>
      <c r="PM247" s="48"/>
      <c r="PN247" s="48"/>
      <c r="PO247" s="48"/>
      <c r="PP247" s="48"/>
      <c r="PQ247" s="48"/>
      <c r="PR247" s="48"/>
      <c r="PS247" s="48"/>
      <c r="PT247" s="48"/>
      <c r="PU247" s="48"/>
      <c r="PV247" s="48"/>
      <c r="PW247" s="48"/>
      <c r="PX247" s="48"/>
      <c r="PY247" s="48"/>
      <c r="PZ247" s="48"/>
      <c r="QA247" s="48"/>
      <c r="QB247" s="48"/>
      <c r="QC247" s="48"/>
      <c r="QD247" s="48"/>
      <c r="QE247" s="48"/>
      <c r="QF247" s="48"/>
      <c r="QG247" s="48"/>
      <c r="QH247" s="48"/>
      <c r="QI247" s="48"/>
      <c r="QJ247" s="48"/>
      <c r="QK247" s="48"/>
      <c r="QL247" s="48"/>
      <c r="QM247" s="48"/>
      <c r="QN247" s="48"/>
      <c r="QO247" s="48"/>
      <c r="QP247" s="48"/>
      <c r="QQ247" s="48"/>
      <c r="QR247" s="48"/>
      <c r="QS247" s="48"/>
      <c r="QT247" s="48"/>
      <c r="QU247" s="48"/>
      <c r="QV247" s="48"/>
      <c r="QW247" s="48"/>
      <c r="QX247" s="48"/>
      <c r="QY247" s="48"/>
      <c r="QZ247" s="48"/>
      <c r="RA247" s="48"/>
      <c r="RB247" s="48"/>
      <c r="RC247" s="48"/>
      <c r="RD247" s="48"/>
      <c r="RE247" s="48"/>
      <c r="RF247" s="48"/>
      <c r="RG247" s="48"/>
      <c r="RH247" s="48"/>
      <c r="RI247" s="48"/>
      <c r="RJ247" s="48"/>
      <c r="RK247" s="48"/>
      <c r="RL247" s="48"/>
      <c r="RM247" s="48"/>
      <c r="RN247" s="48"/>
      <c r="RO247" s="48"/>
      <c r="RP247" s="48"/>
      <c r="RQ247" s="48"/>
      <c r="RR247" s="48"/>
      <c r="RS247" s="48"/>
      <c r="RT247" s="48"/>
      <c r="RU247" s="48"/>
      <c r="RV247" s="48"/>
      <c r="RW247" s="48"/>
      <c r="RX247" s="48"/>
      <c r="RY247" s="48"/>
      <c r="RZ247" s="48"/>
      <c r="SA247" s="48"/>
      <c r="SB247" s="48"/>
      <c r="SC247" s="48"/>
      <c r="SD247" s="48"/>
      <c r="SE247" s="48"/>
      <c r="SF247" s="48"/>
      <c r="SG247" s="48"/>
      <c r="SH247" s="48"/>
      <c r="SI247" s="48"/>
      <c r="SJ247" s="48"/>
      <c r="SK247" s="48"/>
      <c r="SL247" s="48"/>
      <c r="SM247" s="48"/>
      <c r="SN247" s="48"/>
      <c r="SO247" s="48"/>
      <c r="SP247" s="48"/>
      <c r="SQ247" s="48"/>
      <c r="SR247" s="48"/>
      <c r="SS247" s="48"/>
      <c r="ST247" s="48"/>
      <c r="SU247" s="48"/>
      <c r="SV247" s="48"/>
      <c r="SW247" s="48"/>
      <c r="SX247" s="48"/>
      <c r="SY247" s="48"/>
      <c r="SZ247" s="48"/>
      <c r="TA247" s="48"/>
      <c r="TB247" s="48"/>
      <c r="TC247" s="48"/>
      <c r="TD247" s="48"/>
      <c r="TE247" s="48"/>
      <c r="TF247" s="48"/>
      <c r="TG247" s="48"/>
      <c r="TH247" s="48"/>
      <c r="TI247" s="48"/>
      <c r="TJ247" s="48"/>
      <c r="TK247" s="48"/>
      <c r="TL247" s="48"/>
      <c r="TM247" s="48"/>
      <c r="TN247" s="48"/>
      <c r="TO247" s="48"/>
      <c r="TP247" s="48"/>
      <c r="TQ247" s="48"/>
      <c r="TR247" s="48"/>
      <c r="TS247" s="48"/>
      <c r="TT247" s="48"/>
      <c r="TU247" s="48"/>
      <c r="TV247" s="48"/>
      <c r="TW247" s="48"/>
      <c r="TX247" s="48"/>
      <c r="TY247" s="48"/>
      <c r="TZ247" s="48"/>
      <c r="UA247" s="48"/>
      <c r="UB247" s="48"/>
      <c r="UC247" s="48"/>
      <c r="UD247" s="48"/>
      <c r="UE247" s="48"/>
      <c r="UF247" s="48"/>
      <c r="UG247" s="48"/>
      <c r="UH247" s="48"/>
      <c r="UI247" s="48"/>
      <c r="UJ247" s="48"/>
      <c r="UK247" s="48"/>
      <c r="UL247" s="48"/>
      <c r="UM247" s="48"/>
      <c r="UN247" s="48"/>
      <c r="UO247" s="48"/>
      <c r="UP247" s="48"/>
      <c r="UQ247" s="48"/>
      <c r="UR247" s="48"/>
      <c r="US247" s="48"/>
      <c r="UT247" s="48"/>
      <c r="UU247" s="48"/>
      <c r="UV247" s="48"/>
      <c r="UW247" s="48"/>
      <c r="UX247" s="48"/>
      <c r="UY247" s="48"/>
      <c r="UZ247" s="48"/>
      <c r="VA247" s="48"/>
      <c r="VB247" s="48"/>
      <c r="VC247" s="48"/>
      <c r="VD247" s="48"/>
      <c r="VE247" s="48"/>
      <c r="VF247" s="48"/>
      <c r="VG247" s="48"/>
      <c r="VH247" s="48"/>
      <c r="VI247" s="48"/>
      <c r="VJ247" s="48"/>
      <c r="VK247" s="48"/>
      <c r="VL247" s="48"/>
      <c r="VM247" s="48"/>
      <c r="VN247" s="48"/>
      <c r="VO247" s="48"/>
      <c r="VP247" s="48"/>
      <c r="VQ247" s="48"/>
      <c r="VR247" s="48"/>
      <c r="VS247" s="48"/>
      <c r="VT247" s="48"/>
      <c r="VU247" s="48"/>
      <c r="VV247" s="48"/>
      <c r="VW247" s="48"/>
      <c r="VX247" s="48"/>
      <c r="VY247" s="48"/>
      <c r="VZ247" s="48"/>
      <c r="WA247" s="48"/>
      <c r="WB247" s="48"/>
      <c r="WC247" s="48"/>
      <c r="WD247" s="48"/>
      <c r="WE247" s="48"/>
      <c r="WF247" s="48"/>
      <c r="WG247" s="48"/>
      <c r="WH247" s="48"/>
      <c r="WI247" s="48"/>
      <c r="WJ247" s="48"/>
      <c r="WK247" s="48"/>
      <c r="WL247" s="48"/>
      <c r="WM247" s="48"/>
      <c r="WN247" s="48"/>
      <c r="WO247" s="48"/>
      <c r="WP247" s="48"/>
      <c r="WQ247" s="48"/>
      <c r="WR247" s="48"/>
      <c r="WS247" s="48"/>
      <c r="WT247" s="48"/>
      <c r="WU247" s="48"/>
      <c r="WV247" s="48"/>
      <c r="WW247" s="48"/>
      <c r="WX247" s="48"/>
      <c r="WY247" s="48"/>
      <c r="WZ247" s="48"/>
      <c r="XA247" s="48"/>
      <c r="XB247" s="48"/>
      <c r="XC247" s="48"/>
      <c r="XD247" s="48"/>
      <c r="XE247" s="48"/>
      <c r="XF247" s="48"/>
      <c r="XG247" s="48"/>
      <c r="XH247" s="48"/>
      <c r="XI247" s="48"/>
      <c r="XJ247" s="48"/>
      <c r="XK247" s="48"/>
      <c r="XL247" s="48"/>
      <c r="XM247" s="48"/>
      <c r="XN247" s="48"/>
      <c r="XO247" s="48"/>
      <c r="XP247" s="48"/>
      <c r="XQ247" s="48"/>
      <c r="XR247" s="48"/>
      <c r="XS247" s="48"/>
      <c r="XT247" s="48"/>
      <c r="XU247" s="48"/>
      <c r="XV247" s="48"/>
      <c r="XW247" s="48"/>
      <c r="XX247" s="48"/>
      <c r="XY247" s="48"/>
      <c r="XZ247" s="48"/>
      <c r="YA247" s="48"/>
      <c r="YB247" s="48"/>
      <c r="YC247" s="48"/>
      <c r="YD247" s="48"/>
      <c r="YE247" s="48"/>
      <c r="YF247" s="48"/>
      <c r="YG247" s="48"/>
      <c r="YH247" s="48"/>
      <c r="YI247" s="48"/>
      <c r="YJ247" s="48"/>
      <c r="YK247" s="48"/>
      <c r="YL247" s="48"/>
      <c r="YM247" s="48"/>
      <c r="YN247" s="48"/>
      <c r="YO247" s="48"/>
      <c r="YP247" s="48"/>
      <c r="YQ247" s="48"/>
      <c r="YR247" s="48"/>
      <c r="YS247" s="48"/>
      <c r="YT247" s="48"/>
      <c r="YU247" s="48"/>
      <c r="YV247" s="48"/>
      <c r="YW247" s="48"/>
      <c r="YX247" s="48"/>
      <c r="YY247" s="48"/>
      <c r="YZ247" s="48"/>
      <c r="ZA247" s="48"/>
      <c r="ZB247" s="48"/>
      <c r="ZC247" s="48"/>
      <c r="ZD247" s="48"/>
      <c r="ZE247" s="48"/>
      <c r="ZF247" s="48"/>
      <c r="ZG247" s="48"/>
      <c r="ZH247" s="48"/>
      <c r="ZI247" s="48"/>
      <c r="ZJ247" s="48"/>
      <c r="ZK247" s="48"/>
      <c r="ZL247" s="48"/>
      <c r="ZM247" s="48"/>
      <c r="ZN247" s="48"/>
      <c r="ZO247" s="48"/>
      <c r="ZP247" s="48"/>
      <c r="ZQ247" s="48"/>
      <c r="ZR247" s="48"/>
      <c r="ZS247" s="48"/>
      <c r="ZT247" s="48"/>
      <c r="ZU247" s="48"/>
      <c r="ZV247" s="48"/>
      <c r="ZW247" s="48"/>
      <c r="ZX247" s="48"/>
      <c r="ZY247" s="48"/>
      <c r="ZZ247" s="48"/>
      <c r="AAA247" s="48"/>
      <c r="AAB247" s="48"/>
      <c r="AAC247" s="48"/>
      <c r="AAD247" s="48"/>
      <c r="AAE247" s="48"/>
      <c r="AAF247" s="48"/>
      <c r="AAG247" s="48"/>
      <c r="AAH247" s="48"/>
      <c r="AAI247" s="48"/>
      <c r="AAJ247" s="48"/>
      <c r="AAK247" s="48"/>
      <c r="AAL247" s="48"/>
      <c r="AAM247" s="48"/>
      <c r="AAN247" s="48"/>
      <c r="AAO247" s="48"/>
      <c r="AAP247" s="48"/>
      <c r="AAQ247" s="48"/>
      <c r="AAR247" s="48"/>
      <c r="AAS247" s="48"/>
      <c r="AAT247" s="48"/>
      <c r="AAU247" s="48"/>
      <c r="AAV247" s="48"/>
      <c r="AAW247" s="48"/>
      <c r="AAX247" s="48"/>
      <c r="AAY247" s="48"/>
      <c r="AAZ247" s="48"/>
      <c r="ABA247" s="48"/>
      <c r="ABB247" s="48"/>
      <c r="ABC247" s="48"/>
      <c r="ABD247" s="48"/>
      <c r="ABE247" s="48"/>
      <c r="ABF247" s="48"/>
      <c r="ABG247" s="48"/>
      <c r="ABH247" s="48"/>
      <c r="ABI247" s="48"/>
      <c r="ABJ247" s="48"/>
      <c r="ABK247" s="48"/>
      <c r="ABL247" s="48"/>
      <c r="ABM247" s="48"/>
      <c r="ABN247" s="48"/>
      <c r="ABO247" s="48"/>
      <c r="ABP247" s="48"/>
      <c r="ABQ247" s="48"/>
      <c r="ABR247" s="48"/>
      <c r="ABS247" s="48"/>
      <c r="ABT247" s="48"/>
      <c r="ABU247" s="48"/>
      <c r="ABV247" s="48"/>
      <c r="ABW247" s="48"/>
      <c r="ABX247" s="48"/>
      <c r="ABY247" s="48"/>
      <c r="ABZ247" s="48"/>
      <c r="ACA247" s="48"/>
      <c r="ACB247" s="48"/>
      <c r="ACC247" s="48"/>
      <c r="ACD247" s="48"/>
      <c r="ACE247" s="48"/>
      <c r="ACF247" s="48"/>
      <c r="ACG247" s="48"/>
      <c r="ACH247" s="48"/>
      <c r="ACI247" s="48"/>
      <c r="ACJ247" s="48"/>
      <c r="ACK247" s="48"/>
      <c r="ACL247" s="48"/>
      <c r="ACM247" s="48"/>
      <c r="ACN247" s="48"/>
      <c r="ACO247" s="48"/>
      <c r="ACP247" s="48"/>
      <c r="ACQ247" s="48"/>
      <c r="ACR247" s="48"/>
      <c r="ACS247" s="48"/>
      <c r="ACT247" s="48"/>
      <c r="ACU247" s="48"/>
      <c r="ACV247" s="48"/>
      <c r="ACW247" s="48"/>
      <c r="ACX247" s="48"/>
      <c r="ACY247" s="48"/>
      <c r="ACZ247" s="48"/>
      <c r="ADA247" s="48"/>
      <c r="ADB247" s="48"/>
      <c r="ADC247" s="48"/>
      <c r="ADD247" s="48"/>
      <c r="ADE247" s="48"/>
      <c r="ADF247" s="48"/>
      <c r="ADG247" s="48"/>
      <c r="ADH247" s="48"/>
      <c r="ADI247" s="48"/>
      <c r="ADJ247" s="48"/>
      <c r="ADK247" s="48"/>
      <c r="ADL247" s="48"/>
      <c r="ADM247" s="48"/>
      <c r="ADN247" s="48"/>
      <c r="ADO247" s="48"/>
      <c r="ADP247" s="48"/>
      <c r="ADQ247" s="48"/>
      <c r="ADR247" s="48"/>
      <c r="ADS247" s="48"/>
      <c r="ADT247" s="48"/>
      <c r="ADU247" s="48"/>
      <c r="ADV247" s="48"/>
      <c r="ADW247" s="48"/>
      <c r="ADX247" s="48"/>
      <c r="ADY247" s="48"/>
      <c r="ADZ247" s="48"/>
      <c r="AEA247" s="48"/>
      <c r="AEB247" s="48"/>
      <c r="AEC247" s="48"/>
      <c r="AED247" s="48"/>
      <c r="AEE247" s="48"/>
      <c r="AEF247" s="48"/>
      <c r="AEG247" s="48"/>
      <c r="AEH247" s="48"/>
      <c r="AEI247" s="48"/>
      <c r="AEJ247" s="48"/>
      <c r="AEK247" s="48"/>
      <c r="AEL247" s="48"/>
      <c r="AEM247" s="48"/>
      <c r="AEN247" s="48"/>
      <c r="AEO247" s="48"/>
      <c r="AEP247" s="48"/>
      <c r="AEQ247" s="48"/>
      <c r="AER247" s="48"/>
      <c r="AES247" s="48"/>
      <c r="AET247" s="48"/>
      <c r="AEU247" s="48"/>
      <c r="AEV247" s="48"/>
      <c r="AEW247" s="48"/>
      <c r="AEX247" s="48"/>
      <c r="AEY247" s="48"/>
      <c r="AEZ247" s="48"/>
      <c r="AFA247" s="48"/>
      <c r="AFB247" s="48"/>
      <c r="AFC247" s="48"/>
      <c r="AFD247" s="48"/>
      <c r="AFE247" s="48"/>
      <c r="AFF247" s="48"/>
      <c r="AFG247" s="48"/>
      <c r="AFH247" s="48"/>
      <c r="AFI247" s="48"/>
      <c r="AFJ247" s="48"/>
      <c r="AFK247" s="48"/>
      <c r="AFL247" s="48"/>
      <c r="AFM247" s="48"/>
      <c r="AFN247" s="48"/>
      <c r="AFO247" s="48"/>
      <c r="AFP247" s="48"/>
      <c r="AFQ247" s="48"/>
      <c r="AFR247" s="48"/>
      <c r="AFS247" s="48"/>
      <c r="AFT247" s="48"/>
      <c r="AFU247" s="48"/>
      <c r="AFV247" s="48"/>
      <c r="AFW247" s="48"/>
      <c r="AFX247" s="48"/>
      <c r="AFY247" s="48"/>
      <c r="AFZ247" s="48"/>
      <c r="AGA247" s="48"/>
      <c r="AGB247" s="48"/>
      <c r="AGC247" s="48"/>
      <c r="AGD247" s="48"/>
      <c r="AGE247" s="48"/>
      <c r="AGF247" s="48"/>
      <c r="AGG247" s="48"/>
      <c r="AGH247" s="48"/>
      <c r="AGI247" s="48"/>
      <c r="AGJ247" s="48"/>
      <c r="AGK247" s="48"/>
      <c r="AGL247" s="48"/>
      <c r="AGM247" s="48"/>
      <c r="AGN247" s="48"/>
      <c r="AGO247" s="48"/>
      <c r="AGP247" s="48"/>
      <c r="AGQ247" s="48"/>
      <c r="AGR247" s="48"/>
      <c r="AGS247" s="48"/>
      <c r="AGT247" s="48"/>
      <c r="AGU247" s="48"/>
      <c r="AGV247" s="48"/>
      <c r="AGW247" s="48"/>
      <c r="AGX247" s="48"/>
      <c r="AGY247" s="48"/>
      <c r="AGZ247" s="48"/>
      <c r="AHA247" s="48"/>
      <c r="AHB247" s="48"/>
      <c r="AHC247" s="48"/>
      <c r="AHD247" s="48"/>
      <c r="AHE247" s="48"/>
      <c r="AHF247" s="48"/>
      <c r="AHG247" s="48"/>
      <c r="AHH247" s="48"/>
      <c r="AHI247" s="48"/>
      <c r="AHJ247" s="48"/>
      <c r="AHK247" s="48"/>
      <c r="AHL247" s="48"/>
      <c r="AHM247" s="48"/>
      <c r="AHN247" s="48"/>
      <c r="AHO247" s="48"/>
      <c r="AHP247" s="48"/>
      <c r="AHQ247" s="48"/>
      <c r="AHR247" s="48"/>
      <c r="AHS247" s="48"/>
      <c r="AHT247" s="48"/>
      <c r="AHU247" s="48"/>
      <c r="AHV247" s="48"/>
      <c r="AHW247" s="48"/>
      <c r="AHX247" s="48"/>
      <c r="AHY247" s="48"/>
      <c r="AHZ247" s="48"/>
      <c r="AIA247" s="48"/>
      <c r="AIB247" s="48"/>
      <c r="AIC247" s="48"/>
      <c r="AID247" s="48"/>
      <c r="AIE247" s="48"/>
      <c r="AIF247" s="48"/>
      <c r="AIG247" s="48"/>
      <c r="AIH247" s="48"/>
      <c r="AII247" s="48"/>
      <c r="AIJ247" s="48"/>
      <c r="AIK247" s="48"/>
      <c r="AIL247" s="48"/>
      <c r="AIM247" s="48"/>
      <c r="AIN247" s="48"/>
      <c r="AIO247" s="48"/>
      <c r="AIP247" s="48"/>
      <c r="AIQ247" s="48"/>
      <c r="AIR247" s="48"/>
      <c r="AIS247" s="48"/>
      <c r="AIT247" s="48"/>
      <c r="AIU247" s="48"/>
      <c r="AIV247" s="48"/>
      <c r="AIW247" s="48"/>
      <c r="AIX247" s="48"/>
      <c r="AIY247" s="48"/>
      <c r="AIZ247" s="48"/>
      <c r="AJA247" s="48"/>
      <c r="AJB247" s="48"/>
      <c r="AJC247" s="48"/>
      <c r="AJD247" s="48"/>
      <c r="AJE247" s="48"/>
      <c r="AJF247" s="48"/>
      <c r="AJG247" s="48"/>
      <c r="AJH247" s="48"/>
      <c r="AJI247" s="48"/>
      <c r="AJJ247" s="48"/>
      <c r="AJK247" s="48"/>
      <c r="AJL247" s="48"/>
      <c r="AJM247" s="48"/>
      <c r="AJN247" s="48"/>
      <c r="AJO247" s="48"/>
      <c r="AJP247" s="48"/>
      <c r="AJQ247" s="48"/>
      <c r="AJR247" s="48"/>
      <c r="AJS247" s="48"/>
      <c r="AJT247" s="48"/>
      <c r="AJU247" s="48"/>
      <c r="AJV247" s="48"/>
      <c r="AJW247" s="48"/>
      <c r="AJX247" s="48"/>
      <c r="AJY247" s="48"/>
      <c r="AJZ247" s="48"/>
      <c r="AKA247" s="48"/>
      <c r="AKB247" s="48"/>
      <c r="AKC247" s="48"/>
      <c r="AKD247" s="48"/>
      <c r="AKE247" s="48"/>
      <c r="AKF247" s="48"/>
      <c r="AKG247" s="48"/>
      <c r="AKH247" s="48"/>
      <c r="AKI247" s="48"/>
      <c r="AKJ247" s="48"/>
      <c r="AKK247" s="48"/>
      <c r="AKL247" s="48"/>
      <c r="AKM247" s="48"/>
      <c r="AKN247" s="48"/>
      <c r="AKO247" s="48"/>
      <c r="AKP247" s="48"/>
      <c r="AKQ247" s="48"/>
      <c r="AKR247" s="48"/>
      <c r="AKS247" s="48"/>
      <c r="AKT247" s="48"/>
      <c r="AKU247" s="48"/>
      <c r="AKV247" s="48"/>
      <c r="AKW247" s="48"/>
      <c r="AKX247" s="48"/>
      <c r="AKY247" s="48"/>
      <c r="AKZ247" s="48"/>
      <c r="ALA247" s="48"/>
      <c r="ALB247" s="48"/>
      <c r="ALC247" s="48"/>
      <c r="ALD247" s="48"/>
      <c r="ALE247" s="48"/>
      <c r="ALF247" s="48"/>
      <c r="ALG247" s="48"/>
      <c r="ALH247" s="48"/>
      <c r="ALI247" s="48"/>
      <c r="ALJ247" s="48"/>
      <c r="ALK247" s="48"/>
      <c r="ALL247" s="48"/>
      <c r="ALM247" s="48"/>
      <c r="ALN247" s="48"/>
      <c r="ALO247" s="48"/>
      <c r="ALP247" s="48"/>
      <c r="ALQ247" s="48"/>
      <c r="ALR247" s="48"/>
      <c r="ALS247" s="48"/>
      <c r="ALT247" s="48"/>
      <c r="ALU247" s="48"/>
      <c r="ALV247" s="48"/>
      <c r="ALW247" s="48"/>
      <c r="ALX247" s="48"/>
      <c r="ALY247" s="48"/>
      <c r="ALZ247" s="48"/>
      <c r="AMA247" s="48"/>
      <c r="AMB247" s="48"/>
      <c r="AMC247" s="48"/>
      <c r="AMD247" s="48"/>
      <c r="AME247" s="48"/>
      <c r="AMF247" s="48"/>
      <c r="AMG247" s="48"/>
      <c r="AMH247" s="48"/>
      <c r="AMI247" s="48"/>
      <c r="AMJ247" s="2"/>
      <c r="AMK247" s="2"/>
    </row>
    <row r="248" s="70" customFormat="true" ht="48.5" hidden="false" customHeight="false" outlineLevel="0" collapsed="false">
      <c r="A248" s="66" t="s">
        <v>231</v>
      </c>
      <c r="B248" s="21" t="s">
        <v>232</v>
      </c>
      <c r="C248" s="85" t="n">
        <v>6200000000</v>
      </c>
      <c r="D248" s="86"/>
      <c r="E248" s="72" t="n">
        <f aca="false">E249</f>
        <v>11396000</v>
      </c>
      <c r="AMJ248" s="2"/>
    </row>
    <row r="249" customFormat="false" ht="32.8" hidden="false" customHeight="false" outlineLevel="0" collapsed="false">
      <c r="A249" s="44"/>
      <c r="B249" s="30" t="s">
        <v>233</v>
      </c>
      <c r="C249" s="79" t="n">
        <v>6240000000</v>
      </c>
      <c r="D249" s="80"/>
      <c r="E249" s="74" t="n">
        <f aca="false">E250</f>
        <v>11396000</v>
      </c>
    </row>
    <row r="250" customFormat="false" ht="48.5" hidden="false" customHeight="false" outlineLevel="0" collapsed="false">
      <c r="A250" s="44"/>
      <c r="B250" s="30" t="s">
        <v>234</v>
      </c>
      <c r="C250" s="79" t="n">
        <v>6240010070</v>
      </c>
      <c r="D250" s="80"/>
      <c r="E250" s="74" t="n">
        <f aca="false">E251</f>
        <v>11396000</v>
      </c>
    </row>
    <row r="251" s="70" customFormat="true" ht="32.8" hidden="false" customHeight="false" outlineLevel="0" collapsed="false">
      <c r="A251" s="44"/>
      <c r="B251" s="30" t="s">
        <v>103</v>
      </c>
      <c r="C251" s="79" t="n">
        <v>6240010070</v>
      </c>
      <c r="D251" s="80" t="s">
        <v>104</v>
      </c>
      <c r="E251" s="74" t="n">
        <f aca="false">'приложение 10'!I150</f>
        <v>11396000</v>
      </c>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c r="DA251" s="48"/>
      <c r="DB251" s="48"/>
      <c r="DC251" s="48"/>
      <c r="DD251" s="48"/>
      <c r="DE251" s="48"/>
      <c r="DF251" s="48"/>
      <c r="DG251" s="48"/>
      <c r="DH251" s="48"/>
      <c r="DI251" s="48"/>
      <c r="DJ251" s="48"/>
      <c r="DK251" s="48"/>
      <c r="DL251" s="48"/>
      <c r="DM251" s="48"/>
      <c r="DN251" s="48"/>
      <c r="DO251" s="48"/>
      <c r="DP251" s="48"/>
      <c r="DQ251" s="48"/>
      <c r="DR251" s="48"/>
      <c r="DS251" s="48"/>
      <c r="DT251" s="48"/>
      <c r="DU251" s="48"/>
      <c r="DV251" s="48"/>
      <c r="DW251" s="48"/>
      <c r="DX251" s="48"/>
      <c r="DY251" s="48"/>
      <c r="DZ251" s="48"/>
      <c r="EA251" s="48"/>
      <c r="EB251" s="48"/>
      <c r="EC251" s="48"/>
      <c r="ED251" s="48"/>
      <c r="EE251" s="48"/>
      <c r="EF251" s="48"/>
      <c r="EG251" s="48"/>
      <c r="EH251" s="48"/>
      <c r="EI251" s="48"/>
      <c r="EJ251" s="48"/>
      <c r="EK251" s="48"/>
      <c r="EL251" s="48"/>
      <c r="EM251" s="48"/>
      <c r="EN251" s="48"/>
      <c r="EO251" s="48"/>
      <c r="EP251" s="48"/>
      <c r="EQ251" s="48"/>
      <c r="ER251" s="48"/>
      <c r="ES251" s="48"/>
      <c r="ET251" s="48"/>
      <c r="EU251" s="48"/>
      <c r="EV251" s="48"/>
      <c r="EW251" s="48"/>
      <c r="EX251" s="48"/>
      <c r="EY251" s="48"/>
      <c r="EZ251" s="48"/>
      <c r="FA251" s="48"/>
      <c r="FB251" s="48"/>
      <c r="FC251" s="48"/>
      <c r="FD251" s="48"/>
      <c r="FE251" s="48"/>
      <c r="FF251" s="48"/>
      <c r="FG251" s="48"/>
      <c r="FH251" s="48"/>
      <c r="FI251" s="48"/>
      <c r="FJ251" s="48"/>
      <c r="FK251" s="48"/>
      <c r="FL251" s="48"/>
      <c r="FM251" s="48"/>
      <c r="FN251" s="48"/>
      <c r="FO251" s="48"/>
      <c r="FP251" s="48"/>
      <c r="FQ251" s="48"/>
      <c r="FR251" s="48"/>
      <c r="FS251" s="48"/>
      <c r="FT251" s="48"/>
      <c r="FU251" s="48"/>
      <c r="FV251" s="48"/>
      <c r="FW251" s="48"/>
      <c r="FX251" s="48"/>
      <c r="FY251" s="48"/>
      <c r="FZ251" s="48"/>
      <c r="GA251" s="48"/>
      <c r="GB251" s="48"/>
      <c r="GC251" s="48"/>
      <c r="GD251" s="48"/>
      <c r="GE251" s="48"/>
      <c r="GF251" s="48"/>
      <c r="GG251" s="48"/>
      <c r="GH251" s="48"/>
      <c r="GI251" s="48"/>
      <c r="GJ251" s="48"/>
      <c r="GK251" s="48"/>
      <c r="GL251" s="48"/>
      <c r="GM251" s="48"/>
      <c r="GN251" s="48"/>
      <c r="GO251" s="48"/>
      <c r="GP251" s="48"/>
      <c r="GQ251" s="48"/>
      <c r="GR251" s="48"/>
      <c r="GS251" s="48"/>
      <c r="GT251" s="48"/>
      <c r="GU251" s="48"/>
      <c r="GV251" s="48"/>
      <c r="GW251" s="48"/>
      <c r="GX251" s="48"/>
      <c r="GY251" s="48"/>
      <c r="GZ251" s="48"/>
      <c r="HA251" s="48"/>
      <c r="HB251" s="48"/>
      <c r="HC251" s="48"/>
      <c r="HD251" s="48"/>
      <c r="HE251" s="48"/>
      <c r="HF251" s="48"/>
      <c r="HG251" s="48"/>
      <c r="HH251" s="48"/>
      <c r="HI251" s="48"/>
      <c r="HJ251" s="48"/>
      <c r="HK251" s="48"/>
      <c r="HL251" s="48"/>
      <c r="HM251" s="48"/>
      <c r="HN251" s="48"/>
      <c r="HO251" s="48"/>
      <c r="HP251" s="48"/>
      <c r="HQ251" s="48"/>
      <c r="HR251" s="48"/>
      <c r="HS251" s="48"/>
      <c r="HT251" s="48"/>
      <c r="HU251" s="48"/>
      <c r="HV251" s="48"/>
      <c r="HW251" s="48"/>
      <c r="HX251" s="48"/>
      <c r="HY251" s="48"/>
      <c r="HZ251" s="48"/>
      <c r="IA251" s="48"/>
      <c r="IB251" s="48"/>
      <c r="IC251" s="48"/>
      <c r="ID251" s="48"/>
      <c r="IE251" s="48"/>
      <c r="IF251" s="48"/>
      <c r="IG251" s="48"/>
      <c r="IH251" s="48"/>
      <c r="II251" s="48"/>
      <c r="IJ251" s="48"/>
      <c r="IK251" s="48"/>
      <c r="IL251" s="48"/>
      <c r="IM251" s="48"/>
      <c r="IN251" s="48"/>
      <c r="IO251" s="48"/>
      <c r="IP251" s="48"/>
      <c r="IQ251" s="48"/>
      <c r="IR251" s="48"/>
      <c r="IS251" s="48"/>
      <c r="IT251" s="48"/>
      <c r="IU251" s="48"/>
      <c r="IV251" s="48"/>
      <c r="IW251" s="48"/>
      <c r="IX251" s="48"/>
      <c r="IY251" s="48"/>
      <c r="IZ251" s="48"/>
      <c r="JA251" s="48"/>
      <c r="JB251" s="48"/>
      <c r="JC251" s="48"/>
      <c r="JD251" s="48"/>
      <c r="JE251" s="48"/>
      <c r="JF251" s="48"/>
      <c r="JG251" s="48"/>
      <c r="JH251" s="48"/>
      <c r="JI251" s="48"/>
      <c r="JJ251" s="48"/>
      <c r="JK251" s="48"/>
      <c r="JL251" s="48"/>
      <c r="JM251" s="48"/>
      <c r="JN251" s="48"/>
      <c r="JO251" s="48"/>
      <c r="JP251" s="48"/>
      <c r="JQ251" s="48"/>
      <c r="JR251" s="48"/>
      <c r="JS251" s="48"/>
      <c r="JT251" s="48"/>
      <c r="JU251" s="48"/>
      <c r="JV251" s="48"/>
      <c r="JW251" s="48"/>
      <c r="JX251" s="48"/>
      <c r="JY251" s="48"/>
      <c r="JZ251" s="48"/>
      <c r="KA251" s="48"/>
      <c r="KB251" s="48"/>
      <c r="KC251" s="48"/>
      <c r="KD251" s="48"/>
      <c r="KE251" s="48"/>
      <c r="KF251" s="48"/>
      <c r="KG251" s="48"/>
      <c r="KH251" s="48"/>
      <c r="KI251" s="48"/>
      <c r="KJ251" s="48"/>
      <c r="KK251" s="48"/>
      <c r="KL251" s="48"/>
      <c r="KM251" s="48"/>
      <c r="KN251" s="48"/>
      <c r="KO251" s="48"/>
      <c r="KP251" s="48"/>
      <c r="KQ251" s="48"/>
      <c r="KR251" s="48"/>
      <c r="KS251" s="48"/>
      <c r="KT251" s="48"/>
      <c r="KU251" s="48"/>
      <c r="KV251" s="48"/>
      <c r="KW251" s="48"/>
      <c r="KX251" s="48"/>
      <c r="KY251" s="48"/>
      <c r="KZ251" s="48"/>
      <c r="LA251" s="48"/>
      <c r="LB251" s="48"/>
      <c r="LC251" s="48"/>
      <c r="LD251" s="48"/>
      <c r="LE251" s="48"/>
      <c r="LF251" s="48"/>
      <c r="LG251" s="48"/>
      <c r="LH251" s="48"/>
      <c r="LI251" s="48"/>
      <c r="LJ251" s="48"/>
      <c r="LK251" s="48"/>
      <c r="LL251" s="48"/>
      <c r="LM251" s="48"/>
      <c r="LN251" s="48"/>
      <c r="LO251" s="48"/>
      <c r="LP251" s="48"/>
      <c r="LQ251" s="48"/>
      <c r="LR251" s="48"/>
      <c r="LS251" s="48"/>
      <c r="LT251" s="48"/>
      <c r="LU251" s="48"/>
      <c r="LV251" s="48"/>
      <c r="LW251" s="48"/>
      <c r="LX251" s="48"/>
      <c r="LY251" s="48"/>
      <c r="LZ251" s="48"/>
      <c r="MA251" s="48"/>
      <c r="MB251" s="48"/>
      <c r="MC251" s="48"/>
      <c r="MD251" s="48"/>
      <c r="ME251" s="48"/>
      <c r="MF251" s="48"/>
      <c r="MG251" s="48"/>
      <c r="MH251" s="48"/>
      <c r="MI251" s="48"/>
      <c r="MJ251" s="48"/>
      <c r="MK251" s="48"/>
      <c r="ML251" s="48"/>
      <c r="MM251" s="48"/>
      <c r="MN251" s="48"/>
      <c r="MO251" s="48"/>
      <c r="MP251" s="48"/>
      <c r="MQ251" s="48"/>
      <c r="MR251" s="48"/>
      <c r="MS251" s="48"/>
      <c r="MT251" s="48"/>
      <c r="MU251" s="48"/>
      <c r="MV251" s="48"/>
      <c r="MW251" s="48"/>
      <c r="MX251" s="48"/>
      <c r="MY251" s="48"/>
      <c r="MZ251" s="48"/>
      <c r="NA251" s="48"/>
      <c r="NB251" s="48"/>
      <c r="NC251" s="48"/>
      <c r="ND251" s="48"/>
      <c r="NE251" s="48"/>
      <c r="NF251" s="48"/>
      <c r="NG251" s="48"/>
      <c r="NH251" s="48"/>
      <c r="NI251" s="48"/>
      <c r="NJ251" s="48"/>
      <c r="NK251" s="48"/>
      <c r="NL251" s="48"/>
      <c r="NM251" s="48"/>
      <c r="NN251" s="48"/>
      <c r="NO251" s="48"/>
      <c r="NP251" s="48"/>
      <c r="NQ251" s="48"/>
      <c r="NR251" s="48"/>
      <c r="NS251" s="48"/>
      <c r="NT251" s="48"/>
      <c r="NU251" s="48"/>
      <c r="NV251" s="48"/>
      <c r="NW251" s="48"/>
      <c r="NX251" s="48"/>
      <c r="NY251" s="48"/>
      <c r="NZ251" s="48"/>
      <c r="OA251" s="48"/>
      <c r="OB251" s="48"/>
      <c r="OC251" s="48"/>
      <c r="OD251" s="48"/>
      <c r="OE251" s="48"/>
      <c r="OF251" s="48"/>
      <c r="OG251" s="48"/>
      <c r="OH251" s="48"/>
      <c r="OI251" s="48"/>
      <c r="OJ251" s="48"/>
      <c r="OK251" s="48"/>
      <c r="OL251" s="48"/>
      <c r="OM251" s="48"/>
      <c r="ON251" s="48"/>
      <c r="OO251" s="48"/>
      <c r="OP251" s="48"/>
      <c r="OQ251" s="48"/>
      <c r="OR251" s="48"/>
      <c r="OS251" s="48"/>
      <c r="OT251" s="48"/>
      <c r="OU251" s="48"/>
      <c r="OV251" s="48"/>
      <c r="OW251" s="48"/>
      <c r="OX251" s="48"/>
      <c r="OY251" s="48"/>
      <c r="OZ251" s="48"/>
      <c r="PA251" s="48"/>
      <c r="PB251" s="48"/>
      <c r="PC251" s="48"/>
      <c r="PD251" s="48"/>
      <c r="PE251" s="48"/>
      <c r="PF251" s="48"/>
      <c r="PG251" s="48"/>
      <c r="PH251" s="48"/>
      <c r="PI251" s="48"/>
      <c r="PJ251" s="48"/>
      <c r="PK251" s="48"/>
      <c r="PL251" s="48"/>
      <c r="PM251" s="48"/>
      <c r="PN251" s="48"/>
      <c r="PO251" s="48"/>
      <c r="PP251" s="48"/>
      <c r="PQ251" s="48"/>
      <c r="PR251" s="48"/>
      <c r="PS251" s="48"/>
      <c r="PT251" s="48"/>
      <c r="PU251" s="48"/>
      <c r="PV251" s="48"/>
      <c r="PW251" s="48"/>
      <c r="PX251" s="48"/>
      <c r="PY251" s="48"/>
      <c r="PZ251" s="48"/>
      <c r="QA251" s="48"/>
      <c r="QB251" s="48"/>
      <c r="QC251" s="48"/>
      <c r="QD251" s="48"/>
      <c r="QE251" s="48"/>
      <c r="QF251" s="48"/>
      <c r="QG251" s="48"/>
      <c r="QH251" s="48"/>
      <c r="QI251" s="48"/>
      <c r="QJ251" s="48"/>
      <c r="QK251" s="48"/>
      <c r="QL251" s="48"/>
      <c r="QM251" s="48"/>
      <c r="QN251" s="48"/>
      <c r="QO251" s="48"/>
      <c r="QP251" s="48"/>
      <c r="QQ251" s="48"/>
      <c r="QR251" s="48"/>
      <c r="QS251" s="48"/>
      <c r="QT251" s="48"/>
      <c r="QU251" s="48"/>
      <c r="QV251" s="48"/>
      <c r="QW251" s="48"/>
      <c r="QX251" s="48"/>
      <c r="QY251" s="48"/>
      <c r="QZ251" s="48"/>
      <c r="RA251" s="48"/>
      <c r="RB251" s="48"/>
      <c r="RC251" s="48"/>
      <c r="RD251" s="48"/>
      <c r="RE251" s="48"/>
      <c r="RF251" s="48"/>
      <c r="RG251" s="48"/>
      <c r="RH251" s="48"/>
      <c r="RI251" s="48"/>
      <c r="RJ251" s="48"/>
      <c r="RK251" s="48"/>
      <c r="RL251" s="48"/>
      <c r="RM251" s="48"/>
      <c r="RN251" s="48"/>
      <c r="RO251" s="48"/>
      <c r="RP251" s="48"/>
      <c r="RQ251" s="48"/>
      <c r="RR251" s="48"/>
      <c r="RS251" s="48"/>
      <c r="RT251" s="48"/>
      <c r="RU251" s="48"/>
      <c r="RV251" s="48"/>
      <c r="RW251" s="48"/>
      <c r="RX251" s="48"/>
      <c r="RY251" s="48"/>
      <c r="RZ251" s="48"/>
      <c r="SA251" s="48"/>
      <c r="SB251" s="48"/>
      <c r="SC251" s="48"/>
      <c r="SD251" s="48"/>
      <c r="SE251" s="48"/>
      <c r="SF251" s="48"/>
      <c r="SG251" s="48"/>
      <c r="SH251" s="48"/>
      <c r="SI251" s="48"/>
      <c r="SJ251" s="48"/>
      <c r="SK251" s="48"/>
      <c r="SL251" s="48"/>
      <c r="SM251" s="48"/>
      <c r="SN251" s="48"/>
      <c r="SO251" s="48"/>
      <c r="SP251" s="48"/>
      <c r="SQ251" s="48"/>
      <c r="SR251" s="48"/>
      <c r="SS251" s="48"/>
      <c r="ST251" s="48"/>
      <c r="SU251" s="48"/>
      <c r="SV251" s="48"/>
      <c r="SW251" s="48"/>
      <c r="SX251" s="48"/>
      <c r="SY251" s="48"/>
      <c r="SZ251" s="48"/>
      <c r="TA251" s="48"/>
      <c r="TB251" s="48"/>
      <c r="TC251" s="48"/>
      <c r="TD251" s="48"/>
      <c r="TE251" s="48"/>
      <c r="TF251" s="48"/>
      <c r="TG251" s="48"/>
      <c r="TH251" s="48"/>
      <c r="TI251" s="48"/>
      <c r="TJ251" s="48"/>
      <c r="TK251" s="48"/>
      <c r="TL251" s="48"/>
      <c r="TM251" s="48"/>
      <c r="TN251" s="48"/>
      <c r="TO251" s="48"/>
      <c r="TP251" s="48"/>
      <c r="TQ251" s="48"/>
      <c r="TR251" s="48"/>
      <c r="TS251" s="48"/>
      <c r="TT251" s="48"/>
      <c r="TU251" s="48"/>
      <c r="TV251" s="48"/>
      <c r="TW251" s="48"/>
      <c r="TX251" s="48"/>
      <c r="TY251" s="48"/>
      <c r="TZ251" s="48"/>
      <c r="UA251" s="48"/>
      <c r="UB251" s="48"/>
      <c r="UC251" s="48"/>
      <c r="UD251" s="48"/>
      <c r="UE251" s="48"/>
      <c r="UF251" s="48"/>
      <c r="UG251" s="48"/>
      <c r="UH251" s="48"/>
      <c r="UI251" s="48"/>
      <c r="UJ251" s="48"/>
      <c r="UK251" s="48"/>
      <c r="UL251" s="48"/>
      <c r="UM251" s="48"/>
      <c r="UN251" s="48"/>
      <c r="UO251" s="48"/>
      <c r="UP251" s="48"/>
      <c r="UQ251" s="48"/>
      <c r="UR251" s="48"/>
      <c r="US251" s="48"/>
      <c r="UT251" s="48"/>
      <c r="UU251" s="48"/>
      <c r="UV251" s="48"/>
      <c r="UW251" s="48"/>
      <c r="UX251" s="48"/>
      <c r="UY251" s="48"/>
      <c r="UZ251" s="48"/>
      <c r="VA251" s="48"/>
      <c r="VB251" s="48"/>
      <c r="VC251" s="48"/>
      <c r="VD251" s="48"/>
      <c r="VE251" s="48"/>
      <c r="VF251" s="48"/>
      <c r="VG251" s="48"/>
      <c r="VH251" s="48"/>
      <c r="VI251" s="48"/>
      <c r="VJ251" s="48"/>
      <c r="VK251" s="48"/>
      <c r="VL251" s="48"/>
      <c r="VM251" s="48"/>
      <c r="VN251" s="48"/>
      <c r="VO251" s="48"/>
      <c r="VP251" s="48"/>
      <c r="VQ251" s="48"/>
      <c r="VR251" s="48"/>
      <c r="VS251" s="48"/>
      <c r="VT251" s="48"/>
      <c r="VU251" s="48"/>
      <c r="VV251" s="48"/>
      <c r="VW251" s="48"/>
      <c r="VX251" s="48"/>
      <c r="VY251" s="48"/>
      <c r="VZ251" s="48"/>
      <c r="WA251" s="48"/>
      <c r="WB251" s="48"/>
      <c r="WC251" s="48"/>
      <c r="WD251" s="48"/>
      <c r="WE251" s="48"/>
      <c r="WF251" s="48"/>
      <c r="WG251" s="48"/>
      <c r="WH251" s="48"/>
      <c r="WI251" s="48"/>
      <c r="WJ251" s="48"/>
      <c r="WK251" s="48"/>
      <c r="WL251" s="48"/>
      <c r="WM251" s="48"/>
      <c r="WN251" s="48"/>
      <c r="WO251" s="48"/>
      <c r="WP251" s="48"/>
      <c r="WQ251" s="48"/>
      <c r="WR251" s="48"/>
      <c r="WS251" s="48"/>
      <c r="WT251" s="48"/>
      <c r="WU251" s="48"/>
      <c r="WV251" s="48"/>
      <c r="WW251" s="48"/>
      <c r="WX251" s="48"/>
      <c r="WY251" s="48"/>
      <c r="WZ251" s="48"/>
      <c r="XA251" s="48"/>
      <c r="XB251" s="48"/>
      <c r="XC251" s="48"/>
      <c r="XD251" s="48"/>
      <c r="XE251" s="48"/>
      <c r="XF251" s="48"/>
      <c r="XG251" s="48"/>
      <c r="XH251" s="48"/>
      <c r="XI251" s="48"/>
      <c r="XJ251" s="48"/>
      <c r="XK251" s="48"/>
      <c r="XL251" s="48"/>
      <c r="XM251" s="48"/>
      <c r="XN251" s="48"/>
      <c r="XO251" s="48"/>
      <c r="XP251" s="48"/>
      <c r="XQ251" s="48"/>
      <c r="XR251" s="48"/>
      <c r="XS251" s="48"/>
      <c r="XT251" s="48"/>
      <c r="XU251" s="48"/>
      <c r="XV251" s="48"/>
      <c r="XW251" s="48"/>
      <c r="XX251" s="48"/>
      <c r="XY251" s="48"/>
      <c r="XZ251" s="48"/>
      <c r="YA251" s="48"/>
      <c r="YB251" s="48"/>
      <c r="YC251" s="48"/>
      <c r="YD251" s="48"/>
      <c r="YE251" s="48"/>
      <c r="YF251" s="48"/>
      <c r="YG251" s="48"/>
      <c r="YH251" s="48"/>
      <c r="YI251" s="48"/>
      <c r="YJ251" s="48"/>
      <c r="YK251" s="48"/>
      <c r="YL251" s="48"/>
      <c r="YM251" s="48"/>
      <c r="YN251" s="48"/>
      <c r="YO251" s="48"/>
      <c r="YP251" s="48"/>
      <c r="YQ251" s="48"/>
      <c r="YR251" s="48"/>
      <c r="YS251" s="48"/>
      <c r="YT251" s="48"/>
      <c r="YU251" s="48"/>
      <c r="YV251" s="48"/>
      <c r="YW251" s="48"/>
      <c r="YX251" s="48"/>
      <c r="YY251" s="48"/>
      <c r="YZ251" s="48"/>
      <c r="ZA251" s="48"/>
      <c r="ZB251" s="48"/>
      <c r="ZC251" s="48"/>
      <c r="ZD251" s="48"/>
      <c r="ZE251" s="48"/>
      <c r="ZF251" s="48"/>
      <c r="ZG251" s="48"/>
      <c r="ZH251" s="48"/>
      <c r="ZI251" s="48"/>
      <c r="ZJ251" s="48"/>
      <c r="ZK251" s="48"/>
      <c r="ZL251" s="48"/>
      <c r="ZM251" s="48"/>
      <c r="ZN251" s="48"/>
      <c r="ZO251" s="48"/>
      <c r="ZP251" s="48"/>
      <c r="ZQ251" s="48"/>
      <c r="ZR251" s="48"/>
      <c r="ZS251" s="48"/>
      <c r="ZT251" s="48"/>
      <c r="ZU251" s="48"/>
      <c r="ZV251" s="48"/>
      <c r="ZW251" s="48"/>
      <c r="ZX251" s="48"/>
      <c r="ZY251" s="48"/>
      <c r="ZZ251" s="48"/>
      <c r="AAA251" s="48"/>
      <c r="AAB251" s="48"/>
      <c r="AAC251" s="48"/>
      <c r="AAD251" s="48"/>
      <c r="AAE251" s="48"/>
      <c r="AAF251" s="48"/>
      <c r="AAG251" s="48"/>
      <c r="AAH251" s="48"/>
      <c r="AAI251" s="48"/>
      <c r="AAJ251" s="48"/>
      <c r="AAK251" s="48"/>
      <c r="AAL251" s="48"/>
      <c r="AAM251" s="48"/>
      <c r="AAN251" s="48"/>
      <c r="AAO251" s="48"/>
      <c r="AAP251" s="48"/>
      <c r="AAQ251" s="48"/>
      <c r="AAR251" s="48"/>
      <c r="AAS251" s="48"/>
      <c r="AAT251" s="48"/>
      <c r="AAU251" s="48"/>
      <c r="AAV251" s="48"/>
      <c r="AAW251" s="48"/>
      <c r="AAX251" s="48"/>
      <c r="AAY251" s="48"/>
      <c r="AAZ251" s="48"/>
      <c r="ABA251" s="48"/>
      <c r="ABB251" s="48"/>
      <c r="ABC251" s="48"/>
      <c r="ABD251" s="48"/>
      <c r="ABE251" s="48"/>
      <c r="ABF251" s="48"/>
      <c r="ABG251" s="48"/>
      <c r="ABH251" s="48"/>
      <c r="ABI251" s="48"/>
      <c r="ABJ251" s="48"/>
      <c r="ABK251" s="48"/>
      <c r="ABL251" s="48"/>
      <c r="ABM251" s="48"/>
      <c r="ABN251" s="48"/>
      <c r="ABO251" s="48"/>
      <c r="ABP251" s="48"/>
      <c r="ABQ251" s="48"/>
      <c r="ABR251" s="48"/>
      <c r="ABS251" s="48"/>
      <c r="ABT251" s="48"/>
      <c r="ABU251" s="48"/>
      <c r="ABV251" s="48"/>
      <c r="ABW251" s="48"/>
      <c r="ABX251" s="48"/>
      <c r="ABY251" s="48"/>
      <c r="ABZ251" s="48"/>
      <c r="ACA251" s="48"/>
      <c r="ACB251" s="48"/>
      <c r="ACC251" s="48"/>
      <c r="ACD251" s="48"/>
      <c r="ACE251" s="48"/>
      <c r="ACF251" s="48"/>
      <c r="ACG251" s="48"/>
      <c r="ACH251" s="48"/>
      <c r="ACI251" s="48"/>
      <c r="ACJ251" s="48"/>
      <c r="ACK251" s="48"/>
      <c r="ACL251" s="48"/>
      <c r="ACM251" s="48"/>
      <c r="ACN251" s="48"/>
      <c r="ACO251" s="48"/>
      <c r="ACP251" s="48"/>
      <c r="ACQ251" s="48"/>
      <c r="ACR251" s="48"/>
      <c r="ACS251" s="48"/>
      <c r="ACT251" s="48"/>
      <c r="ACU251" s="48"/>
      <c r="ACV251" s="48"/>
      <c r="ACW251" s="48"/>
      <c r="ACX251" s="48"/>
      <c r="ACY251" s="48"/>
      <c r="ACZ251" s="48"/>
      <c r="ADA251" s="48"/>
      <c r="ADB251" s="48"/>
      <c r="ADC251" s="48"/>
      <c r="ADD251" s="48"/>
      <c r="ADE251" s="48"/>
      <c r="ADF251" s="48"/>
      <c r="ADG251" s="48"/>
      <c r="ADH251" s="48"/>
      <c r="ADI251" s="48"/>
      <c r="ADJ251" s="48"/>
      <c r="ADK251" s="48"/>
      <c r="ADL251" s="48"/>
      <c r="ADM251" s="48"/>
      <c r="ADN251" s="48"/>
      <c r="ADO251" s="48"/>
      <c r="ADP251" s="48"/>
      <c r="ADQ251" s="48"/>
      <c r="ADR251" s="48"/>
      <c r="ADS251" s="48"/>
      <c r="ADT251" s="48"/>
      <c r="ADU251" s="48"/>
      <c r="ADV251" s="48"/>
      <c r="ADW251" s="48"/>
      <c r="ADX251" s="48"/>
      <c r="ADY251" s="48"/>
      <c r="ADZ251" s="48"/>
      <c r="AEA251" s="48"/>
      <c r="AEB251" s="48"/>
      <c r="AEC251" s="48"/>
      <c r="AED251" s="48"/>
      <c r="AEE251" s="48"/>
      <c r="AEF251" s="48"/>
      <c r="AEG251" s="48"/>
      <c r="AEH251" s="48"/>
      <c r="AEI251" s="48"/>
      <c r="AEJ251" s="48"/>
      <c r="AEK251" s="48"/>
      <c r="AEL251" s="48"/>
      <c r="AEM251" s="48"/>
      <c r="AEN251" s="48"/>
      <c r="AEO251" s="48"/>
      <c r="AEP251" s="48"/>
      <c r="AEQ251" s="48"/>
      <c r="AER251" s="48"/>
      <c r="AES251" s="48"/>
      <c r="AET251" s="48"/>
      <c r="AEU251" s="48"/>
      <c r="AEV251" s="48"/>
      <c r="AEW251" s="48"/>
      <c r="AEX251" s="48"/>
      <c r="AEY251" s="48"/>
      <c r="AEZ251" s="48"/>
      <c r="AFA251" s="48"/>
      <c r="AFB251" s="48"/>
      <c r="AFC251" s="48"/>
      <c r="AFD251" s="48"/>
      <c r="AFE251" s="48"/>
      <c r="AFF251" s="48"/>
      <c r="AFG251" s="48"/>
      <c r="AFH251" s="48"/>
      <c r="AFI251" s="48"/>
      <c r="AFJ251" s="48"/>
      <c r="AFK251" s="48"/>
      <c r="AFL251" s="48"/>
      <c r="AFM251" s="48"/>
      <c r="AFN251" s="48"/>
      <c r="AFO251" s="48"/>
      <c r="AFP251" s="48"/>
      <c r="AFQ251" s="48"/>
      <c r="AFR251" s="48"/>
      <c r="AFS251" s="48"/>
      <c r="AFT251" s="48"/>
      <c r="AFU251" s="48"/>
      <c r="AFV251" s="48"/>
      <c r="AFW251" s="48"/>
      <c r="AFX251" s="48"/>
      <c r="AFY251" s="48"/>
      <c r="AFZ251" s="48"/>
      <c r="AGA251" s="48"/>
      <c r="AGB251" s="48"/>
      <c r="AGC251" s="48"/>
      <c r="AGD251" s="48"/>
      <c r="AGE251" s="48"/>
      <c r="AGF251" s="48"/>
      <c r="AGG251" s="48"/>
      <c r="AGH251" s="48"/>
      <c r="AGI251" s="48"/>
      <c r="AGJ251" s="48"/>
      <c r="AGK251" s="48"/>
      <c r="AGL251" s="48"/>
      <c r="AGM251" s="48"/>
      <c r="AGN251" s="48"/>
      <c r="AGO251" s="48"/>
      <c r="AGP251" s="48"/>
      <c r="AGQ251" s="48"/>
      <c r="AGR251" s="48"/>
      <c r="AGS251" s="48"/>
      <c r="AGT251" s="48"/>
      <c r="AGU251" s="48"/>
      <c r="AGV251" s="48"/>
      <c r="AGW251" s="48"/>
      <c r="AGX251" s="48"/>
      <c r="AGY251" s="48"/>
      <c r="AGZ251" s="48"/>
      <c r="AHA251" s="48"/>
      <c r="AHB251" s="48"/>
      <c r="AHC251" s="48"/>
      <c r="AHD251" s="48"/>
      <c r="AHE251" s="48"/>
      <c r="AHF251" s="48"/>
      <c r="AHG251" s="48"/>
      <c r="AHH251" s="48"/>
      <c r="AHI251" s="48"/>
      <c r="AHJ251" s="48"/>
      <c r="AHK251" s="48"/>
      <c r="AHL251" s="48"/>
      <c r="AHM251" s="48"/>
      <c r="AHN251" s="48"/>
      <c r="AHO251" s="48"/>
      <c r="AHP251" s="48"/>
      <c r="AHQ251" s="48"/>
      <c r="AHR251" s="48"/>
      <c r="AHS251" s="48"/>
      <c r="AHT251" s="48"/>
      <c r="AHU251" s="48"/>
      <c r="AHV251" s="48"/>
      <c r="AHW251" s="48"/>
      <c r="AHX251" s="48"/>
      <c r="AHY251" s="48"/>
      <c r="AHZ251" s="48"/>
      <c r="AIA251" s="48"/>
      <c r="AIB251" s="48"/>
      <c r="AIC251" s="48"/>
      <c r="AID251" s="48"/>
      <c r="AIE251" s="48"/>
      <c r="AIF251" s="48"/>
      <c r="AIG251" s="48"/>
      <c r="AIH251" s="48"/>
      <c r="AII251" s="48"/>
      <c r="AIJ251" s="48"/>
      <c r="AIK251" s="48"/>
      <c r="AIL251" s="48"/>
      <c r="AIM251" s="48"/>
      <c r="AIN251" s="48"/>
      <c r="AIO251" s="48"/>
      <c r="AIP251" s="48"/>
      <c r="AIQ251" s="48"/>
      <c r="AIR251" s="48"/>
      <c r="AIS251" s="48"/>
      <c r="AIT251" s="48"/>
      <c r="AIU251" s="48"/>
      <c r="AIV251" s="48"/>
      <c r="AIW251" s="48"/>
      <c r="AIX251" s="48"/>
      <c r="AIY251" s="48"/>
      <c r="AIZ251" s="48"/>
      <c r="AJA251" s="48"/>
      <c r="AJB251" s="48"/>
      <c r="AJC251" s="48"/>
      <c r="AJD251" s="48"/>
      <c r="AJE251" s="48"/>
      <c r="AJF251" s="48"/>
      <c r="AJG251" s="48"/>
      <c r="AJH251" s="48"/>
      <c r="AJI251" s="48"/>
      <c r="AJJ251" s="48"/>
      <c r="AJK251" s="48"/>
      <c r="AJL251" s="48"/>
      <c r="AJM251" s="48"/>
      <c r="AJN251" s="48"/>
      <c r="AJO251" s="48"/>
      <c r="AJP251" s="48"/>
      <c r="AJQ251" s="48"/>
      <c r="AJR251" s="48"/>
      <c r="AJS251" s="48"/>
      <c r="AJT251" s="48"/>
      <c r="AJU251" s="48"/>
      <c r="AJV251" s="48"/>
      <c r="AJW251" s="48"/>
      <c r="AJX251" s="48"/>
      <c r="AJY251" s="48"/>
      <c r="AJZ251" s="48"/>
      <c r="AKA251" s="48"/>
      <c r="AKB251" s="48"/>
      <c r="AKC251" s="48"/>
      <c r="AKD251" s="48"/>
      <c r="AKE251" s="48"/>
      <c r="AKF251" s="48"/>
      <c r="AKG251" s="48"/>
      <c r="AKH251" s="48"/>
      <c r="AKI251" s="48"/>
      <c r="AKJ251" s="48"/>
      <c r="AKK251" s="48"/>
      <c r="AKL251" s="48"/>
      <c r="AKM251" s="48"/>
      <c r="AKN251" s="48"/>
      <c r="AKO251" s="48"/>
      <c r="AKP251" s="48"/>
      <c r="AKQ251" s="48"/>
      <c r="AKR251" s="48"/>
      <c r="AKS251" s="48"/>
      <c r="AKT251" s="48"/>
      <c r="AKU251" s="48"/>
      <c r="AKV251" s="48"/>
      <c r="AKW251" s="48"/>
      <c r="AKX251" s="48"/>
      <c r="AKY251" s="48"/>
      <c r="AKZ251" s="48"/>
      <c r="ALA251" s="48"/>
      <c r="ALB251" s="48"/>
      <c r="ALC251" s="48"/>
      <c r="ALD251" s="48"/>
      <c r="ALE251" s="48"/>
      <c r="ALF251" s="48"/>
      <c r="ALG251" s="48"/>
      <c r="ALH251" s="48"/>
      <c r="ALI251" s="48"/>
      <c r="ALJ251" s="48"/>
      <c r="ALK251" s="48"/>
      <c r="ALL251" s="48"/>
      <c r="ALM251" s="48"/>
      <c r="ALN251" s="48"/>
      <c r="ALO251" s="48"/>
      <c r="ALP251" s="48"/>
      <c r="ALQ251" s="48"/>
      <c r="ALR251" s="48"/>
      <c r="ALS251" s="48"/>
      <c r="ALT251" s="48"/>
      <c r="ALU251" s="48"/>
      <c r="ALV251" s="48"/>
      <c r="ALW251" s="48"/>
      <c r="ALX251" s="48"/>
      <c r="ALY251" s="48"/>
      <c r="ALZ251" s="48"/>
      <c r="AMA251" s="48"/>
      <c r="AMB251" s="48"/>
      <c r="AMC251" s="48"/>
      <c r="AMD251" s="48"/>
      <c r="AME251" s="48"/>
      <c r="AMF251" s="48"/>
      <c r="AMG251" s="48"/>
      <c r="AMH251" s="48"/>
      <c r="AMI251" s="48"/>
      <c r="AMJ251" s="2"/>
      <c r="AMK251" s="2"/>
    </row>
    <row r="252" customFormat="false" ht="48.5" hidden="false" customHeight="false" outlineLevel="0" collapsed="false">
      <c r="A252" s="66" t="s">
        <v>235</v>
      </c>
      <c r="B252" s="21" t="s">
        <v>236</v>
      </c>
      <c r="C252" s="85" t="n">
        <v>6300000000</v>
      </c>
      <c r="D252" s="86"/>
      <c r="E252" s="72" t="n">
        <f aca="false">E253</f>
        <v>3932000</v>
      </c>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c r="CA252" s="70"/>
      <c r="CB252" s="70"/>
      <c r="CC252" s="70"/>
      <c r="CD252" s="70"/>
      <c r="CE252" s="70"/>
      <c r="CF252" s="70"/>
      <c r="CG252" s="70"/>
      <c r="CH252" s="70"/>
      <c r="CI252" s="70"/>
      <c r="CJ252" s="70"/>
      <c r="CK252" s="70"/>
      <c r="CL252" s="70"/>
      <c r="CM252" s="70"/>
      <c r="CN252" s="70"/>
      <c r="CO252" s="70"/>
      <c r="CP252" s="70"/>
      <c r="CQ252" s="70"/>
      <c r="CR252" s="70"/>
      <c r="CS252" s="70"/>
      <c r="CT252" s="70"/>
      <c r="CU252" s="70"/>
      <c r="CV252" s="70"/>
      <c r="CW252" s="70"/>
      <c r="CX252" s="70"/>
      <c r="CY252" s="70"/>
      <c r="CZ252" s="70"/>
      <c r="DA252" s="70"/>
      <c r="DB252" s="70"/>
      <c r="DC252" s="70"/>
      <c r="DD252" s="70"/>
      <c r="DE252" s="70"/>
      <c r="DF252" s="70"/>
      <c r="DG252" s="70"/>
      <c r="DH252" s="70"/>
      <c r="DI252" s="70"/>
      <c r="DJ252" s="70"/>
      <c r="DK252" s="70"/>
      <c r="DL252" s="70"/>
      <c r="DM252" s="70"/>
      <c r="DN252" s="70"/>
      <c r="DO252" s="70"/>
      <c r="DP252" s="70"/>
      <c r="DQ252" s="70"/>
      <c r="DR252" s="70"/>
      <c r="DS252" s="70"/>
      <c r="DT252" s="70"/>
      <c r="DU252" s="70"/>
      <c r="DV252" s="70"/>
      <c r="DW252" s="70"/>
      <c r="DX252" s="70"/>
      <c r="DY252" s="70"/>
      <c r="DZ252" s="70"/>
      <c r="EA252" s="70"/>
      <c r="EB252" s="70"/>
      <c r="EC252" s="70"/>
      <c r="ED252" s="70"/>
      <c r="EE252" s="70"/>
      <c r="EF252" s="70"/>
      <c r="EG252" s="70"/>
      <c r="EH252" s="70"/>
      <c r="EI252" s="70"/>
      <c r="EJ252" s="70"/>
      <c r="EK252" s="70"/>
      <c r="EL252" s="70"/>
      <c r="EM252" s="70"/>
      <c r="EN252" s="70"/>
      <c r="EO252" s="70"/>
      <c r="EP252" s="70"/>
      <c r="EQ252" s="70"/>
      <c r="ER252" s="70"/>
      <c r="ES252" s="70"/>
      <c r="ET252" s="70"/>
      <c r="EU252" s="70"/>
      <c r="EV252" s="70"/>
      <c r="EW252" s="70"/>
      <c r="EX252" s="70"/>
      <c r="EY252" s="70"/>
      <c r="EZ252" s="70"/>
      <c r="FA252" s="70"/>
      <c r="FB252" s="70"/>
      <c r="FC252" s="70"/>
      <c r="FD252" s="70"/>
      <c r="FE252" s="70"/>
      <c r="FF252" s="70"/>
      <c r="FG252" s="70"/>
      <c r="FH252" s="70"/>
      <c r="FI252" s="70"/>
      <c r="FJ252" s="70"/>
      <c r="FK252" s="70"/>
      <c r="FL252" s="70"/>
      <c r="FM252" s="70"/>
      <c r="FN252" s="70"/>
      <c r="FO252" s="70"/>
      <c r="FP252" s="70"/>
      <c r="FQ252" s="70"/>
      <c r="FR252" s="70"/>
      <c r="FS252" s="70"/>
      <c r="FT252" s="70"/>
      <c r="FU252" s="70"/>
      <c r="FV252" s="70"/>
      <c r="FW252" s="70"/>
      <c r="FX252" s="70"/>
      <c r="FY252" s="70"/>
      <c r="FZ252" s="70"/>
      <c r="GA252" s="70"/>
      <c r="GB252" s="70"/>
      <c r="GC252" s="70"/>
      <c r="GD252" s="70"/>
      <c r="GE252" s="70"/>
      <c r="GF252" s="70"/>
      <c r="GG252" s="70"/>
      <c r="GH252" s="70"/>
      <c r="GI252" s="70"/>
      <c r="GJ252" s="70"/>
      <c r="GK252" s="70"/>
      <c r="GL252" s="70"/>
      <c r="GM252" s="70"/>
      <c r="GN252" s="70"/>
      <c r="GO252" s="70"/>
      <c r="GP252" s="70"/>
      <c r="GQ252" s="70"/>
      <c r="GR252" s="70"/>
      <c r="GS252" s="70"/>
      <c r="GT252" s="70"/>
      <c r="GU252" s="70"/>
      <c r="GV252" s="70"/>
      <c r="GW252" s="70"/>
      <c r="GX252" s="70"/>
      <c r="GY252" s="70"/>
      <c r="GZ252" s="70"/>
      <c r="HA252" s="70"/>
      <c r="HB252" s="70"/>
      <c r="HC252" s="70"/>
      <c r="HD252" s="70"/>
      <c r="HE252" s="70"/>
      <c r="HF252" s="70"/>
      <c r="HG252" s="70"/>
      <c r="HH252" s="70"/>
      <c r="HI252" s="70"/>
      <c r="HJ252" s="70"/>
      <c r="HK252" s="70"/>
      <c r="HL252" s="70"/>
      <c r="HM252" s="70"/>
      <c r="HN252" s="70"/>
      <c r="HO252" s="70"/>
      <c r="HP252" s="70"/>
      <c r="HQ252" s="70"/>
      <c r="HR252" s="70"/>
      <c r="HS252" s="70"/>
      <c r="HT252" s="70"/>
      <c r="HU252" s="70"/>
      <c r="HV252" s="70"/>
      <c r="HW252" s="70"/>
      <c r="HX252" s="70"/>
      <c r="HY252" s="70"/>
      <c r="HZ252" s="70"/>
      <c r="IA252" s="70"/>
      <c r="IB252" s="70"/>
      <c r="IC252" s="70"/>
      <c r="ID252" s="70"/>
      <c r="IE252" s="70"/>
      <c r="IF252" s="70"/>
      <c r="IG252" s="70"/>
      <c r="IH252" s="70"/>
      <c r="II252" s="70"/>
      <c r="IJ252" s="70"/>
      <c r="IK252" s="70"/>
      <c r="IL252" s="70"/>
      <c r="IM252" s="70"/>
      <c r="IN252" s="70"/>
      <c r="IO252" s="70"/>
      <c r="IP252" s="70"/>
      <c r="IQ252" s="70"/>
      <c r="IR252" s="70"/>
      <c r="IS252" s="70"/>
      <c r="IT252" s="70"/>
      <c r="IU252" s="70"/>
      <c r="IV252" s="70"/>
      <c r="IW252" s="70"/>
      <c r="IX252" s="70"/>
      <c r="IY252" s="70"/>
      <c r="IZ252" s="70"/>
      <c r="JA252" s="70"/>
      <c r="JB252" s="70"/>
      <c r="JC252" s="70"/>
      <c r="JD252" s="70"/>
      <c r="JE252" s="70"/>
      <c r="JF252" s="70"/>
      <c r="JG252" s="70"/>
      <c r="JH252" s="70"/>
      <c r="JI252" s="70"/>
      <c r="JJ252" s="70"/>
      <c r="JK252" s="70"/>
      <c r="JL252" s="70"/>
      <c r="JM252" s="70"/>
      <c r="JN252" s="70"/>
      <c r="JO252" s="70"/>
      <c r="JP252" s="70"/>
      <c r="JQ252" s="70"/>
      <c r="JR252" s="70"/>
      <c r="JS252" s="70"/>
      <c r="JT252" s="70"/>
      <c r="JU252" s="70"/>
      <c r="JV252" s="70"/>
      <c r="JW252" s="70"/>
      <c r="JX252" s="70"/>
      <c r="JY252" s="70"/>
      <c r="JZ252" s="70"/>
      <c r="KA252" s="70"/>
      <c r="KB252" s="70"/>
      <c r="KC252" s="70"/>
      <c r="KD252" s="70"/>
      <c r="KE252" s="70"/>
      <c r="KF252" s="70"/>
      <c r="KG252" s="70"/>
      <c r="KH252" s="70"/>
      <c r="KI252" s="70"/>
      <c r="KJ252" s="70"/>
      <c r="KK252" s="70"/>
      <c r="KL252" s="70"/>
      <c r="KM252" s="70"/>
      <c r="KN252" s="70"/>
      <c r="KO252" s="70"/>
      <c r="KP252" s="70"/>
      <c r="KQ252" s="70"/>
      <c r="KR252" s="70"/>
      <c r="KS252" s="70"/>
      <c r="KT252" s="70"/>
      <c r="KU252" s="70"/>
      <c r="KV252" s="70"/>
      <c r="KW252" s="70"/>
      <c r="KX252" s="70"/>
      <c r="KY252" s="70"/>
      <c r="KZ252" s="70"/>
      <c r="LA252" s="70"/>
      <c r="LB252" s="70"/>
      <c r="LC252" s="70"/>
      <c r="LD252" s="70"/>
      <c r="LE252" s="70"/>
      <c r="LF252" s="70"/>
      <c r="LG252" s="70"/>
      <c r="LH252" s="70"/>
      <c r="LI252" s="70"/>
      <c r="LJ252" s="70"/>
      <c r="LK252" s="70"/>
      <c r="LL252" s="70"/>
      <c r="LM252" s="70"/>
      <c r="LN252" s="70"/>
      <c r="LO252" s="70"/>
      <c r="LP252" s="70"/>
      <c r="LQ252" s="70"/>
      <c r="LR252" s="70"/>
      <c r="LS252" s="70"/>
      <c r="LT252" s="70"/>
      <c r="LU252" s="70"/>
      <c r="LV252" s="70"/>
      <c r="LW252" s="70"/>
      <c r="LX252" s="70"/>
      <c r="LY252" s="70"/>
      <c r="LZ252" s="70"/>
      <c r="MA252" s="70"/>
      <c r="MB252" s="70"/>
      <c r="MC252" s="70"/>
      <c r="MD252" s="70"/>
      <c r="ME252" s="70"/>
      <c r="MF252" s="70"/>
      <c r="MG252" s="70"/>
      <c r="MH252" s="70"/>
      <c r="MI252" s="70"/>
      <c r="MJ252" s="70"/>
      <c r="MK252" s="70"/>
      <c r="ML252" s="70"/>
      <c r="MM252" s="70"/>
      <c r="MN252" s="70"/>
      <c r="MO252" s="70"/>
      <c r="MP252" s="70"/>
      <c r="MQ252" s="70"/>
      <c r="MR252" s="70"/>
      <c r="MS252" s="70"/>
      <c r="MT252" s="70"/>
      <c r="MU252" s="70"/>
      <c r="MV252" s="70"/>
      <c r="MW252" s="70"/>
      <c r="MX252" s="70"/>
      <c r="MY252" s="70"/>
      <c r="MZ252" s="70"/>
      <c r="NA252" s="70"/>
      <c r="NB252" s="70"/>
      <c r="NC252" s="70"/>
      <c r="ND252" s="70"/>
      <c r="NE252" s="70"/>
      <c r="NF252" s="70"/>
      <c r="NG252" s="70"/>
      <c r="NH252" s="70"/>
      <c r="NI252" s="70"/>
      <c r="NJ252" s="70"/>
      <c r="NK252" s="70"/>
      <c r="NL252" s="70"/>
      <c r="NM252" s="70"/>
      <c r="NN252" s="70"/>
      <c r="NO252" s="70"/>
      <c r="NP252" s="70"/>
      <c r="NQ252" s="70"/>
      <c r="NR252" s="70"/>
      <c r="NS252" s="70"/>
      <c r="NT252" s="70"/>
      <c r="NU252" s="70"/>
      <c r="NV252" s="70"/>
      <c r="NW252" s="70"/>
      <c r="NX252" s="70"/>
      <c r="NY252" s="70"/>
      <c r="NZ252" s="70"/>
      <c r="OA252" s="70"/>
      <c r="OB252" s="70"/>
      <c r="OC252" s="70"/>
      <c r="OD252" s="70"/>
      <c r="OE252" s="70"/>
      <c r="OF252" s="70"/>
      <c r="OG252" s="70"/>
      <c r="OH252" s="70"/>
      <c r="OI252" s="70"/>
      <c r="OJ252" s="70"/>
      <c r="OK252" s="70"/>
      <c r="OL252" s="70"/>
      <c r="OM252" s="70"/>
      <c r="ON252" s="70"/>
      <c r="OO252" s="70"/>
      <c r="OP252" s="70"/>
      <c r="OQ252" s="70"/>
      <c r="OR252" s="70"/>
      <c r="OS252" s="70"/>
      <c r="OT252" s="70"/>
      <c r="OU252" s="70"/>
      <c r="OV252" s="70"/>
      <c r="OW252" s="70"/>
      <c r="OX252" s="70"/>
      <c r="OY252" s="70"/>
      <c r="OZ252" s="70"/>
      <c r="PA252" s="70"/>
      <c r="PB252" s="70"/>
      <c r="PC252" s="70"/>
      <c r="PD252" s="70"/>
      <c r="PE252" s="70"/>
      <c r="PF252" s="70"/>
      <c r="PG252" s="70"/>
      <c r="PH252" s="70"/>
      <c r="PI252" s="70"/>
      <c r="PJ252" s="70"/>
      <c r="PK252" s="70"/>
      <c r="PL252" s="70"/>
      <c r="PM252" s="70"/>
      <c r="PN252" s="70"/>
      <c r="PO252" s="70"/>
      <c r="PP252" s="70"/>
      <c r="PQ252" s="70"/>
      <c r="PR252" s="70"/>
      <c r="PS252" s="70"/>
      <c r="PT252" s="70"/>
      <c r="PU252" s="70"/>
      <c r="PV252" s="70"/>
      <c r="PW252" s="70"/>
      <c r="PX252" s="70"/>
      <c r="PY252" s="70"/>
      <c r="PZ252" s="70"/>
      <c r="QA252" s="70"/>
      <c r="QB252" s="70"/>
      <c r="QC252" s="70"/>
      <c r="QD252" s="70"/>
      <c r="QE252" s="70"/>
      <c r="QF252" s="70"/>
      <c r="QG252" s="70"/>
      <c r="QH252" s="70"/>
      <c r="QI252" s="70"/>
      <c r="QJ252" s="70"/>
      <c r="QK252" s="70"/>
      <c r="QL252" s="70"/>
      <c r="QM252" s="70"/>
      <c r="QN252" s="70"/>
      <c r="QO252" s="70"/>
      <c r="QP252" s="70"/>
      <c r="QQ252" s="70"/>
      <c r="QR252" s="70"/>
      <c r="QS252" s="70"/>
      <c r="QT252" s="70"/>
      <c r="QU252" s="70"/>
      <c r="QV252" s="70"/>
      <c r="QW252" s="70"/>
      <c r="QX252" s="70"/>
      <c r="QY252" s="70"/>
      <c r="QZ252" s="70"/>
      <c r="RA252" s="70"/>
      <c r="RB252" s="70"/>
      <c r="RC252" s="70"/>
      <c r="RD252" s="70"/>
      <c r="RE252" s="70"/>
      <c r="RF252" s="70"/>
      <c r="RG252" s="70"/>
      <c r="RH252" s="70"/>
      <c r="RI252" s="70"/>
      <c r="RJ252" s="70"/>
      <c r="RK252" s="70"/>
      <c r="RL252" s="70"/>
      <c r="RM252" s="70"/>
      <c r="RN252" s="70"/>
      <c r="RO252" s="70"/>
      <c r="RP252" s="70"/>
      <c r="RQ252" s="70"/>
      <c r="RR252" s="70"/>
      <c r="RS252" s="70"/>
      <c r="RT252" s="70"/>
      <c r="RU252" s="70"/>
      <c r="RV252" s="70"/>
      <c r="RW252" s="70"/>
      <c r="RX252" s="70"/>
      <c r="RY252" s="70"/>
      <c r="RZ252" s="70"/>
      <c r="SA252" s="70"/>
      <c r="SB252" s="70"/>
      <c r="SC252" s="70"/>
      <c r="SD252" s="70"/>
      <c r="SE252" s="70"/>
      <c r="SF252" s="70"/>
      <c r="SG252" s="70"/>
      <c r="SH252" s="70"/>
      <c r="SI252" s="70"/>
      <c r="SJ252" s="70"/>
      <c r="SK252" s="70"/>
      <c r="SL252" s="70"/>
      <c r="SM252" s="70"/>
      <c r="SN252" s="70"/>
      <c r="SO252" s="70"/>
      <c r="SP252" s="70"/>
      <c r="SQ252" s="70"/>
      <c r="SR252" s="70"/>
      <c r="SS252" s="70"/>
      <c r="ST252" s="70"/>
      <c r="SU252" s="70"/>
      <c r="SV252" s="70"/>
      <c r="SW252" s="70"/>
      <c r="SX252" s="70"/>
      <c r="SY252" s="70"/>
      <c r="SZ252" s="70"/>
      <c r="TA252" s="70"/>
      <c r="TB252" s="70"/>
      <c r="TC252" s="70"/>
      <c r="TD252" s="70"/>
      <c r="TE252" s="70"/>
      <c r="TF252" s="70"/>
      <c r="TG252" s="70"/>
      <c r="TH252" s="70"/>
      <c r="TI252" s="70"/>
      <c r="TJ252" s="70"/>
      <c r="TK252" s="70"/>
      <c r="TL252" s="70"/>
      <c r="TM252" s="70"/>
      <c r="TN252" s="70"/>
      <c r="TO252" s="70"/>
      <c r="TP252" s="70"/>
      <c r="TQ252" s="70"/>
      <c r="TR252" s="70"/>
      <c r="TS252" s="70"/>
      <c r="TT252" s="70"/>
      <c r="TU252" s="70"/>
      <c r="TV252" s="70"/>
      <c r="TW252" s="70"/>
      <c r="TX252" s="70"/>
      <c r="TY252" s="70"/>
      <c r="TZ252" s="70"/>
      <c r="UA252" s="70"/>
      <c r="UB252" s="70"/>
      <c r="UC252" s="70"/>
      <c r="UD252" s="70"/>
      <c r="UE252" s="70"/>
      <c r="UF252" s="70"/>
      <c r="UG252" s="70"/>
      <c r="UH252" s="70"/>
      <c r="UI252" s="70"/>
      <c r="UJ252" s="70"/>
      <c r="UK252" s="70"/>
      <c r="UL252" s="70"/>
      <c r="UM252" s="70"/>
      <c r="UN252" s="70"/>
      <c r="UO252" s="70"/>
      <c r="UP252" s="70"/>
      <c r="UQ252" s="70"/>
      <c r="UR252" s="70"/>
      <c r="US252" s="70"/>
      <c r="UT252" s="70"/>
      <c r="UU252" s="70"/>
      <c r="UV252" s="70"/>
      <c r="UW252" s="70"/>
      <c r="UX252" s="70"/>
      <c r="UY252" s="70"/>
      <c r="UZ252" s="70"/>
      <c r="VA252" s="70"/>
      <c r="VB252" s="70"/>
      <c r="VC252" s="70"/>
      <c r="VD252" s="70"/>
      <c r="VE252" s="70"/>
      <c r="VF252" s="70"/>
      <c r="VG252" s="70"/>
      <c r="VH252" s="70"/>
      <c r="VI252" s="70"/>
      <c r="VJ252" s="70"/>
      <c r="VK252" s="70"/>
      <c r="VL252" s="70"/>
      <c r="VM252" s="70"/>
      <c r="VN252" s="70"/>
      <c r="VO252" s="70"/>
      <c r="VP252" s="70"/>
      <c r="VQ252" s="70"/>
      <c r="VR252" s="70"/>
      <c r="VS252" s="70"/>
      <c r="VT252" s="70"/>
      <c r="VU252" s="70"/>
      <c r="VV252" s="70"/>
      <c r="VW252" s="70"/>
      <c r="VX252" s="70"/>
      <c r="VY252" s="70"/>
      <c r="VZ252" s="70"/>
      <c r="WA252" s="70"/>
      <c r="WB252" s="70"/>
      <c r="WC252" s="70"/>
      <c r="WD252" s="70"/>
      <c r="WE252" s="70"/>
      <c r="WF252" s="70"/>
      <c r="WG252" s="70"/>
      <c r="WH252" s="70"/>
      <c r="WI252" s="70"/>
      <c r="WJ252" s="70"/>
      <c r="WK252" s="70"/>
      <c r="WL252" s="70"/>
      <c r="WM252" s="70"/>
      <c r="WN252" s="70"/>
      <c r="WO252" s="70"/>
      <c r="WP252" s="70"/>
      <c r="WQ252" s="70"/>
      <c r="WR252" s="70"/>
      <c r="WS252" s="70"/>
      <c r="WT252" s="70"/>
      <c r="WU252" s="70"/>
      <c r="WV252" s="70"/>
      <c r="WW252" s="70"/>
      <c r="WX252" s="70"/>
      <c r="WY252" s="70"/>
      <c r="WZ252" s="70"/>
      <c r="XA252" s="70"/>
      <c r="XB252" s="70"/>
      <c r="XC252" s="70"/>
      <c r="XD252" s="70"/>
      <c r="XE252" s="70"/>
      <c r="XF252" s="70"/>
      <c r="XG252" s="70"/>
      <c r="XH252" s="70"/>
      <c r="XI252" s="70"/>
      <c r="XJ252" s="70"/>
      <c r="XK252" s="70"/>
      <c r="XL252" s="70"/>
      <c r="XM252" s="70"/>
      <c r="XN252" s="70"/>
      <c r="XO252" s="70"/>
      <c r="XP252" s="70"/>
      <c r="XQ252" s="70"/>
      <c r="XR252" s="70"/>
      <c r="XS252" s="70"/>
      <c r="XT252" s="70"/>
      <c r="XU252" s="70"/>
      <c r="XV252" s="70"/>
      <c r="XW252" s="70"/>
      <c r="XX252" s="70"/>
      <c r="XY252" s="70"/>
      <c r="XZ252" s="70"/>
      <c r="YA252" s="70"/>
      <c r="YB252" s="70"/>
      <c r="YC252" s="70"/>
      <c r="YD252" s="70"/>
      <c r="YE252" s="70"/>
      <c r="YF252" s="70"/>
      <c r="YG252" s="70"/>
      <c r="YH252" s="70"/>
      <c r="YI252" s="70"/>
      <c r="YJ252" s="70"/>
      <c r="YK252" s="70"/>
      <c r="YL252" s="70"/>
      <c r="YM252" s="70"/>
      <c r="YN252" s="70"/>
      <c r="YO252" s="70"/>
      <c r="YP252" s="70"/>
      <c r="YQ252" s="70"/>
      <c r="YR252" s="70"/>
      <c r="YS252" s="70"/>
      <c r="YT252" s="70"/>
      <c r="YU252" s="70"/>
      <c r="YV252" s="70"/>
      <c r="YW252" s="70"/>
      <c r="YX252" s="70"/>
      <c r="YY252" s="70"/>
      <c r="YZ252" s="70"/>
      <c r="ZA252" s="70"/>
      <c r="ZB252" s="70"/>
      <c r="ZC252" s="70"/>
      <c r="ZD252" s="70"/>
      <c r="ZE252" s="70"/>
      <c r="ZF252" s="70"/>
      <c r="ZG252" s="70"/>
      <c r="ZH252" s="70"/>
      <c r="ZI252" s="70"/>
      <c r="ZJ252" s="70"/>
      <c r="ZK252" s="70"/>
      <c r="ZL252" s="70"/>
      <c r="ZM252" s="70"/>
      <c r="ZN252" s="70"/>
      <c r="ZO252" s="70"/>
      <c r="ZP252" s="70"/>
      <c r="ZQ252" s="70"/>
      <c r="ZR252" s="70"/>
      <c r="ZS252" s="70"/>
      <c r="ZT252" s="70"/>
      <c r="ZU252" s="70"/>
      <c r="ZV252" s="70"/>
      <c r="ZW252" s="70"/>
      <c r="ZX252" s="70"/>
      <c r="ZY252" s="70"/>
      <c r="ZZ252" s="70"/>
      <c r="AAA252" s="70"/>
      <c r="AAB252" s="70"/>
      <c r="AAC252" s="70"/>
      <c r="AAD252" s="70"/>
      <c r="AAE252" s="70"/>
      <c r="AAF252" s="70"/>
      <c r="AAG252" s="70"/>
      <c r="AAH252" s="70"/>
      <c r="AAI252" s="70"/>
      <c r="AAJ252" s="70"/>
      <c r="AAK252" s="70"/>
      <c r="AAL252" s="70"/>
      <c r="AAM252" s="70"/>
      <c r="AAN252" s="70"/>
      <c r="AAO252" s="70"/>
      <c r="AAP252" s="70"/>
      <c r="AAQ252" s="70"/>
      <c r="AAR252" s="70"/>
      <c r="AAS252" s="70"/>
      <c r="AAT252" s="70"/>
      <c r="AAU252" s="70"/>
      <c r="AAV252" s="70"/>
      <c r="AAW252" s="70"/>
      <c r="AAX252" s="70"/>
      <c r="AAY252" s="70"/>
      <c r="AAZ252" s="70"/>
      <c r="ABA252" s="70"/>
      <c r="ABB252" s="70"/>
      <c r="ABC252" s="70"/>
      <c r="ABD252" s="70"/>
      <c r="ABE252" s="70"/>
      <c r="ABF252" s="70"/>
      <c r="ABG252" s="70"/>
      <c r="ABH252" s="70"/>
      <c r="ABI252" s="70"/>
      <c r="ABJ252" s="70"/>
      <c r="ABK252" s="70"/>
      <c r="ABL252" s="70"/>
      <c r="ABM252" s="70"/>
      <c r="ABN252" s="70"/>
      <c r="ABO252" s="70"/>
      <c r="ABP252" s="70"/>
      <c r="ABQ252" s="70"/>
      <c r="ABR252" s="70"/>
      <c r="ABS252" s="70"/>
      <c r="ABT252" s="70"/>
      <c r="ABU252" s="70"/>
      <c r="ABV252" s="70"/>
      <c r="ABW252" s="70"/>
      <c r="ABX252" s="70"/>
      <c r="ABY252" s="70"/>
      <c r="ABZ252" s="70"/>
      <c r="ACA252" s="70"/>
      <c r="ACB252" s="70"/>
      <c r="ACC252" s="70"/>
      <c r="ACD252" s="70"/>
      <c r="ACE252" s="70"/>
      <c r="ACF252" s="70"/>
      <c r="ACG252" s="70"/>
      <c r="ACH252" s="70"/>
      <c r="ACI252" s="70"/>
      <c r="ACJ252" s="70"/>
      <c r="ACK252" s="70"/>
      <c r="ACL252" s="70"/>
      <c r="ACM252" s="70"/>
      <c r="ACN252" s="70"/>
      <c r="ACO252" s="70"/>
      <c r="ACP252" s="70"/>
      <c r="ACQ252" s="70"/>
      <c r="ACR252" s="70"/>
      <c r="ACS252" s="70"/>
      <c r="ACT252" s="70"/>
      <c r="ACU252" s="70"/>
      <c r="ACV252" s="70"/>
      <c r="ACW252" s="70"/>
      <c r="ACX252" s="70"/>
      <c r="ACY252" s="70"/>
      <c r="ACZ252" s="70"/>
      <c r="ADA252" s="70"/>
      <c r="ADB252" s="70"/>
      <c r="ADC252" s="70"/>
      <c r="ADD252" s="70"/>
      <c r="ADE252" s="70"/>
      <c r="ADF252" s="70"/>
      <c r="ADG252" s="70"/>
      <c r="ADH252" s="70"/>
      <c r="ADI252" s="70"/>
      <c r="ADJ252" s="70"/>
      <c r="ADK252" s="70"/>
      <c r="ADL252" s="70"/>
      <c r="ADM252" s="70"/>
      <c r="ADN252" s="70"/>
      <c r="ADO252" s="70"/>
      <c r="ADP252" s="70"/>
      <c r="ADQ252" s="70"/>
      <c r="ADR252" s="70"/>
      <c r="ADS252" s="70"/>
      <c r="ADT252" s="70"/>
      <c r="ADU252" s="70"/>
      <c r="ADV252" s="70"/>
      <c r="ADW252" s="70"/>
      <c r="ADX252" s="70"/>
      <c r="ADY252" s="70"/>
      <c r="ADZ252" s="70"/>
      <c r="AEA252" s="70"/>
      <c r="AEB252" s="70"/>
      <c r="AEC252" s="70"/>
      <c r="AED252" s="70"/>
      <c r="AEE252" s="70"/>
      <c r="AEF252" s="70"/>
      <c r="AEG252" s="70"/>
      <c r="AEH252" s="70"/>
      <c r="AEI252" s="70"/>
      <c r="AEJ252" s="70"/>
      <c r="AEK252" s="70"/>
      <c r="AEL252" s="70"/>
      <c r="AEM252" s="70"/>
      <c r="AEN252" s="70"/>
      <c r="AEO252" s="70"/>
      <c r="AEP252" s="70"/>
      <c r="AEQ252" s="70"/>
      <c r="AER252" s="70"/>
      <c r="AES252" s="70"/>
      <c r="AET252" s="70"/>
      <c r="AEU252" s="70"/>
      <c r="AEV252" s="70"/>
      <c r="AEW252" s="70"/>
      <c r="AEX252" s="70"/>
      <c r="AEY252" s="70"/>
      <c r="AEZ252" s="70"/>
      <c r="AFA252" s="70"/>
      <c r="AFB252" s="70"/>
      <c r="AFC252" s="70"/>
      <c r="AFD252" s="70"/>
      <c r="AFE252" s="70"/>
      <c r="AFF252" s="70"/>
      <c r="AFG252" s="70"/>
      <c r="AFH252" s="70"/>
      <c r="AFI252" s="70"/>
      <c r="AFJ252" s="70"/>
      <c r="AFK252" s="70"/>
      <c r="AFL252" s="70"/>
      <c r="AFM252" s="70"/>
      <c r="AFN252" s="70"/>
      <c r="AFO252" s="70"/>
      <c r="AFP252" s="70"/>
      <c r="AFQ252" s="70"/>
      <c r="AFR252" s="70"/>
      <c r="AFS252" s="70"/>
      <c r="AFT252" s="70"/>
      <c r="AFU252" s="70"/>
      <c r="AFV252" s="70"/>
      <c r="AFW252" s="70"/>
      <c r="AFX252" s="70"/>
      <c r="AFY252" s="70"/>
      <c r="AFZ252" s="70"/>
      <c r="AGA252" s="70"/>
      <c r="AGB252" s="70"/>
      <c r="AGC252" s="70"/>
      <c r="AGD252" s="70"/>
      <c r="AGE252" s="70"/>
      <c r="AGF252" s="70"/>
      <c r="AGG252" s="70"/>
      <c r="AGH252" s="70"/>
      <c r="AGI252" s="70"/>
      <c r="AGJ252" s="70"/>
      <c r="AGK252" s="70"/>
      <c r="AGL252" s="70"/>
      <c r="AGM252" s="70"/>
      <c r="AGN252" s="70"/>
      <c r="AGO252" s="70"/>
      <c r="AGP252" s="70"/>
      <c r="AGQ252" s="70"/>
      <c r="AGR252" s="70"/>
      <c r="AGS252" s="70"/>
      <c r="AGT252" s="70"/>
      <c r="AGU252" s="70"/>
      <c r="AGV252" s="70"/>
      <c r="AGW252" s="70"/>
      <c r="AGX252" s="70"/>
      <c r="AGY252" s="70"/>
      <c r="AGZ252" s="70"/>
      <c r="AHA252" s="70"/>
      <c r="AHB252" s="70"/>
      <c r="AHC252" s="70"/>
      <c r="AHD252" s="70"/>
      <c r="AHE252" s="70"/>
      <c r="AHF252" s="70"/>
      <c r="AHG252" s="70"/>
      <c r="AHH252" s="70"/>
      <c r="AHI252" s="70"/>
      <c r="AHJ252" s="70"/>
      <c r="AHK252" s="70"/>
      <c r="AHL252" s="70"/>
      <c r="AHM252" s="70"/>
      <c r="AHN252" s="70"/>
      <c r="AHO252" s="70"/>
      <c r="AHP252" s="70"/>
      <c r="AHQ252" s="70"/>
      <c r="AHR252" s="70"/>
      <c r="AHS252" s="70"/>
      <c r="AHT252" s="70"/>
      <c r="AHU252" s="70"/>
      <c r="AHV252" s="70"/>
      <c r="AHW252" s="70"/>
      <c r="AHX252" s="70"/>
      <c r="AHY252" s="70"/>
      <c r="AHZ252" s="70"/>
      <c r="AIA252" s="70"/>
      <c r="AIB252" s="70"/>
      <c r="AIC252" s="70"/>
      <c r="AID252" s="70"/>
      <c r="AIE252" s="70"/>
      <c r="AIF252" s="70"/>
      <c r="AIG252" s="70"/>
      <c r="AIH252" s="70"/>
      <c r="AII252" s="70"/>
      <c r="AIJ252" s="70"/>
      <c r="AIK252" s="70"/>
      <c r="AIL252" s="70"/>
      <c r="AIM252" s="70"/>
      <c r="AIN252" s="70"/>
      <c r="AIO252" s="70"/>
      <c r="AIP252" s="70"/>
      <c r="AIQ252" s="70"/>
      <c r="AIR252" s="70"/>
      <c r="AIS252" s="70"/>
      <c r="AIT252" s="70"/>
      <c r="AIU252" s="70"/>
      <c r="AIV252" s="70"/>
      <c r="AIW252" s="70"/>
      <c r="AIX252" s="70"/>
      <c r="AIY252" s="70"/>
      <c r="AIZ252" s="70"/>
      <c r="AJA252" s="70"/>
      <c r="AJB252" s="70"/>
      <c r="AJC252" s="70"/>
      <c r="AJD252" s="70"/>
      <c r="AJE252" s="70"/>
      <c r="AJF252" s="70"/>
      <c r="AJG252" s="70"/>
      <c r="AJH252" s="70"/>
      <c r="AJI252" s="70"/>
      <c r="AJJ252" s="70"/>
      <c r="AJK252" s="70"/>
      <c r="AJL252" s="70"/>
      <c r="AJM252" s="70"/>
      <c r="AJN252" s="70"/>
      <c r="AJO252" s="70"/>
      <c r="AJP252" s="70"/>
      <c r="AJQ252" s="70"/>
      <c r="AJR252" s="70"/>
      <c r="AJS252" s="70"/>
      <c r="AJT252" s="70"/>
      <c r="AJU252" s="70"/>
      <c r="AJV252" s="70"/>
      <c r="AJW252" s="70"/>
      <c r="AJX252" s="70"/>
      <c r="AJY252" s="70"/>
      <c r="AJZ252" s="70"/>
      <c r="AKA252" s="70"/>
      <c r="AKB252" s="70"/>
      <c r="AKC252" s="70"/>
      <c r="AKD252" s="70"/>
      <c r="AKE252" s="70"/>
      <c r="AKF252" s="70"/>
      <c r="AKG252" s="70"/>
      <c r="AKH252" s="70"/>
      <c r="AKI252" s="70"/>
      <c r="AKJ252" s="70"/>
      <c r="AKK252" s="70"/>
      <c r="AKL252" s="70"/>
      <c r="AKM252" s="70"/>
      <c r="AKN252" s="70"/>
      <c r="AKO252" s="70"/>
      <c r="AKP252" s="70"/>
      <c r="AKQ252" s="70"/>
      <c r="AKR252" s="70"/>
      <c r="AKS252" s="70"/>
      <c r="AKT252" s="70"/>
      <c r="AKU252" s="70"/>
      <c r="AKV252" s="70"/>
      <c r="AKW252" s="70"/>
      <c r="AKX252" s="70"/>
      <c r="AKY252" s="70"/>
      <c r="AKZ252" s="70"/>
      <c r="ALA252" s="70"/>
      <c r="ALB252" s="70"/>
      <c r="ALC252" s="70"/>
      <c r="ALD252" s="70"/>
      <c r="ALE252" s="70"/>
      <c r="ALF252" s="70"/>
      <c r="ALG252" s="70"/>
      <c r="ALH252" s="70"/>
      <c r="ALI252" s="70"/>
      <c r="ALJ252" s="70"/>
      <c r="ALK252" s="70"/>
      <c r="ALL252" s="70"/>
      <c r="ALM252" s="70"/>
      <c r="ALN252" s="70"/>
      <c r="ALO252" s="70"/>
      <c r="ALP252" s="70"/>
      <c r="ALQ252" s="70"/>
      <c r="ALR252" s="70"/>
      <c r="ALS252" s="70"/>
      <c r="ALT252" s="70"/>
      <c r="ALU252" s="70"/>
      <c r="ALV252" s="70"/>
      <c r="ALW252" s="70"/>
      <c r="ALX252" s="70"/>
      <c r="ALY252" s="70"/>
      <c r="ALZ252" s="70"/>
      <c r="AMA252" s="70"/>
      <c r="AMB252" s="70"/>
      <c r="AMC252" s="70"/>
      <c r="AMD252" s="70"/>
      <c r="AME252" s="70"/>
      <c r="AMF252" s="70"/>
      <c r="AMG252" s="70"/>
      <c r="AMH252" s="70"/>
      <c r="AMI252" s="70"/>
      <c r="AMK252" s="70"/>
    </row>
    <row r="253" customFormat="false" ht="48.5" hidden="false" customHeight="false" outlineLevel="0" collapsed="false">
      <c r="A253" s="65"/>
      <c r="B253" s="30" t="s">
        <v>237</v>
      </c>
      <c r="C253" s="79" t="n">
        <v>6310000000</v>
      </c>
      <c r="D253" s="80"/>
      <c r="E253" s="74" t="n">
        <f aca="false">E254</f>
        <v>3932000</v>
      </c>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c r="AN253" s="70"/>
      <c r="AO253" s="70"/>
      <c r="AP253" s="70"/>
      <c r="AQ253" s="70"/>
      <c r="AR253" s="70"/>
      <c r="AS253" s="70"/>
      <c r="AT253" s="70"/>
      <c r="AU253" s="70"/>
      <c r="AV253" s="70"/>
      <c r="AW253" s="70"/>
      <c r="AX253" s="70"/>
      <c r="AY253" s="70"/>
      <c r="AZ253" s="70"/>
      <c r="BA253" s="70"/>
      <c r="BB253" s="70"/>
      <c r="BC253" s="70"/>
      <c r="BD253" s="70"/>
      <c r="BE253" s="70"/>
      <c r="BF253" s="70"/>
      <c r="BG253" s="70"/>
      <c r="BH253" s="70"/>
      <c r="BI253" s="70"/>
      <c r="BJ253" s="70"/>
      <c r="BK253" s="70"/>
      <c r="BL253" s="70"/>
      <c r="BM253" s="70"/>
      <c r="BN253" s="70"/>
      <c r="BO253" s="70"/>
      <c r="BP253" s="70"/>
      <c r="BQ253" s="70"/>
      <c r="BR253" s="70"/>
      <c r="BS253" s="70"/>
      <c r="BT253" s="70"/>
      <c r="BU253" s="70"/>
      <c r="BV253" s="70"/>
      <c r="BW253" s="70"/>
      <c r="BX253" s="70"/>
      <c r="BY253" s="70"/>
      <c r="BZ253" s="70"/>
      <c r="CA253" s="70"/>
      <c r="CB253" s="70"/>
      <c r="CC253" s="70"/>
      <c r="CD253" s="70"/>
      <c r="CE253" s="70"/>
      <c r="CF253" s="70"/>
      <c r="CG253" s="70"/>
      <c r="CH253" s="70"/>
      <c r="CI253" s="70"/>
      <c r="CJ253" s="70"/>
      <c r="CK253" s="70"/>
      <c r="CL253" s="70"/>
      <c r="CM253" s="70"/>
      <c r="CN253" s="70"/>
      <c r="CO253" s="70"/>
      <c r="CP253" s="70"/>
      <c r="CQ253" s="70"/>
      <c r="CR253" s="70"/>
      <c r="CS253" s="70"/>
      <c r="CT253" s="70"/>
      <c r="CU253" s="70"/>
      <c r="CV253" s="70"/>
      <c r="CW253" s="70"/>
      <c r="CX253" s="70"/>
      <c r="CY253" s="70"/>
      <c r="CZ253" s="70"/>
      <c r="DA253" s="70"/>
      <c r="DB253" s="70"/>
      <c r="DC253" s="70"/>
      <c r="DD253" s="70"/>
      <c r="DE253" s="70"/>
      <c r="DF253" s="70"/>
      <c r="DG253" s="70"/>
      <c r="DH253" s="70"/>
      <c r="DI253" s="70"/>
      <c r="DJ253" s="70"/>
      <c r="DK253" s="70"/>
      <c r="DL253" s="70"/>
      <c r="DM253" s="70"/>
      <c r="DN253" s="70"/>
      <c r="DO253" s="70"/>
      <c r="DP253" s="70"/>
      <c r="DQ253" s="70"/>
      <c r="DR253" s="70"/>
      <c r="DS253" s="70"/>
      <c r="DT253" s="70"/>
      <c r="DU253" s="70"/>
      <c r="DV253" s="70"/>
      <c r="DW253" s="70"/>
      <c r="DX253" s="70"/>
      <c r="DY253" s="70"/>
      <c r="DZ253" s="70"/>
      <c r="EA253" s="70"/>
      <c r="EB253" s="70"/>
      <c r="EC253" s="70"/>
      <c r="ED253" s="70"/>
      <c r="EE253" s="70"/>
      <c r="EF253" s="70"/>
      <c r="EG253" s="70"/>
      <c r="EH253" s="70"/>
      <c r="EI253" s="70"/>
      <c r="EJ253" s="70"/>
      <c r="EK253" s="70"/>
      <c r="EL253" s="70"/>
      <c r="EM253" s="70"/>
      <c r="EN253" s="70"/>
      <c r="EO253" s="70"/>
      <c r="EP253" s="70"/>
      <c r="EQ253" s="70"/>
      <c r="ER253" s="70"/>
      <c r="ES253" s="70"/>
      <c r="ET253" s="70"/>
      <c r="EU253" s="70"/>
      <c r="EV253" s="70"/>
      <c r="EW253" s="70"/>
      <c r="EX253" s="70"/>
      <c r="EY253" s="70"/>
      <c r="EZ253" s="70"/>
      <c r="FA253" s="70"/>
      <c r="FB253" s="70"/>
      <c r="FC253" s="70"/>
      <c r="FD253" s="70"/>
      <c r="FE253" s="70"/>
      <c r="FF253" s="70"/>
      <c r="FG253" s="70"/>
      <c r="FH253" s="70"/>
      <c r="FI253" s="70"/>
      <c r="FJ253" s="70"/>
      <c r="FK253" s="70"/>
      <c r="FL253" s="70"/>
      <c r="FM253" s="70"/>
      <c r="FN253" s="70"/>
      <c r="FO253" s="70"/>
      <c r="FP253" s="70"/>
      <c r="FQ253" s="70"/>
      <c r="FR253" s="70"/>
      <c r="FS253" s="70"/>
      <c r="FT253" s="70"/>
      <c r="FU253" s="70"/>
      <c r="FV253" s="70"/>
      <c r="FW253" s="70"/>
      <c r="FX253" s="70"/>
      <c r="FY253" s="70"/>
      <c r="FZ253" s="70"/>
      <c r="GA253" s="70"/>
      <c r="GB253" s="70"/>
      <c r="GC253" s="70"/>
      <c r="GD253" s="70"/>
      <c r="GE253" s="70"/>
      <c r="GF253" s="70"/>
      <c r="GG253" s="70"/>
      <c r="GH253" s="70"/>
      <c r="GI253" s="70"/>
      <c r="GJ253" s="70"/>
      <c r="GK253" s="70"/>
      <c r="GL253" s="70"/>
      <c r="GM253" s="70"/>
      <c r="GN253" s="70"/>
      <c r="GO253" s="70"/>
      <c r="GP253" s="70"/>
      <c r="GQ253" s="70"/>
      <c r="GR253" s="70"/>
      <c r="GS253" s="70"/>
      <c r="GT253" s="70"/>
      <c r="GU253" s="70"/>
      <c r="GV253" s="70"/>
      <c r="GW253" s="70"/>
      <c r="GX253" s="70"/>
      <c r="GY253" s="70"/>
      <c r="GZ253" s="70"/>
      <c r="HA253" s="70"/>
      <c r="HB253" s="70"/>
      <c r="HC253" s="70"/>
      <c r="HD253" s="70"/>
      <c r="HE253" s="70"/>
      <c r="HF253" s="70"/>
      <c r="HG253" s="70"/>
      <c r="HH253" s="70"/>
      <c r="HI253" s="70"/>
      <c r="HJ253" s="70"/>
      <c r="HK253" s="70"/>
      <c r="HL253" s="70"/>
      <c r="HM253" s="70"/>
      <c r="HN253" s="70"/>
      <c r="HO253" s="70"/>
      <c r="HP253" s="70"/>
      <c r="HQ253" s="70"/>
      <c r="HR253" s="70"/>
      <c r="HS253" s="70"/>
      <c r="HT253" s="70"/>
      <c r="HU253" s="70"/>
      <c r="HV253" s="70"/>
      <c r="HW253" s="70"/>
      <c r="HX253" s="70"/>
      <c r="HY253" s="70"/>
      <c r="HZ253" s="70"/>
      <c r="IA253" s="70"/>
      <c r="IB253" s="70"/>
      <c r="IC253" s="70"/>
      <c r="ID253" s="70"/>
      <c r="IE253" s="70"/>
      <c r="IF253" s="70"/>
      <c r="IG253" s="70"/>
      <c r="IH253" s="70"/>
      <c r="II253" s="70"/>
      <c r="IJ253" s="70"/>
      <c r="IK253" s="70"/>
      <c r="IL253" s="70"/>
      <c r="IM253" s="70"/>
      <c r="IN253" s="70"/>
      <c r="IO253" s="70"/>
      <c r="IP253" s="70"/>
      <c r="IQ253" s="70"/>
      <c r="IR253" s="70"/>
      <c r="IS253" s="70"/>
      <c r="IT253" s="70"/>
      <c r="IU253" s="70"/>
      <c r="IV253" s="70"/>
      <c r="IW253" s="70"/>
      <c r="IX253" s="70"/>
      <c r="IY253" s="70"/>
      <c r="IZ253" s="70"/>
      <c r="JA253" s="70"/>
      <c r="JB253" s="70"/>
      <c r="JC253" s="70"/>
      <c r="JD253" s="70"/>
      <c r="JE253" s="70"/>
      <c r="JF253" s="70"/>
      <c r="JG253" s="70"/>
      <c r="JH253" s="70"/>
      <c r="JI253" s="70"/>
      <c r="JJ253" s="70"/>
      <c r="JK253" s="70"/>
      <c r="JL253" s="70"/>
      <c r="JM253" s="70"/>
      <c r="JN253" s="70"/>
      <c r="JO253" s="70"/>
      <c r="JP253" s="70"/>
      <c r="JQ253" s="70"/>
      <c r="JR253" s="70"/>
      <c r="JS253" s="70"/>
      <c r="JT253" s="70"/>
      <c r="JU253" s="70"/>
      <c r="JV253" s="70"/>
      <c r="JW253" s="70"/>
      <c r="JX253" s="70"/>
      <c r="JY253" s="70"/>
      <c r="JZ253" s="70"/>
      <c r="KA253" s="70"/>
      <c r="KB253" s="70"/>
      <c r="KC253" s="70"/>
      <c r="KD253" s="70"/>
      <c r="KE253" s="70"/>
      <c r="KF253" s="70"/>
      <c r="KG253" s="70"/>
      <c r="KH253" s="70"/>
      <c r="KI253" s="70"/>
      <c r="KJ253" s="70"/>
      <c r="KK253" s="70"/>
      <c r="KL253" s="70"/>
      <c r="KM253" s="70"/>
      <c r="KN253" s="70"/>
      <c r="KO253" s="70"/>
      <c r="KP253" s="70"/>
      <c r="KQ253" s="70"/>
      <c r="KR253" s="70"/>
      <c r="KS253" s="70"/>
      <c r="KT253" s="70"/>
      <c r="KU253" s="70"/>
      <c r="KV253" s="70"/>
      <c r="KW253" s="70"/>
      <c r="KX253" s="70"/>
      <c r="KY253" s="70"/>
      <c r="KZ253" s="70"/>
      <c r="LA253" s="70"/>
      <c r="LB253" s="70"/>
      <c r="LC253" s="70"/>
      <c r="LD253" s="70"/>
      <c r="LE253" s="70"/>
      <c r="LF253" s="70"/>
      <c r="LG253" s="70"/>
      <c r="LH253" s="70"/>
      <c r="LI253" s="70"/>
      <c r="LJ253" s="70"/>
      <c r="LK253" s="70"/>
      <c r="LL253" s="70"/>
      <c r="LM253" s="70"/>
      <c r="LN253" s="70"/>
      <c r="LO253" s="70"/>
      <c r="LP253" s="70"/>
      <c r="LQ253" s="70"/>
      <c r="LR253" s="70"/>
      <c r="LS253" s="70"/>
      <c r="LT253" s="70"/>
      <c r="LU253" s="70"/>
      <c r="LV253" s="70"/>
      <c r="LW253" s="70"/>
      <c r="LX253" s="70"/>
      <c r="LY253" s="70"/>
      <c r="LZ253" s="70"/>
      <c r="MA253" s="70"/>
      <c r="MB253" s="70"/>
      <c r="MC253" s="70"/>
      <c r="MD253" s="70"/>
      <c r="ME253" s="70"/>
      <c r="MF253" s="70"/>
      <c r="MG253" s="70"/>
      <c r="MH253" s="70"/>
      <c r="MI253" s="70"/>
      <c r="MJ253" s="70"/>
      <c r="MK253" s="70"/>
      <c r="ML253" s="70"/>
      <c r="MM253" s="70"/>
      <c r="MN253" s="70"/>
      <c r="MO253" s="70"/>
      <c r="MP253" s="70"/>
      <c r="MQ253" s="70"/>
      <c r="MR253" s="70"/>
      <c r="MS253" s="70"/>
      <c r="MT253" s="70"/>
      <c r="MU253" s="70"/>
      <c r="MV253" s="70"/>
      <c r="MW253" s="70"/>
      <c r="MX253" s="70"/>
      <c r="MY253" s="70"/>
      <c r="MZ253" s="70"/>
      <c r="NA253" s="70"/>
      <c r="NB253" s="70"/>
      <c r="NC253" s="70"/>
      <c r="ND253" s="70"/>
      <c r="NE253" s="70"/>
      <c r="NF253" s="70"/>
      <c r="NG253" s="70"/>
      <c r="NH253" s="70"/>
      <c r="NI253" s="70"/>
      <c r="NJ253" s="70"/>
      <c r="NK253" s="70"/>
      <c r="NL253" s="70"/>
      <c r="NM253" s="70"/>
      <c r="NN253" s="70"/>
      <c r="NO253" s="70"/>
      <c r="NP253" s="70"/>
      <c r="NQ253" s="70"/>
      <c r="NR253" s="70"/>
      <c r="NS253" s="70"/>
      <c r="NT253" s="70"/>
      <c r="NU253" s="70"/>
      <c r="NV253" s="70"/>
      <c r="NW253" s="70"/>
      <c r="NX253" s="70"/>
      <c r="NY253" s="70"/>
      <c r="NZ253" s="70"/>
      <c r="OA253" s="70"/>
      <c r="OB253" s="70"/>
      <c r="OC253" s="70"/>
      <c r="OD253" s="70"/>
      <c r="OE253" s="70"/>
      <c r="OF253" s="70"/>
      <c r="OG253" s="70"/>
      <c r="OH253" s="70"/>
      <c r="OI253" s="70"/>
      <c r="OJ253" s="70"/>
      <c r="OK253" s="70"/>
      <c r="OL253" s="70"/>
      <c r="OM253" s="70"/>
      <c r="ON253" s="70"/>
      <c r="OO253" s="70"/>
      <c r="OP253" s="70"/>
      <c r="OQ253" s="70"/>
      <c r="OR253" s="70"/>
      <c r="OS253" s="70"/>
      <c r="OT253" s="70"/>
      <c r="OU253" s="70"/>
      <c r="OV253" s="70"/>
      <c r="OW253" s="70"/>
      <c r="OX253" s="70"/>
      <c r="OY253" s="70"/>
      <c r="OZ253" s="70"/>
      <c r="PA253" s="70"/>
      <c r="PB253" s="70"/>
      <c r="PC253" s="70"/>
      <c r="PD253" s="70"/>
      <c r="PE253" s="70"/>
      <c r="PF253" s="70"/>
      <c r="PG253" s="70"/>
      <c r="PH253" s="70"/>
      <c r="PI253" s="70"/>
      <c r="PJ253" s="70"/>
      <c r="PK253" s="70"/>
      <c r="PL253" s="70"/>
      <c r="PM253" s="70"/>
      <c r="PN253" s="70"/>
      <c r="PO253" s="70"/>
      <c r="PP253" s="70"/>
      <c r="PQ253" s="70"/>
      <c r="PR253" s="70"/>
      <c r="PS253" s="70"/>
      <c r="PT253" s="70"/>
      <c r="PU253" s="70"/>
      <c r="PV253" s="70"/>
      <c r="PW253" s="70"/>
      <c r="PX253" s="70"/>
      <c r="PY253" s="70"/>
      <c r="PZ253" s="70"/>
      <c r="QA253" s="70"/>
      <c r="QB253" s="70"/>
      <c r="QC253" s="70"/>
      <c r="QD253" s="70"/>
      <c r="QE253" s="70"/>
      <c r="QF253" s="70"/>
      <c r="QG253" s="70"/>
      <c r="QH253" s="70"/>
      <c r="QI253" s="70"/>
      <c r="QJ253" s="70"/>
      <c r="QK253" s="70"/>
      <c r="QL253" s="70"/>
      <c r="QM253" s="70"/>
      <c r="QN253" s="70"/>
      <c r="QO253" s="70"/>
      <c r="QP253" s="70"/>
      <c r="QQ253" s="70"/>
      <c r="QR253" s="70"/>
      <c r="QS253" s="70"/>
      <c r="QT253" s="70"/>
      <c r="QU253" s="70"/>
      <c r="QV253" s="70"/>
      <c r="QW253" s="70"/>
      <c r="QX253" s="70"/>
      <c r="QY253" s="70"/>
      <c r="QZ253" s="70"/>
      <c r="RA253" s="70"/>
      <c r="RB253" s="70"/>
      <c r="RC253" s="70"/>
      <c r="RD253" s="70"/>
      <c r="RE253" s="70"/>
      <c r="RF253" s="70"/>
      <c r="RG253" s="70"/>
      <c r="RH253" s="70"/>
      <c r="RI253" s="70"/>
      <c r="RJ253" s="70"/>
      <c r="RK253" s="70"/>
      <c r="RL253" s="70"/>
      <c r="RM253" s="70"/>
      <c r="RN253" s="70"/>
      <c r="RO253" s="70"/>
      <c r="RP253" s="70"/>
      <c r="RQ253" s="70"/>
      <c r="RR253" s="70"/>
      <c r="RS253" s="70"/>
      <c r="RT253" s="70"/>
      <c r="RU253" s="70"/>
      <c r="RV253" s="70"/>
      <c r="RW253" s="70"/>
      <c r="RX253" s="70"/>
      <c r="RY253" s="70"/>
      <c r="RZ253" s="70"/>
      <c r="SA253" s="70"/>
      <c r="SB253" s="70"/>
      <c r="SC253" s="70"/>
      <c r="SD253" s="70"/>
      <c r="SE253" s="70"/>
      <c r="SF253" s="70"/>
      <c r="SG253" s="70"/>
      <c r="SH253" s="70"/>
      <c r="SI253" s="70"/>
      <c r="SJ253" s="70"/>
      <c r="SK253" s="70"/>
      <c r="SL253" s="70"/>
      <c r="SM253" s="70"/>
      <c r="SN253" s="70"/>
      <c r="SO253" s="70"/>
      <c r="SP253" s="70"/>
      <c r="SQ253" s="70"/>
      <c r="SR253" s="70"/>
      <c r="SS253" s="70"/>
      <c r="ST253" s="70"/>
      <c r="SU253" s="70"/>
      <c r="SV253" s="70"/>
      <c r="SW253" s="70"/>
      <c r="SX253" s="70"/>
      <c r="SY253" s="70"/>
      <c r="SZ253" s="70"/>
      <c r="TA253" s="70"/>
      <c r="TB253" s="70"/>
      <c r="TC253" s="70"/>
      <c r="TD253" s="70"/>
      <c r="TE253" s="70"/>
      <c r="TF253" s="70"/>
      <c r="TG253" s="70"/>
      <c r="TH253" s="70"/>
      <c r="TI253" s="70"/>
      <c r="TJ253" s="70"/>
      <c r="TK253" s="70"/>
      <c r="TL253" s="70"/>
      <c r="TM253" s="70"/>
      <c r="TN253" s="70"/>
      <c r="TO253" s="70"/>
      <c r="TP253" s="70"/>
      <c r="TQ253" s="70"/>
      <c r="TR253" s="70"/>
      <c r="TS253" s="70"/>
      <c r="TT253" s="70"/>
      <c r="TU253" s="70"/>
      <c r="TV253" s="70"/>
      <c r="TW253" s="70"/>
      <c r="TX253" s="70"/>
      <c r="TY253" s="70"/>
      <c r="TZ253" s="70"/>
      <c r="UA253" s="70"/>
      <c r="UB253" s="70"/>
      <c r="UC253" s="70"/>
      <c r="UD253" s="70"/>
      <c r="UE253" s="70"/>
      <c r="UF253" s="70"/>
      <c r="UG253" s="70"/>
      <c r="UH253" s="70"/>
      <c r="UI253" s="70"/>
      <c r="UJ253" s="70"/>
      <c r="UK253" s="70"/>
      <c r="UL253" s="70"/>
      <c r="UM253" s="70"/>
      <c r="UN253" s="70"/>
      <c r="UO253" s="70"/>
      <c r="UP253" s="70"/>
      <c r="UQ253" s="70"/>
      <c r="UR253" s="70"/>
      <c r="US253" s="70"/>
      <c r="UT253" s="70"/>
      <c r="UU253" s="70"/>
      <c r="UV253" s="70"/>
      <c r="UW253" s="70"/>
      <c r="UX253" s="70"/>
      <c r="UY253" s="70"/>
      <c r="UZ253" s="70"/>
      <c r="VA253" s="70"/>
      <c r="VB253" s="70"/>
      <c r="VC253" s="70"/>
      <c r="VD253" s="70"/>
      <c r="VE253" s="70"/>
      <c r="VF253" s="70"/>
      <c r="VG253" s="70"/>
      <c r="VH253" s="70"/>
      <c r="VI253" s="70"/>
      <c r="VJ253" s="70"/>
      <c r="VK253" s="70"/>
      <c r="VL253" s="70"/>
      <c r="VM253" s="70"/>
      <c r="VN253" s="70"/>
      <c r="VO253" s="70"/>
      <c r="VP253" s="70"/>
      <c r="VQ253" s="70"/>
      <c r="VR253" s="70"/>
      <c r="VS253" s="70"/>
      <c r="VT253" s="70"/>
      <c r="VU253" s="70"/>
      <c r="VV253" s="70"/>
      <c r="VW253" s="70"/>
      <c r="VX253" s="70"/>
      <c r="VY253" s="70"/>
      <c r="VZ253" s="70"/>
      <c r="WA253" s="70"/>
      <c r="WB253" s="70"/>
      <c r="WC253" s="70"/>
      <c r="WD253" s="70"/>
      <c r="WE253" s="70"/>
      <c r="WF253" s="70"/>
      <c r="WG253" s="70"/>
      <c r="WH253" s="70"/>
      <c r="WI253" s="70"/>
      <c r="WJ253" s="70"/>
      <c r="WK253" s="70"/>
      <c r="WL253" s="70"/>
      <c r="WM253" s="70"/>
      <c r="WN253" s="70"/>
      <c r="WO253" s="70"/>
      <c r="WP253" s="70"/>
      <c r="WQ253" s="70"/>
      <c r="WR253" s="70"/>
      <c r="WS253" s="70"/>
      <c r="WT253" s="70"/>
      <c r="WU253" s="70"/>
      <c r="WV253" s="70"/>
      <c r="WW253" s="70"/>
      <c r="WX253" s="70"/>
      <c r="WY253" s="70"/>
      <c r="WZ253" s="70"/>
      <c r="XA253" s="70"/>
      <c r="XB253" s="70"/>
      <c r="XC253" s="70"/>
      <c r="XD253" s="70"/>
      <c r="XE253" s="70"/>
      <c r="XF253" s="70"/>
      <c r="XG253" s="70"/>
      <c r="XH253" s="70"/>
      <c r="XI253" s="70"/>
      <c r="XJ253" s="70"/>
      <c r="XK253" s="70"/>
      <c r="XL253" s="70"/>
      <c r="XM253" s="70"/>
      <c r="XN253" s="70"/>
      <c r="XO253" s="70"/>
      <c r="XP253" s="70"/>
      <c r="XQ253" s="70"/>
      <c r="XR253" s="70"/>
      <c r="XS253" s="70"/>
      <c r="XT253" s="70"/>
      <c r="XU253" s="70"/>
      <c r="XV253" s="70"/>
      <c r="XW253" s="70"/>
      <c r="XX253" s="70"/>
      <c r="XY253" s="70"/>
      <c r="XZ253" s="70"/>
      <c r="YA253" s="70"/>
      <c r="YB253" s="70"/>
      <c r="YC253" s="70"/>
      <c r="YD253" s="70"/>
      <c r="YE253" s="70"/>
      <c r="YF253" s="70"/>
      <c r="YG253" s="70"/>
      <c r="YH253" s="70"/>
      <c r="YI253" s="70"/>
      <c r="YJ253" s="70"/>
      <c r="YK253" s="70"/>
      <c r="YL253" s="70"/>
      <c r="YM253" s="70"/>
      <c r="YN253" s="70"/>
      <c r="YO253" s="70"/>
      <c r="YP253" s="70"/>
      <c r="YQ253" s="70"/>
      <c r="YR253" s="70"/>
      <c r="YS253" s="70"/>
      <c r="YT253" s="70"/>
      <c r="YU253" s="70"/>
      <c r="YV253" s="70"/>
      <c r="YW253" s="70"/>
      <c r="YX253" s="70"/>
      <c r="YY253" s="70"/>
      <c r="YZ253" s="70"/>
      <c r="ZA253" s="70"/>
      <c r="ZB253" s="70"/>
      <c r="ZC253" s="70"/>
      <c r="ZD253" s="70"/>
      <c r="ZE253" s="70"/>
      <c r="ZF253" s="70"/>
      <c r="ZG253" s="70"/>
      <c r="ZH253" s="70"/>
      <c r="ZI253" s="70"/>
      <c r="ZJ253" s="70"/>
      <c r="ZK253" s="70"/>
      <c r="ZL253" s="70"/>
      <c r="ZM253" s="70"/>
      <c r="ZN253" s="70"/>
      <c r="ZO253" s="70"/>
      <c r="ZP253" s="70"/>
      <c r="ZQ253" s="70"/>
      <c r="ZR253" s="70"/>
      <c r="ZS253" s="70"/>
      <c r="ZT253" s="70"/>
      <c r="ZU253" s="70"/>
      <c r="ZV253" s="70"/>
      <c r="ZW253" s="70"/>
      <c r="ZX253" s="70"/>
      <c r="ZY253" s="70"/>
      <c r="ZZ253" s="70"/>
      <c r="AAA253" s="70"/>
      <c r="AAB253" s="70"/>
      <c r="AAC253" s="70"/>
      <c r="AAD253" s="70"/>
      <c r="AAE253" s="70"/>
      <c r="AAF253" s="70"/>
      <c r="AAG253" s="70"/>
      <c r="AAH253" s="70"/>
      <c r="AAI253" s="70"/>
      <c r="AAJ253" s="70"/>
      <c r="AAK253" s="70"/>
      <c r="AAL253" s="70"/>
      <c r="AAM253" s="70"/>
      <c r="AAN253" s="70"/>
      <c r="AAO253" s="70"/>
      <c r="AAP253" s="70"/>
      <c r="AAQ253" s="70"/>
      <c r="AAR253" s="70"/>
      <c r="AAS253" s="70"/>
      <c r="AAT253" s="70"/>
      <c r="AAU253" s="70"/>
      <c r="AAV253" s="70"/>
      <c r="AAW253" s="70"/>
      <c r="AAX253" s="70"/>
      <c r="AAY253" s="70"/>
      <c r="AAZ253" s="70"/>
      <c r="ABA253" s="70"/>
      <c r="ABB253" s="70"/>
      <c r="ABC253" s="70"/>
      <c r="ABD253" s="70"/>
      <c r="ABE253" s="70"/>
      <c r="ABF253" s="70"/>
      <c r="ABG253" s="70"/>
      <c r="ABH253" s="70"/>
      <c r="ABI253" s="70"/>
      <c r="ABJ253" s="70"/>
      <c r="ABK253" s="70"/>
      <c r="ABL253" s="70"/>
      <c r="ABM253" s="70"/>
      <c r="ABN253" s="70"/>
      <c r="ABO253" s="70"/>
      <c r="ABP253" s="70"/>
      <c r="ABQ253" s="70"/>
      <c r="ABR253" s="70"/>
      <c r="ABS253" s="70"/>
      <c r="ABT253" s="70"/>
      <c r="ABU253" s="70"/>
      <c r="ABV253" s="70"/>
      <c r="ABW253" s="70"/>
      <c r="ABX253" s="70"/>
      <c r="ABY253" s="70"/>
      <c r="ABZ253" s="70"/>
      <c r="ACA253" s="70"/>
      <c r="ACB253" s="70"/>
      <c r="ACC253" s="70"/>
      <c r="ACD253" s="70"/>
      <c r="ACE253" s="70"/>
      <c r="ACF253" s="70"/>
      <c r="ACG253" s="70"/>
      <c r="ACH253" s="70"/>
      <c r="ACI253" s="70"/>
      <c r="ACJ253" s="70"/>
      <c r="ACK253" s="70"/>
      <c r="ACL253" s="70"/>
      <c r="ACM253" s="70"/>
      <c r="ACN253" s="70"/>
      <c r="ACO253" s="70"/>
      <c r="ACP253" s="70"/>
      <c r="ACQ253" s="70"/>
      <c r="ACR253" s="70"/>
      <c r="ACS253" s="70"/>
      <c r="ACT253" s="70"/>
      <c r="ACU253" s="70"/>
      <c r="ACV253" s="70"/>
      <c r="ACW253" s="70"/>
      <c r="ACX253" s="70"/>
      <c r="ACY253" s="70"/>
      <c r="ACZ253" s="70"/>
      <c r="ADA253" s="70"/>
      <c r="ADB253" s="70"/>
      <c r="ADC253" s="70"/>
      <c r="ADD253" s="70"/>
      <c r="ADE253" s="70"/>
      <c r="ADF253" s="70"/>
      <c r="ADG253" s="70"/>
      <c r="ADH253" s="70"/>
      <c r="ADI253" s="70"/>
      <c r="ADJ253" s="70"/>
      <c r="ADK253" s="70"/>
      <c r="ADL253" s="70"/>
      <c r="ADM253" s="70"/>
      <c r="ADN253" s="70"/>
      <c r="ADO253" s="70"/>
      <c r="ADP253" s="70"/>
      <c r="ADQ253" s="70"/>
      <c r="ADR253" s="70"/>
      <c r="ADS253" s="70"/>
      <c r="ADT253" s="70"/>
      <c r="ADU253" s="70"/>
      <c r="ADV253" s="70"/>
      <c r="ADW253" s="70"/>
      <c r="ADX253" s="70"/>
      <c r="ADY253" s="70"/>
      <c r="ADZ253" s="70"/>
      <c r="AEA253" s="70"/>
      <c r="AEB253" s="70"/>
      <c r="AEC253" s="70"/>
      <c r="AED253" s="70"/>
      <c r="AEE253" s="70"/>
      <c r="AEF253" s="70"/>
      <c r="AEG253" s="70"/>
      <c r="AEH253" s="70"/>
      <c r="AEI253" s="70"/>
      <c r="AEJ253" s="70"/>
      <c r="AEK253" s="70"/>
      <c r="AEL253" s="70"/>
      <c r="AEM253" s="70"/>
      <c r="AEN253" s="70"/>
      <c r="AEO253" s="70"/>
      <c r="AEP253" s="70"/>
      <c r="AEQ253" s="70"/>
      <c r="AER253" s="70"/>
      <c r="AES253" s="70"/>
      <c r="AET253" s="70"/>
      <c r="AEU253" s="70"/>
      <c r="AEV253" s="70"/>
      <c r="AEW253" s="70"/>
      <c r="AEX253" s="70"/>
      <c r="AEY253" s="70"/>
      <c r="AEZ253" s="70"/>
      <c r="AFA253" s="70"/>
      <c r="AFB253" s="70"/>
      <c r="AFC253" s="70"/>
      <c r="AFD253" s="70"/>
      <c r="AFE253" s="70"/>
      <c r="AFF253" s="70"/>
      <c r="AFG253" s="70"/>
      <c r="AFH253" s="70"/>
      <c r="AFI253" s="70"/>
      <c r="AFJ253" s="70"/>
      <c r="AFK253" s="70"/>
      <c r="AFL253" s="70"/>
      <c r="AFM253" s="70"/>
      <c r="AFN253" s="70"/>
      <c r="AFO253" s="70"/>
      <c r="AFP253" s="70"/>
      <c r="AFQ253" s="70"/>
      <c r="AFR253" s="70"/>
      <c r="AFS253" s="70"/>
      <c r="AFT253" s="70"/>
      <c r="AFU253" s="70"/>
      <c r="AFV253" s="70"/>
      <c r="AFW253" s="70"/>
      <c r="AFX253" s="70"/>
      <c r="AFY253" s="70"/>
      <c r="AFZ253" s="70"/>
      <c r="AGA253" s="70"/>
      <c r="AGB253" s="70"/>
      <c r="AGC253" s="70"/>
      <c r="AGD253" s="70"/>
      <c r="AGE253" s="70"/>
      <c r="AGF253" s="70"/>
      <c r="AGG253" s="70"/>
      <c r="AGH253" s="70"/>
      <c r="AGI253" s="70"/>
      <c r="AGJ253" s="70"/>
      <c r="AGK253" s="70"/>
      <c r="AGL253" s="70"/>
      <c r="AGM253" s="70"/>
      <c r="AGN253" s="70"/>
      <c r="AGO253" s="70"/>
      <c r="AGP253" s="70"/>
      <c r="AGQ253" s="70"/>
      <c r="AGR253" s="70"/>
      <c r="AGS253" s="70"/>
      <c r="AGT253" s="70"/>
      <c r="AGU253" s="70"/>
      <c r="AGV253" s="70"/>
      <c r="AGW253" s="70"/>
      <c r="AGX253" s="70"/>
      <c r="AGY253" s="70"/>
      <c r="AGZ253" s="70"/>
      <c r="AHA253" s="70"/>
      <c r="AHB253" s="70"/>
      <c r="AHC253" s="70"/>
      <c r="AHD253" s="70"/>
      <c r="AHE253" s="70"/>
      <c r="AHF253" s="70"/>
      <c r="AHG253" s="70"/>
      <c r="AHH253" s="70"/>
      <c r="AHI253" s="70"/>
      <c r="AHJ253" s="70"/>
      <c r="AHK253" s="70"/>
      <c r="AHL253" s="70"/>
      <c r="AHM253" s="70"/>
      <c r="AHN253" s="70"/>
      <c r="AHO253" s="70"/>
      <c r="AHP253" s="70"/>
      <c r="AHQ253" s="70"/>
      <c r="AHR253" s="70"/>
      <c r="AHS253" s="70"/>
      <c r="AHT253" s="70"/>
      <c r="AHU253" s="70"/>
      <c r="AHV253" s="70"/>
      <c r="AHW253" s="70"/>
      <c r="AHX253" s="70"/>
      <c r="AHY253" s="70"/>
      <c r="AHZ253" s="70"/>
      <c r="AIA253" s="70"/>
      <c r="AIB253" s="70"/>
      <c r="AIC253" s="70"/>
      <c r="AID253" s="70"/>
      <c r="AIE253" s="70"/>
      <c r="AIF253" s="70"/>
      <c r="AIG253" s="70"/>
      <c r="AIH253" s="70"/>
      <c r="AII253" s="70"/>
      <c r="AIJ253" s="70"/>
      <c r="AIK253" s="70"/>
      <c r="AIL253" s="70"/>
      <c r="AIM253" s="70"/>
      <c r="AIN253" s="70"/>
      <c r="AIO253" s="70"/>
      <c r="AIP253" s="70"/>
      <c r="AIQ253" s="70"/>
      <c r="AIR253" s="70"/>
      <c r="AIS253" s="70"/>
      <c r="AIT253" s="70"/>
      <c r="AIU253" s="70"/>
      <c r="AIV253" s="70"/>
      <c r="AIW253" s="70"/>
      <c r="AIX253" s="70"/>
      <c r="AIY253" s="70"/>
      <c r="AIZ253" s="70"/>
      <c r="AJA253" s="70"/>
      <c r="AJB253" s="70"/>
      <c r="AJC253" s="70"/>
      <c r="AJD253" s="70"/>
      <c r="AJE253" s="70"/>
      <c r="AJF253" s="70"/>
      <c r="AJG253" s="70"/>
      <c r="AJH253" s="70"/>
      <c r="AJI253" s="70"/>
      <c r="AJJ253" s="70"/>
      <c r="AJK253" s="70"/>
      <c r="AJL253" s="70"/>
      <c r="AJM253" s="70"/>
      <c r="AJN253" s="70"/>
      <c r="AJO253" s="70"/>
      <c r="AJP253" s="70"/>
      <c r="AJQ253" s="70"/>
      <c r="AJR253" s="70"/>
      <c r="AJS253" s="70"/>
      <c r="AJT253" s="70"/>
      <c r="AJU253" s="70"/>
      <c r="AJV253" s="70"/>
      <c r="AJW253" s="70"/>
      <c r="AJX253" s="70"/>
      <c r="AJY253" s="70"/>
      <c r="AJZ253" s="70"/>
      <c r="AKA253" s="70"/>
      <c r="AKB253" s="70"/>
      <c r="AKC253" s="70"/>
      <c r="AKD253" s="70"/>
      <c r="AKE253" s="70"/>
      <c r="AKF253" s="70"/>
      <c r="AKG253" s="70"/>
      <c r="AKH253" s="70"/>
      <c r="AKI253" s="70"/>
      <c r="AKJ253" s="70"/>
      <c r="AKK253" s="70"/>
      <c r="AKL253" s="70"/>
      <c r="AKM253" s="70"/>
      <c r="AKN253" s="70"/>
      <c r="AKO253" s="70"/>
      <c r="AKP253" s="70"/>
      <c r="AKQ253" s="70"/>
      <c r="AKR253" s="70"/>
      <c r="AKS253" s="70"/>
      <c r="AKT253" s="70"/>
      <c r="AKU253" s="70"/>
      <c r="AKV253" s="70"/>
      <c r="AKW253" s="70"/>
      <c r="AKX253" s="70"/>
      <c r="AKY253" s="70"/>
      <c r="AKZ253" s="70"/>
      <c r="ALA253" s="70"/>
      <c r="ALB253" s="70"/>
      <c r="ALC253" s="70"/>
      <c r="ALD253" s="70"/>
      <c r="ALE253" s="70"/>
      <c r="ALF253" s="70"/>
      <c r="ALG253" s="70"/>
      <c r="ALH253" s="70"/>
      <c r="ALI253" s="70"/>
      <c r="ALJ253" s="70"/>
      <c r="ALK253" s="70"/>
      <c r="ALL253" s="70"/>
      <c r="ALM253" s="70"/>
      <c r="ALN253" s="70"/>
      <c r="ALO253" s="70"/>
      <c r="ALP253" s="70"/>
      <c r="ALQ253" s="70"/>
      <c r="ALR253" s="70"/>
      <c r="ALS253" s="70"/>
      <c r="ALT253" s="70"/>
      <c r="ALU253" s="70"/>
      <c r="ALV253" s="70"/>
      <c r="ALW253" s="70"/>
      <c r="ALX253" s="70"/>
      <c r="ALY253" s="70"/>
      <c r="ALZ253" s="70"/>
      <c r="AMA253" s="70"/>
      <c r="AMB253" s="70"/>
      <c r="AMC253" s="70"/>
      <c r="AMD253" s="70"/>
      <c r="AME253" s="70"/>
      <c r="AMF253" s="70"/>
      <c r="AMG253" s="70"/>
      <c r="AMH253" s="70"/>
      <c r="AMI253" s="70"/>
      <c r="AMK253" s="70"/>
    </row>
    <row r="254" customFormat="false" ht="32.8" hidden="false" customHeight="false" outlineLevel="0" collapsed="false">
      <c r="A254" s="44"/>
      <c r="B254" s="30" t="s">
        <v>238</v>
      </c>
      <c r="C254" s="79" t="n">
        <v>6310010050</v>
      </c>
      <c r="D254" s="80"/>
      <c r="E254" s="74" t="n">
        <f aca="false">E255</f>
        <v>3932000</v>
      </c>
    </row>
    <row r="255" customFormat="false" ht="48.5" hidden="false" customHeight="false" outlineLevel="0" collapsed="false">
      <c r="A255" s="44"/>
      <c r="B255" s="30" t="s">
        <v>146</v>
      </c>
      <c r="C255" s="79" t="n">
        <v>6310010050</v>
      </c>
      <c r="D255" s="80" t="s">
        <v>202</v>
      </c>
      <c r="E255" s="74" t="n">
        <f aca="false">'приложение 10'!I91</f>
        <v>3932000</v>
      </c>
    </row>
    <row r="256" customFormat="false" ht="48.5" hidden="false" customHeight="false" outlineLevel="0" collapsed="false">
      <c r="A256" s="66" t="s">
        <v>239</v>
      </c>
      <c r="B256" s="87" t="s">
        <v>240</v>
      </c>
      <c r="C256" s="65" t="n">
        <v>6400000000</v>
      </c>
      <c r="D256" s="81"/>
      <c r="E256" s="72" t="n">
        <f aca="false">E257+E260</f>
        <v>206023797.32</v>
      </c>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c r="AU256" s="70"/>
      <c r="AV256" s="70"/>
      <c r="AW256" s="70"/>
      <c r="AX256" s="70"/>
      <c r="AY256" s="70"/>
      <c r="AZ256" s="70"/>
      <c r="BA256" s="70"/>
      <c r="BB256" s="70"/>
      <c r="BC256" s="70"/>
      <c r="BD256" s="70"/>
      <c r="BE256" s="70"/>
      <c r="BF256" s="70"/>
      <c r="BG256" s="70"/>
      <c r="BH256" s="70"/>
      <c r="BI256" s="70"/>
      <c r="BJ256" s="70"/>
      <c r="BK256" s="70"/>
      <c r="BL256" s="70"/>
      <c r="BM256" s="70"/>
      <c r="BN256" s="70"/>
      <c r="BO256" s="70"/>
      <c r="BP256" s="70"/>
      <c r="BQ256" s="70"/>
      <c r="BR256" s="70"/>
      <c r="BS256" s="70"/>
      <c r="BT256" s="70"/>
      <c r="BU256" s="70"/>
      <c r="BV256" s="70"/>
      <c r="BW256" s="70"/>
      <c r="BX256" s="70"/>
      <c r="BY256" s="70"/>
      <c r="BZ256" s="70"/>
      <c r="CA256" s="70"/>
      <c r="CB256" s="70"/>
      <c r="CC256" s="70"/>
      <c r="CD256" s="70"/>
      <c r="CE256" s="70"/>
      <c r="CF256" s="70"/>
      <c r="CG256" s="70"/>
      <c r="CH256" s="70"/>
      <c r="CI256" s="70"/>
      <c r="CJ256" s="70"/>
      <c r="CK256" s="70"/>
      <c r="CL256" s="70"/>
      <c r="CM256" s="70"/>
      <c r="CN256" s="70"/>
      <c r="CO256" s="70"/>
      <c r="CP256" s="70"/>
      <c r="CQ256" s="70"/>
      <c r="CR256" s="70"/>
      <c r="CS256" s="70"/>
      <c r="CT256" s="70"/>
      <c r="CU256" s="70"/>
      <c r="CV256" s="70"/>
      <c r="CW256" s="70"/>
      <c r="CX256" s="70"/>
      <c r="CY256" s="70"/>
      <c r="CZ256" s="70"/>
      <c r="DA256" s="70"/>
      <c r="DB256" s="70"/>
      <c r="DC256" s="70"/>
      <c r="DD256" s="70"/>
      <c r="DE256" s="70"/>
      <c r="DF256" s="70"/>
      <c r="DG256" s="70"/>
      <c r="DH256" s="70"/>
      <c r="DI256" s="70"/>
      <c r="DJ256" s="70"/>
      <c r="DK256" s="70"/>
      <c r="DL256" s="70"/>
      <c r="DM256" s="70"/>
      <c r="DN256" s="70"/>
      <c r="DO256" s="70"/>
      <c r="DP256" s="70"/>
      <c r="DQ256" s="70"/>
      <c r="DR256" s="70"/>
      <c r="DS256" s="70"/>
      <c r="DT256" s="70"/>
      <c r="DU256" s="70"/>
      <c r="DV256" s="70"/>
      <c r="DW256" s="70"/>
      <c r="DX256" s="70"/>
      <c r="DY256" s="70"/>
      <c r="DZ256" s="70"/>
      <c r="EA256" s="70"/>
      <c r="EB256" s="70"/>
      <c r="EC256" s="70"/>
      <c r="ED256" s="70"/>
      <c r="EE256" s="70"/>
      <c r="EF256" s="70"/>
      <c r="EG256" s="70"/>
      <c r="EH256" s="70"/>
      <c r="EI256" s="70"/>
      <c r="EJ256" s="70"/>
      <c r="EK256" s="70"/>
      <c r="EL256" s="70"/>
      <c r="EM256" s="70"/>
      <c r="EN256" s="70"/>
      <c r="EO256" s="70"/>
      <c r="EP256" s="70"/>
      <c r="EQ256" s="70"/>
      <c r="ER256" s="70"/>
      <c r="ES256" s="70"/>
      <c r="ET256" s="70"/>
      <c r="EU256" s="70"/>
      <c r="EV256" s="70"/>
      <c r="EW256" s="70"/>
      <c r="EX256" s="70"/>
      <c r="EY256" s="70"/>
      <c r="EZ256" s="70"/>
      <c r="FA256" s="70"/>
      <c r="FB256" s="70"/>
      <c r="FC256" s="70"/>
      <c r="FD256" s="70"/>
      <c r="FE256" s="70"/>
      <c r="FF256" s="70"/>
      <c r="FG256" s="70"/>
      <c r="FH256" s="70"/>
      <c r="FI256" s="70"/>
      <c r="FJ256" s="70"/>
      <c r="FK256" s="70"/>
      <c r="FL256" s="70"/>
      <c r="FM256" s="70"/>
      <c r="FN256" s="70"/>
      <c r="FO256" s="70"/>
      <c r="FP256" s="70"/>
      <c r="FQ256" s="70"/>
      <c r="FR256" s="70"/>
      <c r="FS256" s="70"/>
      <c r="FT256" s="70"/>
      <c r="FU256" s="70"/>
      <c r="FV256" s="70"/>
      <c r="FW256" s="70"/>
      <c r="FX256" s="70"/>
      <c r="FY256" s="70"/>
      <c r="FZ256" s="70"/>
      <c r="GA256" s="70"/>
      <c r="GB256" s="70"/>
      <c r="GC256" s="70"/>
      <c r="GD256" s="70"/>
      <c r="GE256" s="70"/>
      <c r="GF256" s="70"/>
      <c r="GG256" s="70"/>
      <c r="GH256" s="70"/>
      <c r="GI256" s="70"/>
      <c r="GJ256" s="70"/>
      <c r="GK256" s="70"/>
      <c r="GL256" s="70"/>
      <c r="GM256" s="70"/>
      <c r="GN256" s="70"/>
      <c r="GO256" s="70"/>
      <c r="GP256" s="70"/>
      <c r="GQ256" s="70"/>
      <c r="GR256" s="70"/>
      <c r="GS256" s="70"/>
      <c r="GT256" s="70"/>
      <c r="GU256" s="70"/>
      <c r="GV256" s="70"/>
      <c r="GW256" s="70"/>
      <c r="GX256" s="70"/>
      <c r="GY256" s="70"/>
      <c r="GZ256" s="70"/>
      <c r="HA256" s="70"/>
      <c r="HB256" s="70"/>
      <c r="HC256" s="70"/>
      <c r="HD256" s="70"/>
      <c r="HE256" s="70"/>
      <c r="HF256" s="70"/>
      <c r="HG256" s="70"/>
      <c r="HH256" s="70"/>
      <c r="HI256" s="70"/>
      <c r="HJ256" s="70"/>
      <c r="HK256" s="70"/>
      <c r="HL256" s="70"/>
      <c r="HM256" s="70"/>
      <c r="HN256" s="70"/>
      <c r="HO256" s="70"/>
      <c r="HP256" s="70"/>
      <c r="HQ256" s="70"/>
      <c r="HR256" s="70"/>
      <c r="HS256" s="70"/>
      <c r="HT256" s="70"/>
      <c r="HU256" s="70"/>
      <c r="HV256" s="70"/>
      <c r="HW256" s="70"/>
      <c r="HX256" s="70"/>
      <c r="HY256" s="70"/>
      <c r="HZ256" s="70"/>
      <c r="IA256" s="70"/>
      <c r="IB256" s="70"/>
      <c r="IC256" s="70"/>
      <c r="ID256" s="70"/>
      <c r="IE256" s="70"/>
      <c r="IF256" s="70"/>
      <c r="IG256" s="70"/>
      <c r="IH256" s="70"/>
      <c r="II256" s="70"/>
      <c r="IJ256" s="70"/>
      <c r="IK256" s="70"/>
      <c r="IL256" s="70"/>
      <c r="IM256" s="70"/>
      <c r="IN256" s="70"/>
      <c r="IO256" s="70"/>
      <c r="IP256" s="70"/>
      <c r="IQ256" s="70"/>
      <c r="IR256" s="70"/>
      <c r="IS256" s="70"/>
      <c r="IT256" s="70"/>
      <c r="IU256" s="70"/>
      <c r="IV256" s="70"/>
      <c r="IW256" s="70"/>
      <c r="IX256" s="70"/>
      <c r="IY256" s="70"/>
      <c r="IZ256" s="70"/>
      <c r="JA256" s="70"/>
      <c r="JB256" s="70"/>
      <c r="JC256" s="70"/>
      <c r="JD256" s="70"/>
      <c r="JE256" s="70"/>
      <c r="JF256" s="70"/>
      <c r="JG256" s="70"/>
      <c r="JH256" s="70"/>
      <c r="JI256" s="70"/>
      <c r="JJ256" s="70"/>
      <c r="JK256" s="70"/>
      <c r="JL256" s="70"/>
      <c r="JM256" s="70"/>
      <c r="JN256" s="70"/>
      <c r="JO256" s="70"/>
      <c r="JP256" s="70"/>
      <c r="JQ256" s="70"/>
      <c r="JR256" s="70"/>
      <c r="JS256" s="70"/>
      <c r="JT256" s="70"/>
      <c r="JU256" s="70"/>
      <c r="JV256" s="70"/>
      <c r="JW256" s="70"/>
      <c r="JX256" s="70"/>
      <c r="JY256" s="70"/>
      <c r="JZ256" s="70"/>
      <c r="KA256" s="70"/>
      <c r="KB256" s="70"/>
      <c r="KC256" s="70"/>
      <c r="KD256" s="70"/>
      <c r="KE256" s="70"/>
      <c r="KF256" s="70"/>
      <c r="KG256" s="70"/>
      <c r="KH256" s="70"/>
      <c r="KI256" s="70"/>
      <c r="KJ256" s="70"/>
      <c r="KK256" s="70"/>
      <c r="KL256" s="70"/>
      <c r="KM256" s="70"/>
      <c r="KN256" s="70"/>
      <c r="KO256" s="70"/>
      <c r="KP256" s="70"/>
      <c r="KQ256" s="70"/>
      <c r="KR256" s="70"/>
      <c r="KS256" s="70"/>
      <c r="KT256" s="70"/>
      <c r="KU256" s="70"/>
      <c r="KV256" s="70"/>
      <c r="KW256" s="70"/>
      <c r="KX256" s="70"/>
      <c r="KY256" s="70"/>
      <c r="KZ256" s="70"/>
      <c r="LA256" s="70"/>
      <c r="LB256" s="70"/>
      <c r="LC256" s="70"/>
      <c r="LD256" s="70"/>
      <c r="LE256" s="70"/>
      <c r="LF256" s="70"/>
      <c r="LG256" s="70"/>
      <c r="LH256" s="70"/>
      <c r="LI256" s="70"/>
      <c r="LJ256" s="70"/>
      <c r="LK256" s="70"/>
      <c r="LL256" s="70"/>
      <c r="LM256" s="70"/>
      <c r="LN256" s="70"/>
      <c r="LO256" s="70"/>
      <c r="LP256" s="70"/>
      <c r="LQ256" s="70"/>
      <c r="LR256" s="70"/>
      <c r="LS256" s="70"/>
      <c r="LT256" s="70"/>
      <c r="LU256" s="70"/>
      <c r="LV256" s="70"/>
      <c r="LW256" s="70"/>
      <c r="LX256" s="70"/>
      <c r="LY256" s="70"/>
      <c r="LZ256" s="70"/>
      <c r="MA256" s="70"/>
      <c r="MB256" s="70"/>
      <c r="MC256" s="70"/>
      <c r="MD256" s="70"/>
      <c r="ME256" s="70"/>
      <c r="MF256" s="70"/>
      <c r="MG256" s="70"/>
      <c r="MH256" s="70"/>
      <c r="MI256" s="70"/>
      <c r="MJ256" s="70"/>
      <c r="MK256" s="70"/>
      <c r="ML256" s="70"/>
      <c r="MM256" s="70"/>
      <c r="MN256" s="70"/>
      <c r="MO256" s="70"/>
      <c r="MP256" s="70"/>
      <c r="MQ256" s="70"/>
      <c r="MR256" s="70"/>
      <c r="MS256" s="70"/>
      <c r="MT256" s="70"/>
      <c r="MU256" s="70"/>
      <c r="MV256" s="70"/>
      <c r="MW256" s="70"/>
      <c r="MX256" s="70"/>
      <c r="MY256" s="70"/>
      <c r="MZ256" s="70"/>
      <c r="NA256" s="70"/>
      <c r="NB256" s="70"/>
      <c r="NC256" s="70"/>
      <c r="ND256" s="70"/>
      <c r="NE256" s="70"/>
      <c r="NF256" s="70"/>
      <c r="NG256" s="70"/>
      <c r="NH256" s="70"/>
      <c r="NI256" s="70"/>
      <c r="NJ256" s="70"/>
      <c r="NK256" s="70"/>
      <c r="NL256" s="70"/>
      <c r="NM256" s="70"/>
      <c r="NN256" s="70"/>
      <c r="NO256" s="70"/>
      <c r="NP256" s="70"/>
      <c r="NQ256" s="70"/>
      <c r="NR256" s="70"/>
      <c r="NS256" s="70"/>
      <c r="NT256" s="70"/>
      <c r="NU256" s="70"/>
      <c r="NV256" s="70"/>
      <c r="NW256" s="70"/>
      <c r="NX256" s="70"/>
      <c r="NY256" s="70"/>
      <c r="NZ256" s="70"/>
      <c r="OA256" s="70"/>
      <c r="OB256" s="70"/>
      <c r="OC256" s="70"/>
      <c r="OD256" s="70"/>
      <c r="OE256" s="70"/>
      <c r="OF256" s="70"/>
      <c r="OG256" s="70"/>
      <c r="OH256" s="70"/>
      <c r="OI256" s="70"/>
      <c r="OJ256" s="70"/>
      <c r="OK256" s="70"/>
      <c r="OL256" s="70"/>
      <c r="OM256" s="70"/>
      <c r="ON256" s="70"/>
      <c r="OO256" s="70"/>
      <c r="OP256" s="70"/>
      <c r="OQ256" s="70"/>
      <c r="OR256" s="70"/>
      <c r="OS256" s="70"/>
      <c r="OT256" s="70"/>
      <c r="OU256" s="70"/>
      <c r="OV256" s="70"/>
      <c r="OW256" s="70"/>
      <c r="OX256" s="70"/>
      <c r="OY256" s="70"/>
      <c r="OZ256" s="70"/>
      <c r="PA256" s="70"/>
      <c r="PB256" s="70"/>
      <c r="PC256" s="70"/>
      <c r="PD256" s="70"/>
      <c r="PE256" s="70"/>
      <c r="PF256" s="70"/>
      <c r="PG256" s="70"/>
      <c r="PH256" s="70"/>
      <c r="PI256" s="70"/>
      <c r="PJ256" s="70"/>
      <c r="PK256" s="70"/>
      <c r="PL256" s="70"/>
      <c r="PM256" s="70"/>
      <c r="PN256" s="70"/>
      <c r="PO256" s="70"/>
      <c r="PP256" s="70"/>
      <c r="PQ256" s="70"/>
      <c r="PR256" s="70"/>
      <c r="PS256" s="70"/>
      <c r="PT256" s="70"/>
      <c r="PU256" s="70"/>
      <c r="PV256" s="70"/>
      <c r="PW256" s="70"/>
      <c r="PX256" s="70"/>
      <c r="PY256" s="70"/>
      <c r="PZ256" s="70"/>
      <c r="QA256" s="70"/>
      <c r="QB256" s="70"/>
      <c r="QC256" s="70"/>
      <c r="QD256" s="70"/>
      <c r="QE256" s="70"/>
      <c r="QF256" s="70"/>
      <c r="QG256" s="70"/>
      <c r="QH256" s="70"/>
      <c r="QI256" s="70"/>
      <c r="QJ256" s="70"/>
      <c r="QK256" s="70"/>
      <c r="QL256" s="70"/>
      <c r="QM256" s="70"/>
      <c r="QN256" s="70"/>
      <c r="QO256" s="70"/>
      <c r="QP256" s="70"/>
      <c r="QQ256" s="70"/>
      <c r="QR256" s="70"/>
      <c r="QS256" s="70"/>
      <c r="QT256" s="70"/>
      <c r="QU256" s="70"/>
      <c r="QV256" s="70"/>
      <c r="QW256" s="70"/>
      <c r="QX256" s="70"/>
      <c r="QY256" s="70"/>
      <c r="QZ256" s="70"/>
      <c r="RA256" s="70"/>
      <c r="RB256" s="70"/>
      <c r="RC256" s="70"/>
      <c r="RD256" s="70"/>
      <c r="RE256" s="70"/>
      <c r="RF256" s="70"/>
      <c r="RG256" s="70"/>
      <c r="RH256" s="70"/>
      <c r="RI256" s="70"/>
      <c r="RJ256" s="70"/>
      <c r="RK256" s="70"/>
      <c r="RL256" s="70"/>
      <c r="RM256" s="70"/>
      <c r="RN256" s="70"/>
      <c r="RO256" s="70"/>
      <c r="RP256" s="70"/>
      <c r="RQ256" s="70"/>
      <c r="RR256" s="70"/>
      <c r="RS256" s="70"/>
      <c r="RT256" s="70"/>
      <c r="RU256" s="70"/>
      <c r="RV256" s="70"/>
      <c r="RW256" s="70"/>
      <c r="RX256" s="70"/>
      <c r="RY256" s="70"/>
      <c r="RZ256" s="70"/>
      <c r="SA256" s="70"/>
      <c r="SB256" s="70"/>
      <c r="SC256" s="70"/>
      <c r="SD256" s="70"/>
      <c r="SE256" s="70"/>
      <c r="SF256" s="70"/>
      <c r="SG256" s="70"/>
      <c r="SH256" s="70"/>
      <c r="SI256" s="70"/>
      <c r="SJ256" s="70"/>
      <c r="SK256" s="70"/>
      <c r="SL256" s="70"/>
      <c r="SM256" s="70"/>
      <c r="SN256" s="70"/>
      <c r="SO256" s="70"/>
      <c r="SP256" s="70"/>
      <c r="SQ256" s="70"/>
      <c r="SR256" s="70"/>
      <c r="SS256" s="70"/>
      <c r="ST256" s="70"/>
      <c r="SU256" s="70"/>
      <c r="SV256" s="70"/>
      <c r="SW256" s="70"/>
      <c r="SX256" s="70"/>
      <c r="SY256" s="70"/>
      <c r="SZ256" s="70"/>
      <c r="TA256" s="70"/>
      <c r="TB256" s="70"/>
      <c r="TC256" s="70"/>
      <c r="TD256" s="70"/>
      <c r="TE256" s="70"/>
      <c r="TF256" s="70"/>
      <c r="TG256" s="70"/>
      <c r="TH256" s="70"/>
      <c r="TI256" s="70"/>
      <c r="TJ256" s="70"/>
      <c r="TK256" s="70"/>
      <c r="TL256" s="70"/>
      <c r="TM256" s="70"/>
      <c r="TN256" s="70"/>
      <c r="TO256" s="70"/>
      <c r="TP256" s="70"/>
      <c r="TQ256" s="70"/>
      <c r="TR256" s="70"/>
      <c r="TS256" s="70"/>
      <c r="TT256" s="70"/>
      <c r="TU256" s="70"/>
      <c r="TV256" s="70"/>
      <c r="TW256" s="70"/>
      <c r="TX256" s="70"/>
      <c r="TY256" s="70"/>
      <c r="TZ256" s="70"/>
      <c r="UA256" s="70"/>
      <c r="UB256" s="70"/>
      <c r="UC256" s="70"/>
      <c r="UD256" s="70"/>
      <c r="UE256" s="70"/>
      <c r="UF256" s="70"/>
      <c r="UG256" s="70"/>
      <c r="UH256" s="70"/>
      <c r="UI256" s="70"/>
      <c r="UJ256" s="70"/>
      <c r="UK256" s="70"/>
      <c r="UL256" s="70"/>
      <c r="UM256" s="70"/>
      <c r="UN256" s="70"/>
      <c r="UO256" s="70"/>
      <c r="UP256" s="70"/>
      <c r="UQ256" s="70"/>
      <c r="UR256" s="70"/>
      <c r="US256" s="70"/>
      <c r="UT256" s="70"/>
      <c r="UU256" s="70"/>
      <c r="UV256" s="70"/>
      <c r="UW256" s="70"/>
      <c r="UX256" s="70"/>
      <c r="UY256" s="70"/>
      <c r="UZ256" s="70"/>
      <c r="VA256" s="70"/>
      <c r="VB256" s="70"/>
      <c r="VC256" s="70"/>
      <c r="VD256" s="70"/>
      <c r="VE256" s="70"/>
      <c r="VF256" s="70"/>
      <c r="VG256" s="70"/>
      <c r="VH256" s="70"/>
      <c r="VI256" s="70"/>
      <c r="VJ256" s="70"/>
      <c r="VK256" s="70"/>
      <c r="VL256" s="70"/>
      <c r="VM256" s="70"/>
      <c r="VN256" s="70"/>
      <c r="VO256" s="70"/>
      <c r="VP256" s="70"/>
      <c r="VQ256" s="70"/>
      <c r="VR256" s="70"/>
      <c r="VS256" s="70"/>
      <c r="VT256" s="70"/>
      <c r="VU256" s="70"/>
      <c r="VV256" s="70"/>
      <c r="VW256" s="70"/>
      <c r="VX256" s="70"/>
      <c r="VY256" s="70"/>
      <c r="VZ256" s="70"/>
      <c r="WA256" s="70"/>
      <c r="WB256" s="70"/>
      <c r="WC256" s="70"/>
      <c r="WD256" s="70"/>
      <c r="WE256" s="70"/>
      <c r="WF256" s="70"/>
      <c r="WG256" s="70"/>
      <c r="WH256" s="70"/>
      <c r="WI256" s="70"/>
      <c r="WJ256" s="70"/>
      <c r="WK256" s="70"/>
      <c r="WL256" s="70"/>
      <c r="WM256" s="70"/>
      <c r="WN256" s="70"/>
      <c r="WO256" s="70"/>
      <c r="WP256" s="70"/>
      <c r="WQ256" s="70"/>
      <c r="WR256" s="70"/>
      <c r="WS256" s="70"/>
      <c r="WT256" s="70"/>
      <c r="WU256" s="70"/>
      <c r="WV256" s="70"/>
      <c r="WW256" s="70"/>
      <c r="WX256" s="70"/>
      <c r="WY256" s="70"/>
      <c r="WZ256" s="70"/>
      <c r="XA256" s="70"/>
      <c r="XB256" s="70"/>
      <c r="XC256" s="70"/>
      <c r="XD256" s="70"/>
      <c r="XE256" s="70"/>
      <c r="XF256" s="70"/>
      <c r="XG256" s="70"/>
      <c r="XH256" s="70"/>
      <c r="XI256" s="70"/>
      <c r="XJ256" s="70"/>
      <c r="XK256" s="70"/>
      <c r="XL256" s="70"/>
      <c r="XM256" s="70"/>
      <c r="XN256" s="70"/>
      <c r="XO256" s="70"/>
      <c r="XP256" s="70"/>
      <c r="XQ256" s="70"/>
      <c r="XR256" s="70"/>
      <c r="XS256" s="70"/>
      <c r="XT256" s="70"/>
      <c r="XU256" s="70"/>
      <c r="XV256" s="70"/>
      <c r="XW256" s="70"/>
      <c r="XX256" s="70"/>
      <c r="XY256" s="70"/>
      <c r="XZ256" s="70"/>
      <c r="YA256" s="70"/>
      <c r="YB256" s="70"/>
      <c r="YC256" s="70"/>
      <c r="YD256" s="70"/>
      <c r="YE256" s="70"/>
      <c r="YF256" s="70"/>
      <c r="YG256" s="70"/>
      <c r="YH256" s="70"/>
      <c r="YI256" s="70"/>
      <c r="YJ256" s="70"/>
      <c r="YK256" s="70"/>
      <c r="YL256" s="70"/>
      <c r="YM256" s="70"/>
      <c r="YN256" s="70"/>
      <c r="YO256" s="70"/>
      <c r="YP256" s="70"/>
      <c r="YQ256" s="70"/>
      <c r="YR256" s="70"/>
      <c r="YS256" s="70"/>
      <c r="YT256" s="70"/>
      <c r="YU256" s="70"/>
      <c r="YV256" s="70"/>
      <c r="YW256" s="70"/>
      <c r="YX256" s="70"/>
      <c r="YY256" s="70"/>
      <c r="YZ256" s="70"/>
      <c r="ZA256" s="70"/>
      <c r="ZB256" s="70"/>
      <c r="ZC256" s="70"/>
      <c r="ZD256" s="70"/>
      <c r="ZE256" s="70"/>
      <c r="ZF256" s="70"/>
      <c r="ZG256" s="70"/>
      <c r="ZH256" s="70"/>
      <c r="ZI256" s="70"/>
      <c r="ZJ256" s="70"/>
      <c r="ZK256" s="70"/>
      <c r="ZL256" s="70"/>
      <c r="ZM256" s="70"/>
      <c r="ZN256" s="70"/>
      <c r="ZO256" s="70"/>
      <c r="ZP256" s="70"/>
      <c r="ZQ256" s="70"/>
      <c r="ZR256" s="70"/>
      <c r="ZS256" s="70"/>
      <c r="ZT256" s="70"/>
      <c r="ZU256" s="70"/>
      <c r="ZV256" s="70"/>
      <c r="ZW256" s="70"/>
      <c r="ZX256" s="70"/>
      <c r="ZY256" s="70"/>
      <c r="ZZ256" s="70"/>
      <c r="AAA256" s="70"/>
      <c r="AAB256" s="70"/>
      <c r="AAC256" s="70"/>
      <c r="AAD256" s="70"/>
      <c r="AAE256" s="70"/>
      <c r="AAF256" s="70"/>
      <c r="AAG256" s="70"/>
      <c r="AAH256" s="70"/>
      <c r="AAI256" s="70"/>
      <c r="AAJ256" s="70"/>
      <c r="AAK256" s="70"/>
      <c r="AAL256" s="70"/>
      <c r="AAM256" s="70"/>
      <c r="AAN256" s="70"/>
      <c r="AAO256" s="70"/>
      <c r="AAP256" s="70"/>
      <c r="AAQ256" s="70"/>
      <c r="AAR256" s="70"/>
      <c r="AAS256" s="70"/>
      <c r="AAT256" s="70"/>
      <c r="AAU256" s="70"/>
      <c r="AAV256" s="70"/>
      <c r="AAW256" s="70"/>
      <c r="AAX256" s="70"/>
      <c r="AAY256" s="70"/>
      <c r="AAZ256" s="70"/>
      <c r="ABA256" s="70"/>
      <c r="ABB256" s="70"/>
      <c r="ABC256" s="70"/>
      <c r="ABD256" s="70"/>
      <c r="ABE256" s="70"/>
      <c r="ABF256" s="70"/>
      <c r="ABG256" s="70"/>
      <c r="ABH256" s="70"/>
      <c r="ABI256" s="70"/>
      <c r="ABJ256" s="70"/>
      <c r="ABK256" s="70"/>
      <c r="ABL256" s="70"/>
      <c r="ABM256" s="70"/>
      <c r="ABN256" s="70"/>
      <c r="ABO256" s="70"/>
      <c r="ABP256" s="70"/>
      <c r="ABQ256" s="70"/>
      <c r="ABR256" s="70"/>
      <c r="ABS256" s="70"/>
      <c r="ABT256" s="70"/>
      <c r="ABU256" s="70"/>
      <c r="ABV256" s="70"/>
      <c r="ABW256" s="70"/>
      <c r="ABX256" s="70"/>
      <c r="ABY256" s="70"/>
      <c r="ABZ256" s="70"/>
      <c r="ACA256" s="70"/>
      <c r="ACB256" s="70"/>
      <c r="ACC256" s="70"/>
      <c r="ACD256" s="70"/>
      <c r="ACE256" s="70"/>
      <c r="ACF256" s="70"/>
      <c r="ACG256" s="70"/>
      <c r="ACH256" s="70"/>
      <c r="ACI256" s="70"/>
      <c r="ACJ256" s="70"/>
      <c r="ACK256" s="70"/>
      <c r="ACL256" s="70"/>
      <c r="ACM256" s="70"/>
      <c r="ACN256" s="70"/>
      <c r="ACO256" s="70"/>
      <c r="ACP256" s="70"/>
      <c r="ACQ256" s="70"/>
      <c r="ACR256" s="70"/>
      <c r="ACS256" s="70"/>
      <c r="ACT256" s="70"/>
      <c r="ACU256" s="70"/>
      <c r="ACV256" s="70"/>
      <c r="ACW256" s="70"/>
      <c r="ACX256" s="70"/>
      <c r="ACY256" s="70"/>
      <c r="ACZ256" s="70"/>
      <c r="ADA256" s="70"/>
      <c r="ADB256" s="70"/>
      <c r="ADC256" s="70"/>
      <c r="ADD256" s="70"/>
      <c r="ADE256" s="70"/>
      <c r="ADF256" s="70"/>
      <c r="ADG256" s="70"/>
      <c r="ADH256" s="70"/>
      <c r="ADI256" s="70"/>
      <c r="ADJ256" s="70"/>
      <c r="ADK256" s="70"/>
      <c r="ADL256" s="70"/>
      <c r="ADM256" s="70"/>
      <c r="ADN256" s="70"/>
      <c r="ADO256" s="70"/>
      <c r="ADP256" s="70"/>
      <c r="ADQ256" s="70"/>
      <c r="ADR256" s="70"/>
      <c r="ADS256" s="70"/>
      <c r="ADT256" s="70"/>
      <c r="ADU256" s="70"/>
      <c r="ADV256" s="70"/>
      <c r="ADW256" s="70"/>
      <c r="ADX256" s="70"/>
      <c r="ADY256" s="70"/>
      <c r="ADZ256" s="70"/>
      <c r="AEA256" s="70"/>
      <c r="AEB256" s="70"/>
      <c r="AEC256" s="70"/>
      <c r="AED256" s="70"/>
      <c r="AEE256" s="70"/>
      <c r="AEF256" s="70"/>
      <c r="AEG256" s="70"/>
      <c r="AEH256" s="70"/>
      <c r="AEI256" s="70"/>
      <c r="AEJ256" s="70"/>
      <c r="AEK256" s="70"/>
      <c r="AEL256" s="70"/>
      <c r="AEM256" s="70"/>
      <c r="AEN256" s="70"/>
      <c r="AEO256" s="70"/>
      <c r="AEP256" s="70"/>
      <c r="AEQ256" s="70"/>
      <c r="AER256" s="70"/>
      <c r="AES256" s="70"/>
      <c r="AET256" s="70"/>
      <c r="AEU256" s="70"/>
      <c r="AEV256" s="70"/>
      <c r="AEW256" s="70"/>
      <c r="AEX256" s="70"/>
      <c r="AEY256" s="70"/>
      <c r="AEZ256" s="70"/>
      <c r="AFA256" s="70"/>
      <c r="AFB256" s="70"/>
      <c r="AFC256" s="70"/>
      <c r="AFD256" s="70"/>
      <c r="AFE256" s="70"/>
      <c r="AFF256" s="70"/>
      <c r="AFG256" s="70"/>
      <c r="AFH256" s="70"/>
      <c r="AFI256" s="70"/>
      <c r="AFJ256" s="70"/>
      <c r="AFK256" s="70"/>
      <c r="AFL256" s="70"/>
      <c r="AFM256" s="70"/>
      <c r="AFN256" s="70"/>
      <c r="AFO256" s="70"/>
      <c r="AFP256" s="70"/>
      <c r="AFQ256" s="70"/>
      <c r="AFR256" s="70"/>
      <c r="AFS256" s="70"/>
      <c r="AFT256" s="70"/>
      <c r="AFU256" s="70"/>
      <c r="AFV256" s="70"/>
      <c r="AFW256" s="70"/>
      <c r="AFX256" s="70"/>
      <c r="AFY256" s="70"/>
      <c r="AFZ256" s="70"/>
      <c r="AGA256" s="70"/>
      <c r="AGB256" s="70"/>
      <c r="AGC256" s="70"/>
      <c r="AGD256" s="70"/>
      <c r="AGE256" s="70"/>
      <c r="AGF256" s="70"/>
      <c r="AGG256" s="70"/>
      <c r="AGH256" s="70"/>
      <c r="AGI256" s="70"/>
      <c r="AGJ256" s="70"/>
      <c r="AGK256" s="70"/>
      <c r="AGL256" s="70"/>
      <c r="AGM256" s="70"/>
      <c r="AGN256" s="70"/>
      <c r="AGO256" s="70"/>
      <c r="AGP256" s="70"/>
      <c r="AGQ256" s="70"/>
      <c r="AGR256" s="70"/>
      <c r="AGS256" s="70"/>
      <c r="AGT256" s="70"/>
      <c r="AGU256" s="70"/>
      <c r="AGV256" s="70"/>
      <c r="AGW256" s="70"/>
      <c r="AGX256" s="70"/>
      <c r="AGY256" s="70"/>
      <c r="AGZ256" s="70"/>
      <c r="AHA256" s="70"/>
      <c r="AHB256" s="70"/>
      <c r="AHC256" s="70"/>
      <c r="AHD256" s="70"/>
      <c r="AHE256" s="70"/>
      <c r="AHF256" s="70"/>
      <c r="AHG256" s="70"/>
      <c r="AHH256" s="70"/>
      <c r="AHI256" s="70"/>
      <c r="AHJ256" s="70"/>
      <c r="AHK256" s="70"/>
      <c r="AHL256" s="70"/>
      <c r="AHM256" s="70"/>
      <c r="AHN256" s="70"/>
      <c r="AHO256" s="70"/>
      <c r="AHP256" s="70"/>
      <c r="AHQ256" s="70"/>
      <c r="AHR256" s="70"/>
      <c r="AHS256" s="70"/>
      <c r="AHT256" s="70"/>
      <c r="AHU256" s="70"/>
      <c r="AHV256" s="70"/>
      <c r="AHW256" s="70"/>
      <c r="AHX256" s="70"/>
      <c r="AHY256" s="70"/>
      <c r="AHZ256" s="70"/>
      <c r="AIA256" s="70"/>
      <c r="AIB256" s="70"/>
      <c r="AIC256" s="70"/>
      <c r="AID256" s="70"/>
      <c r="AIE256" s="70"/>
      <c r="AIF256" s="70"/>
      <c r="AIG256" s="70"/>
      <c r="AIH256" s="70"/>
      <c r="AII256" s="70"/>
      <c r="AIJ256" s="70"/>
      <c r="AIK256" s="70"/>
      <c r="AIL256" s="70"/>
      <c r="AIM256" s="70"/>
      <c r="AIN256" s="70"/>
      <c r="AIO256" s="70"/>
      <c r="AIP256" s="70"/>
      <c r="AIQ256" s="70"/>
      <c r="AIR256" s="70"/>
      <c r="AIS256" s="70"/>
      <c r="AIT256" s="70"/>
      <c r="AIU256" s="70"/>
      <c r="AIV256" s="70"/>
      <c r="AIW256" s="70"/>
      <c r="AIX256" s="70"/>
      <c r="AIY256" s="70"/>
      <c r="AIZ256" s="70"/>
      <c r="AJA256" s="70"/>
      <c r="AJB256" s="70"/>
      <c r="AJC256" s="70"/>
      <c r="AJD256" s="70"/>
      <c r="AJE256" s="70"/>
      <c r="AJF256" s="70"/>
      <c r="AJG256" s="70"/>
      <c r="AJH256" s="70"/>
      <c r="AJI256" s="70"/>
      <c r="AJJ256" s="70"/>
      <c r="AJK256" s="70"/>
      <c r="AJL256" s="70"/>
      <c r="AJM256" s="70"/>
      <c r="AJN256" s="70"/>
      <c r="AJO256" s="70"/>
      <c r="AJP256" s="70"/>
      <c r="AJQ256" s="70"/>
      <c r="AJR256" s="70"/>
      <c r="AJS256" s="70"/>
      <c r="AJT256" s="70"/>
      <c r="AJU256" s="70"/>
      <c r="AJV256" s="70"/>
      <c r="AJW256" s="70"/>
      <c r="AJX256" s="70"/>
      <c r="AJY256" s="70"/>
      <c r="AJZ256" s="70"/>
      <c r="AKA256" s="70"/>
      <c r="AKB256" s="70"/>
      <c r="AKC256" s="70"/>
      <c r="AKD256" s="70"/>
      <c r="AKE256" s="70"/>
      <c r="AKF256" s="70"/>
      <c r="AKG256" s="70"/>
      <c r="AKH256" s="70"/>
      <c r="AKI256" s="70"/>
      <c r="AKJ256" s="70"/>
      <c r="AKK256" s="70"/>
      <c r="AKL256" s="70"/>
      <c r="AKM256" s="70"/>
      <c r="AKN256" s="70"/>
      <c r="AKO256" s="70"/>
      <c r="AKP256" s="70"/>
      <c r="AKQ256" s="70"/>
      <c r="AKR256" s="70"/>
      <c r="AKS256" s="70"/>
      <c r="AKT256" s="70"/>
      <c r="AKU256" s="70"/>
      <c r="AKV256" s="70"/>
      <c r="AKW256" s="70"/>
      <c r="AKX256" s="70"/>
      <c r="AKY256" s="70"/>
      <c r="AKZ256" s="70"/>
      <c r="ALA256" s="70"/>
      <c r="ALB256" s="70"/>
      <c r="ALC256" s="70"/>
      <c r="ALD256" s="70"/>
      <c r="ALE256" s="70"/>
      <c r="ALF256" s="70"/>
      <c r="ALG256" s="70"/>
      <c r="ALH256" s="70"/>
      <c r="ALI256" s="70"/>
      <c r="ALJ256" s="70"/>
      <c r="ALK256" s="70"/>
      <c r="ALL256" s="70"/>
      <c r="ALM256" s="70"/>
      <c r="ALN256" s="70"/>
      <c r="ALO256" s="70"/>
      <c r="ALP256" s="70"/>
      <c r="ALQ256" s="70"/>
      <c r="ALR256" s="70"/>
      <c r="ALS256" s="70"/>
      <c r="ALT256" s="70"/>
      <c r="ALU256" s="70"/>
      <c r="ALV256" s="70"/>
      <c r="ALW256" s="70"/>
      <c r="ALX256" s="70"/>
      <c r="ALY256" s="70"/>
      <c r="ALZ256" s="70"/>
      <c r="AMA256" s="70"/>
      <c r="AMB256" s="70"/>
      <c r="AMC256" s="70"/>
      <c r="AMD256" s="70"/>
      <c r="AME256" s="70"/>
      <c r="AMF256" s="70"/>
      <c r="AMG256" s="70"/>
      <c r="AMH256" s="70"/>
      <c r="AMI256" s="70"/>
      <c r="AMK256" s="70"/>
    </row>
    <row r="257" customFormat="false" ht="48.5" hidden="false" customHeight="false" outlineLevel="0" collapsed="false">
      <c r="A257" s="44"/>
      <c r="B257" s="30" t="s">
        <v>241</v>
      </c>
      <c r="C257" s="79" t="n">
        <v>6410000000</v>
      </c>
      <c r="D257" s="80"/>
      <c r="E257" s="74" t="n">
        <f aca="false">E258</f>
        <v>13950497.32</v>
      </c>
    </row>
    <row r="258" customFormat="false" ht="79.85" hidden="false" customHeight="false" outlineLevel="0" collapsed="false">
      <c r="A258" s="44"/>
      <c r="B258" s="88" t="s">
        <v>242</v>
      </c>
      <c r="C258" s="79" t="s">
        <v>243</v>
      </c>
      <c r="D258" s="80"/>
      <c r="E258" s="74" t="n">
        <f aca="false">E259</f>
        <v>13950497.32</v>
      </c>
    </row>
    <row r="259" customFormat="false" ht="32.8" hidden="false" customHeight="false" outlineLevel="0" collapsed="false">
      <c r="A259" s="44"/>
      <c r="B259" s="30" t="s">
        <v>103</v>
      </c>
      <c r="C259" s="79" t="s">
        <v>243</v>
      </c>
      <c r="D259" s="80" t="s">
        <v>104</v>
      </c>
      <c r="E259" s="74" t="n">
        <f aca="false">'приложение 10'!I156</f>
        <v>13950497.32</v>
      </c>
    </row>
    <row r="260" s="70" customFormat="true" ht="32.8" hidden="false" customHeight="false" outlineLevel="0" collapsed="false">
      <c r="A260" s="44"/>
      <c r="B260" s="30" t="s">
        <v>244</v>
      </c>
      <c r="C260" s="79" t="n">
        <v>6420000000</v>
      </c>
      <c r="D260" s="80"/>
      <c r="E260" s="74" t="n">
        <f aca="false">E261+E263</f>
        <v>192073300</v>
      </c>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c r="DA260" s="48"/>
      <c r="DB260" s="48"/>
      <c r="DC260" s="48"/>
      <c r="DD260" s="48"/>
      <c r="DE260" s="48"/>
      <c r="DF260" s="48"/>
      <c r="DG260" s="48"/>
      <c r="DH260" s="48"/>
      <c r="DI260" s="48"/>
      <c r="DJ260" s="48"/>
      <c r="DK260" s="48"/>
      <c r="DL260" s="48"/>
      <c r="DM260" s="48"/>
      <c r="DN260" s="48"/>
      <c r="DO260" s="48"/>
      <c r="DP260" s="48"/>
      <c r="DQ260" s="48"/>
      <c r="DR260" s="48"/>
      <c r="DS260" s="48"/>
      <c r="DT260" s="48"/>
      <c r="DU260" s="48"/>
      <c r="DV260" s="48"/>
      <c r="DW260" s="48"/>
      <c r="DX260" s="48"/>
      <c r="DY260" s="48"/>
      <c r="DZ260" s="48"/>
      <c r="EA260" s="48"/>
      <c r="EB260" s="48"/>
      <c r="EC260" s="48"/>
      <c r="ED260" s="48"/>
      <c r="EE260" s="48"/>
      <c r="EF260" s="48"/>
      <c r="EG260" s="48"/>
      <c r="EH260" s="48"/>
      <c r="EI260" s="48"/>
      <c r="EJ260" s="48"/>
      <c r="EK260" s="48"/>
      <c r="EL260" s="48"/>
      <c r="EM260" s="48"/>
      <c r="EN260" s="48"/>
      <c r="EO260" s="48"/>
      <c r="EP260" s="48"/>
      <c r="EQ260" s="48"/>
      <c r="ER260" s="48"/>
      <c r="ES260" s="48"/>
      <c r="ET260" s="48"/>
      <c r="EU260" s="48"/>
      <c r="EV260" s="48"/>
      <c r="EW260" s="48"/>
      <c r="EX260" s="48"/>
      <c r="EY260" s="48"/>
      <c r="EZ260" s="48"/>
      <c r="FA260" s="48"/>
      <c r="FB260" s="48"/>
      <c r="FC260" s="48"/>
      <c r="FD260" s="48"/>
      <c r="FE260" s="48"/>
      <c r="FF260" s="48"/>
      <c r="FG260" s="48"/>
      <c r="FH260" s="48"/>
      <c r="FI260" s="48"/>
      <c r="FJ260" s="48"/>
      <c r="FK260" s="48"/>
      <c r="FL260" s="48"/>
      <c r="FM260" s="48"/>
      <c r="FN260" s="48"/>
      <c r="FO260" s="48"/>
      <c r="FP260" s="48"/>
      <c r="FQ260" s="48"/>
      <c r="FR260" s="48"/>
      <c r="FS260" s="48"/>
      <c r="FT260" s="48"/>
      <c r="FU260" s="48"/>
      <c r="FV260" s="48"/>
      <c r="FW260" s="48"/>
      <c r="FX260" s="48"/>
      <c r="FY260" s="48"/>
      <c r="FZ260" s="48"/>
      <c r="GA260" s="48"/>
      <c r="GB260" s="48"/>
      <c r="GC260" s="48"/>
      <c r="GD260" s="48"/>
      <c r="GE260" s="48"/>
      <c r="GF260" s="48"/>
      <c r="GG260" s="48"/>
      <c r="GH260" s="48"/>
      <c r="GI260" s="48"/>
      <c r="GJ260" s="48"/>
      <c r="GK260" s="48"/>
      <c r="GL260" s="48"/>
      <c r="GM260" s="48"/>
      <c r="GN260" s="48"/>
      <c r="GO260" s="48"/>
      <c r="GP260" s="48"/>
      <c r="GQ260" s="48"/>
      <c r="GR260" s="48"/>
      <c r="GS260" s="48"/>
      <c r="GT260" s="48"/>
      <c r="GU260" s="48"/>
      <c r="GV260" s="48"/>
      <c r="GW260" s="48"/>
      <c r="GX260" s="48"/>
      <c r="GY260" s="48"/>
      <c r="GZ260" s="48"/>
      <c r="HA260" s="48"/>
      <c r="HB260" s="48"/>
      <c r="HC260" s="48"/>
      <c r="HD260" s="48"/>
      <c r="HE260" s="48"/>
      <c r="HF260" s="48"/>
      <c r="HG260" s="48"/>
      <c r="HH260" s="48"/>
      <c r="HI260" s="48"/>
      <c r="HJ260" s="48"/>
      <c r="HK260" s="48"/>
      <c r="HL260" s="48"/>
      <c r="HM260" s="48"/>
      <c r="HN260" s="48"/>
      <c r="HO260" s="48"/>
      <c r="HP260" s="48"/>
      <c r="HQ260" s="48"/>
      <c r="HR260" s="48"/>
      <c r="HS260" s="48"/>
      <c r="HT260" s="48"/>
      <c r="HU260" s="48"/>
      <c r="HV260" s="48"/>
      <c r="HW260" s="48"/>
      <c r="HX260" s="48"/>
      <c r="HY260" s="48"/>
      <c r="HZ260" s="48"/>
      <c r="IA260" s="48"/>
      <c r="IB260" s="48"/>
      <c r="IC260" s="48"/>
      <c r="ID260" s="48"/>
      <c r="IE260" s="48"/>
      <c r="IF260" s="48"/>
      <c r="IG260" s="48"/>
      <c r="IH260" s="48"/>
      <c r="II260" s="48"/>
      <c r="IJ260" s="48"/>
      <c r="IK260" s="48"/>
      <c r="IL260" s="48"/>
      <c r="IM260" s="48"/>
      <c r="IN260" s="48"/>
      <c r="IO260" s="48"/>
      <c r="IP260" s="48"/>
      <c r="IQ260" s="48"/>
      <c r="IR260" s="48"/>
      <c r="IS260" s="48"/>
      <c r="IT260" s="48"/>
      <c r="IU260" s="48"/>
      <c r="IV260" s="48"/>
      <c r="IW260" s="48"/>
      <c r="IX260" s="48"/>
      <c r="IY260" s="48"/>
      <c r="IZ260" s="48"/>
      <c r="JA260" s="48"/>
      <c r="JB260" s="48"/>
      <c r="JC260" s="48"/>
      <c r="JD260" s="48"/>
      <c r="JE260" s="48"/>
      <c r="JF260" s="48"/>
      <c r="JG260" s="48"/>
      <c r="JH260" s="48"/>
      <c r="JI260" s="48"/>
      <c r="JJ260" s="48"/>
      <c r="JK260" s="48"/>
      <c r="JL260" s="48"/>
      <c r="JM260" s="48"/>
      <c r="JN260" s="48"/>
      <c r="JO260" s="48"/>
      <c r="JP260" s="48"/>
      <c r="JQ260" s="48"/>
      <c r="JR260" s="48"/>
      <c r="JS260" s="48"/>
      <c r="JT260" s="48"/>
      <c r="JU260" s="48"/>
      <c r="JV260" s="48"/>
      <c r="JW260" s="48"/>
      <c r="JX260" s="48"/>
      <c r="JY260" s="48"/>
      <c r="JZ260" s="48"/>
      <c r="KA260" s="48"/>
      <c r="KB260" s="48"/>
      <c r="KC260" s="48"/>
      <c r="KD260" s="48"/>
      <c r="KE260" s="48"/>
      <c r="KF260" s="48"/>
      <c r="KG260" s="48"/>
      <c r="KH260" s="48"/>
      <c r="KI260" s="48"/>
      <c r="KJ260" s="48"/>
      <c r="KK260" s="48"/>
      <c r="KL260" s="48"/>
      <c r="KM260" s="48"/>
      <c r="KN260" s="48"/>
      <c r="KO260" s="48"/>
      <c r="KP260" s="48"/>
      <c r="KQ260" s="48"/>
      <c r="KR260" s="48"/>
      <c r="KS260" s="48"/>
      <c r="KT260" s="48"/>
      <c r="KU260" s="48"/>
      <c r="KV260" s="48"/>
      <c r="KW260" s="48"/>
      <c r="KX260" s="48"/>
      <c r="KY260" s="48"/>
      <c r="KZ260" s="48"/>
      <c r="LA260" s="48"/>
      <c r="LB260" s="48"/>
      <c r="LC260" s="48"/>
      <c r="LD260" s="48"/>
      <c r="LE260" s="48"/>
      <c r="LF260" s="48"/>
      <c r="LG260" s="48"/>
      <c r="LH260" s="48"/>
      <c r="LI260" s="48"/>
      <c r="LJ260" s="48"/>
      <c r="LK260" s="48"/>
      <c r="LL260" s="48"/>
      <c r="LM260" s="48"/>
      <c r="LN260" s="48"/>
      <c r="LO260" s="48"/>
      <c r="LP260" s="48"/>
      <c r="LQ260" s="48"/>
      <c r="LR260" s="48"/>
      <c r="LS260" s="48"/>
      <c r="LT260" s="48"/>
      <c r="LU260" s="48"/>
      <c r="LV260" s="48"/>
      <c r="LW260" s="48"/>
      <c r="LX260" s="48"/>
      <c r="LY260" s="48"/>
      <c r="LZ260" s="48"/>
      <c r="MA260" s="48"/>
      <c r="MB260" s="48"/>
      <c r="MC260" s="48"/>
      <c r="MD260" s="48"/>
      <c r="ME260" s="48"/>
      <c r="MF260" s="48"/>
      <c r="MG260" s="48"/>
      <c r="MH260" s="48"/>
      <c r="MI260" s="48"/>
      <c r="MJ260" s="48"/>
      <c r="MK260" s="48"/>
      <c r="ML260" s="48"/>
      <c r="MM260" s="48"/>
      <c r="MN260" s="48"/>
      <c r="MO260" s="48"/>
      <c r="MP260" s="48"/>
      <c r="MQ260" s="48"/>
      <c r="MR260" s="48"/>
      <c r="MS260" s="48"/>
      <c r="MT260" s="48"/>
      <c r="MU260" s="48"/>
      <c r="MV260" s="48"/>
      <c r="MW260" s="48"/>
      <c r="MX260" s="48"/>
      <c r="MY260" s="48"/>
      <c r="MZ260" s="48"/>
      <c r="NA260" s="48"/>
      <c r="NB260" s="48"/>
      <c r="NC260" s="48"/>
      <c r="ND260" s="48"/>
      <c r="NE260" s="48"/>
      <c r="NF260" s="48"/>
      <c r="NG260" s="48"/>
      <c r="NH260" s="48"/>
      <c r="NI260" s="48"/>
      <c r="NJ260" s="48"/>
      <c r="NK260" s="48"/>
      <c r="NL260" s="48"/>
      <c r="NM260" s="48"/>
      <c r="NN260" s="48"/>
      <c r="NO260" s="48"/>
      <c r="NP260" s="48"/>
      <c r="NQ260" s="48"/>
      <c r="NR260" s="48"/>
      <c r="NS260" s="48"/>
      <c r="NT260" s="48"/>
      <c r="NU260" s="48"/>
      <c r="NV260" s="48"/>
      <c r="NW260" s="48"/>
      <c r="NX260" s="48"/>
      <c r="NY260" s="48"/>
      <c r="NZ260" s="48"/>
      <c r="OA260" s="48"/>
      <c r="OB260" s="48"/>
      <c r="OC260" s="48"/>
      <c r="OD260" s="48"/>
      <c r="OE260" s="48"/>
      <c r="OF260" s="48"/>
      <c r="OG260" s="48"/>
      <c r="OH260" s="48"/>
      <c r="OI260" s="48"/>
      <c r="OJ260" s="48"/>
      <c r="OK260" s="48"/>
      <c r="OL260" s="48"/>
      <c r="OM260" s="48"/>
      <c r="ON260" s="48"/>
      <c r="OO260" s="48"/>
      <c r="OP260" s="48"/>
      <c r="OQ260" s="48"/>
      <c r="OR260" s="48"/>
      <c r="OS260" s="48"/>
      <c r="OT260" s="48"/>
      <c r="OU260" s="48"/>
      <c r="OV260" s="48"/>
      <c r="OW260" s="48"/>
      <c r="OX260" s="48"/>
      <c r="OY260" s="48"/>
      <c r="OZ260" s="48"/>
      <c r="PA260" s="48"/>
      <c r="PB260" s="48"/>
      <c r="PC260" s="48"/>
      <c r="PD260" s="48"/>
      <c r="PE260" s="48"/>
      <c r="PF260" s="48"/>
      <c r="PG260" s="48"/>
      <c r="PH260" s="48"/>
      <c r="PI260" s="48"/>
      <c r="PJ260" s="48"/>
      <c r="PK260" s="48"/>
      <c r="PL260" s="48"/>
      <c r="PM260" s="48"/>
      <c r="PN260" s="48"/>
      <c r="PO260" s="48"/>
      <c r="PP260" s="48"/>
      <c r="PQ260" s="48"/>
      <c r="PR260" s="48"/>
      <c r="PS260" s="48"/>
      <c r="PT260" s="48"/>
      <c r="PU260" s="48"/>
      <c r="PV260" s="48"/>
      <c r="PW260" s="48"/>
      <c r="PX260" s="48"/>
      <c r="PY260" s="48"/>
      <c r="PZ260" s="48"/>
      <c r="QA260" s="48"/>
      <c r="QB260" s="48"/>
      <c r="QC260" s="48"/>
      <c r="QD260" s="48"/>
      <c r="QE260" s="48"/>
      <c r="QF260" s="48"/>
      <c r="QG260" s="48"/>
      <c r="QH260" s="48"/>
      <c r="QI260" s="48"/>
      <c r="QJ260" s="48"/>
      <c r="QK260" s="48"/>
      <c r="QL260" s="48"/>
      <c r="QM260" s="48"/>
      <c r="QN260" s="48"/>
      <c r="QO260" s="48"/>
      <c r="QP260" s="48"/>
      <c r="QQ260" s="48"/>
      <c r="QR260" s="48"/>
      <c r="QS260" s="48"/>
      <c r="QT260" s="48"/>
      <c r="QU260" s="48"/>
      <c r="QV260" s="48"/>
      <c r="QW260" s="48"/>
      <c r="QX260" s="48"/>
      <c r="QY260" s="48"/>
      <c r="QZ260" s="48"/>
      <c r="RA260" s="48"/>
      <c r="RB260" s="48"/>
      <c r="RC260" s="48"/>
      <c r="RD260" s="48"/>
      <c r="RE260" s="48"/>
      <c r="RF260" s="48"/>
      <c r="RG260" s="48"/>
      <c r="RH260" s="48"/>
      <c r="RI260" s="48"/>
      <c r="RJ260" s="48"/>
      <c r="RK260" s="48"/>
      <c r="RL260" s="48"/>
      <c r="RM260" s="48"/>
      <c r="RN260" s="48"/>
      <c r="RO260" s="48"/>
      <c r="RP260" s="48"/>
      <c r="RQ260" s="48"/>
      <c r="RR260" s="48"/>
      <c r="RS260" s="48"/>
      <c r="RT260" s="48"/>
      <c r="RU260" s="48"/>
      <c r="RV260" s="48"/>
      <c r="RW260" s="48"/>
      <c r="RX260" s="48"/>
      <c r="RY260" s="48"/>
      <c r="RZ260" s="48"/>
      <c r="SA260" s="48"/>
      <c r="SB260" s="48"/>
      <c r="SC260" s="48"/>
      <c r="SD260" s="48"/>
      <c r="SE260" s="48"/>
      <c r="SF260" s="48"/>
      <c r="SG260" s="48"/>
      <c r="SH260" s="48"/>
      <c r="SI260" s="48"/>
      <c r="SJ260" s="48"/>
      <c r="SK260" s="48"/>
      <c r="SL260" s="48"/>
      <c r="SM260" s="48"/>
      <c r="SN260" s="48"/>
      <c r="SO260" s="48"/>
      <c r="SP260" s="48"/>
      <c r="SQ260" s="48"/>
      <c r="SR260" s="48"/>
      <c r="SS260" s="48"/>
      <c r="ST260" s="48"/>
      <c r="SU260" s="48"/>
      <c r="SV260" s="48"/>
      <c r="SW260" s="48"/>
      <c r="SX260" s="48"/>
      <c r="SY260" s="48"/>
      <c r="SZ260" s="48"/>
      <c r="TA260" s="48"/>
      <c r="TB260" s="48"/>
      <c r="TC260" s="48"/>
      <c r="TD260" s="48"/>
      <c r="TE260" s="48"/>
      <c r="TF260" s="48"/>
      <c r="TG260" s="48"/>
      <c r="TH260" s="48"/>
      <c r="TI260" s="48"/>
      <c r="TJ260" s="48"/>
      <c r="TK260" s="48"/>
      <c r="TL260" s="48"/>
      <c r="TM260" s="48"/>
      <c r="TN260" s="48"/>
      <c r="TO260" s="48"/>
      <c r="TP260" s="48"/>
      <c r="TQ260" s="48"/>
      <c r="TR260" s="48"/>
      <c r="TS260" s="48"/>
      <c r="TT260" s="48"/>
      <c r="TU260" s="48"/>
      <c r="TV260" s="48"/>
      <c r="TW260" s="48"/>
      <c r="TX260" s="48"/>
      <c r="TY260" s="48"/>
      <c r="TZ260" s="48"/>
      <c r="UA260" s="48"/>
      <c r="UB260" s="48"/>
      <c r="UC260" s="48"/>
      <c r="UD260" s="48"/>
      <c r="UE260" s="48"/>
      <c r="UF260" s="48"/>
      <c r="UG260" s="48"/>
      <c r="UH260" s="48"/>
      <c r="UI260" s="48"/>
      <c r="UJ260" s="48"/>
      <c r="UK260" s="48"/>
      <c r="UL260" s="48"/>
      <c r="UM260" s="48"/>
      <c r="UN260" s="48"/>
      <c r="UO260" s="48"/>
      <c r="UP260" s="48"/>
      <c r="UQ260" s="48"/>
      <c r="UR260" s="48"/>
      <c r="US260" s="48"/>
      <c r="UT260" s="48"/>
      <c r="UU260" s="48"/>
      <c r="UV260" s="48"/>
      <c r="UW260" s="48"/>
      <c r="UX260" s="48"/>
      <c r="UY260" s="48"/>
      <c r="UZ260" s="48"/>
      <c r="VA260" s="48"/>
      <c r="VB260" s="48"/>
      <c r="VC260" s="48"/>
      <c r="VD260" s="48"/>
      <c r="VE260" s="48"/>
      <c r="VF260" s="48"/>
      <c r="VG260" s="48"/>
      <c r="VH260" s="48"/>
      <c r="VI260" s="48"/>
      <c r="VJ260" s="48"/>
      <c r="VK260" s="48"/>
      <c r="VL260" s="48"/>
      <c r="VM260" s="48"/>
      <c r="VN260" s="48"/>
      <c r="VO260" s="48"/>
      <c r="VP260" s="48"/>
      <c r="VQ260" s="48"/>
      <c r="VR260" s="48"/>
      <c r="VS260" s="48"/>
      <c r="VT260" s="48"/>
      <c r="VU260" s="48"/>
      <c r="VV260" s="48"/>
      <c r="VW260" s="48"/>
      <c r="VX260" s="48"/>
      <c r="VY260" s="48"/>
      <c r="VZ260" s="48"/>
      <c r="WA260" s="48"/>
      <c r="WB260" s="48"/>
      <c r="WC260" s="48"/>
      <c r="WD260" s="48"/>
      <c r="WE260" s="48"/>
      <c r="WF260" s="48"/>
      <c r="WG260" s="48"/>
      <c r="WH260" s="48"/>
      <c r="WI260" s="48"/>
      <c r="WJ260" s="48"/>
      <c r="WK260" s="48"/>
      <c r="WL260" s="48"/>
      <c r="WM260" s="48"/>
      <c r="WN260" s="48"/>
      <c r="WO260" s="48"/>
      <c r="WP260" s="48"/>
      <c r="WQ260" s="48"/>
      <c r="WR260" s="48"/>
      <c r="WS260" s="48"/>
      <c r="WT260" s="48"/>
      <c r="WU260" s="48"/>
      <c r="WV260" s="48"/>
      <c r="WW260" s="48"/>
      <c r="WX260" s="48"/>
      <c r="WY260" s="48"/>
      <c r="WZ260" s="48"/>
      <c r="XA260" s="48"/>
      <c r="XB260" s="48"/>
      <c r="XC260" s="48"/>
      <c r="XD260" s="48"/>
      <c r="XE260" s="48"/>
      <c r="XF260" s="48"/>
      <c r="XG260" s="48"/>
      <c r="XH260" s="48"/>
      <c r="XI260" s="48"/>
      <c r="XJ260" s="48"/>
      <c r="XK260" s="48"/>
      <c r="XL260" s="48"/>
      <c r="XM260" s="48"/>
      <c r="XN260" s="48"/>
      <c r="XO260" s="48"/>
      <c r="XP260" s="48"/>
      <c r="XQ260" s="48"/>
      <c r="XR260" s="48"/>
      <c r="XS260" s="48"/>
      <c r="XT260" s="48"/>
      <c r="XU260" s="48"/>
      <c r="XV260" s="48"/>
      <c r="XW260" s="48"/>
      <c r="XX260" s="48"/>
      <c r="XY260" s="48"/>
      <c r="XZ260" s="48"/>
      <c r="YA260" s="48"/>
      <c r="YB260" s="48"/>
      <c r="YC260" s="48"/>
      <c r="YD260" s="48"/>
      <c r="YE260" s="48"/>
      <c r="YF260" s="48"/>
      <c r="YG260" s="48"/>
      <c r="YH260" s="48"/>
      <c r="YI260" s="48"/>
      <c r="YJ260" s="48"/>
      <c r="YK260" s="48"/>
      <c r="YL260" s="48"/>
      <c r="YM260" s="48"/>
      <c r="YN260" s="48"/>
      <c r="YO260" s="48"/>
      <c r="YP260" s="48"/>
      <c r="YQ260" s="48"/>
      <c r="YR260" s="48"/>
      <c r="YS260" s="48"/>
      <c r="YT260" s="48"/>
      <c r="YU260" s="48"/>
      <c r="YV260" s="48"/>
      <c r="YW260" s="48"/>
      <c r="YX260" s="48"/>
      <c r="YY260" s="48"/>
      <c r="YZ260" s="48"/>
      <c r="ZA260" s="48"/>
      <c r="ZB260" s="48"/>
      <c r="ZC260" s="48"/>
      <c r="ZD260" s="48"/>
      <c r="ZE260" s="48"/>
      <c r="ZF260" s="48"/>
      <c r="ZG260" s="48"/>
      <c r="ZH260" s="48"/>
      <c r="ZI260" s="48"/>
      <c r="ZJ260" s="48"/>
      <c r="ZK260" s="48"/>
      <c r="ZL260" s="48"/>
      <c r="ZM260" s="48"/>
      <c r="ZN260" s="48"/>
      <c r="ZO260" s="48"/>
      <c r="ZP260" s="48"/>
      <c r="ZQ260" s="48"/>
      <c r="ZR260" s="48"/>
      <c r="ZS260" s="48"/>
      <c r="ZT260" s="48"/>
      <c r="ZU260" s="48"/>
      <c r="ZV260" s="48"/>
      <c r="ZW260" s="48"/>
      <c r="ZX260" s="48"/>
      <c r="ZY260" s="48"/>
      <c r="ZZ260" s="48"/>
      <c r="AAA260" s="48"/>
      <c r="AAB260" s="48"/>
      <c r="AAC260" s="48"/>
      <c r="AAD260" s="48"/>
      <c r="AAE260" s="48"/>
      <c r="AAF260" s="48"/>
      <c r="AAG260" s="48"/>
      <c r="AAH260" s="48"/>
      <c r="AAI260" s="48"/>
      <c r="AAJ260" s="48"/>
      <c r="AAK260" s="48"/>
      <c r="AAL260" s="48"/>
      <c r="AAM260" s="48"/>
      <c r="AAN260" s="48"/>
      <c r="AAO260" s="48"/>
      <c r="AAP260" s="48"/>
      <c r="AAQ260" s="48"/>
      <c r="AAR260" s="48"/>
      <c r="AAS260" s="48"/>
      <c r="AAT260" s="48"/>
      <c r="AAU260" s="48"/>
      <c r="AAV260" s="48"/>
      <c r="AAW260" s="48"/>
      <c r="AAX260" s="48"/>
      <c r="AAY260" s="48"/>
      <c r="AAZ260" s="48"/>
      <c r="ABA260" s="48"/>
      <c r="ABB260" s="48"/>
      <c r="ABC260" s="48"/>
      <c r="ABD260" s="48"/>
      <c r="ABE260" s="48"/>
      <c r="ABF260" s="48"/>
      <c r="ABG260" s="48"/>
      <c r="ABH260" s="48"/>
      <c r="ABI260" s="48"/>
      <c r="ABJ260" s="48"/>
      <c r="ABK260" s="48"/>
      <c r="ABL260" s="48"/>
      <c r="ABM260" s="48"/>
      <c r="ABN260" s="48"/>
      <c r="ABO260" s="48"/>
      <c r="ABP260" s="48"/>
      <c r="ABQ260" s="48"/>
      <c r="ABR260" s="48"/>
      <c r="ABS260" s="48"/>
      <c r="ABT260" s="48"/>
      <c r="ABU260" s="48"/>
      <c r="ABV260" s="48"/>
      <c r="ABW260" s="48"/>
      <c r="ABX260" s="48"/>
      <c r="ABY260" s="48"/>
      <c r="ABZ260" s="48"/>
      <c r="ACA260" s="48"/>
      <c r="ACB260" s="48"/>
      <c r="ACC260" s="48"/>
      <c r="ACD260" s="48"/>
      <c r="ACE260" s="48"/>
      <c r="ACF260" s="48"/>
      <c r="ACG260" s="48"/>
      <c r="ACH260" s="48"/>
      <c r="ACI260" s="48"/>
      <c r="ACJ260" s="48"/>
      <c r="ACK260" s="48"/>
      <c r="ACL260" s="48"/>
      <c r="ACM260" s="48"/>
      <c r="ACN260" s="48"/>
      <c r="ACO260" s="48"/>
      <c r="ACP260" s="48"/>
      <c r="ACQ260" s="48"/>
      <c r="ACR260" s="48"/>
      <c r="ACS260" s="48"/>
      <c r="ACT260" s="48"/>
      <c r="ACU260" s="48"/>
      <c r="ACV260" s="48"/>
      <c r="ACW260" s="48"/>
      <c r="ACX260" s="48"/>
      <c r="ACY260" s="48"/>
      <c r="ACZ260" s="48"/>
      <c r="ADA260" s="48"/>
      <c r="ADB260" s="48"/>
      <c r="ADC260" s="48"/>
      <c r="ADD260" s="48"/>
      <c r="ADE260" s="48"/>
      <c r="ADF260" s="48"/>
      <c r="ADG260" s="48"/>
      <c r="ADH260" s="48"/>
      <c r="ADI260" s="48"/>
      <c r="ADJ260" s="48"/>
      <c r="ADK260" s="48"/>
      <c r="ADL260" s="48"/>
      <c r="ADM260" s="48"/>
      <c r="ADN260" s="48"/>
      <c r="ADO260" s="48"/>
      <c r="ADP260" s="48"/>
      <c r="ADQ260" s="48"/>
      <c r="ADR260" s="48"/>
      <c r="ADS260" s="48"/>
      <c r="ADT260" s="48"/>
      <c r="ADU260" s="48"/>
      <c r="ADV260" s="48"/>
      <c r="ADW260" s="48"/>
      <c r="ADX260" s="48"/>
      <c r="ADY260" s="48"/>
      <c r="ADZ260" s="48"/>
      <c r="AEA260" s="48"/>
      <c r="AEB260" s="48"/>
      <c r="AEC260" s="48"/>
      <c r="AED260" s="48"/>
      <c r="AEE260" s="48"/>
      <c r="AEF260" s="48"/>
      <c r="AEG260" s="48"/>
      <c r="AEH260" s="48"/>
      <c r="AEI260" s="48"/>
      <c r="AEJ260" s="48"/>
      <c r="AEK260" s="48"/>
      <c r="AEL260" s="48"/>
      <c r="AEM260" s="48"/>
      <c r="AEN260" s="48"/>
      <c r="AEO260" s="48"/>
      <c r="AEP260" s="48"/>
      <c r="AEQ260" s="48"/>
      <c r="AER260" s="48"/>
      <c r="AES260" s="48"/>
      <c r="AET260" s="48"/>
      <c r="AEU260" s="48"/>
      <c r="AEV260" s="48"/>
      <c r="AEW260" s="48"/>
      <c r="AEX260" s="48"/>
      <c r="AEY260" s="48"/>
      <c r="AEZ260" s="48"/>
      <c r="AFA260" s="48"/>
      <c r="AFB260" s="48"/>
      <c r="AFC260" s="48"/>
      <c r="AFD260" s="48"/>
      <c r="AFE260" s="48"/>
      <c r="AFF260" s="48"/>
      <c r="AFG260" s="48"/>
      <c r="AFH260" s="48"/>
      <c r="AFI260" s="48"/>
      <c r="AFJ260" s="48"/>
      <c r="AFK260" s="48"/>
      <c r="AFL260" s="48"/>
      <c r="AFM260" s="48"/>
      <c r="AFN260" s="48"/>
      <c r="AFO260" s="48"/>
      <c r="AFP260" s="48"/>
      <c r="AFQ260" s="48"/>
      <c r="AFR260" s="48"/>
      <c r="AFS260" s="48"/>
      <c r="AFT260" s="48"/>
      <c r="AFU260" s="48"/>
      <c r="AFV260" s="48"/>
      <c r="AFW260" s="48"/>
      <c r="AFX260" s="48"/>
      <c r="AFY260" s="48"/>
      <c r="AFZ260" s="48"/>
      <c r="AGA260" s="48"/>
      <c r="AGB260" s="48"/>
      <c r="AGC260" s="48"/>
      <c r="AGD260" s="48"/>
      <c r="AGE260" s="48"/>
      <c r="AGF260" s="48"/>
      <c r="AGG260" s="48"/>
      <c r="AGH260" s="48"/>
      <c r="AGI260" s="48"/>
      <c r="AGJ260" s="48"/>
      <c r="AGK260" s="48"/>
      <c r="AGL260" s="48"/>
      <c r="AGM260" s="48"/>
      <c r="AGN260" s="48"/>
      <c r="AGO260" s="48"/>
      <c r="AGP260" s="48"/>
      <c r="AGQ260" s="48"/>
      <c r="AGR260" s="48"/>
      <c r="AGS260" s="48"/>
      <c r="AGT260" s="48"/>
      <c r="AGU260" s="48"/>
      <c r="AGV260" s="48"/>
      <c r="AGW260" s="48"/>
      <c r="AGX260" s="48"/>
      <c r="AGY260" s="48"/>
      <c r="AGZ260" s="48"/>
      <c r="AHA260" s="48"/>
      <c r="AHB260" s="48"/>
      <c r="AHC260" s="48"/>
      <c r="AHD260" s="48"/>
      <c r="AHE260" s="48"/>
      <c r="AHF260" s="48"/>
      <c r="AHG260" s="48"/>
      <c r="AHH260" s="48"/>
      <c r="AHI260" s="48"/>
      <c r="AHJ260" s="48"/>
      <c r="AHK260" s="48"/>
      <c r="AHL260" s="48"/>
      <c r="AHM260" s="48"/>
      <c r="AHN260" s="48"/>
      <c r="AHO260" s="48"/>
      <c r="AHP260" s="48"/>
      <c r="AHQ260" s="48"/>
      <c r="AHR260" s="48"/>
      <c r="AHS260" s="48"/>
      <c r="AHT260" s="48"/>
      <c r="AHU260" s="48"/>
      <c r="AHV260" s="48"/>
      <c r="AHW260" s="48"/>
      <c r="AHX260" s="48"/>
      <c r="AHY260" s="48"/>
      <c r="AHZ260" s="48"/>
      <c r="AIA260" s="48"/>
      <c r="AIB260" s="48"/>
      <c r="AIC260" s="48"/>
      <c r="AID260" s="48"/>
      <c r="AIE260" s="48"/>
      <c r="AIF260" s="48"/>
      <c r="AIG260" s="48"/>
      <c r="AIH260" s="48"/>
      <c r="AII260" s="48"/>
      <c r="AIJ260" s="48"/>
      <c r="AIK260" s="48"/>
      <c r="AIL260" s="48"/>
      <c r="AIM260" s="48"/>
      <c r="AIN260" s="48"/>
      <c r="AIO260" s="48"/>
      <c r="AIP260" s="48"/>
      <c r="AIQ260" s="48"/>
      <c r="AIR260" s="48"/>
      <c r="AIS260" s="48"/>
      <c r="AIT260" s="48"/>
      <c r="AIU260" s="48"/>
      <c r="AIV260" s="48"/>
      <c r="AIW260" s="48"/>
      <c r="AIX260" s="48"/>
      <c r="AIY260" s="48"/>
      <c r="AIZ260" s="48"/>
      <c r="AJA260" s="48"/>
      <c r="AJB260" s="48"/>
      <c r="AJC260" s="48"/>
      <c r="AJD260" s="48"/>
      <c r="AJE260" s="48"/>
      <c r="AJF260" s="48"/>
      <c r="AJG260" s="48"/>
      <c r="AJH260" s="48"/>
      <c r="AJI260" s="48"/>
      <c r="AJJ260" s="48"/>
      <c r="AJK260" s="48"/>
      <c r="AJL260" s="48"/>
      <c r="AJM260" s="48"/>
      <c r="AJN260" s="48"/>
      <c r="AJO260" s="48"/>
      <c r="AJP260" s="48"/>
      <c r="AJQ260" s="48"/>
      <c r="AJR260" s="48"/>
      <c r="AJS260" s="48"/>
      <c r="AJT260" s="48"/>
      <c r="AJU260" s="48"/>
      <c r="AJV260" s="48"/>
      <c r="AJW260" s="48"/>
      <c r="AJX260" s="48"/>
      <c r="AJY260" s="48"/>
      <c r="AJZ260" s="48"/>
      <c r="AKA260" s="48"/>
      <c r="AKB260" s="48"/>
      <c r="AKC260" s="48"/>
      <c r="AKD260" s="48"/>
      <c r="AKE260" s="48"/>
      <c r="AKF260" s="48"/>
      <c r="AKG260" s="48"/>
      <c r="AKH260" s="48"/>
      <c r="AKI260" s="48"/>
      <c r="AKJ260" s="48"/>
      <c r="AKK260" s="48"/>
      <c r="AKL260" s="48"/>
      <c r="AKM260" s="48"/>
      <c r="AKN260" s="48"/>
      <c r="AKO260" s="48"/>
      <c r="AKP260" s="48"/>
      <c r="AKQ260" s="48"/>
      <c r="AKR260" s="48"/>
      <c r="AKS260" s="48"/>
      <c r="AKT260" s="48"/>
      <c r="AKU260" s="48"/>
      <c r="AKV260" s="48"/>
      <c r="AKW260" s="48"/>
      <c r="AKX260" s="48"/>
      <c r="AKY260" s="48"/>
      <c r="AKZ260" s="48"/>
      <c r="ALA260" s="48"/>
      <c r="ALB260" s="48"/>
      <c r="ALC260" s="48"/>
      <c r="ALD260" s="48"/>
      <c r="ALE260" s="48"/>
      <c r="ALF260" s="48"/>
      <c r="ALG260" s="48"/>
      <c r="ALH260" s="48"/>
      <c r="ALI260" s="48"/>
      <c r="ALJ260" s="48"/>
      <c r="ALK260" s="48"/>
      <c r="ALL260" s="48"/>
      <c r="ALM260" s="48"/>
      <c r="ALN260" s="48"/>
      <c r="ALO260" s="48"/>
      <c r="ALP260" s="48"/>
      <c r="ALQ260" s="48"/>
      <c r="ALR260" s="48"/>
      <c r="ALS260" s="48"/>
      <c r="ALT260" s="48"/>
      <c r="ALU260" s="48"/>
      <c r="ALV260" s="48"/>
      <c r="ALW260" s="48"/>
      <c r="ALX260" s="48"/>
      <c r="ALY260" s="48"/>
      <c r="ALZ260" s="48"/>
      <c r="AMA260" s="48"/>
      <c r="AMB260" s="48"/>
      <c r="AMC260" s="48"/>
      <c r="AMD260" s="48"/>
      <c r="AME260" s="48"/>
      <c r="AMF260" s="48"/>
      <c r="AMG260" s="48"/>
      <c r="AMH260" s="48"/>
      <c r="AMI260" s="48"/>
      <c r="AMJ260" s="2"/>
      <c r="AMK260" s="2"/>
    </row>
    <row r="261" s="70" customFormat="true" ht="32.8" hidden="false" customHeight="false" outlineLevel="0" collapsed="false">
      <c r="A261" s="44"/>
      <c r="B261" s="30" t="s">
        <v>245</v>
      </c>
      <c r="C261" s="79" t="s">
        <v>246</v>
      </c>
      <c r="D261" s="80"/>
      <c r="E261" s="74" t="n">
        <f aca="false">E262</f>
        <v>191673300</v>
      </c>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c r="DA261" s="48"/>
      <c r="DB261" s="48"/>
      <c r="DC261" s="48"/>
      <c r="DD261" s="48"/>
      <c r="DE261" s="48"/>
      <c r="DF261" s="48"/>
      <c r="DG261" s="48"/>
      <c r="DH261" s="48"/>
      <c r="DI261" s="48"/>
      <c r="DJ261" s="48"/>
      <c r="DK261" s="48"/>
      <c r="DL261" s="48"/>
      <c r="DM261" s="48"/>
      <c r="DN261" s="48"/>
      <c r="DO261" s="48"/>
      <c r="DP261" s="48"/>
      <c r="DQ261" s="48"/>
      <c r="DR261" s="48"/>
      <c r="DS261" s="48"/>
      <c r="DT261" s="48"/>
      <c r="DU261" s="48"/>
      <c r="DV261" s="48"/>
      <c r="DW261" s="48"/>
      <c r="DX261" s="48"/>
      <c r="DY261" s="48"/>
      <c r="DZ261" s="48"/>
      <c r="EA261" s="48"/>
      <c r="EB261" s="48"/>
      <c r="EC261" s="48"/>
      <c r="ED261" s="48"/>
      <c r="EE261" s="48"/>
      <c r="EF261" s="48"/>
      <c r="EG261" s="48"/>
      <c r="EH261" s="48"/>
      <c r="EI261" s="48"/>
      <c r="EJ261" s="48"/>
      <c r="EK261" s="48"/>
      <c r="EL261" s="48"/>
      <c r="EM261" s="48"/>
      <c r="EN261" s="48"/>
      <c r="EO261" s="48"/>
      <c r="EP261" s="48"/>
      <c r="EQ261" s="48"/>
      <c r="ER261" s="48"/>
      <c r="ES261" s="48"/>
      <c r="ET261" s="48"/>
      <c r="EU261" s="48"/>
      <c r="EV261" s="48"/>
      <c r="EW261" s="48"/>
      <c r="EX261" s="48"/>
      <c r="EY261" s="48"/>
      <c r="EZ261" s="48"/>
      <c r="FA261" s="48"/>
      <c r="FB261" s="48"/>
      <c r="FC261" s="48"/>
      <c r="FD261" s="48"/>
      <c r="FE261" s="48"/>
      <c r="FF261" s="48"/>
      <c r="FG261" s="48"/>
      <c r="FH261" s="48"/>
      <c r="FI261" s="48"/>
      <c r="FJ261" s="48"/>
      <c r="FK261" s="48"/>
      <c r="FL261" s="48"/>
      <c r="FM261" s="48"/>
      <c r="FN261" s="48"/>
      <c r="FO261" s="48"/>
      <c r="FP261" s="48"/>
      <c r="FQ261" s="48"/>
      <c r="FR261" s="48"/>
      <c r="FS261" s="48"/>
      <c r="FT261" s="48"/>
      <c r="FU261" s="48"/>
      <c r="FV261" s="48"/>
      <c r="FW261" s="48"/>
      <c r="FX261" s="48"/>
      <c r="FY261" s="48"/>
      <c r="FZ261" s="48"/>
      <c r="GA261" s="48"/>
      <c r="GB261" s="48"/>
      <c r="GC261" s="48"/>
      <c r="GD261" s="48"/>
      <c r="GE261" s="48"/>
      <c r="GF261" s="48"/>
      <c r="GG261" s="48"/>
      <c r="GH261" s="48"/>
      <c r="GI261" s="48"/>
      <c r="GJ261" s="48"/>
      <c r="GK261" s="48"/>
      <c r="GL261" s="48"/>
      <c r="GM261" s="48"/>
      <c r="GN261" s="48"/>
      <c r="GO261" s="48"/>
      <c r="GP261" s="48"/>
      <c r="GQ261" s="48"/>
      <c r="GR261" s="48"/>
      <c r="GS261" s="48"/>
      <c r="GT261" s="48"/>
      <c r="GU261" s="48"/>
      <c r="GV261" s="48"/>
      <c r="GW261" s="48"/>
      <c r="GX261" s="48"/>
      <c r="GY261" s="48"/>
      <c r="GZ261" s="48"/>
      <c r="HA261" s="48"/>
      <c r="HB261" s="48"/>
      <c r="HC261" s="48"/>
      <c r="HD261" s="48"/>
      <c r="HE261" s="48"/>
      <c r="HF261" s="48"/>
      <c r="HG261" s="48"/>
      <c r="HH261" s="48"/>
      <c r="HI261" s="48"/>
      <c r="HJ261" s="48"/>
      <c r="HK261" s="48"/>
      <c r="HL261" s="48"/>
      <c r="HM261" s="48"/>
      <c r="HN261" s="48"/>
      <c r="HO261" s="48"/>
      <c r="HP261" s="48"/>
      <c r="HQ261" s="48"/>
      <c r="HR261" s="48"/>
      <c r="HS261" s="48"/>
      <c r="HT261" s="48"/>
      <c r="HU261" s="48"/>
      <c r="HV261" s="48"/>
      <c r="HW261" s="48"/>
      <c r="HX261" s="48"/>
      <c r="HY261" s="48"/>
      <c r="HZ261" s="48"/>
      <c r="IA261" s="48"/>
      <c r="IB261" s="48"/>
      <c r="IC261" s="48"/>
      <c r="ID261" s="48"/>
      <c r="IE261" s="48"/>
      <c r="IF261" s="48"/>
      <c r="IG261" s="48"/>
      <c r="IH261" s="48"/>
      <c r="II261" s="48"/>
      <c r="IJ261" s="48"/>
      <c r="IK261" s="48"/>
      <c r="IL261" s="48"/>
      <c r="IM261" s="48"/>
      <c r="IN261" s="48"/>
      <c r="IO261" s="48"/>
      <c r="IP261" s="48"/>
      <c r="IQ261" s="48"/>
      <c r="IR261" s="48"/>
      <c r="IS261" s="48"/>
      <c r="IT261" s="48"/>
      <c r="IU261" s="48"/>
      <c r="IV261" s="48"/>
      <c r="IW261" s="48"/>
      <c r="IX261" s="48"/>
      <c r="IY261" s="48"/>
      <c r="IZ261" s="48"/>
      <c r="JA261" s="48"/>
      <c r="JB261" s="48"/>
      <c r="JC261" s="48"/>
      <c r="JD261" s="48"/>
      <c r="JE261" s="48"/>
      <c r="JF261" s="48"/>
      <c r="JG261" s="48"/>
      <c r="JH261" s="48"/>
      <c r="JI261" s="48"/>
      <c r="JJ261" s="48"/>
      <c r="JK261" s="48"/>
      <c r="JL261" s="48"/>
      <c r="JM261" s="48"/>
      <c r="JN261" s="48"/>
      <c r="JO261" s="48"/>
      <c r="JP261" s="48"/>
      <c r="JQ261" s="48"/>
      <c r="JR261" s="48"/>
      <c r="JS261" s="48"/>
      <c r="JT261" s="48"/>
      <c r="JU261" s="48"/>
      <c r="JV261" s="48"/>
      <c r="JW261" s="48"/>
      <c r="JX261" s="48"/>
      <c r="JY261" s="48"/>
      <c r="JZ261" s="48"/>
      <c r="KA261" s="48"/>
      <c r="KB261" s="48"/>
      <c r="KC261" s="48"/>
      <c r="KD261" s="48"/>
      <c r="KE261" s="48"/>
      <c r="KF261" s="48"/>
      <c r="KG261" s="48"/>
      <c r="KH261" s="48"/>
      <c r="KI261" s="48"/>
      <c r="KJ261" s="48"/>
      <c r="KK261" s="48"/>
      <c r="KL261" s="48"/>
      <c r="KM261" s="48"/>
      <c r="KN261" s="48"/>
      <c r="KO261" s="48"/>
      <c r="KP261" s="48"/>
      <c r="KQ261" s="48"/>
      <c r="KR261" s="48"/>
      <c r="KS261" s="48"/>
      <c r="KT261" s="48"/>
      <c r="KU261" s="48"/>
      <c r="KV261" s="48"/>
      <c r="KW261" s="48"/>
      <c r="KX261" s="48"/>
      <c r="KY261" s="48"/>
      <c r="KZ261" s="48"/>
      <c r="LA261" s="48"/>
      <c r="LB261" s="48"/>
      <c r="LC261" s="48"/>
      <c r="LD261" s="48"/>
      <c r="LE261" s="48"/>
      <c r="LF261" s="48"/>
      <c r="LG261" s="48"/>
      <c r="LH261" s="48"/>
      <c r="LI261" s="48"/>
      <c r="LJ261" s="48"/>
      <c r="LK261" s="48"/>
      <c r="LL261" s="48"/>
      <c r="LM261" s="48"/>
      <c r="LN261" s="48"/>
      <c r="LO261" s="48"/>
      <c r="LP261" s="48"/>
      <c r="LQ261" s="48"/>
      <c r="LR261" s="48"/>
      <c r="LS261" s="48"/>
      <c r="LT261" s="48"/>
      <c r="LU261" s="48"/>
      <c r="LV261" s="48"/>
      <c r="LW261" s="48"/>
      <c r="LX261" s="48"/>
      <c r="LY261" s="48"/>
      <c r="LZ261" s="48"/>
      <c r="MA261" s="48"/>
      <c r="MB261" s="48"/>
      <c r="MC261" s="48"/>
      <c r="MD261" s="48"/>
      <c r="ME261" s="48"/>
      <c r="MF261" s="48"/>
      <c r="MG261" s="48"/>
      <c r="MH261" s="48"/>
      <c r="MI261" s="48"/>
      <c r="MJ261" s="48"/>
      <c r="MK261" s="48"/>
      <c r="ML261" s="48"/>
      <c r="MM261" s="48"/>
      <c r="MN261" s="48"/>
      <c r="MO261" s="48"/>
      <c r="MP261" s="48"/>
      <c r="MQ261" s="48"/>
      <c r="MR261" s="48"/>
      <c r="MS261" s="48"/>
      <c r="MT261" s="48"/>
      <c r="MU261" s="48"/>
      <c r="MV261" s="48"/>
      <c r="MW261" s="48"/>
      <c r="MX261" s="48"/>
      <c r="MY261" s="48"/>
      <c r="MZ261" s="48"/>
      <c r="NA261" s="48"/>
      <c r="NB261" s="48"/>
      <c r="NC261" s="48"/>
      <c r="ND261" s="48"/>
      <c r="NE261" s="48"/>
      <c r="NF261" s="48"/>
      <c r="NG261" s="48"/>
      <c r="NH261" s="48"/>
      <c r="NI261" s="48"/>
      <c r="NJ261" s="48"/>
      <c r="NK261" s="48"/>
      <c r="NL261" s="48"/>
      <c r="NM261" s="48"/>
      <c r="NN261" s="48"/>
      <c r="NO261" s="48"/>
      <c r="NP261" s="48"/>
      <c r="NQ261" s="48"/>
      <c r="NR261" s="48"/>
      <c r="NS261" s="48"/>
      <c r="NT261" s="48"/>
      <c r="NU261" s="48"/>
      <c r="NV261" s="48"/>
      <c r="NW261" s="48"/>
      <c r="NX261" s="48"/>
      <c r="NY261" s="48"/>
      <c r="NZ261" s="48"/>
      <c r="OA261" s="48"/>
      <c r="OB261" s="48"/>
      <c r="OC261" s="48"/>
      <c r="OD261" s="48"/>
      <c r="OE261" s="48"/>
      <c r="OF261" s="48"/>
      <c r="OG261" s="48"/>
      <c r="OH261" s="48"/>
      <c r="OI261" s="48"/>
      <c r="OJ261" s="48"/>
      <c r="OK261" s="48"/>
      <c r="OL261" s="48"/>
      <c r="OM261" s="48"/>
      <c r="ON261" s="48"/>
      <c r="OO261" s="48"/>
      <c r="OP261" s="48"/>
      <c r="OQ261" s="48"/>
      <c r="OR261" s="48"/>
      <c r="OS261" s="48"/>
      <c r="OT261" s="48"/>
      <c r="OU261" s="48"/>
      <c r="OV261" s="48"/>
      <c r="OW261" s="48"/>
      <c r="OX261" s="48"/>
      <c r="OY261" s="48"/>
      <c r="OZ261" s="48"/>
      <c r="PA261" s="48"/>
      <c r="PB261" s="48"/>
      <c r="PC261" s="48"/>
      <c r="PD261" s="48"/>
      <c r="PE261" s="48"/>
      <c r="PF261" s="48"/>
      <c r="PG261" s="48"/>
      <c r="PH261" s="48"/>
      <c r="PI261" s="48"/>
      <c r="PJ261" s="48"/>
      <c r="PK261" s="48"/>
      <c r="PL261" s="48"/>
      <c r="PM261" s="48"/>
      <c r="PN261" s="48"/>
      <c r="PO261" s="48"/>
      <c r="PP261" s="48"/>
      <c r="PQ261" s="48"/>
      <c r="PR261" s="48"/>
      <c r="PS261" s="48"/>
      <c r="PT261" s="48"/>
      <c r="PU261" s="48"/>
      <c r="PV261" s="48"/>
      <c r="PW261" s="48"/>
      <c r="PX261" s="48"/>
      <c r="PY261" s="48"/>
      <c r="PZ261" s="48"/>
      <c r="QA261" s="48"/>
      <c r="QB261" s="48"/>
      <c r="QC261" s="48"/>
      <c r="QD261" s="48"/>
      <c r="QE261" s="48"/>
      <c r="QF261" s="48"/>
      <c r="QG261" s="48"/>
      <c r="QH261" s="48"/>
      <c r="QI261" s="48"/>
      <c r="QJ261" s="48"/>
      <c r="QK261" s="48"/>
      <c r="QL261" s="48"/>
      <c r="QM261" s="48"/>
      <c r="QN261" s="48"/>
      <c r="QO261" s="48"/>
      <c r="QP261" s="48"/>
      <c r="QQ261" s="48"/>
      <c r="QR261" s="48"/>
      <c r="QS261" s="48"/>
      <c r="QT261" s="48"/>
      <c r="QU261" s="48"/>
      <c r="QV261" s="48"/>
      <c r="QW261" s="48"/>
      <c r="QX261" s="48"/>
      <c r="QY261" s="48"/>
      <c r="QZ261" s="48"/>
      <c r="RA261" s="48"/>
      <c r="RB261" s="48"/>
      <c r="RC261" s="48"/>
      <c r="RD261" s="48"/>
      <c r="RE261" s="48"/>
      <c r="RF261" s="48"/>
      <c r="RG261" s="48"/>
      <c r="RH261" s="48"/>
      <c r="RI261" s="48"/>
      <c r="RJ261" s="48"/>
      <c r="RK261" s="48"/>
      <c r="RL261" s="48"/>
      <c r="RM261" s="48"/>
      <c r="RN261" s="48"/>
      <c r="RO261" s="48"/>
      <c r="RP261" s="48"/>
      <c r="RQ261" s="48"/>
      <c r="RR261" s="48"/>
      <c r="RS261" s="48"/>
      <c r="RT261" s="48"/>
      <c r="RU261" s="48"/>
      <c r="RV261" s="48"/>
      <c r="RW261" s="48"/>
      <c r="RX261" s="48"/>
      <c r="RY261" s="48"/>
      <c r="RZ261" s="48"/>
      <c r="SA261" s="48"/>
      <c r="SB261" s="48"/>
      <c r="SC261" s="48"/>
      <c r="SD261" s="48"/>
      <c r="SE261" s="48"/>
      <c r="SF261" s="48"/>
      <c r="SG261" s="48"/>
      <c r="SH261" s="48"/>
      <c r="SI261" s="48"/>
      <c r="SJ261" s="48"/>
      <c r="SK261" s="48"/>
      <c r="SL261" s="48"/>
      <c r="SM261" s="48"/>
      <c r="SN261" s="48"/>
      <c r="SO261" s="48"/>
      <c r="SP261" s="48"/>
      <c r="SQ261" s="48"/>
      <c r="SR261" s="48"/>
      <c r="SS261" s="48"/>
      <c r="ST261" s="48"/>
      <c r="SU261" s="48"/>
      <c r="SV261" s="48"/>
      <c r="SW261" s="48"/>
      <c r="SX261" s="48"/>
      <c r="SY261" s="48"/>
      <c r="SZ261" s="48"/>
      <c r="TA261" s="48"/>
      <c r="TB261" s="48"/>
      <c r="TC261" s="48"/>
      <c r="TD261" s="48"/>
      <c r="TE261" s="48"/>
      <c r="TF261" s="48"/>
      <c r="TG261" s="48"/>
      <c r="TH261" s="48"/>
      <c r="TI261" s="48"/>
      <c r="TJ261" s="48"/>
      <c r="TK261" s="48"/>
      <c r="TL261" s="48"/>
      <c r="TM261" s="48"/>
      <c r="TN261" s="48"/>
      <c r="TO261" s="48"/>
      <c r="TP261" s="48"/>
      <c r="TQ261" s="48"/>
      <c r="TR261" s="48"/>
      <c r="TS261" s="48"/>
      <c r="TT261" s="48"/>
      <c r="TU261" s="48"/>
      <c r="TV261" s="48"/>
      <c r="TW261" s="48"/>
      <c r="TX261" s="48"/>
      <c r="TY261" s="48"/>
      <c r="TZ261" s="48"/>
      <c r="UA261" s="48"/>
      <c r="UB261" s="48"/>
      <c r="UC261" s="48"/>
      <c r="UD261" s="48"/>
      <c r="UE261" s="48"/>
      <c r="UF261" s="48"/>
      <c r="UG261" s="48"/>
      <c r="UH261" s="48"/>
      <c r="UI261" s="48"/>
      <c r="UJ261" s="48"/>
      <c r="UK261" s="48"/>
      <c r="UL261" s="48"/>
      <c r="UM261" s="48"/>
      <c r="UN261" s="48"/>
      <c r="UO261" s="48"/>
      <c r="UP261" s="48"/>
      <c r="UQ261" s="48"/>
      <c r="UR261" s="48"/>
      <c r="US261" s="48"/>
      <c r="UT261" s="48"/>
      <c r="UU261" s="48"/>
      <c r="UV261" s="48"/>
      <c r="UW261" s="48"/>
      <c r="UX261" s="48"/>
      <c r="UY261" s="48"/>
      <c r="UZ261" s="48"/>
      <c r="VA261" s="48"/>
      <c r="VB261" s="48"/>
      <c r="VC261" s="48"/>
      <c r="VD261" s="48"/>
      <c r="VE261" s="48"/>
      <c r="VF261" s="48"/>
      <c r="VG261" s="48"/>
      <c r="VH261" s="48"/>
      <c r="VI261" s="48"/>
      <c r="VJ261" s="48"/>
      <c r="VK261" s="48"/>
      <c r="VL261" s="48"/>
      <c r="VM261" s="48"/>
      <c r="VN261" s="48"/>
      <c r="VO261" s="48"/>
      <c r="VP261" s="48"/>
      <c r="VQ261" s="48"/>
      <c r="VR261" s="48"/>
      <c r="VS261" s="48"/>
      <c r="VT261" s="48"/>
      <c r="VU261" s="48"/>
      <c r="VV261" s="48"/>
      <c r="VW261" s="48"/>
      <c r="VX261" s="48"/>
      <c r="VY261" s="48"/>
      <c r="VZ261" s="48"/>
      <c r="WA261" s="48"/>
      <c r="WB261" s="48"/>
      <c r="WC261" s="48"/>
      <c r="WD261" s="48"/>
      <c r="WE261" s="48"/>
      <c r="WF261" s="48"/>
      <c r="WG261" s="48"/>
      <c r="WH261" s="48"/>
      <c r="WI261" s="48"/>
      <c r="WJ261" s="48"/>
      <c r="WK261" s="48"/>
      <c r="WL261" s="48"/>
      <c r="WM261" s="48"/>
      <c r="WN261" s="48"/>
      <c r="WO261" s="48"/>
      <c r="WP261" s="48"/>
      <c r="WQ261" s="48"/>
      <c r="WR261" s="48"/>
      <c r="WS261" s="48"/>
      <c r="WT261" s="48"/>
      <c r="WU261" s="48"/>
      <c r="WV261" s="48"/>
      <c r="WW261" s="48"/>
      <c r="WX261" s="48"/>
      <c r="WY261" s="48"/>
      <c r="WZ261" s="48"/>
      <c r="XA261" s="48"/>
      <c r="XB261" s="48"/>
      <c r="XC261" s="48"/>
      <c r="XD261" s="48"/>
      <c r="XE261" s="48"/>
      <c r="XF261" s="48"/>
      <c r="XG261" s="48"/>
      <c r="XH261" s="48"/>
      <c r="XI261" s="48"/>
      <c r="XJ261" s="48"/>
      <c r="XK261" s="48"/>
      <c r="XL261" s="48"/>
      <c r="XM261" s="48"/>
      <c r="XN261" s="48"/>
      <c r="XO261" s="48"/>
      <c r="XP261" s="48"/>
      <c r="XQ261" s="48"/>
      <c r="XR261" s="48"/>
      <c r="XS261" s="48"/>
      <c r="XT261" s="48"/>
      <c r="XU261" s="48"/>
      <c r="XV261" s="48"/>
      <c r="XW261" s="48"/>
      <c r="XX261" s="48"/>
      <c r="XY261" s="48"/>
      <c r="XZ261" s="48"/>
      <c r="YA261" s="48"/>
      <c r="YB261" s="48"/>
      <c r="YC261" s="48"/>
      <c r="YD261" s="48"/>
      <c r="YE261" s="48"/>
      <c r="YF261" s="48"/>
      <c r="YG261" s="48"/>
      <c r="YH261" s="48"/>
      <c r="YI261" s="48"/>
      <c r="YJ261" s="48"/>
      <c r="YK261" s="48"/>
      <c r="YL261" s="48"/>
      <c r="YM261" s="48"/>
      <c r="YN261" s="48"/>
      <c r="YO261" s="48"/>
      <c r="YP261" s="48"/>
      <c r="YQ261" s="48"/>
      <c r="YR261" s="48"/>
      <c r="YS261" s="48"/>
      <c r="YT261" s="48"/>
      <c r="YU261" s="48"/>
      <c r="YV261" s="48"/>
      <c r="YW261" s="48"/>
      <c r="YX261" s="48"/>
      <c r="YY261" s="48"/>
      <c r="YZ261" s="48"/>
      <c r="ZA261" s="48"/>
      <c r="ZB261" s="48"/>
      <c r="ZC261" s="48"/>
      <c r="ZD261" s="48"/>
      <c r="ZE261" s="48"/>
      <c r="ZF261" s="48"/>
      <c r="ZG261" s="48"/>
      <c r="ZH261" s="48"/>
      <c r="ZI261" s="48"/>
      <c r="ZJ261" s="48"/>
      <c r="ZK261" s="48"/>
      <c r="ZL261" s="48"/>
      <c r="ZM261" s="48"/>
      <c r="ZN261" s="48"/>
      <c r="ZO261" s="48"/>
      <c r="ZP261" s="48"/>
      <c r="ZQ261" s="48"/>
      <c r="ZR261" s="48"/>
      <c r="ZS261" s="48"/>
      <c r="ZT261" s="48"/>
      <c r="ZU261" s="48"/>
      <c r="ZV261" s="48"/>
      <c r="ZW261" s="48"/>
      <c r="ZX261" s="48"/>
      <c r="ZY261" s="48"/>
      <c r="ZZ261" s="48"/>
      <c r="AAA261" s="48"/>
      <c r="AAB261" s="48"/>
      <c r="AAC261" s="48"/>
      <c r="AAD261" s="48"/>
      <c r="AAE261" s="48"/>
      <c r="AAF261" s="48"/>
      <c r="AAG261" s="48"/>
      <c r="AAH261" s="48"/>
      <c r="AAI261" s="48"/>
      <c r="AAJ261" s="48"/>
      <c r="AAK261" s="48"/>
      <c r="AAL261" s="48"/>
      <c r="AAM261" s="48"/>
      <c r="AAN261" s="48"/>
      <c r="AAO261" s="48"/>
      <c r="AAP261" s="48"/>
      <c r="AAQ261" s="48"/>
      <c r="AAR261" s="48"/>
      <c r="AAS261" s="48"/>
      <c r="AAT261" s="48"/>
      <c r="AAU261" s="48"/>
      <c r="AAV261" s="48"/>
      <c r="AAW261" s="48"/>
      <c r="AAX261" s="48"/>
      <c r="AAY261" s="48"/>
      <c r="AAZ261" s="48"/>
      <c r="ABA261" s="48"/>
      <c r="ABB261" s="48"/>
      <c r="ABC261" s="48"/>
      <c r="ABD261" s="48"/>
      <c r="ABE261" s="48"/>
      <c r="ABF261" s="48"/>
      <c r="ABG261" s="48"/>
      <c r="ABH261" s="48"/>
      <c r="ABI261" s="48"/>
      <c r="ABJ261" s="48"/>
      <c r="ABK261" s="48"/>
      <c r="ABL261" s="48"/>
      <c r="ABM261" s="48"/>
      <c r="ABN261" s="48"/>
      <c r="ABO261" s="48"/>
      <c r="ABP261" s="48"/>
      <c r="ABQ261" s="48"/>
      <c r="ABR261" s="48"/>
      <c r="ABS261" s="48"/>
      <c r="ABT261" s="48"/>
      <c r="ABU261" s="48"/>
      <c r="ABV261" s="48"/>
      <c r="ABW261" s="48"/>
      <c r="ABX261" s="48"/>
      <c r="ABY261" s="48"/>
      <c r="ABZ261" s="48"/>
      <c r="ACA261" s="48"/>
      <c r="ACB261" s="48"/>
      <c r="ACC261" s="48"/>
      <c r="ACD261" s="48"/>
      <c r="ACE261" s="48"/>
      <c r="ACF261" s="48"/>
      <c r="ACG261" s="48"/>
      <c r="ACH261" s="48"/>
      <c r="ACI261" s="48"/>
      <c r="ACJ261" s="48"/>
      <c r="ACK261" s="48"/>
      <c r="ACL261" s="48"/>
      <c r="ACM261" s="48"/>
      <c r="ACN261" s="48"/>
      <c r="ACO261" s="48"/>
      <c r="ACP261" s="48"/>
      <c r="ACQ261" s="48"/>
      <c r="ACR261" s="48"/>
      <c r="ACS261" s="48"/>
      <c r="ACT261" s="48"/>
      <c r="ACU261" s="48"/>
      <c r="ACV261" s="48"/>
      <c r="ACW261" s="48"/>
      <c r="ACX261" s="48"/>
      <c r="ACY261" s="48"/>
      <c r="ACZ261" s="48"/>
      <c r="ADA261" s="48"/>
      <c r="ADB261" s="48"/>
      <c r="ADC261" s="48"/>
      <c r="ADD261" s="48"/>
      <c r="ADE261" s="48"/>
      <c r="ADF261" s="48"/>
      <c r="ADG261" s="48"/>
      <c r="ADH261" s="48"/>
      <c r="ADI261" s="48"/>
      <c r="ADJ261" s="48"/>
      <c r="ADK261" s="48"/>
      <c r="ADL261" s="48"/>
      <c r="ADM261" s="48"/>
      <c r="ADN261" s="48"/>
      <c r="ADO261" s="48"/>
      <c r="ADP261" s="48"/>
      <c r="ADQ261" s="48"/>
      <c r="ADR261" s="48"/>
      <c r="ADS261" s="48"/>
      <c r="ADT261" s="48"/>
      <c r="ADU261" s="48"/>
      <c r="ADV261" s="48"/>
      <c r="ADW261" s="48"/>
      <c r="ADX261" s="48"/>
      <c r="ADY261" s="48"/>
      <c r="ADZ261" s="48"/>
      <c r="AEA261" s="48"/>
      <c r="AEB261" s="48"/>
      <c r="AEC261" s="48"/>
      <c r="AED261" s="48"/>
      <c r="AEE261" s="48"/>
      <c r="AEF261" s="48"/>
      <c r="AEG261" s="48"/>
      <c r="AEH261" s="48"/>
      <c r="AEI261" s="48"/>
      <c r="AEJ261" s="48"/>
      <c r="AEK261" s="48"/>
      <c r="AEL261" s="48"/>
      <c r="AEM261" s="48"/>
      <c r="AEN261" s="48"/>
      <c r="AEO261" s="48"/>
      <c r="AEP261" s="48"/>
      <c r="AEQ261" s="48"/>
      <c r="AER261" s="48"/>
      <c r="AES261" s="48"/>
      <c r="AET261" s="48"/>
      <c r="AEU261" s="48"/>
      <c r="AEV261" s="48"/>
      <c r="AEW261" s="48"/>
      <c r="AEX261" s="48"/>
      <c r="AEY261" s="48"/>
      <c r="AEZ261" s="48"/>
      <c r="AFA261" s="48"/>
      <c r="AFB261" s="48"/>
      <c r="AFC261" s="48"/>
      <c r="AFD261" s="48"/>
      <c r="AFE261" s="48"/>
      <c r="AFF261" s="48"/>
      <c r="AFG261" s="48"/>
      <c r="AFH261" s="48"/>
      <c r="AFI261" s="48"/>
      <c r="AFJ261" s="48"/>
      <c r="AFK261" s="48"/>
      <c r="AFL261" s="48"/>
      <c r="AFM261" s="48"/>
      <c r="AFN261" s="48"/>
      <c r="AFO261" s="48"/>
      <c r="AFP261" s="48"/>
      <c r="AFQ261" s="48"/>
      <c r="AFR261" s="48"/>
      <c r="AFS261" s="48"/>
      <c r="AFT261" s="48"/>
      <c r="AFU261" s="48"/>
      <c r="AFV261" s="48"/>
      <c r="AFW261" s="48"/>
      <c r="AFX261" s="48"/>
      <c r="AFY261" s="48"/>
      <c r="AFZ261" s="48"/>
      <c r="AGA261" s="48"/>
      <c r="AGB261" s="48"/>
      <c r="AGC261" s="48"/>
      <c r="AGD261" s="48"/>
      <c r="AGE261" s="48"/>
      <c r="AGF261" s="48"/>
      <c r="AGG261" s="48"/>
      <c r="AGH261" s="48"/>
      <c r="AGI261" s="48"/>
      <c r="AGJ261" s="48"/>
      <c r="AGK261" s="48"/>
      <c r="AGL261" s="48"/>
      <c r="AGM261" s="48"/>
      <c r="AGN261" s="48"/>
      <c r="AGO261" s="48"/>
      <c r="AGP261" s="48"/>
      <c r="AGQ261" s="48"/>
      <c r="AGR261" s="48"/>
      <c r="AGS261" s="48"/>
      <c r="AGT261" s="48"/>
      <c r="AGU261" s="48"/>
      <c r="AGV261" s="48"/>
      <c r="AGW261" s="48"/>
      <c r="AGX261" s="48"/>
      <c r="AGY261" s="48"/>
      <c r="AGZ261" s="48"/>
      <c r="AHA261" s="48"/>
      <c r="AHB261" s="48"/>
      <c r="AHC261" s="48"/>
      <c r="AHD261" s="48"/>
      <c r="AHE261" s="48"/>
      <c r="AHF261" s="48"/>
      <c r="AHG261" s="48"/>
      <c r="AHH261" s="48"/>
      <c r="AHI261" s="48"/>
      <c r="AHJ261" s="48"/>
      <c r="AHK261" s="48"/>
      <c r="AHL261" s="48"/>
      <c r="AHM261" s="48"/>
      <c r="AHN261" s="48"/>
      <c r="AHO261" s="48"/>
      <c r="AHP261" s="48"/>
      <c r="AHQ261" s="48"/>
      <c r="AHR261" s="48"/>
      <c r="AHS261" s="48"/>
      <c r="AHT261" s="48"/>
      <c r="AHU261" s="48"/>
      <c r="AHV261" s="48"/>
      <c r="AHW261" s="48"/>
      <c r="AHX261" s="48"/>
      <c r="AHY261" s="48"/>
      <c r="AHZ261" s="48"/>
      <c r="AIA261" s="48"/>
      <c r="AIB261" s="48"/>
      <c r="AIC261" s="48"/>
      <c r="AID261" s="48"/>
      <c r="AIE261" s="48"/>
      <c r="AIF261" s="48"/>
      <c r="AIG261" s="48"/>
      <c r="AIH261" s="48"/>
      <c r="AII261" s="48"/>
      <c r="AIJ261" s="48"/>
      <c r="AIK261" s="48"/>
      <c r="AIL261" s="48"/>
      <c r="AIM261" s="48"/>
      <c r="AIN261" s="48"/>
      <c r="AIO261" s="48"/>
      <c r="AIP261" s="48"/>
      <c r="AIQ261" s="48"/>
      <c r="AIR261" s="48"/>
      <c r="AIS261" s="48"/>
      <c r="AIT261" s="48"/>
      <c r="AIU261" s="48"/>
      <c r="AIV261" s="48"/>
      <c r="AIW261" s="48"/>
      <c r="AIX261" s="48"/>
      <c r="AIY261" s="48"/>
      <c r="AIZ261" s="48"/>
      <c r="AJA261" s="48"/>
      <c r="AJB261" s="48"/>
      <c r="AJC261" s="48"/>
      <c r="AJD261" s="48"/>
      <c r="AJE261" s="48"/>
      <c r="AJF261" s="48"/>
      <c r="AJG261" s="48"/>
      <c r="AJH261" s="48"/>
      <c r="AJI261" s="48"/>
      <c r="AJJ261" s="48"/>
      <c r="AJK261" s="48"/>
      <c r="AJL261" s="48"/>
      <c r="AJM261" s="48"/>
      <c r="AJN261" s="48"/>
      <c r="AJO261" s="48"/>
      <c r="AJP261" s="48"/>
      <c r="AJQ261" s="48"/>
      <c r="AJR261" s="48"/>
      <c r="AJS261" s="48"/>
      <c r="AJT261" s="48"/>
      <c r="AJU261" s="48"/>
      <c r="AJV261" s="48"/>
      <c r="AJW261" s="48"/>
      <c r="AJX261" s="48"/>
      <c r="AJY261" s="48"/>
      <c r="AJZ261" s="48"/>
      <c r="AKA261" s="48"/>
      <c r="AKB261" s="48"/>
      <c r="AKC261" s="48"/>
      <c r="AKD261" s="48"/>
      <c r="AKE261" s="48"/>
      <c r="AKF261" s="48"/>
      <c r="AKG261" s="48"/>
      <c r="AKH261" s="48"/>
      <c r="AKI261" s="48"/>
      <c r="AKJ261" s="48"/>
      <c r="AKK261" s="48"/>
      <c r="AKL261" s="48"/>
      <c r="AKM261" s="48"/>
      <c r="AKN261" s="48"/>
      <c r="AKO261" s="48"/>
      <c r="AKP261" s="48"/>
      <c r="AKQ261" s="48"/>
      <c r="AKR261" s="48"/>
      <c r="AKS261" s="48"/>
      <c r="AKT261" s="48"/>
      <c r="AKU261" s="48"/>
      <c r="AKV261" s="48"/>
      <c r="AKW261" s="48"/>
      <c r="AKX261" s="48"/>
      <c r="AKY261" s="48"/>
      <c r="AKZ261" s="48"/>
      <c r="ALA261" s="48"/>
      <c r="ALB261" s="48"/>
      <c r="ALC261" s="48"/>
      <c r="ALD261" s="48"/>
      <c r="ALE261" s="48"/>
      <c r="ALF261" s="48"/>
      <c r="ALG261" s="48"/>
      <c r="ALH261" s="48"/>
      <c r="ALI261" s="48"/>
      <c r="ALJ261" s="48"/>
      <c r="ALK261" s="48"/>
      <c r="ALL261" s="48"/>
      <c r="ALM261" s="48"/>
      <c r="ALN261" s="48"/>
      <c r="ALO261" s="48"/>
      <c r="ALP261" s="48"/>
      <c r="ALQ261" s="48"/>
      <c r="ALR261" s="48"/>
      <c r="ALS261" s="48"/>
      <c r="ALT261" s="48"/>
      <c r="ALU261" s="48"/>
      <c r="ALV261" s="48"/>
      <c r="ALW261" s="48"/>
      <c r="ALX261" s="48"/>
      <c r="ALY261" s="48"/>
      <c r="ALZ261" s="48"/>
      <c r="AMA261" s="48"/>
      <c r="AMB261" s="48"/>
      <c r="AMC261" s="48"/>
      <c r="AMD261" s="48"/>
      <c r="AME261" s="48"/>
      <c r="AMF261" s="48"/>
      <c r="AMG261" s="48"/>
      <c r="AMH261" s="48"/>
      <c r="AMI261" s="48"/>
      <c r="AMJ261" s="2"/>
      <c r="AMK261" s="2"/>
    </row>
    <row r="262" s="70" customFormat="true" ht="32.8" hidden="false" customHeight="false" outlineLevel="0" collapsed="false">
      <c r="A262" s="44"/>
      <c r="B262" s="30" t="s">
        <v>103</v>
      </c>
      <c r="C262" s="79" t="s">
        <v>246</v>
      </c>
      <c r="D262" s="80" t="s">
        <v>104</v>
      </c>
      <c r="E262" s="74" t="n">
        <f aca="false">'приложение 10'!I159</f>
        <v>191673300</v>
      </c>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c r="DA262" s="48"/>
      <c r="DB262" s="48"/>
      <c r="DC262" s="48"/>
      <c r="DD262" s="48"/>
      <c r="DE262" s="48"/>
      <c r="DF262" s="48"/>
      <c r="DG262" s="48"/>
      <c r="DH262" s="48"/>
      <c r="DI262" s="48"/>
      <c r="DJ262" s="48"/>
      <c r="DK262" s="48"/>
      <c r="DL262" s="48"/>
      <c r="DM262" s="48"/>
      <c r="DN262" s="48"/>
      <c r="DO262" s="48"/>
      <c r="DP262" s="48"/>
      <c r="DQ262" s="48"/>
      <c r="DR262" s="48"/>
      <c r="DS262" s="48"/>
      <c r="DT262" s="48"/>
      <c r="DU262" s="48"/>
      <c r="DV262" s="48"/>
      <c r="DW262" s="48"/>
      <c r="DX262" s="48"/>
      <c r="DY262" s="48"/>
      <c r="DZ262" s="48"/>
      <c r="EA262" s="48"/>
      <c r="EB262" s="48"/>
      <c r="EC262" s="48"/>
      <c r="ED262" s="48"/>
      <c r="EE262" s="48"/>
      <c r="EF262" s="48"/>
      <c r="EG262" s="48"/>
      <c r="EH262" s="48"/>
      <c r="EI262" s="48"/>
      <c r="EJ262" s="48"/>
      <c r="EK262" s="48"/>
      <c r="EL262" s="48"/>
      <c r="EM262" s="48"/>
      <c r="EN262" s="48"/>
      <c r="EO262" s="48"/>
      <c r="EP262" s="48"/>
      <c r="EQ262" s="48"/>
      <c r="ER262" s="48"/>
      <c r="ES262" s="48"/>
      <c r="ET262" s="48"/>
      <c r="EU262" s="48"/>
      <c r="EV262" s="48"/>
      <c r="EW262" s="48"/>
      <c r="EX262" s="48"/>
      <c r="EY262" s="48"/>
      <c r="EZ262" s="48"/>
      <c r="FA262" s="48"/>
      <c r="FB262" s="48"/>
      <c r="FC262" s="48"/>
      <c r="FD262" s="48"/>
      <c r="FE262" s="48"/>
      <c r="FF262" s="48"/>
      <c r="FG262" s="48"/>
      <c r="FH262" s="48"/>
      <c r="FI262" s="48"/>
      <c r="FJ262" s="48"/>
      <c r="FK262" s="48"/>
      <c r="FL262" s="48"/>
      <c r="FM262" s="48"/>
      <c r="FN262" s="48"/>
      <c r="FO262" s="48"/>
      <c r="FP262" s="48"/>
      <c r="FQ262" s="48"/>
      <c r="FR262" s="48"/>
      <c r="FS262" s="48"/>
      <c r="FT262" s="48"/>
      <c r="FU262" s="48"/>
      <c r="FV262" s="48"/>
      <c r="FW262" s="48"/>
      <c r="FX262" s="48"/>
      <c r="FY262" s="48"/>
      <c r="FZ262" s="48"/>
      <c r="GA262" s="48"/>
      <c r="GB262" s="48"/>
      <c r="GC262" s="48"/>
      <c r="GD262" s="48"/>
      <c r="GE262" s="48"/>
      <c r="GF262" s="48"/>
      <c r="GG262" s="48"/>
      <c r="GH262" s="48"/>
      <c r="GI262" s="48"/>
      <c r="GJ262" s="48"/>
      <c r="GK262" s="48"/>
      <c r="GL262" s="48"/>
      <c r="GM262" s="48"/>
      <c r="GN262" s="48"/>
      <c r="GO262" s="48"/>
      <c r="GP262" s="48"/>
      <c r="GQ262" s="48"/>
      <c r="GR262" s="48"/>
      <c r="GS262" s="48"/>
      <c r="GT262" s="48"/>
      <c r="GU262" s="48"/>
      <c r="GV262" s="48"/>
      <c r="GW262" s="48"/>
      <c r="GX262" s="48"/>
      <c r="GY262" s="48"/>
      <c r="GZ262" s="48"/>
      <c r="HA262" s="48"/>
      <c r="HB262" s="48"/>
      <c r="HC262" s="48"/>
      <c r="HD262" s="48"/>
      <c r="HE262" s="48"/>
      <c r="HF262" s="48"/>
      <c r="HG262" s="48"/>
      <c r="HH262" s="48"/>
      <c r="HI262" s="48"/>
      <c r="HJ262" s="48"/>
      <c r="HK262" s="48"/>
      <c r="HL262" s="48"/>
      <c r="HM262" s="48"/>
      <c r="HN262" s="48"/>
      <c r="HO262" s="48"/>
      <c r="HP262" s="48"/>
      <c r="HQ262" s="48"/>
      <c r="HR262" s="48"/>
      <c r="HS262" s="48"/>
      <c r="HT262" s="48"/>
      <c r="HU262" s="48"/>
      <c r="HV262" s="48"/>
      <c r="HW262" s="48"/>
      <c r="HX262" s="48"/>
      <c r="HY262" s="48"/>
      <c r="HZ262" s="48"/>
      <c r="IA262" s="48"/>
      <c r="IB262" s="48"/>
      <c r="IC262" s="48"/>
      <c r="ID262" s="48"/>
      <c r="IE262" s="48"/>
      <c r="IF262" s="48"/>
      <c r="IG262" s="48"/>
      <c r="IH262" s="48"/>
      <c r="II262" s="48"/>
      <c r="IJ262" s="48"/>
      <c r="IK262" s="48"/>
      <c r="IL262" s="48"/>
      <c r="IM262" s="48"/>
      <c r="IN262" s="48"/>
      <c r="IO262" s="48"/>
      <c r="IP262" s="48"/>
      <c r="IQ262" s="48"/>
      <c r="IR262" s="48"/>
      <c r="IS262" s="48"/>
      <c r="IT262" s="48"/>
      <c r="IU262" s="48"/>
      <c r="IV262" s="48"/>
      <c r="IW262" s="48"/>
      <c r="IX262" s="48"/>
      <c r="IY262" s="48"/>
      <c r="IZ262" s="48"/>
      <c r="JA262" s="48"/>
      <c r="JB262" s="48"/>
      <c r="JC262" s="48"/>
      <c r="JD262" s="48"/>
      <c r="JE262" s="48"/>
      <c r="JF262" s="48"/>
      <c r="JG262" s="48"/>
      <c r="JH262" s="48"/>
      <c r="JI262" s="48"/>
      <c r="JJ262" s="48"/>
      <c r="JK262" s="48"/>
      <c r="JL262" s="48"/>
      <c r="JM262" s="48"/>
      <c r="JN262" s="48"/>
      <c r="JO262" s="48"/>
      <c r="JP262" s="48"/>
      <c r="JQ262" s="48"/>
      <c r="JR262" s="48"/>
      <c r="JS262" s="48"/>
      <c r="JT262" s="48"/>
      <c r="JU262" s="48"/>
      <c r="JV262" s="48"/>
      <c r="JW262" s="48"/>
      <c r="JX262" s="48"/>
      <c r="JY262" s="48"/>
      <c r="JZ262" s="48"/>
      <c r="KA262" s="48"/>
      <c r="KB262" s="48"/>
      <c r="KC262" s="48"/>
      <c r="KD262" s="48"/>
      <c r="KE262" s="48"/>
      <c r="KF262" s="48"/>
      <c r="KG262" s="48"/>
      <c r="KH262" s="48"/>
      <c r="KI262" s="48"/>
      <c r="KJ262" s="48"/>
      <c r="KK262" s="48"/>
      <c r="KL262" s="48"/>
      <c r="KM262" s="48"/>
      <c r="KN262" s="48"/>
      <c r="KO262" s="48"/>
      <c r="KP262" s="48"/>
      <c r="KQ262" s="48"/>
      <c r="KR262" s="48"/>
      <c r="KS262" s="48"/>
      <c r="KT262" s="48"/>
      <c r="KU262" s="48"/>
      <c r="KV262" s="48"/>
      <c r="KW262" s="48"/>
      <c r="KX262" s="48"/>
      <c r="KY262" s="48"/>
      <c r="KZ262" s="48"/>
      <c r="LA262" s="48"/>
      <c r="LB262" s="48"/>
      <c r="LC262" s="48"/>
      <c r="LD262" s="48"/>
      <c r="LE262" s="48"/>
      <c r="LF262" s="48"/>
      <c r="LG262" s="48"/>
      <c r="LH262" s="48"/>
      <c r="LI262" s="48"/>
      <c r="LJ262" s="48"/>
      <c r="LK262" s="48"/>
      <c r="LL262" s="48"/>
      <c r="LM262" s="48"/>
      <c r="LN262" s="48"/>
      <c r="LO262" s="48"/>
      <c r="LP262" s="48"/>
      <c r="LQ262" s="48"/>
      <c r="LR262" s="48"/>
      <c r="LS262" s="48"/>
      <c r="LT262" s="48"/>
      <c r="LU262" s="48"/>
      <c r="LV262" s="48"/>
      <c r="LW262" s="48"/>
      <c r="LX262" s="48"/>
      <c r="LY262" s="48"/>
      <c r="LZ262" s="48"/>
      <c r="MA262" s="48"/>
      <c r="MB262" s="48"/>
      <c r="MC262" s="48"/>
      <c r="MD262" s="48"/>
      <c r="ME262" s="48"/>
      <c r="MF262" s="48"/>
      <c r="MG262" s="48"/>
      <c r="MH262" s="48"/>
      <c r="MI262" s="48"/>
      <c r="MJ262" s="48"/>
      <c r="MK262" s="48"/>
      <c r="ML262" s="48"/>
      <c r="MM262" s="48"/>
      <c r="MN262" s="48"/>
      <c r="MO262" s="48"/>
      <c r="MP262" s="48"/>
      <c r="MQ262" s="48"/>
      <c r="MR262" s="48"/>
      <c r="MS262" s="48"/>
      <c r="MT262" s="48"/>
      <c r="MU262" s="48"/>
      <c r="MV262" s="48"/>
      <c r="MW262" s="48"/>
      <c r="MX262" s="48"/>
      <c r="MY262" s="48"/>
      <c r="MZ262" s="48"/>
      <c r="NA262" s="48"/>
      <c r="NB262" s="48"/>
      <c r="NC262" s="48"/>
      <c r="ND262" s="48"/>
      <c r="NE262" s="48"/>
      <c r="NF262" s="48"/>
      <c r="NG262" s="48"/>
      <c r="NH262" s="48"/>
      <c r="NI262" s="48"/>
      <c r="NJ262" s="48"/>
      <c r="NK262" s="48"/>
      <c r="NL262" s="48"/>
      <c r="NM262" s="48"/>
      <c r="NN262" s="48"/>
      <c r="NO262" s="48"/>
      <c r="NP262" s="48"/>
      <c r="NQ262" s="48"/>
      <c r="NR262" s="48"/>
      <c r="NS262" s="48"/>
      <c r="NT262" s="48"/>
      <c r="NU262" s="48"/>
      <c r="NV262" s="48"/>
      <c r="NW262" s="48"/>
      <c r="NX262" s="48"/>
      <c r="NY262" s="48"/>
      <c r="NZ262" s="48"/>
      <c r="OA262" s="48"/>
      <c r="OB262" s="48"/>
      <c r="OC262" s="48"/>
      <c r="OD262" s="48"/>
      <c r="OE262" s="48"/>
      <c r="OF262" s="48"/>
      <c r="OG262" s="48"/>
      <c r="OH262" s="48"/>
      <c r="OI262" s="48"/>
      <c r="OJ262" s="48"/>
      <c r="OK262" s="48"/>
      <c r="OL262" s="48"/>
      <c r="OM262" s="48"/>
      <c r="ON262" s="48"/>
      <c r="OO262" s="48"/>
      <c r="OP262" s="48"/>
      <c r="OQ262" s="48"/>
      <c r="OR262" s="48"/>
      <c r="OS262" s="48"/>
      <c r="OT262" s="48"/>
      <c r="OU262" s="48"/>
      <c r="OV262" s="48"/>
      <c r="OW262" s="48"/>
      <c r="OX262" s="48"/>
      <c r="OY262" s="48"/>
      <c r="OZ262" s="48"/>
      <c r="PA262" s="48"/>
      <c r="PB262" s="48"/>
      <c r="PC262" s="48"/>
      <c r="PD262" s="48"/>
      <c r="PE262" s="48"/>
      <c r="PF262" s="48"/>
      <c r="PG262" s="48"/>
      <c r="PH262" s="48"/>
      <c r="PI262" s="48"/>
      <c r="PJ262" s="48"/>
      <c r="PK262" s="48"/>
      <c r="PL262" s="48"/>
      <c r="PM262" s="48"/>
      <c r="PN262" s="48"/>
      <c r="PO262" s="48"/>
      <c r="PP262" s="48"/>
      <c r="PQ262" s="48"/>
      <c r="PR262" s="48"/>
      <c r="PS262" s="48"/>
      <c r="PT262" s="48"/>
      <c r="PU262" s="48"/>
      <c r="PV262" s="48"/>
      <c r="PW262" s="48"/>
      <c r="PX262" s="48"/>
      <c r="PY262" s="48"/>
      <c r="PZ262" s="48"/>
      <c r="QA262" s="48"/>
      <c r="QB262" s="48"/>
      <c r="QC262" s="48"/>
      <c r="QD262" s="48"/>
      <c r="QE262" s="48"/>
      <c r="QF262" s="48"/>
      <c r="QG262" s="48"/>
      <c r="QH262" s="48"/>
      <c r="QI262" s="48"/>
      <c r="QJ262" s="48"/>
      <c r="QK262" s="48"/>
      <c r="QL262" s="48"/>
      <c r="QM262" s="48"/>
      <c r="QN262" s="48"/>
      <c r="QO262" s="48"/>
      <c r="QP262" s="48"/>
      <c r="QQ262" s="48"/>
      <c r="QR262" s="48"/>
      <c r="QS262" s="48"/>
      <c r="QT262" s="48"/>
      <c r="QU262" s="48"/>
      <c r="QV262" s="48"/>
      <c r="QW262" s="48"/>
      <c r="QX262" s="48"/>
      <c r="QY262" s="48"/>
      <c r="QZ262" s="48"/>
      <c r="RA262" s="48"/>
      <c r="RB262" s="48"/>
      <c r="RC262" s="48"/>
      <c r="RD262" s="48"/>
      <c r="RE262" s="48"/>
      <c r="RF262" s="48"/>
      <c r="RG262" s="48"/>
      <c r="RH262" s="48"/>
      <c r="RI262" s="48"/>
      <c r="RJ262" s="48"/>
      <c r="RK262" s="48"/>
      <c r="RL262" s="48"/>
      <c r="RM262" s="48"/>
      <c r="RN262" s="48"/>
      <c r="RO262" s="48"/>
      <c r="RP262" s="48"/>
      <c r="RQ262" s="48"/>
      <c r="RR262" s="48"/>
      <c r="RS262" s="48"/>
      <c r="RT262" s="48"/>
      <c r="RU262" s="48"/>
      <c r="RV262" s="48"/>
      <c r="RW262" s="48"/>
      <c r="RX262" s="48"/>
      <c r="RY262" s="48"/>
      <c r="RZ262" s="48"/>
      <c r="SA262" s="48"/>
      <c r="SB262" s="48"/>
      <c r="SC262" s="48"/>
      <c r="SD262" s="48"/>
      <c r="SE262" s="48"/>
      <c r="SF262" s="48"/>
      <c r="SG262" s="48"/>
      <c r="SH262" s="48"/>
      <c r="SI262" s="48"/>
      <c r="SJ262" s="48"/>
      <c r="SK262" s="48"/>
      <c r="SL262" s="48"/>
      <c r="SM262" s="48"/>
      <c r="SN262" s="48"/>
      <c r="SO262" s="48"/>
      <c r="SP262" s="48"/>
      <c r="SQ262" s="48"/>
      <c r="SR262" s="48"/>
      <c r="SS262" s="48"/>
      <c r="ST262" s="48"/>
      <c r="SU262" s="48"/>
      <c r="SV262" s="48"/>
      <c r="SW262" s="48"/>
      <c r="SX262" s="48"/>
      <c r="SY262" s="48"/>
      <c r="SZ262" s="48"/>
      <c r="TA262" s="48"/>
      <c r="TB262" s="48"/>
      <c r="TC262" s="48"/>
      <c r="TD262" s="48"/>
      <c r="TE262" s="48"/>
      <c r="TF262" s="48"/>
      <c r="TG262" s="48"/>
      <c r="TH262" s="48"/>
      <c r="TI262" s="48"/>
      <c r="TJ262" s="48"/>
      <c r="TK262" s="48"/>
      <c r="TL262" s="48"/>
      <c r="TM262" s="48"/>
      <c r="TN262" s="48"/>
      <c r="TO262" s="48"/>
      <c r="TP262" s="48"/>
      <c r="TQ262" s="48"/>
      <c r="TR262" s="48"/>
      <c r="TS262" s="48"/>
      <c r="TT262" s="48"/>
      <c r="TU262" s="48"/>
      <c r="TV262" s="48"/>
      <c r="TW262" s="48"/>
      <c r="TX262" s="48"/>
      <c r="TY262" s="48"/>
      <c r="TZ262" s="48"/>
      <c r="UA262" s="48"/>
      <c r="UB262" s="48"/>
      <c r="UC262" s="48"/>
      <c r="UD262" s="48"/>
      <c r="UE262" s="48"/>
      <c r="UF262" s="48"/>
      <c r="UG262" s="48"/>
      <c r="UH262" s="48"/>
      <c r="UI262" s="48"/>
      <c r="UJ262" s="48"/>
      <c r="UK262" s="48"/>
      <c r="UL262" s="48"/>
      <c r="UM262" s="48"/>
      <c r="UN262" s="48"/>
      <c r="UO262" s="48"/>
      <c r="UP262" s="48"/>
      <c r="UQ262" s="48"/>
      <c r="UR262" s="48"/>
      <c r="US262" s="48"/>
      <c r="UT262" s="48"/>
      <c r="UU262" s="48"/>
      <c r="UV262" s="48"/>
      <c r="UW262" s="48"/>
      <c r="UX262" s="48"/>
      <c r="UY262" s="48"/>
      <c r="UZ262" s="48"/>
      <c r="VA262" s="48"/>
      <c r="VB262" s="48"/>
      <c r="VC262" s="48"/>
      <c r="VD262" s="48"/>
      <c r="VE262" s="48"/>
      <c r="VF262" s="48"/>
      <c r="VG262" s="48"/>
      <c r="VH262" s="48"/>
      <c r="VI262" s="48"/>
      <c r="VJ262" s="48"/>
      <c r="VK262" s="48"/>
      <c r="VL262" s="48"/>
      <c r="VM262" s="48"/>
      <c r="VN262" s="48"/>
      <c r="VO262" s="48"/>
      <c r="VP262" s="48"/>
      <c r="VQ262" s="48"/>
      <c r="VR262" s="48"/>
      <c r="VS262" s="48"/>
      <c r="VT262" s="48"/>
      <c r="VU262" s="48"/>
      <c r="VV262" s="48"/>
      <c r="VW262" s="48"/>
      <c r="VX262" s="48"/>
      <c r="VY262" s="48"/>
      <c r="VZ262" s="48"/>
      <c r="WA262" s="48"/>
      <c r="WB262" s="48"/>
      <c r="WC262" s="48"/>
      <c r="WD262" s="48"/>
      <c r="WE262" s="48"/>
      <c r="WF262" s="48"/>
      <c r="WG262" s="48"/>
      <c r="WH262" s="48"/>
      <c r="WI262" s="48"/>
      <c r="WJ262" s="48"/>
      <c r="WK262" s="48"/>
      <c r="WL262" s="48"/>
      <c r="WM262" s="48"/>
      <c r="WN262" s="48"/>
      <c r="WO262" s="48"/>
      <c r="WP262" s="48"/>
      <c r="WQ262" s="48"/>
      <c r="WR262" s="48"/>
      <c r="WS262" s="48"/>
      <c r="WT262" s="48"/>
      <c r="WU262" s="48"/>
      <c r="WV262" s="48"/>
      <c r="WW262" s="48"/>
      <c r="WX262" s="48"/>
      <c r="WY262" s="48"/>
      <c r="WZ262" s="48"/>
      <c r="XA262" s="48"/>
      <c r="XB262" s="48"/>
      <c r="XC262" s="48"/>
      <c r="XD262" s="48"/>
      <c r="XE262" s="48"/>
      <c r="XF262" s="48"/>
      <c r="XG262" s="48"/>
      <c r="XH262" s="48"/>
      <c r="XI262" s="48"/>
      <c r="XJ262" s="48"/>
      <c r="XK262" s="48"/>
      <c r="XL262" s="48"/>
      <c r="XM262" s="48"/>
      <c r="XN262" s="48"/>
      <c r="XO262" s="48"/>
      <c r="XP262" s="48"/>
      <c r="XQ262" s="48"/>
      <c r="XR262" s="48"/>
      <c r="XS262" s="48"/>
      <c r="XT262" s="48"/>
      <c r="XU262" s="48"/>
      <c r="XV262" s="48"/>
      <c r="XW262" s="48"/>
      <c r="XX262" s="48"/>
      <c r="XY262" s="48"/>
      <c r="XZ262" s="48"/>
      <c r="YA262" s="48"/>
      <c r="YB262" s="48"/>
      <c r="YC262" s="48"/>
      <c r="YD262" s="48"/>
      <c r="YE262" s="48"/>
      <c r="YF262" s="48"/>
      <c r="YG262" s="48"/>
      <c r="YH262" s="48"/>
      <c r="YI262" s="48"/>
      <c r="YJ262" s="48"/>
      <c r="YK262" s="48"/>
      <c r="YL262" s="48"/>
      <c r="YM262" s="48"/>
      <c r="YN262" s="48"/>
      <c r="YO262" s="48"/>
      <c r="YP262" s="48"/>
      <c r="YQ262" s="48"/>
      <c r="YR262" s="48"/>
      <c r="YS262" s="48"/>
      <c r="YT262" s="48"/>
      <c r="YU262" s="48"/>
      <c r="YV262" s="48"/>
      <c r="YW262" s="48"/>
      <c r="YX262" s="48"/>
      <c r="YY262" s="48"/>
      <c r="YZ262" s="48"/>
      <c r="ZA262" s="48"/>
      <c r="ZB262" s="48"/>
      <c r="ZC262" s="48"/>
      <c r="ZD262" s="48"/>
      <c r="ZE262" s="48"/>
      <c r="ZF262" s="48"/>
      <c r="ZG262" s="48"/>
      <c r="ZH262" s="48"/>
      <c r="ZI262" s="48"/>
      <c r="ZJ262" s="48"/>
      <c r="ZK262" s="48"/>
      <c r="ZL262" s="48"/>
      <c r="ZM262" s="48"/>
      <c r="ZN262" s="48"/>
      <c r="ZO262" s="48"/>
      <c r="ZP262" s="48"/>
      <c r="ZQ262" s="48"/>
      <c r="ZR262" s="48"/>
      <c r="ZS262" s="48"/>
      <c r="ZT262" s="48"/>
      <c r="ZU262" s="48"/>
      <c r="ZV262" s="48"/>
      <c r="ZW262" s="48"/>
      <c r="ZX262" s="48"/>
      <c r="ZY262" s="48"/>
      <c r="ZZ262" s="48"/>
      <c r="AAA262" s="48"/>
      <c r="AAB262" s="48"/>
      <c r="AAC262" s="48"/>
      <c r="AAD262" s="48"/>
      <c r="AAE262" s="48"/>
      <c r="AAF262" s="48"/>
      <c r="AAG262" s="48"/>
      <c r="AAH262" s="48"/>
      <c r="AAI262" s="48"/>
      <c r="AAJ262" s="48"/>
      <c r="AAK262" s="48"/>
      <c r="AAL262" s="48"/>
      <c r="AAM262" s="48"/>
      <c r="AAN262" s="48"/>
      <c r="AAO262" s="48"/>
      <c r="AAP262" s="48"/>
      <c r="AAQ262" s="48"/>
      <c r="AAR262" s="48"/>
      <c r="AAS262" s="48"/>
      <c r="AAT262" s="48"/>
      <c r="AAU262" s="48"/>
      <c r="AAV262" s="48"/>
      <c r="AAW262" s="48"/>
      <c r="AAX262" s="48"/>
      <c r="AAY262" s="48"/>
      <c r="AAZ262" s="48"/>
      <c r="ABA262" s="48"/>
      <c r="ABB262" s="48"/>
      <c r="ABC262" s="48"/>
      <c r="ABD262" s="48"/>
      <c r="ABE262" s="48"/>
      <c r="ABF262" s="48"/>
      <c r="ABG262" s="48"/>
      <c r="ABH262" s="48"/>
      <c r="ABI262" s="48"/>
      <c r="ABJ262" s="48"/>
      <c r="ABK262" s="48"/>
      <c r="ABL262" s="48"/>
      <c r="ABM262" s="48"/>
      <c r="ABN262" s="48"/>
      <c r="ABO262" s="48"/>
      <c r="ABP262" s="48"/>
      <c r="ABQ262" s="48"/>
      <c r="ABR262" s="48"/>
      <c r="ABS262" s="48"/>
      <c r="ABT262" s="48"/>
      <c r="ABU262" s="48"/>
      <c r="ABV262" s="48"/>
      <c r="ABW262" s="48"/>
      <c r="ABX262" s="48"/>
      <c r="ABY262" s="48"/>
      <c r="ABZ262" s="48"/>
      <c r="ACA262" s="48"/>
      <c r="ACB262" s="48"/>
      <c r="ACC262" s="48"/>
      <c r="ACD262" s="48"/>
      <c r="ACE262" s="48"/>
      <c r="ACF262" s="48"/>
      <c r="ACG262" s="48"/>
      <c r="ACH262" s="48"/>
      <c r="ACI262" s="48"/>
      <c r="ACJ262" s="48"/>
      <c r="ACK262" s="48"/>
      <c r="ACL262" s="48"/>
      <c r="ACM262" s="48"/>
      <c r="ACN262" s="48"/>
      <c r="ACO262" s="48"/>
      <c r="ACP262" s="48"/>
      <c r="ACQ262" s="48"/>
      <c r="ACR262" s="48"/>
      <c r="ACS262" s="48"/>
      <c r="ACT262" s="48"/>
      <c r="ACU262" s="48"/>
      <c r="ACV262" s="48"/>
      <c r="ACW262" s="48"/>
      <c r="ACX262" s="48"/>
      <c r="ACY262" s="48"/>
      <c r="ACZ262" s="48"/>
      <c r="ADA262" s="48"/>
      <c r="ADB262" s="48"/>
      <c r="ADC262" s="48"/>
      <c r="ADD262" s="48"/>
      <c r="ADE262" s="48"/>
      <c r="ADF262" s="48"/>
      <c r="ADG262" s="48"/>
      <c r="ADH262" s="48"/>
      <c r="ADI262" s="48"/>
      <c r="ADJ262" s="48"/>
      <c r="ADK262" s="48"/>
      <c r="ADL262" s="48"/>
      <c r="ADM262" s="48"/>
      <c r="ADN262" s="48"/>
      <c r="ADO262" s="48"/>
      <c r="ADP262" s="48"/>
      <c r="ADQ262" s="48"/>
      <c r="ADR262" s="48"/>
      <c r="ADS262" s="48"/>
      <c r="ADT262" s="48"/>
      <c r="ADU262" s="48"/>
      <c r="ADV262" s="48"/>
      <c r="ADW262" s="48"/>
      <c r="ADX262" s="48"/>
      <c r="ADY262" s="48"/>
      <c r="ADZ262" s="48"/>
      <c r="AEA262" s="48"/>
      <c r="AEB262" s="48"/>
      <c r="AEC262" s="48"/>
      <c r="AED262" s="48"/>
      <c r="AEE262" s="48"/>
      <c r="AEF262" s="48"/>
      <c r="AEG262" s="48"/>
      <c r="AEH262" s="48"/>
      <c r="AEI262" s="48"/>
      <c r="AEJ262" s="48"/>
      <c r="AEK262" s="48"/>
      <c r="AEL262" s="48"/>
      <c r="AEM262" s="48"/>
      <c r="AEN262" s="48"/>
      <c r="AEO262" s="48"/>
      <c r="AEP262" s="48"/>
      <c r="AEQ262" s="48"/>
      <c r="AER262" s="48"/>
      <c r="AES262" s="48"/>
      <c r="AET262" s="48"/>
      <c r="AEU262" s="48"/>
      <c r="AEV262" s="48"/>
      <c r="AEW262" s="48"/>
      <c r="AEX262" s="48"/>
      <c r="AEY262" s="48"/>
      <c r="AEZ262" s="48"/>
      <c r="AFA262" s="48"/>
      <c r="AFB262" s="48"/>
      <c r="AFC262" s="48"/>
      <c r="AFD262" s="48"/>
      <c r="AFE262" s="48"/>
      <c r="AFF262" s="48"/>
      <c r="AFG262" s="48"/>
      <c r="AFH262" s="48"/>
      <c r="AFI262" s="48"/>
      <c r="AFJ262" s="48"/>
      <c r="AFK262" s="48"/>
      <c r="AFL262" s="48"/>
      <c r="AFM262" s="48"/>
      <c r="AFN262" s="48"/>
      <c r="AFO262" s="48"/>
      <c r="AFP262" s="48"/>
      <c r="AFQ262" s="48"/>
      <c r="AFR262" s="48"/>
      <c r="AFS262" s="48"/>
      <c r="AFT262" s="48"/>
      <c r="AFU262" s="48"/>
      <c r="AFV262" s="48"/>
      <c r="AFW262" s="48"/>
      <c r="AFX262" s="48"/>
      <c r="AFY262" s="48"/>
      <c r="AFZ262" s="48"/>
      <c r="AGA262" s="48"/>
      <c r="AGB262" s="48"/>
      <c r="AGC262" s="48"/>
      <c r="AGD262" s="48"/>
      <c r="AGE262" s="48"/>
      <c r="AGF262" s="48"/>
      <c r="AGG262" s="48"/>
      <c r="AGH262" s="48"/>
      <c r="AGI262" s="48"/>
      <c r="AGJ262" s="48"/>
      <c r="AGK262" s="48"/>
      <c r="AGL262" s="48"/>
      <c r="AGM262" s="48"/>
      <c r="AGN262" s="48"/>
      <c r="AGO262" s="48"/>
      <c r="AGP262" s="48"/>
      <c r="AGQ262" s="48"/>
      <c r="AGR262" s="48"/>
      <c r="AGS262" s="48"/>
      <c r="AGT262" s="48"/>
      <c r="AGU262" s="48"/>
      <c r="AGV262" s="48"/>
      <c r="AGW262" s="48"/>
      <c r="AGX262" s="48"/>
      <c r="AGY262" s="48"/>
      <c r="AGZ262" s="48"/>
      <c r="AHA262" s="48"/>
      <c r="AHB262" s="48"/>
      <c r="AHC262" s="48"/>
      <c r="AHD262" s="48"/>
      <c r="AHE262" s="48"/>
      <c r="AHF262" s="48"/>
      <c r="AHG262" s="48"/>
      <c r="AHH262" s="48"/>
      <c r="AHI262" s="48"/>
      <c r="AHJ262" s="48"/>
      <c r="AHK262" s="48"/>
      <c r="AHL262" s="48"/>
      <c r="AHM262" s="48"/>
      <c r="AHN262" s="48"/>
      <c r="AHO262" s="48"/>
      <c r="AHP262" s="48"/>
      <c r="AHQ262" s="48"/>
      <c r="AHR262" s="48"/>
      <c r="AHS262" s="48"/>
      <c r="AHT262" s="48"/>
      <c r="AHU262" s="48"/>
      <c r="AHV262" s="48"/>
      <c r="AHW262" s="48"/>
      <c r="AHX262" s="48"/>
      <c r="AHY262" s="48"/>
      <c r="AHZ262" s="48"/>
      <c r="AIA262" s="48"/>
      <c r="AIB262" s="48"/>
      <c r="AIC262" s="48"/>
      <c r="AID262" s="48"/>
      <c r="AIE262" s="48"/>
      <c r="AIF262" s="48"/>
      <c r="AIG262" s="48"/>
      <c r="AIH262" s="48"/>
      <c r="AII262" s="48"/>
      <c r="AIJ262" s="48"/>
      <c r="AIK262" s="48"/>
      <c r="AIL262" s="48"/>
      <c r="AIM262" s="48"/>
      <c r="AIN262" s="48"/>
      <c r="AIO262" s="48"/>
      <c r="AIP262" s="48"/>
      <c r="AIQ262" s="48"/>
      <c r="AIR262" s="48"/>
      <c r="AIS262" s="48"/>
      <c r="AIT262" s="48"/>
      <c r="AIU262" s="48"/>
      <c r="AIV262" s="48"/>
      <c r="AIW262" s="48"/>
      <c r="AIX262" s="48"/>
      <c r="AIY262" s="48"/>
      <c r="AIZ262" s="48"/>
      <c r="AJA262" s="48"/>
      <c r="AJB262" s="48"/>
      <c r="AJC262" s="48"/>
      <c r="AJD262" s="48"/>
      <c r="AJE262" s="48"/>
      <c r="AJF262" s="48"/>
      <c r="AJG262" s="48"/>
      <c r="AJH262" s="48"/>
      <c r="AJI262" s="48"/>
      <c r="AJJ262" s="48"/>
      <c r="AJK262" s="48"/>
      <c r="AJL262" s="48"/>
      <c r="AJM262" s="48"/>
      <c r="AJN262" s="48"/>
      <c r="AJO262" s="48"/>
      <c r="AJP262" s="48"/>
      <c r="AJQ262" s="48"/>
      <c r="AJR262" s="48"/>
      <c r="AJS262" s="48"/>
      <c r="AJT262" s="48"/>
      <c r="AJU262" s="48"/>
      <c r="AJV262" s="48"/>
      <c r="AJW262" s="48"/>
      <c r="AJX262" s="48"/>
      <c r="AJY262" s="48"/>
      <c r="AJZ262" s="48"/>
      <c r="AKA262" s="48"/>
      <c r="AKB262" s="48"/>
      <c r="AKC262" s="48"/>
      <c r="AKD262" s="48"/>
      <c r="AKE262" s="48"/>
      <c r="AKF262" s="48"/>
      <c r="AKG262" s="48"/>
      <c r="AKH262" s="48"/>
      <c r="AKI262" s="48"/>
      <c r="AKJ262" s="48"/>
      <c r="AKK262" s="48"/>
      <c r="AKL262" s="48"/>
      <c r="AKM262" s="48"/>
      <c r="AKN262" s="48"/>
      <c r="AKO262" s="48"/>
      <c r="AKP262" s="48"/>
      <c r="AKQ262" s="48"/>
      <c r="AKR262" s="48"/>
      <c r="AKS262" s="48"/>
      <c r="AKT262" s="48"/>
      <c r="AKU262" s="48"/>
      <c r="AKV262" s="48"/>
      <c r="AKW262" s="48"/>
      <c r="AKX262" s="48"/>
      <c r="AKY262" s="48"/>
      <c r="AKZ262" s="48"/>
      <c r="ALA262" s="48"/>
      <c r="ALB262" s="48"/>
      <c r="ALC262" s="48"/>
      <c r="ALD262" s="48"/>
      <c r="ALE262" s="48"/>
      <c r="ALF262" s="48"/>
      <c r="ALG262" s="48"/>
      <c r="ALH262" s="48"/>
      <c r="ALI262" s="48"/>
      <c r="ALJ262" s="48"/>
      <c r="ALK262" s="48"/>
      <c r="ALL262" s="48"/>
      <c r="ALM262" s="48"/>
      <c r="ALN262" s="48"/>
      <c r="ALO262" s="48"/>
      <c r="ALP262" s="48"/>
      <c r="ALQ262" s="48"/>
      <c r="ALR262" s="48"/>
      <c r="ALS262" s="48"/>
      <c r="ALT262" s="48"/>
      <c r="ALU262" s="48"/>
      <c r="ALV262" s="48"/>
      <c r="ALW262" s="48"/>
      <c r="ALX262" s="48"/>
      <c r="ALY262" s="48"/>
      <c r="ALZ262" s="48"/>
      <c r="AMA262" s="48"/>
      <c r="AMB262" s="48"/>
      <c r="AMC262" s="48"/>
      <c r="AMD262" s="48"/>
      <c r="AME262" s="48"/>
      <c r="AMF262" s="48"/>
      <c r="AMG262" s="48"/>
      <c r="AMH262" s="48"/>
      <c r="AMI262" s="48"/>
      <c r="AMJ262" s="2"/>
      <c r="AMK262" s="2"/>
    </row>
    <row r="263" s="70" customFormat="true" ht="32.8" hidden="false" customHeight="false" outlineLevel="0" collapsed="false">
      <c r="A263" s="44"/>
      <c r="B263" s="30" t="s">
        <v>245</v>
      </c>
      <c r="C263" s="79" t="s">
        <v>247</v>
      </c>
      <c r="D263" s="80"/>
      <c r="E263" s="74" t="n">
        <f aca="false">E264</f>
        <v>400000</v>
      </c>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c r="DA263" s="48"/>
      <c r="DB263" s="48"/>
      <c r="DC263" s="48"/>
      <c r="DD263" s="48"/>
      <c r="DE263" s="48"/>
      <c r="DF263" s="48"/>
      <c r="DG263" s="48"/>
      <c r="DH263" s="48"/>
      <c r="DI263" s="48"/>
      <c r="DJ263" s="48"/>
      <c r="DK263" s="48"/>
      <c r="DL263" s="48"/>
      <c r="DM263" s="48"/>
      <c r="DN263" s="48"/>
      <c r="DO263" s="48"/>
      <c r="DP263" s="48"/>
      <c r="DQ263" s="48"/>
      <c r="DR263" s="48"/>
      <c r="DS263" s="48"/>
      <c r="DT263" s="48"/>
      <c r="DU263" s="48"/>
      <c r="DV263" s="48"/>
      <c r="DW263" s="48"/>
      <c r="DX263" s="48"/>
      <c r="DY263" s="48"/>
      <c r="DZ263" s="48"/>
      <c r="EA263" s="48"/>
      <c r="EB263" s="48"/>
      <c r="EC263" s="48"/>
      <c r="ED263" s="48"/>
      <c r="EE263" s="48"/>
      <c r="EF263" s="48"/>
      <c r="EG263" s="48"/>
      <c r="EH263" s="48"/>
      <c r="EI263" s="48"/>
      <c r="EJ263" s="48"/>
      <c r="EK263" s="48"/>
      <c r="EL263" s="48"/>
      <c r="EM263" s="48"/>
      <c r="EN263" s="48"/>
      <c r="EO263" s="48"/>
      <c r="EP263" s="48"/>
      <c r="EQ263" s="48"/>
      <c r="ER263" s="48"/>
      <c r="ES263" s="48"/>
      <c r="ET263" s="48"/>
      <c r="EU263" s="48"/>
      <c r="EV263" s="48"/>
      <c r="EW263" s="48"/>
      <c r="EX263" s="48"/>
      <c r="EY263" s="48"/>
      <c r="EZ263" s="48"/>
      <c r="FA263" s="48"/>
      <c r="FB263" s="48"/>
      <c r="FC263" s="48"/>
      <c r="FD263" s="48"/>
      <c r="FE263" s="48"/>
      <c r="FF263" s="48"/>
      <c r="FG263" s="48"/>
      <c r="FH263" s="48"/>
      <c r="FI263" s="48"/>
      <c r="FJ263" s="48"/>
      <c r="FK263" s="48"/>
      <c r="FL263" s="48"/>
      <c r="FM263" s="48"/>
      <c r="FN263" s="48"/>
      <c r="FO263" s="48"/>
      <c r="FP263" s="48"/>
      <c r="FQ263" s="48"/>
      <c r="FR263" s="48"/>
      <c r="FS263" s="48"/>
      <c r="FT263" s="48"/>
      <c r="FU263" s="48"/>
      <c r="FV263" s="48"/>
      <c r="FW263" s="48"/>
      <c r="FX263" s="48"/>
      <c r="FY263" s="48"/>
      <c r="FZ263" s="48"/>
      <c r="GA263" s="48"/>
      <c r="GB263" s="48"/>
      <c r="GC263" s="48"/>
      <c r="GD263" s="48"/>
      <c r="GE263" s="48"/>
      <c r="GF263" s="48"/>
      <c r="GG263" s="48"/>
      <c r="GH263" s="48"/>
      <c r="GI263" s="48"/>
      <c r="GJ263" s="48"/>
      <c r="GK263" s="48"/>
      <c r="GL263" s="48"/>
      <c r="GM263" s="48"/>
      <c r="GN263" s="48"/>
      <c r="GO263" s="48"/>
      <c r="GP263" s="48"/>
      <c r="GQ263" s="48"/>
      <c r="GR263" s="48"/>
      <c r="GS263" s="48"/>
      <c r="GT263" s="48"/>
      <c r="GU263" s="48"/>
      <c r="GV263" s="48"/>
      <c r="GW263" s="48"/>
      <c r="GX263" s="48"/>
      <c r="GY263" s="48"/>
      <c r="GZ263" s="48"/>
      <c r="HA263" s="48"/>
      <c r="HB263" s="48"/>
      <c r="HC263" s="48"/>
      <c r="HD263" s="48"/>
      <c r="HE263" s="48"/>
      <c r="HF263" s="48"/>
      <c r="HG263" s="48"/>
      <c r="HH263" s="48"/>
      <c r="HI263" s="48"/>
      <c r="HJ263" s="48"/>
      <c r="HK263" s="48"/>
      <c r="HL263" s="48"/>
      <c r="HM263" s="48"/>
      <c r="HN263" s="48"/>
      <c r="HO263" s="48"/>
      <c r="HP263" s="48"/>
      <c r="HQ263" s="48"/>
      <c r="HR263" s="48"/>
      <c r="HS263" s="48"/>
      <c r="HT263" s="48"/>
      <c r="HU263" s="48"/>
      <c r="HV263" s="48"/>
      <c r="HW263" s="48"/>
      <c r="HX263" s="48"/>
      <c r="HY263" s="48"/>
      <c r="HZ263" s="48"/>
      <c r="IA263" s="48"/>
      <c r="IB263" s="48"/>
      <c r="IC263" s="48"/>
      <c r="ID263" s="48"/>
      <c r="IE263" s="48"/>
      <c r="IF263" s="48"/>
      <c r="IG263" s="48"/>
      <c r="IH263" s="48"/>
      <c r="II263" s="48"/>
      <c r="IJ263" s="48"/>
      <c r="IK263" s="48"/>
      <c r="IL263" s="48"/>
      <c r="IM263" s="48"/>
      <c r="IN263" s="48"/>
      <c r="IO263" s="48"/>
      <c r="IP263" s="48"/>
      <c r="IQ263" s="48"/>
      <c r="IR263" s="48"/>
      <c r="IS263" s="48"/>
      <c r="IT263" s="48"/>
      <c r="IU263" s="48"/>
      <c r="IV263" s="48"/>
      <c r="IW263" s="48"/>
      <c r="IX263" s="48"/>
      <c r="IY263" s="48"/>
      <c r="IZ263" s="48"/>
      <c r="JA263" s="48"/>
      <c r="JB263" s="48"/>
      <c r="JC263" s="48"/>
      <c r="JD263" s="48"/>
      <c r="JE263" s="48"/>
      <c r="JF263" s="48"/>
      <c r="JG263" s="48"/>
      <c r="JH263" s="48"/>
      <c r="JI263" s="48"/>
      <c r="JJ263" s="48"/>
      <c r="JK263" s="48"/>
      <c r="JL263" s="48"/>
      <c r="JM263" s="48"/>
      <c r="JN263" s="48"/>
      <c r="JO263" s="48"/>
      <c r="JP263" s="48"/>
      <c r="JQ263" s="48"/>
      <c r="JR263" s="48"/>
      <c r="JS263" s="48"/>
      <c r="JT263" s="48"/>
      <c r="JU263" s="48"/>
      <c r="JV263" s="48"/>
      <c r="JW263" s="48"/>
      <c r="JX263" s="48"/>
      <c r="JY263" s="48"/>
      <c r="JZ263" s="48"/>
      <c r="KA263" s="48"/>
      <c r="KB263" s="48"/>
      <c r="KC263" s="48"/>
      <c r="KD263" s="48"/>
      <c r="KE263" s="48"/>
      <c r="KF263" s="48"/>
      <c r="KG263" s="48"/>
      <c r="KH263" s="48"/>
      <c r="KI263" s="48"/>
      <c r="KJ263" s="48"/>
      <c r="KK263" s="48"/>
      <c r="KL263" s="48"/>
      <c r="KM263" s="48"/>
      <c r="KN263" s="48"/>
      <c r="KO263" s="48"/>
      <c r="KP263" s="48"/>
      <c r="KQ263" s="48"/>
      <c r="KR263" s="48"/>
      <c r="KS263" s="48"/>
      <c r="KT263" s="48"/>
      <c r="KU263" s="48"/>
      <c r="KV263" s="48"/>
      <c r="KW263" s="48"/>
      <c r="KX263" s="48"/>
      <c r="KY263" s="48"/>
      <c r="KZ263" s="48"/>
      <c r="LA263" s="48"/>
      <c r="LB263" s="48"/>
      <c r="LC263" s="48"/>
      <c r="LD263" s="48"/>
      <c r="LE263" s="48"/>
      <c r="LF263" s="48"/>
      <c r="LG263" s="48"/>
      <c r="LH263" s="48"/>
      <c r="LI263" s="48"/>
      <c r="LJ263" s="48"/>
      <c r="LK263" s="48"/>
      <c r="LL263" s="48"/>
      <c r="LM263" s="48"/>
      <c r="LN263" s="48"/>
      <c r="LO263" s="48"/>
      <c r="LP263" s="48"/>
      <c r="LQ263" s="48"/>
      <c r="LR263" s="48"/>
      <c r="LS263" s="48"/>
      <c r="LT263" s="48"/>
      <c r="LU263" s="48"/>
      <c r="LV263" s="48"/>
      <c r="LW263" s="48"/>
      <c r="LX263" s="48"/>
      <c r="LY263" s="48"/>
      <c r="LZ263" s="48"/>
      <c r="MA263" s="48"/>
      <c r="MB263" s="48"/>
      <c r="MC263" s="48"/>
      <c r="MD263" s="48"/>
      <c r="ME263" s="48"/>
      <c r="MF263" s="48"/>
      <c r="MG263" s="48"/>
      <c r="MH263" s="48"/>
      <c r="MI263" s="48"/>
      <c r="MJ263" s="48"/>
      <c r="MK263" s="48"/>
      <c r="ML263" s="48"/>
      <c r="MM263" s="48"/>
      <c r="MN263" s="48"/>
      <c r="MO263" s="48"/>
      <c r="MP263" s="48"/>
      <c r="MQ263" s="48"/>
      <c r="MR263" s="48"/>
      <c r="MS263" s="48"/>
      <c r="MT263" s="48"/>
      <c r="MU263" s="48"/>
      <c r="MV263" s="48"/>
      <c r="MW263" s="48"/>
      <c r="MX263" s="48"/>
      <c r="MY263" s="48"/>
      <c r="MZ263" s="48"/>
      <c r="NA263" s="48"/>
      <c r="NB263" s="48"/>
      <c r="NC263" s="48"/>
      <c r="ND263" s="48"/>
      <c r="NE263" s="48"/>
      <c r="NF263" s="48"/>
      <c r="NG263" s="48"/>
      <c r="NH263" s="48"/>
      <c r="NI263" s="48"/>
      <c r="NJ263" s="48"/>
      <c r="NK263" s="48"/>
      <c r="NL263" s="48"/>
      <c r="NM263" s="48"/>
      <c r="NN263" s="48"/>
      <c r="NO263" s="48"/>
      <c r="NP263" s="48"/>
      <c r="NQ263" s="48"/>
      <c r="NR263" s="48"/>
      <c r="NS263" s="48"/>
      <c r="NT263" s="48"/>
      <c r="NU263" s="48"/>
      <c r="NV263" s="48"/>
      <c r="NW263" s="48"/>
      <c r="NX263" s="48"/>
      <c r="NY263" s="48"/>
      <c r="NZ263" s="48"/>
      <c r="OA263" s="48"/>
      <c r="OB263" s="48"/>
      <c r="OC263" s="48"/>
      <c r="OD263" s="48"/>
      <c r="OE263" s="48"/>
      <c r="OF263" s="48"/>
      <c r="OG263" s="48"/>
      <c r="OH263" s="48"/>
      <c r="OI263" s="48"/>
      <c r="OJ263" s="48"/>
      <c r="OK263" s="48"/>
      <c r="OL263" s="48"/>
      <c r="OM263" s="48"/>
      <c r="ON263" s="48"/>
      <c r="OO263" s="48"/>
      <c r="OP263" s="48"/>
      <c r="OQ263" s="48"/>
      <c r="OR263" s="48"/>
      <c r="OS263" s="48"/>
      <c r="OT263" s="48"/>
      <c r="OU263" s="48"/>
      <c r="OV263" s="48"/>
      <c r="OW263" s="48"/>
      <c r="OX263" s="48"/>
      <c r="OY263" s="48"/>
      <c r="OZ263" s="48"/>
      <c r="PA263" s="48"/>
      <c r="PB263" s="48"/>
      <c r="PC263" s="48"/>
      <c r="PD263" s="48"/>
      <c r="PE263" s="48"/>
      <c r="PF263" s="48"/>
      <c r="PG263" s="48"/>
      <c r="PH263" s="48"/>
      <c r="PI263" s="48"/>
      <c r="PJ263" s="48"/>
      <c r="PK263" s="48"/>
      <c r="PL263" s="48"/>
      <c r="PM263" s="48"/>
      <c r="PN263" s="48"/>
      <c r="PO263" s="48"/>
      <c r="PP263" s="48"/>
      <c r="PQ263" s="48"/>
      <c r="PR263" s="48"/>
      <c r="PS263" s="48"/>
      <c r="PT263" s="48"/>
      <c r="PU263" s="48"/>
      <c r="PV263" s="48"/>
      <c r="PW263" s="48"/>
      <c r="PX263" s="48"/>
      <c r="PY263" s="48"/>
      <c r="PZ263" s="48"/>
      <c r="QA263" s="48"/>
      <c r="QB263" s="48"/>
      <c r="QC263" s="48"/>
      <c r="QD263" s="48"/>
      <c r="QE263" s="48"/>
      <c r="QF263" s="48"/>
      <c r="QG263" s="48"/>
      <c r="QH263" s="48"/>
      <c r="QI263" s="48"/>
      <c r="QJ263" s="48"/>
      <c r="QK263" s="48"/>
      <c r="QL263" s="48"/>
      <c r="QM263" s="48"/>
      <c r="QN263" s="48"/>
      <c r="QO263" s="48"/>
      <c r="QP263" s="48"/>
      <c r="QQ263" s="48"/>
      <c r="QR263" s="48"/>
      <c r="QS263" s="48"/>
      <c r="QT263" s="48"/>
      <c r="QU263" s="48"/>
      <c r="QV263" s="48"/>
      <c r="QW263" s="48"/>
      <c r="QX263" s="48"/>
      <c r="QY263" s="48"/>
      <c r="QZ263" s="48"/>
      <c r="RA263" s="48"/>
      <c r="RB263" s="48"/>
      <c r="RC263" s="48"/>
      <c r="RD263" s="48"/>
      <c r="RE263" s="48"/>
      <c r="RF263" s="48"/>
      <c r="RG263" s="48"/>
      <c r="RH263" s="48"/>
      <c r="RI263" s="48"/>
      <c r="RJ263" s="48"/>
      <c r="RK263" s="48"/>
      <c r="RL263" s="48"/>
      <c r="RM263" s="48"/>
      <c r="RN263" s="48"/>
      <c r="RO263" s="48"/>
      <c r="RP263" s="48"/>
      <c r="RQ263" s="48"/>
      <c r="RR263" s="48"/>
      <c r="RS263" s="48"/>
      <c r="RT263" s="48"/>
      <c r="RU263" s="48"/>
      <c r="RV263" s="48"/>
      <c r="RW263" s="48"/>
      <c r="RX263" s="48"/>
      <c r="RY263" s="48"/>
      <c r="RZ263" s="48"/>
      <c r="SA263" s="48"/>
      <c r="SB263" s="48"/>
      <c r="SC263" s="48"/>
      <c r="SD263" s="48"/>
      <c r="SE263" s="48"/>
      <c r="SF263" s="48"/>
      <c r="SG263" s="48"/>
      <c r="SH263" s="48"/>
      <c r="SI263" s="48"/>
      <c r="SJ263" s="48"/>
      <c r="SK263" s="48"/>
      <c r="SL263" s="48"/>
      <c r="SM263" s="48"/>
      <c r="SN263" s="48"/>
      <c r="SO263" s="48"/>
      <c r="SP263" s="48"/>
      <c r="SQ263" s="48"/>
      <c r="SR263" s="48"/>
      <c r="SS263" s="48"/>
      <c r="ST263" s="48"/>
      <c r="SU263" s="48"/>
      <c r="SV263" s="48"/>
      <c r="SW263" s="48"/>
      <c r="SX263" s="48"/>
      <c r="SY263" s="48"/>
      <c r="SZ263" s="48"/>
      <c r="TA263" s="48"/>
      <c r="TB263" s="48"/>
      <c r="TC263" s="48"/>
      <c r="TD263" s="48"/>
      <c r="TE263" s="48"/>
      <c r="TF263" s="48"/>
      <c r="TG263" s="48"/>
      <c r="TH263" s="48"/>
      <c r="TI263" s="48"/>
      <c r="TJ263" s="48"/>
      <c r="TK263" s="48"/>
      <c r="TL263" s="48"/>
      <c r="TM263" s="48"/>
      <c r="TN263" s="48"/>
      <c r="TO263" s="48"/>
      <c r="TP263" s="48"/>
      <c r="TQ263" s="48"/>
      <c r="TR263" s="48"/>
      <c r="TS263" s="48"/>
      <c r="TT263" s="48"/>
      <c r="TU263" s="48"/>
      <c r="TV263" s="48"/>
      <c r="TW263" s="48"/>
      <c r="TX263" s="48"/>
      <c r="TY263" s="48"/>
      <c r="TZ263" s="48"/>
      <c r="UA263" s="48"/>
      <c r="UB263" s="48"/>
      <c r="UC263" s="48"/>
      <c r="UD263" s="48"/>
      <c r="UE263" s="48"/>
      <c r="UF263" s="48"/>
      <c r="UG263" s="48"/>
      <c r="UH263" s="48"/>
      <c r="UI263" s="48"/>
      <c r="UJ263" s="48"/>
      <c r="UK263" s="48"/>
      <c r="UL263" s="48"/>
      <c r="UM263" s="48"/>
      <c r="UN263" s="48"/>
      <c r="UO263" s="48"/>
      <c r="UP263" s="48"/>
      <c r="UQ263" s="48"/>
      <c r="UR263" s="48"/>
      <c r="US263" s="48"/>
      <c r="UT263" s="48"/>
      <c r="UU263" s="48"/>
      <c r="UV263" s="48"/>
      <c r="UW263" s="48"/>
      <c r="UX263" s="48"/>
      <c r="UY263" s="48"/>
      <c r="UZ263" s="48"/>
      <c r="VA263" s="48"/>
      <c r="VB263" s="48"/>
      <c r="VC263" s="48"/>
      <c r="VD263" s="48"/>
      <c r="VE263" s="48"/>
      <c r="VF263" s="48"/>
      <c r="VG263" s="48"/>
      <c r="VH263" s="48"/>
      <c r="VI263" s="48"/>
      <c r="VJ263" s="48"/>
      <c r="VK263" s="48"/>
      <c r="VL263" s="48"/>
      <c r="VM263" s="48"/>
      <c r="VN263" s="48"/>
      <c r="VO263" s="48"/>
      <c r="VP263" s="48"/>
      <c r="VQ263" s="48"/>
      <c r="VR263" s="48"/>
      <c r="VS263" s="48"/>
      <c r="VT263" s="48"/>
      <c r="VU263" s="48"/>
      <c r="VV263" s="48"/>
      <c r="VW263" s="48"/>
      <c r="VX263" s="48"/>
      <c r="VY263" s="48"/>
      <c r="VZ263" s="48"/>
      <c r="WA263" s="48"/>
      <c r="WB263" s="48"/>
      <c r="WC263" s="48"/>
      <c r="WD263" s="48"/>
      <c r="WE263" s="48"/>
      <c r="WF263" s="48"/>
      <c r="WG263" s="48"/>
      <c r="WH263" s="48"/>
      <c r="WI263" s="48"/>
      <c r="WJ263" s="48"/>
      <c r="WK263" s="48"/>
      <c r="WL263" s="48"/>
      <c r="WM263" s="48"/>
      <c r="WN263" s="48"/>
      <c r="WO263" s="48"/>
      <c r="WP263" s="48"/>
      <c r="WQ263" s="48"/>
      <c r="WR263" s="48"/>
      <c r="WS263" s="48"/>
      <c r="WT263" s="48"/>
      <c r="WU263" s="48"/>
      <c r="WV263" s="48"/>
      <c r="WW263" s="48"/>
      <c r="WX263" s="48"/>
      <c r="WY263" s="48"/>
      <c r="WZ263" s="48"/>
      <c r="XA263" s="48"/>
      <c r="XB263" s="48"/>
      <c r="XC263" s="48"/>
      <c r="XD263" s="48"/>
      <c r="XE263" s="48"/>
      <c r="XF263" s="48"/>
      <c r="XG263" s="48"/>
      <c r="XH263" s="48"/>
      <c r="XI263" s="48"/>
      <c r="XJ263" s="48"/>
      <c r="XK263" s="48"/>
      <c r="XL263" s="48"/>
      <c r="XM263" s="48"/>
      <c r="XN263" s="48"/>
      <c r="XO263" s="48"/>
      <c r="XP263" s="48"/>
      <c r="XQ263" s="48"/>
      <c r="XR263" s="48"/>
      <c r="XS263" s="48"/>
      <c r="XT263" s="48"/>
      <c r="XU263" s="48"/>
      <c r="XV263" s="48"/>
      <c r="XW263" s="48"/>
      <c r="XX263" s="48"/>
      <c r="XY263" s="48"/>
      <c r="XZ263" s="48"/>
      <c r="YA263" s="48"/>
      <c r="YB263" s="48"/>
      <c r="YC263" s="48"/>
      <c r="YD263" s="48"/>
      <c r="YE263" s="48"/>
      <c r="YF263" s="48"/>
      <c r="YG263" s="48"/>
      <c r="YH263" s="48"/>
      <c r="YI263" s="48"/>
      <c r="YJ263" s="48"/>
      <c r="YK263" s="48"/>
      <c r="YL263" s="48"/>
      <c r="YM263" s="48"/>
      <c r="YN263" s="48"/>
      <c r="YO263" s="48"/>
      <c r="YP263" s="48"/>
      <c r="YQ263" s="48"/>
      <c r="YR263" s="48"/>
      <c r="YS263" s="48"/>
      <c r="YT263" s="48"/>
      <c r="YU263" s="48"/>
      <c r="YV263" s="48"/>
      <c r="YW263" s="48"/>
      <c r="YX263" s="48"/>
      <c r="YY263" s="48"/>
      <c r="YZ263" s="48"/>
      <c r="ZA263" s="48"/>
      <c r="ZB263" s="48"/>
      <c r="ZC263" s="48"/>
      <c r="ZD263" s="48"/>
      <c r="ZE263" s="48"/>
      <c r="ZF263" s="48"/>
      <c r="ZG263" s="48"/>
      <c r="ZH263" s="48"/>
      <c r="ZI263" s="48"/>
      <c r="ZJ263" s="48"/>
      <c r="ZK263" s="48"/>
      <c r="ZL263" s="48"/>
      <c r="ZM263" s="48"/>
      <c r="ZN263" s="48"/>
      <c r="ZO263" s="48"/>
      <c r="ZP263" s="48"/>
      <c r="ZQ263" s="48"/>
      <c r="ZR263" s="48"/>
      <c r="ZS263" s="48"/>
      <c r="ZT263" s="48"/>
      <c r="ZU263" s="48"/>
      <c r="ZV263" s="48"/>
      <c r="ZW263" s="48"/>
      <c r="ZX263" s="48"/>
      <c r="ZY263" s="48"/>
      <c r="ZZ263" s="48"/>
      <c r="AAA263" s="48"/>
      <c r="AAB263" s="48"/>
      <c r="AAC263" s="48"/>
      <c r="AAD263" s="48"/>
      <c r="AAE263" s="48"/>
      <c r="AAF263" s="48"/>
      <c r="AAG263" s="48"/>
      <c r="AAH263" s="48"/>
      <c r="AAI263" s="48"/>
      <c r="AAJ263" s="48"/>
      <c r="AAK263" s="48"/>
      <c r="AAL263" s="48"/>
      <c r="AAM263" s="48"/>
      <c r="AAN263" s="48"/>
      <c r="AAO263" s="48"/>
      <c r="AAP263" s="48"/>
      <c r="AAQ263" s="48"/>
      <c r="AAR263" s="48"/>
      <c r="AAS263" s="48"/>
      <c r="AAT263" s="48"/>
      <c r="AAU263" s="48"/>
      <c r="AAV263" s="48"/>
      <c r="AAW263" s="48"/>
      <c r="AAX263" s="48"/>
      <c r="AAY263" s="48"/>
      <c r="AAZ263" s="48"/>
      <c r="ABA263" s="48"/>
      <c r="ABB263" s="48"/>
      <c r="ABC263" s="48"/>
      <c r="ABD263" s="48"/>
      <c r="ABE263" s="48"/>
      <c r="ABF263" s="48"/>
      <c r="ABG263" s="48"/>
      <c r="ABH263" s="48"/>
      <c r="ABI263" s="48"/>
      <c r="ABJ263" s="48"/>
      <c r="ABK263" s="48"/>
      <c r="ABL263" s="48"/>
      <c r="ABM263" s="48"/>
      <c r="ABN263" s="48"/>
      <c r="ABO263" s="48"/>
      <c r="ABP263" s="48"/>
      <c r="ABQ263" s="48"/>
      <c r="ABR263" s="48"/>
      <c r="ABS263" s="48"/>
      <c r="ABT263" s="48"/>
      <c r="ABU263" s="48"/>
      <c r="ABV263" s="48"/>
      <c r="ABW263" s="48"/>
      <c r="ABX263" s="48"/>
      <c r="ABY263" s="48"/>
      <c r="ABZ263" s="48"/>
      <c r="ACA263" s="48"/>
      <c r="ACB263" s="48"/>
      <c r="ACC263" s="48"/>
      <c r="ACD263" s="48"/>
      <c r="ACE263" s="48"/>
      <c r="ACF263" s="48"/>
      <c r="ACG263" s="48"/>
      <c r="ACH263" s="48"/>
      <c r="ACI263" s="48"/>
      <c r="ACJ263" s="48"/>
      <c r="ACK263" s="48"/>
      <c r="ACL263" s="48"/>
      <c r="ACM263" s="48"/>
      <c r="ACN263" s="48"/>
      <c r="ACO263" s="48"/>
      <c r="ACP263" s="48"/>
      <c r="ACQ263" s="48"/>
      <c r="ACR263" s="48"/>
      <c r="ACS263" s="48"/>
      <c r="ACT263" s="48"/>
      <c r="ACU263" s="48"/>
      <c r="ACV263" s="48"/>
      <c r="ACW263" s="48"/>
      <c r="ACX263" s="48"/>
      <c r="ACY263" s="48"/>
      <c r="ACZ263" s="48"/>
      <c r="ADA263" s="48"/>
      <c r="ADB263" s="48"/>
      <c r="ADC263" s="48"/>
      <c r="ADD263" s="48"/>
      <c r="ADE263" s="48"/>
      <c r="ADF263" s="48"/>
      <c r="ADG263" s="48"/>
      <c r="ADH263" s="48"/>
      <c r="ADI263" s="48"/>
      <c r="ADJ263" s="48"/>
      <c r="ADK263" s="48"/>
      <c r="ADL263" s="48"/>
      <c r="ADM263" s="48"/>
      <c r="ADN263" s="48"/>
      <c r="ADO263" s="48"/>
      <c r="ADP263" s="48"/>
      <c r="ADQ263" s="48"/>
      <c r="ADR263" s="48"/>
      <c r="ADS263" s="48"/>
      <c r="ADT263" s="48"/>
      <c r="ADU263" s="48"/>
      <c r="ADV263" s="48"/>
      <c r="ADW263" s="48"/>
      <c r="ADX263" s="48"/>
      <c r="ADY263" s="48"/>
      <c r="ADZ263" s="48"/>
      <c r="AEA263" s="48"/>
      <c r="AEB263" s="48"/>
      <c r="AEC263" s="48"/>
      <c r="AED263" s="48"/>
      <c r="AEE263" s="48"/>
      <c r="AEF263" s="48"/>
      <c r="AEG263" s="48"/>
      <c r="AEH263" s="48"/>
      <c r="AEI263" s="48"/>
      <c r="AEJ263" s="48"/>
      <c r="AEK263" s="48"/>
      <c r="AEL263" s="48"/>
      <c r="AEM263" s="48"/>
      <c r="AEN263" s="48"/>
      <c r="AEO263" s="48"/>
      <c r="AEP263" s="48"/>
      <c r="AEQ263" s="48"/>
      <c r="AER263" s="48"/>
      <c r="AES263" s="48"/>
      <c r="AET263" s="48"/>
      <c r="AEU263" s="48"/>
      <c r="AEV263" s="48"/>
      <c r="AEW263" s="48"/>
      <c r="AEX263" s="48"/>
      <c r="AEY263" s="48"/>
      <c r="AEZ263" s="48"/>
      <c r="AFA263" s="48"/>
      <c r="AFB263" s="48"/>
      <c r="AFC263" s="48"/>
      <c r="AFD263" s="48"/>
      <c r="AFE263" s="48"/>
      <c r="AFF263" s="48"/>
      <c r="AFG263" s="48"/>
      <c r="AFH263" s="48"/>
      <c r="AFI263" s="48"/>
      <c r="AFJ263" s="48"/>
      <c r="AFK263" s="48"/>
      <c r="AFL263" s="48"/>
      <c r="AFM263" s="48"/>
      <c r="AFN263" s="48"/>
      <c r="AFO263" s="48"/>
      <c r="AFP263" s="48"/>
      <c r="AFQ263" s="48"/>
      <c r="AFR263" s="48"/>
      <c r="AFS263" s="48"/>
      <c r="AFT263" s="48"/>
      <c r="AFU263" s="48"/>
      <c r="AFV263" s="48"/>
      <c r="AFW263" s="48"/>
      <c r="AFX263" s="48"/>
      <c r="AFY263" s="48"/>
      <c r="AFZ263" s="48"/>
      <c r="AGA263" s="48"/>
      <c r="AGB263" s="48"/>
      <c r="AGC263" s="48"/>
      <c r="AGD263" s="48"/>
      <c r="AGE263" s="48"/>
      <c r="AGF263" s="48"/>
      <c r="AGG263" s="48"/>
      <c r="AGH263" s="48"/>
      <c r="AGI263" s="48"/>
      <c r="AGJ263" s="48"/>
      <c r="AGK263" s="48"/>
      <c r="AGL263" s="48"/>
      <c r="AGM263" s="48"/>
      <c r="AGN263" s="48"/>
      <c r="AGO263" s="48"/>
      <c r="AGP263" s="48"/>
      <c r="AGQ263" s="48"/>
      <c r="AGR263" s="48"/>
      <c r="AGS263" s="48"/>
      <c r="AGT263" s="48"/>
      <c r="AGU263" s="48"/>
      <c r="AGV263" s="48"/>
      <c r="AGW263" s="48"/>
      <c r="AGX263" s="48"/>
      <c r="AGY263" s="48"/>
      <c r="AGZ263" s="48"/>
      <c r="AHA263" s="48"/>
      <c r="AHB263" s="48"/>
      <c r="AHC263" s="48"/>
      <c r="AHD263" s="48"/>
      <c r="AHE263" s="48"/>
      <c r="AHF263" s="48"/>
      <c r="AHG263" s="48"/>
      <c r="AHH263" s="48"/>
      <c r="AHI263" s="48"/>
      <c r="AHJ263" s="48"/>
      <c r="AHK263" s="48"/>
      <c r="AHL263" s="48"/>
      <c r="AHM263" s="48"/>
      <c r="AHN263" s="48"/>
      <c r="AHO263" s="48"/>
      <c r="AHP263" s="48"/>
      <c r="AHQ263" s="48"/>
      <c r="AHR263" s="48"/>
      <c r="AHS263" s="48"/>
      <c r="AHT263" s="48"/>
      <c r="AHU263" s="48"/>
      <c r="AHV263" s="48"/>
      <c r="AHW263" s="48"/>
      <c r="AHX263" s="48"/>
      <c r="AHY263" s="48"/>
      <c r="AHZ263" s="48"/>
      <c r="AIA263" s="48"/>
      <c r="AIB263" s="48"/>
      <c r="AIC263" s="48"/>
      <c r="AID263" s="48"/>
      <c r="AIE263" s="48"/>
      <c r="AIF263" s="48"/>
      <c r="AIG263" s="48"/>
      <c r="AIH263" s="48"/>
      <c r="AII263" s="48"/>
      <c r="AIJ263" s="48"/>
      <c r="AIK263" s="48"/>
      <c r="AIL263" s="48"/>
      <c r="AIM263" s="48"/>
      <c r="AIN263" s="48"/>
      <c r="AIO263" s="48"/>
      <c r="AIP263" s="48"/>
      <c r="AIQ263" s="48"/>
      <c r="AIR263" s="48"/>
      <c r="AIS263" s="48"/>
      <c r="AIT263" s="48"/>
      <c r="AIU263" s="48"/>
      <c r="AIV263" s="48"/>
      <c r="AIW263" s="48"/>
      <c r="AIX263" s="48"/>
      <c r="AIY263" s="48"/>
      <c r="AIZ263" s="48"/>
      <c r="AJA263" s="48"/>
      <c r="AJB263" s="48"/>
      <c r="AJC263" s="48"/>
      <c r="AJD263" s="48"/>
      <c r="AJE263" s="48"/>
      <c r="AJF263" s="48"/>
      <c r="AJG263" s="48"/>
      <c r="AJH263" s="48"/>
      <c r="AJI263" s="48"/>
      <c r="AJJ263" s="48"/>
      <c r="AJK263" s="48"/>
      <c r="AJL263" s="48"/>
      <c r="AJM263" s="48"/>
      <c r="AJN263" s="48"/>
      <c r="AJO263" s="48"/>
      <c r="AJP263" s="48"/>
      <c r="AJQ263" s="48"/>
      <c r="AJR263" s="48"/>
      <c r="AJS263" s="48"/>
      <c r="AJT263" s="48"/>
      <c r="AJU263" s="48"/>
      <c r="AJV263" s="48"/>
      <c r="AJW263" s="48"/>
      <c r="AJX263" s="48"/>
      <c r="AJY263" s="48"/>
      <c r="AJZ263" s="48"/>
      <c r="AKA263" s="48"/>
      <c r="AKB263" s="48"/>
      <c r="AKC263" s="48"/>
      <c r="AKD263" s="48"/>
      <c r="AKE263" s="48"/>
      <c r="AKF263" s="48"/>
      <c r="AKG263" s="48"/>
      <c r="AKH263" s="48"/>
      <c r="AKI263" s="48"/>
      <c r="AKJ263" s="48"/>
      <c r="AKK263" s="48"/>
      <c r="AKL263" s="48"/>
      <c r="AKM263" s="48"/>
      <c r="AKN263" s="48"/>
      <c r="AKO263" s="48"/>
      <c r="AKP263" s="48"/>
      <c r="AKQ263" s="48"/>
      <c r="AKR263" s="48"/>
      <c r="AKS263" s="48"/>
      <c r="AKT263" s="48"/>
      <c r="AKU263" s="48"/>
      <c r="AKV263" s="48"/>
      <c r="AKW263" s="48"/>
      <c r="AKX263" s="48"/>
      <c r="AKY263" s="48"/>
      <c r="AKZ263" s="48"/>
      <c r="ALA263" s="48"/>
      <c r="ALB263" s="48"/>
      <c r="ALC263" s="48"/>
      <c r="ALD263" s="48"/>
      <c r="ALE263" s="48"/>
      <c r="ALF263" s="48"/>
      <c r="ALG263" s="48"/>
      <c r="ALH263" s="48"/>
      <c r="ALI263" s="48"/>
      <c r="ALJ263" s="48"/>
      <c r="ALK263" s="48"/>
      <c r="ALL263" s="48"/>
      <c r="ALM263" s="48"/>
      <c r="ALN263" s="48"/>
      <c r="ALO263" s="48"/>
      <c r="ALP263" s="48"/>
      <c r="ALQ263" s="48"/>
      <c r="ALR263" s="48"/>
      <c r="ALS263" s="48"/>
      <c r="ALT263" s="48"/>
      <c r="ALU263" s="48"/>
      <c r="ALV263" s="48"/>
      <c r="ALW263" s="48"/>
      <c r="ALX263" s="48"/>
      <c r="ALY263" s="48"/>
      <c r="ALZ263" s="48"/>
      <c r="AMA263" s="48"/>
      <c r="AMB263" s="48"/>
      <c r="AMC263" s="48"/>
      <c r="AMD263" s="48"/>
      <c r="AME263" s="48"/>
      <c r="AMF263" s="48"/>
      <c r="AMG263" s="48"/>
      <c r="AMH263" s="48"/>
      <c r="AMI263" s="48"/>
      <c r="AMJ263" s="2"/>
      <c r="AMK263" s="2"/>
    </row>
    <row r="264" s="70" customFormat="true" ht="32.8" hidden="false" customHeight="false" outlineLevel="0" collapsed="false">
      <c r="A264" s="44"/>
      <c r="B264" s="30" t="s">
        <v>103</v>
      </c>
      <c r="C264" s="79" t="s">
        <v>247</v>
      </c>
      <c r="D264" s="80" t="s">
        <v>104</v>
      </c>
      <c r="E264" s="74" t="n">
        <f aca="false">'приложение 10'!I161</f>
        <v>400000</v>
      </c>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48"/>
      <c r="DI264" s="48"/>
      <c r="DJ264" s="48"/>
      <c r="DK264" s="48"/>
      <c r="DL264" s="48"/>
      <c r="DM264" s="48"/>
      <c r="DN264" s="48"/>
      <c r="DO264" s="48"/>
      <c r="DP264" s="48"/>
      <c r="DQ264" s="48"/>
      <c r="DR264" s="48"/>
      <c r="DS264" s="48"/>
      <c r="DT264" s="48"/>
      <c r="DU264" s="48"/>
      <c r="DV264" s="48"/>
      <c r="DW264" s="48"/>
      <c r="DX264" s="48"/>
      <c r="DY264" s="48"/>
      <c r="DZ264" s="48"/>
      <c r="EA264" s="48"/>
      <c r="EB264" s="48"/>
      <c r="EC264" s="48"/>
      <c r="ED264" s="48"/>
      <c r="EE264" s="48"/>
      <c r="EF264" s="48"/>
      <c r="EG264" s="48"/>
      <c r="EH264" s="48"/>
      <c r="EI264" s="48"/>
      <c r="EJ264" s="48"/>
      <c r="EK264" s="48"/>
      <c r="EL264" s="48"/>
      <c r="EM264" s="48"/>
      <c r="EN264" s="48"/>
      <c r="EO264" s="48"/>
      <c r="EP264" s="48"/>
      <c r="EQ264" s="48"/>
      <c r="ER264" s="48"/>
      <c r="ES264" s="48"/>
      <c r="ET264" s="48"/>
      <c r="EU264" s="48"/>
      <c r="EV264" s="48"/>
      <c r="EW264" s="48"/>
      <c r="EX264" s="48"/>
      <c r="EY264" s="48"/>
      <c r="EZ264" s="48"/>
      <c r="FA264" s="48"/>
      <c r="FB264" s="48"/>
      <c r="FC264" s="48"/>
      <c r="FD264" s="48"/>
      <c r="FE264" s="48"/>
      <c r="FF264" s="48"/>
      <c r="FG264" s="48"/>
      <c r="FH264" s="48"/>
      <c r="FI264" s="48"/>
      <c r="FJ264" s="48"/>
      <c r="FK264" s="48"/>
      <c r="FL264" s="48"/>
      <c r="FM264" s="48"/>
      <c r="FN264" s="48"/>
      <c r="FO264" s="48"/>
      <c r="FP264" s="48"/>
      <c r="FQ264" s="48"/>
      <c r="FR264" s="48"/>
      <c r="FS264" s="48"/>
      <c r="FT264" s="48"/>
      <c r="FU264" s="48"/>
      <c r="FV264" s="48"/>
      <c r="FW264" s="48"/>
      <c r="FX264" s="48"/>
      <c r="FY264" s="48"/>
      <c r="FZ264" s="48"/>
      <c r="GA264" s="48"/>
      <c r="GB264" s="48"/>
      <c r="GC264" s="48"/>
      <c r="GD264" s="48"/>
      <c r="GE264" s="48"/>
      <c r="GF264" s="48"/>
      <c r="GG264" s="48"/>
      <c r="GH264" s="48"/>
      <c r="GI264" s="48"/>
      <c r="GJ264" s="48"/>
      <c r="GK264" s="48"/>
      <c r="GL264" s="48"/>
      <c r="GM264" s="48"/>
      <c r="GN264" s="48"/>
      <c r="GO264" s="48"/>
      <c r="GP264" s="48"/>
      <c r="GQ264" s="48"/>
      <c r="GR264" s="48"/>
      <c r="GS264" s="48"/>
      <c r="GT264" s="48"/>
      <c r="GU264" s="48"/>
      <c r="GV264" s="48"/>
      <c r="GW264" s="48"/>
      <c r="GX264" s="48"/>
      <c r="GY264" s="48"/>
      <c r="GZ264" s="48"/>
      <c r="HA264" s="48"/>
      <c r="HB264" s="48"/>
      <c r="HC264" s="48"/>
      <c r="HD264" s="48"/>
      <c r="HE264" s="48"/>
      <c r="HF264" s="48"/>
      <c r="HG264" s="48"/>
      <c r="HH264" s="48"/>
      <c r="HI264" s="48"/>
      <c r="HJ264" s="48"/>
      <c r="HK264" s="48"/>
      <c r="HL264" s="48"/>
      <c r="HM264" s="48"/>
      <c r="HN264" s="48"/>
      <c r="HO264" s="48"/>
      <c r="HP264" s="48"/>
      <c r="HQ264" s="48"/>
      <c r="HR264" s="48"/>
      <c r="HS264" s="48"/>
      <c r="HT264" s="48"/>
      <c r="HU264" s="48"/>
      <c r="HV264" s="48"/>
      <c r="HW264" s="48"/>
      <c r="HX264" s="48"/>
      <c r="HY264" s="48"/>
      <c r="HZ264" s="48"/>
      <c r="IA264" s="48"/>
      <c r="IB264" s="48"/>
      <c r="IC264" s="48"/>
      <c r="ID264" s="48"/>
      <c r="IE264" s="48"/>
      <c r="IF264" s="48"/>
      <c r="IG264" s="48"/>
      <c r="IH264" s="48"/>
      <c r="II264" s="48"/>
      <c r="IJ264" s="48"/>
      <c r="IK264" s="48"/>
      <c r="IL264" s="48"/>
      <c r="IM264" s="48"/>
      <c r="IN264" s="48"/>
      <c r="IO264" s="48"/>
      <c r="IP264" s="48"/>
      <c r="IQ264" s="48"/>
      <c r="IR264" s="48"/>
      <c r="IS264" s="48"/>
      <c r="IT264" s="48"/>
      <c r="IU264" s="48"/>
      <c r="IV264" s="48"/>
      <c r="IW264" s="48"/>
      <c r="IX264" s="48"/>
      <c r="IY264" s="48"/>
      <c r="IZ264" s="48"/>
      <c r="JA264" s="48"/>
      <c r="JB264" s="48"/>
      <c r="JC264" s="48"/>
      <c r="JD264" s="48"/>
      <c r="JE264" s="48"/>
      <c r="JF264" s="48"/>
      <c r="JG264" s="48"/>
      <c r="JH264" s="48"/>
      <c r="JI264" s="48"/>
      <c r="JJ264" s="48"/>
      <c r="JK264" s="48"/>
      <c r="JL264" s="48"/>
      <c r="JM264" s="48"/>
      <c r="JN264" s="48"/>
      <c r="JO264" s="48"/>
      <c r="JP264" s="48"/>
      <c r="JQ264" s="48"/>
      <c r="JR264" s="48"/>
      <c r="JS264" s="48"/>
      <c r="JT264" s="48"/>
      <c r="JU264" s="48"/>
      <c r="JV264" s="48"/>
      <c r="JW264" s="48"/>
      <c r="JX264" s="48"/>
      <c r="JY264" s="48"/>
      <c r="JZ264" s="48"/>
      <c r="KA264" s="48"/>
      <c r="KB264" s="48"/>
      <c r="KC264" s="48"/>
      <c r="KD264" s="48"/>
      <c r="KE264" s="48"/>
      <c r="KF264" s="48"/>
      <c r="KG264" s="48"/>
      <c r="KH264" s="48"/>
      <c r="KI264" s="48"/>
      <c r="KJ264" s="48"/>
      <c r="KK264" s="48"/>
      <c r="KL264" s="48"/>
      <c r="KM264" s="48"/>
      <c r="KN264" s="48"/>
      <c r="KO264" s="48"/>
      <c r="KP264" s="48"/>
      <c r="KQ264" s="48"/>
      <c r="KR264" s="48"/>
      <c r="KS264" s="48"/>
      <c r="KT264" s="48"/>
      <c r="KU264" s="48"/>
      <c r="KV264" s="48"/>
      <c r="KW264" s="48"/>
      <c r="KX264" s="48"/>
      <c r="KY264" s="48"/>
      <c r="KZ264" s="48"/>
      <c r="LA264" s="48"/>
      <c r="LB264" s="48"/>
      <c r="LC264" s="48"/>
      <c r="LD264" s="48"/>
      <c r="LE264" s="48"/>
      <c r="LF264" s="48"/>
      <c r="LG264" s="48"/>
      <c r="LH264" s="48"/>
      <c r="LI264" s="48"/>
      <c r="LJ264" s="48"/>
      <c r="LK264" s="48"/>
      <c r="LL264" s="48"/>
      <c r="LM264" s="48"/>
      <c r="LN264" s="48"/>
      <c r="LO264" s="48"/>
      <c r="LP264" s="48"/>
      <c r="LQ264" s="48"/>
      <c r="LR264" s="48"/>
      <c r="LS264" s="48"/>
      <c r="LT264" s="48"/>
      <c r="LU264" s="48"/>
      <c r="LV264" s="48"/>
      <c r="LW264" s="48"/>
      <c r="LX264" s="48"/>
      <c r="LY264" s="48"/>
      <c r="LZ264" s="48"/>
      <c r="MA264" s="48"/>
      <c r="MB264" s="48"/>
      <c r="MC264" s="48"/>
      <c r="MD264" s="48"/>
      <c r="ME264" s="48"/>
      <c r="MF264" s="48"/>
      <c r="MG264" s="48"/>
      <c r="MH264" s="48"/>
      <c r="MI264" s="48"/>
      <c r="MJ264" s="48"/>
      <c r="MK264" s="48"/>
      <c r="ML264" s="48"/>
      <c r="MM264" s="48"/>
      <c r="MN264" s="48"/>
      <c r="MO264" s="48"/>
      <c r="MP264" s="48"/>
      <c r="MQ264" s="48"/>
      <c r="MR264" s="48"/>
      <c r="MS264" s="48"/>
      <c r="MT264" s="48"/>
      <c r="MU264" s="48"/>
      <c r="MV264" s="48"/>
      <c r="MW264" s="48"/>
      <c r="MX264" s="48"/>
      <c r="MY264" s="48"/>
      <c r="MZ264" s="48"/>
      <c r="NA264" s="48"/>
      <c r="NB264" s="48"/>
      <c r="NC264" s="48"/>
      <c r="ND264" s="48"/>
      <c r="NE264" s="48"/>
      <c r="NF264" s="48"/>
      <c r="NG264" s="48"/>
      <c r="NH264" s="48"/>
      <c r="NI264" s="48"/>
      <c r="NJ264" s="48"/>
      <c r="NK264" s="48"/>
      <c r="NL264" s="48"/>
      <c r="NM264" s="48"/>
      <c r="NN264" s="48"/>
      <c r="NO264" s="48"/>
      <c r="NP264" s="48"/>
      <c r="NQ264" s="48"/>
      <c r="NR264" s="48"/>
      <c r="NS264" s="48"/>
      <c r="NT264" s="48"/>
      <c r="NU264" s="48"/>
      <c r="NV264" s="48"/>
      <c r="NW264" s="48"/>
      <c r="NX264" s="48"/>
      <c r="NY264" s="48"/>
      <c r="NZ264" s="48"/>
      <c r="OA264" s="48"/>
      <c r="OB264" s="48"/>
      <c r="OC264" s="48"/>
      <c r="OD264" s="48"/>
      <c r="OE264" s="48"/>
      <c r="OF264" s="48"/>
      <c r="OG264" s="48"/>
      <c r="OH264" s="48"/>
      <c r="OI264" s="48"/>
      <c r="OJ264" s="48"/>
      <c r="OK264" s="48"/>
      <c r="OL264" s="48"/>
      <c r="OM264" s="48"/>
      <c r="ON264" s="48"/>
      <c r="OO264" s="48"/>
      <c r="OP264" s="48"/>
      <c r="OQ264" s="48"/>
      <c r="OR264" s="48"/>
      <c r="OS264" s="48"/>
      <c r="OT264" s="48"/>
      <c r="OU264" s="48"/>
      <c r="OV264" s="48"/>
      <c r="OW264" s="48"/>
      <c r="OX264" s="48"/>
      <c r="OY264" s="48"/>
      <c r="OZ264" s="48"/>
      <c r="PA264" s="48"/>
      <c r="PB264" s="48"/>
      <c r="PC264" s="48"/>
      <c r="PD264" s="48"/>
      <c r="PE264" s="48"/>
      <c r="PF264" s="48"/>
      <c r="PG264" s="48"/>
      <c r="PH264" s="48"/>
      <c r="PI264" s="48"/>
      <c r="PJ264" s="48"/>
      <c r="PK264" s="48"/>
      <c r="PL264" s="48"/>
      <c r="PM264" s="48"/>
      <c r="PN264" s="48"/>
      <c r="PO264" s="48"/>
      <c r="PP264" s="48"/>
      <c r="PQ264" s="48"/>
      <c r="PR264" s="48"/>
      <c r="PS264" s="48"/>
      <c r="PT264" s="48"/>
      <c r="PU264" s="48"/>
      <c r="PV264" s="48"/>
      <c r="PW264" s="48"/>
      <c r="PX264" s="48"/>
      <c r="PY264" s="48"/>
      <c r="PZ264" s="48"/>
      <c r="QA264" s="48"/>
      <c r="QB264" s="48"/>
      <c r="QC264" s="48"/>
      <c r="QD264" s="48"/>
      <c r="QE264" s="48"/>
      <c r="QF264" s="48"/>
      <c r="QG264" s="48"/>
      <c r="QH264" s="48"/>
      <c r="QI264" s="48"/>
      <c r="QJ264" s="48"/>
      <c r="QK264" s="48"/>
      <c r="QL264" s="48"/>
      <c r="QM264" s="48"/>
      <c r="QN264" s="48"/>
      <c r="QO264" s="48"/>
      <c r="QP264" s="48"/>
      <c r="QQ264" s="48"/>
      <c r="QR264" s="48"/>
      <c r="QS264" s="48"/>
      <c r="QT264" s="48"/>
      <c r="QU264" s="48"/>
      <c r="QV264" s="48"/>
      <c r="QW264" s="48"/>
      <c r="QX264" s="48"/>
      <c r="QY264" s="48"/>
      <c r="QZ264" s="48"/>
      <c r="RA264" s="48"/>
      <c r="RB264" s="48"/>
      <c r="RC264" s="48"/>
      <c r="RD264" s="48"/>
      <c r="RE264" s="48"/>
      <c r="RF264" s="48"/>
      <c r="RG264" s="48"/>
      <c r="RH264" s="48"/>
      <c r="RI264" s="48"/>
      <c r="RJ264" s="48"/>
      <c r="RK264" s="48"/>
      <c r="RL264" s="48"/>
      <c r="RM264" s="48"/>
      <c r="RN264" s="48"/>
      <c r="RO264" s="48"/>
      <c r="RP264" s="48"/>
      <c r="RQ264" s="48"/>
      <c r="RR264" s="48"/>
      <c r="RS264" s="48"/>
      <c r="RT264" s="48"/>
      <c r="RU264" s="48"/>
      <c r="RV264" s="48"/>
      <c r="RW264" s="48"/>
      <c r="RX264" s="48"/>
      <c r="RY264" s="48"/>
      <c r="RZ264" s="48"/>
      <c r="SA264" s="48"/>
      <c r="SB264" s="48"/>
      <c r="SC264" s="48"/>
      <c r="SD264" s="48"/>
      <c r="SE264" s="48"/>
      <c r="SF264" s="48"/>
      <c r="SG264" s="48"/>
      <c r="SH264" s="48"/>
      <c r="SI264" s="48"/>
      <c r="SJ264" s="48"/>
      <c r="SK264" s="48"/>
      <c r="SL264" s="48"/>
      <c r="SM264" s="48"/>
      <c r="SN264" s="48"/>
      <c r="SO264" s="48"/>
      <c r="SP264" s="48"/>
      <c r="SQ264" s="48"/>
      <c r="SR264" s="48"/>
      <c r="SS264" s="48"/>
      <c r="ST264" s="48"/>
      <c r="SU264" s="48"/>
      <c r="SV264" s="48"/>
      <c r="SW264" s="48"/>
      <c r="SX264" s="48"/>
      <c r="SY264" s="48"/>
      <c r="SZ264" s="48"/>
      <c r="TA264" s="48"/>
      <c r="TB264" s="48"/>
      <c r="TC264" s="48"/>
      <c r="TD264" s="48"/>
      <c r="TE264" s="48"/>
      <c r="TF264" s="48"/>
      <c r="TG264" s="48"/>
      <c r="TH264" s="48"/>
      <c r="TI264" s="48"/>
      <c r="TJ264" s="48"/>
      <c r="TK264" s="48"/>
      <c r="TL264" s="48"/>
      <c r="TM264" s="48"/>
      <c r="TN264" s="48"/>
      <c r="TO264" s="48"/>
      <c r="TP264" s="48"/>
      <c r="TQ264" s="48"/>
      <c r="TR264" s="48"/>
      <c r="TS264" s="48"/>
      <c r="TT264" s="48"/>
      <c r="TU264" s="48"/>
      <c r="TV264" s="48"/>
      <c r="TW264" s="48"/>
      <c r="TX264" s="48"/>
      <c r="TY264" s="48"/>
      <c r="TZ264" s="48"/>
      <c r="UA264" s="48"/>
      <c r="UB264" s="48"/>
      <c r="UC264" s="48"/>
      <c r="UD264" s="48"/>
      <c r="UE264" s="48"/>
      <c r="UF264" s="48"/>
      <c r="UG264" s="48"/>
      <c r="UH264" s="48"/>
      <c r="UI264" s="48"/>
      <c r="UJ264" s="48"/>
      <c r="UK264" s="48"/>
      <c r="UL264" s="48"/>
      <c r="UM264" s="48"/>
      <c r="UN264" s="48"/>
      <c r="UO264" s="48"/>
      <c r="UP264" s="48"/>
      <c r="UQ264" s="48"/>
      <c r="UR264" s="48"/>
      <c r="US264" s="48"/>
      <c r="UT264" s="48"/>
      <c r="UU264" s="48"/>
      <c r="UV264" s="48"/>
      <c r="UW264" s="48"/>
      <c r="UX264" s="48"/>
      <c r="UY264" s="48"/>
      <c r="UZ264" s="48"/>
      <c r="VA264" s="48"/>
      <c r="VB264" s="48"/>
      <c r="VC264" s="48"/>
      <c r="VD264" s="48"/>
      <c r="VE264" s="48"/>
      <c r="VF264" s="48"/>
      <c r="VG264" s="48"/>
      <c r="VH264" s="48"/>
      <c r="VI264" s="48"/>
      <c r="VJ264" s="48"/>
      <c r="VK264" s="48"/>
      <c r="VL264" s="48"/>
      <c r="VM264" s="48"/>
      <c r="VN264" s="48"/>
      <c r="VO264" s="48"/>
      <c r="VP264" s="48"/>
      <c r="VQ264" s="48"/>
      <c r="VR264" s="48"/>
      <c r="VS264" s="48"/>
      <c r="VT264" s="48"/>
      <c r="VU264" s="48"/>
      <c r="VV264" s="48"/>
      <c r="VW264" s="48"/>
      <c r="VX264" s="48"/>
      <c r="VY264" s="48"/>
      <c r="VZ264" s="48"/>
      <c r="WA264" s="48"/>
      <c r="WB264" s="48"/>
      <c r="WC264" s="48"/>
      <c r="WD264" s="48"/>
      <c r="WE264" s="48"/>
      <c r="WF264" s="48"/>
      <c r="WG264" s="48"/>
      <c r="WH264" s="48"/>
      <c r="WI264" s="48"/>
      <c r="WJ264" s="48"/>
      <c r="WK264" s="48"/>
      <c r="WL264" s="48"/>
      <c r="WM264" s="48"/>
      <c r="WN264" s="48"/>
      <c r="WO264" s="48"/>
      <c r="WP264" s="48"/>
      <c r="WQ264" s="48"/>
      <c r="WR264" s="48"/>
      <c r="WS264" s="48"/>
      <c r="WT264" s="48"/>
      <c r="WU264" s="48"/>
      <c r="WV264" s="48"/>
      <c r="WW264" s="48"/>
      <c r="WX264" s="48"/>
      <c r="WY264" s="48"/>
      <c r="WZ264" s="48"/>
      <c r="XA264" s="48"/>
      <c r="XB264" s="48"/>
      <c r="XC264" s="48"/>
      <c r="XD264" s="48"/>
      <c r="XE264" s="48"/>
      <c r="XF264" s="48"/>
      <c r="XG264" s="48"/>
      <c r="XH264" s="48"/>
      <c r="XI264" s="48"/>
      <c r="XJ264" s="48"/>
      <c r="XK264" s="48"/>
      <c r="XL264" s="48"/>
      <c r="XM264" s="48"/>
      <c r="XN264" s="48"/>
      <c r="XO264" s="48"/>
      <c r="XP264" s="48"/>
      <c r="XQ264" s="48"/>
      <c r="XR264" s="48"/>
      <c r="XS264" s="48"/>
      <c r="XT264" s="48"/>
      <c r="XU264" s="48"/>
      <c r="XV264" s="48"/>
      <c r="XW264" s="48"/>
      <c r="XX264" s="48"/>
      <c r="XY264" s="48"/>
      <c r="XZ264" s="48"/>
      <c r="YA264" s="48"/>
      <c r="YB264" s="48"/>
      <c r="YC264" s="48"/>
      <c r="YD264" s="48"/>
      <c r="YE264" s="48"/>
      <c r="YF264" s="48"/>
      <c r="YG264" s="48"/>
      <c r="YH264" s="48"/>
      <c r="YI264" s="48"/>
      <c r="YJ264" s="48"/>
      <c r="YK264" s="48"/>
      <c r="YL264" s="48"/>
      <c r="YM264" s="48"/>
      <c r="YN264" s="48"/>
      <c r="YO264" s="48"/>
      <c r="YP264" s="48"/>
      <c r="YQ264" s="48"/>
      <c r="YR264" s="48"/>
      <c r="YS264" s="48"/>
      <c r="YT264" s="48"/>
      <c r="YU264" s="48"/>
      <c r="YV264" s="48"/>
      <c r="YW264" s="48"/>
      <c r="YX264" s="48"/>
      <c r="YY264" s="48"/>
      <c r="YZ264" s="48"/>
      <c r="ZA264" s="48"/>
      <c r="ZB264" s="48"/>
      <c r="ZC264" s="48"/>
      <c r="ZD264" s="48"/>
      <c r="ZE264" s="48"/>
      <c r="ZF264" s="48"/>
      <c r="ZG264" s="48"/>
      <c r="ZH264" s="48"/>
      <c r="ZI264" s="48"/>
      <c r="ZJ264" s="48"/>
      <c r="ZK264" s="48"/>
      <c r="ZL264" s="48"/>
      <c r="ZM264" s="48"/>
      <c r="ZN264" s="48"/>
      <c r="ZO264" s="48"/>
      <c r="ZP264" s="48"/>
      <c r="ZQ264" s="48"/>
      <c r="ZR264" s="48"/>
      <c r="ZS264" s="48"/>
      <c r="ZT264" s="48"/>
      <c r="ZU264" s="48"/>
      <c r="ZV264" s="48"/>
      <c r="ZW264" s="48"/>
      <c r="ZX264" s="48"/>
      <c r="ZY264" s="48"/>
      <c r="ZZ264" s="48"/>
      <c r="AAA264" s="48"/>
      <c r="AAB264" s="48"/>
      <c r="AAC264" s="48"/>
      <c r="AAD264" s="48"/>
      <c r="AAE264" s="48"/>
      <c r="AAF264" s="48"/>
      <c r="AAG264" s="48"/>
      <c r="AAH264" s="48"/>
      <c r="AAI264" s="48"/>
      <c r="AAJ264" s="48"/>
      <c r="AAK264" s="48"/>
      <c r="AAL264" s="48"/>
      <c r="AAM264" s="48"/>
      <c r="AAN264" s="48"/>
      <c r="AAO264" s="48"/>
      <c r="AAP264" s="48"/>
      <c r="AAQ264" s="48"/>
      <c r="AAR264" s="48"/>
      <c r="AAS264" s="48"/>
      <c r="AAT264" s="48"/>
      <c r="AAU264" s="48"/>
      <c r="AAV264" s="48"/>
      <c r="AAW264" s="48"/>
      <c r="AAX264" s="48"/>
      <c r="AAY264" s="48"/>
      <c r="AAZ264" s="48"/>
      <c r="ABA264" s="48"/>
      <c r="ABB264" s="48"/>
      <c r="ABC264" s="48"/>
      <c r="ABD264" s="48"/>
      <c r="ABE264" s="48"/>
      <c r="ABF264" s="48"/>
      <c r="ABG264" s="48"/>
      <c r="ABH264" s="48"/>
      <c r="ABI264" s="48"/>
      <c r="ABJ264" s="48"/>
      <c r="ABK264" s="48"/>
      <c r="ABL264" s="48"/>
      <c r="ABM264" s="48"/>
      <c r="ABN264" s="48"/>
      <c r="ABO264" s="48"/>
      <c r="ABP264" s="48"/>
      <c r="ABQ264" s="48"/>
      <c r="ABR264" s="48"/>
      <c r="ABS264" s="48"/>
      <c r="ABT264" s="48"/>
      <c r="ABU264" s="48"/>
      <c r="ABV264" s="48"/>
      <c r="ABW264" s="48"/>
      <c r="ABX264" s="48"/>
      <c r="ABY264" s="48"/>
      <c r="ABZ264" s="48"/>
      <c r="ACA264" s="48"/>
      <c r="ACB264" s="48"/>
      <c r="ACC264" s="48"/>
      <c r="ACD264" s="48"/>
      <c r="ACE264" s="48"/>
      <c r="ACF264" s="48"/>
      <c r="ACG264" s="48"/>
      <c r="ACH264" s="48"/>
      <c r="ACI264" s="48"/>
      <c r="ACJ264" s="48"/>
      <c r="ACK264" s="48"/>
      <c r="ACL264" s="48"/>
      <c r="ACM264" s="48"/>
      <c r="ACN264" s="48"/>
      <c r="ACO264" s="48"/>
      <c r="ACP264" s="48"/>
      <c r="ACQ264" s="48"/>
      <c r="ACR264" s="48"/>
      <c r="ACS264" s="48"/>
      <c r="ACT264" s="48"/>
      <c r="ACU264" s="48"/>
      <c r="ACV264" s="48"/>
      <c r="ACW264" s="48"/>
      <c r="ACX264" s="48"/>
      <c r="ACY264" s="48"/>
      <c r="ACZ264" s="48"/>
      <c r="ADA264" s="48"/>
      <c r="ADB264" s="48"/>
      <c r="ADC264" s="48"/>
      <c r="ADD264" s="48"/>
      <c r="ADE264" s="48"/>
      <c r="ADF264" s="48"/>
      <c r="ADG264" s="48"/>
      <c r="ADH264" s="48"/>
      <c r="ADI264" s="48"/>
      <c r="ADJ264" s="48"/>
      <c r="ADK264" s="48"/>
      <c r="ADL264" s="48"/>
      <c r="ADM264" s="48"/>
      <c r="ADN264" s="48"/>
      <c r="ADO264" s="48"/>
      <c r="ADP264" s="48"/>
      <c r="ADQ264" s="48"/>
      <c r="ADR264" s="48"/>
      <c r="ADS264" s="48"/>
      <c r="ADT264" s="48"/>
      <c r="ADU264" s="48"/>
      <c r="ADV264" s="48"/>
      <c r="ADW264" s="48"/>
      <c r="ADX264" s="48"/>
      <c r="ADY264" s="48"/>
      <c r="ADZ264" s="48"/>
      <c r="AEA264" s="48"/>
      <c r="AEB264" s="48"/>
      <c r="AEC264" s="48"/>
      <c r="AED264" s="48"/>
      <c r="AEE264" s="48"/>
      <c r="AEF264" s="48"/>
      <c r="AEG264" s="48"/>
      <c r="AEH264" s="48"/>
      <c r="AEI264" s="48"/>
      <c r="AEJ264" s="48"/>
      <c r="AEK264" s="48"/>
      <c r="AEL264" s="48"/>
      <c r="AEM264" s="48"/>
      <c r="AEN264" s="48"/>
      <c r="AEO264" s="48"/>
      <c r="AEP264" s="48"/>
      <c r="AEQ264" s="48"/>
      <c r="AER264" s="48"/>
      <c r="AES264" s="48"/>
      <c r="AET264" s="48"/>
      <c r="AEU264" s="48"/>
      <c r="AEV264" s="48"/>
      <c r="AEW264" s="48"/>
      <c r="AEX264" s="48"/>
      <c r="AEY264" s="48"/>
      <c r="AEZ264" s="48"/>
      <c r="AFA264" s="48"/>
      <c r="AFB264" s="48"/>
      <c r="AFC264" s="48"/>
      <c r="AFD264" s="48"/>
      <c r="AFE264" s="48"/>
      <c r="AFF264" s="48"/>
      <c r="AFG264" s="48"/>
      <c r="AFH264" s="48"/>
      <c r="AFI264" s="48"/>
      <c r="AFJ264" s="48"/>
      <c r="AFK264" s="48"/>
      <c r="AFL264" s="48"/>
      <c r="AFM264" s="48"/>
      <c r="AFN264" s="48"/>
      <c r="AFO264" s="48"/>
      <c r="AFP264" s="48"/>
      <c r="AFQ264" s="48"/>
      <c r="AFR264" s="48"/>
      <c r="AFS264" s="48"/>
      <c r="AFT264" s="48"/>
      <c r="AFU264" s="48"/>
      <c r="AFV264" s="48"/>
      <c r="AFW264" s="48"/>
      <c r="AFX264" s="48"/>
      <c r="AFY264" s="48"/>
      <c r="AFZ264" s="48"/>
      <c r="AGA264" s="48"/>
      <c r="AGB264" s="48"/>
      <c r="AGC264" s="48"/>
      <c r="AGD264" s="48"/>
      <c r="AGE264" s="48"/>
      <c r="AGF264" s="48"/>
      <c r="AGG264" s="48"/>
      <c r="AGH264" s="48"/>
      <c r="AGI264" s="48"/>
      <c r="AGJ264" s="48"/>
      <c r="AGK264" s="48"/>
      <c r="AGL264" s="48"/>
      <c r="AGM264" s="48"/>
      <c r="AGN264" s="48"/>
      <c r="AGO264" s="48"/>
      <c r="AGP264" s="48"/>
      <c r="AGQ264" s="48"/>
      <c r="AGR264" s="48"/>
      <c r="AGS264" s="48"/>
      <c r="AGT264" s="48"/>
      <c r="AGU264" s="48"/>
      <c r="AGV264" s="48"/>
      <c r="AGW264" s="48"/>
      <c r="AGX264" s="48"/>
      <c r="AGY264" s="48"/>
      <c r="AGZ264" s="48"/>
      <c r="AHA264" s="48"/>
      <c r="AHB264" s="48"/>
      <c r="AHC264" s="48"/>
      <c r="AHD264" s="48"/>
      <c r="AHE264" s="48"/>
      <c r="AHF264" s="48"/>
      <c r="AHG264" s="48"/>
      <c r="AHH264" s="48"/>
      <c r="AHI264" s="48"/>
      <c r="AHJ264" s="48"/>
      <c r="AHK264" s="48"/>
      <c r="AHL264" s="48"/>
      <c r="AHM264" s="48"/>
      <c r="AHN264" s="48"/>
      <c r="AHO264" s="48"/>
      <c r="AHP264" s="48"/>
      <c r="AHQ264" s="48"/>
      <c r="AHR264" s="48"/>
      <c r="AHS264" s="48"/>
      <c r="AHT264" s="48"/>
      <c r="AHU264" s="48"/>
      <c r="AHV264" s="48"/>
      <c r="AHW264" s="48"/>
      <c r="AHX264" s="48"/>
      <c r="AHY264" s="48"/>
      <c r="AHZ264" s="48"/>
      <c r="AIA264" s="48"/>
      <c r="AIB264" s="48"/>
      <c r="AIC264" s="48"/>
      <c r="AID264" s="48"/>
      <c r="AIE264" s="48"/>
      <c r="AIF264" s="48"/>
      <c r="AIG264" s="48"/>
      <c r="AIH264" s="48"/>
      <c r="AII264" s="48"/>
      <c r="AIJ264" s="48"/>
      <c r="AIK264" s="48"/>
      <c r="AIL264" s="48"/>
      <c r="AIM264" s="48"/>
      <c r="AIN264" s="48"/>
      <c r="AIO264" s="48"/>
      <c r="AIP264" s="48"/>
      <c r="AIQ264" s="48"/>
      <c r="AIR264" s="48"/>
      <c r="AIS264" s="48"/>
      <c r="AIT264" s="48"/>
      <c r="AIU264" s="48"/>
      <c r="AIV264" s="48"/>
      <c r="AIW264" s="48"/>
      <c r="AIX264" s="48"/>
      <c r="AIY264" s="48"/>
      <c r="AIZ264" s="48"/>
      <c r="AJA264" s="48"/>
      <c r="AJB264" s="48"/>
      <c r="AJC264" s="48"/>
      <c r="AJD264" s="48"/>
      <c r="AJE264" s="48"/>
      <c r="AJF264" s="48"/>
      <c r="AJG264" s="48"/>
      <c r="AJH264" s="48"/>
      <c r="AJI264" s="48"/>
      <c r="AJJ264" s="48"/>
      <c r="AJK264" s="48"/>
      <c r="AJL264" s="48"/>
      <c r="AJM264" s="48"/>
      <c r="AJN264" s="48"/>
      <c r="AJO264" s="48"/>
      <c r="AJP264" s="48"/>
      <c r="AJQ264" s="48"/>
      <c r="AJR264" s="48"/>
      <c r="AJS264" s="48"/>
      <c r="AJT264" s="48"/>
      <c r="AJU264" s="48"/>
      <c r="AJV264" s="48"/>
      <c r="AJW264" s="48"/>
      <c r="AJX264" s="48"/>
      <c r="AJY264" s="48"/>
      <c r="AJZ264" s="48"/>
      <c r="AKA264" s="48"/>
      <c r="AKB264" s="48"/>
      <c r="AKC264" s="48"/>
      <c r="AKD264" s="48"/>
      <c r="AKE264" s="48"/>
      <c r="AKF264" s="48"/>
      <c r="AKG264" s="48"/>
      <c r="AKH264" s="48"/>
      <c r="AKI264" s="48"/>
      <c r="AKJ264" s="48"/>
      <c r="AKK264" s="48"/>
      <c r="AKL264" s="48"/>
      <c r="AKM264" s="48"/>
      <c r="AKN264" s="48"/>
      <c r="AKO264" s="48"/>
      <c r="AKP264" s="48"/>
      <c r="AKQ264" s="48"/>
      <c r="AKR264" s="48"/>
      <c r="AKS264" s="48"/>
      <c r="AKT264" s="48"/>
      <c r="AKU264" s="48"/>
      <c r="AKV264" s="48"/>
      <c r="AKW264" s="48"/>
      <c r="AKX264" s="48"/>
      <c r="AKY264" s="48"/>
      <c r="AKZ264" s="48"/>
      <c r="ALA264" s="48"/>
      <c r="ALB264" s="48"/>
      <c r="ALC264" s="48"/>
      <c r="ALD264" s="48"/>
      <c r="ALE264" s="48"/>
      <c r="ALF264" s="48"/>
      <c r="ALG264" s="48"/>
      <c r="ALH264" s="48"/>
      <c r="ALI264" s="48"/>
      <c r="ALJ264" s="48"/>
      <c r="ALK264" s="48"/>
      <c r="ALL264" s="48"/>
      <c r="ALM264" s="48"/>
      <c r="ALN264" s="48"/>
      <c r="ALO264" s="48"/>
      <c r="ALP264" s="48"/>
      <c r="ALQ264" s="48"/>
      <c r="ALR264" s="48"/>
      <c r="ALS264" s="48"/>
      <c r="ALT264" s="48"/>
      <c r="ALU264" s="48"/>
      <c r="ALV264" s="48"/>
      <c r="ALW264" s="48"/>
      <c r="ALX264" s="48"/>
      <c r="ALY264" s="48"/>
      <c r="ALZ264" s="48"/>
      <c r="AMA264" s="48"/>
      <c r="AMB264" s="48"/>
      <c r="AMC264" s="48"/>
      <c r="AMD264" s="48"/>
      <c r="AME264" s="48"/>
      <c r="AMF264" s="48"/>
      <c r="AMG264" s="48"/>
      <c r="AMH264" s="48"/>
      <c r="AMI264" s="48"/>
      <c r="AMJ264" s="2"/>
      <c r="AMK264" s="2"/>
    </row>
    <row r="265" customFormat="false" ht="48.5" hidden="false" customHeight="false" outlineLevel="0" collapsed="false">
      <c r="A265" s="66" t="s">
        <v>248</v>
      </c>
      <c r="B265" s="66" t="s">
        <v>249</v>
      </c>
      <c r="C265" s="65" t="n">
        <v>6500000000</v>
      </c>
      <c r="D265" s="81"/>
      <c r="E265" s="72" t="n">
        <f aca="false">E270+E279+E284+E276+E266+E300</f>
        <v>142645377.52</v>
      </c>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70"/>
      <c r="AW265" s="70"/>
      <c r="AX265" s="70"/>
      <c r="AY265" s="70"/>
      <c r="AZ265" s="70"/>
      <c r="BA265" s="70"/>
      <c r="BB265" s="70"/>
      <c r="BC265" s="70"/>
      <c r="BD265" s="70"/>
      <c r="BE265" s="70"/>
      <c r="BF265" s="70"/>
      <c r="BG265" s="70"/>
      <c r="BH265" s="70"/>
      <c r="BI265" s="70"/>
      <c r="BJ265" s="70"/>
      <c r="BK265" s="70"/>
      <c r="BL265" s="70"/>
      <c r="BM265" s="70"/>
      <c r="BN265" s="70"/>
      <c r="BO265" s="70"/>
      <c r="BP265" s="70"/>
      <c r="BQ265" s="70"/>
      <c r="BR265" s="70"/>
      <c r="BS265" s="70"/>
      <c r="BT265" s="70"/>
      <c r="BU265" s="70"/>
      <c r="BV265" s="70"/>
      <c r="BW265" s="70"/>
      <c r="BX265" s="70"/>
      <c r="BY265" s="70"/>
      <c r="BZ265" s="70"/>
      <c r="CA265" s="70"/>
      <c r="CB265" s="70"/>
      <c r="CC265" s="70"/>
      <c r="CD265" s="70"/>
      <c r="CE265" s="70"/>
      <c r="CF265" s="70"/>
      <c r="CG265" s="70"/>
      <c r="CH265" s="70"/>
      <c r="CI265" s="70"/>
      <c r="CJ265" s="70"/>
      <c r="CK265" s="70"/>
      <c r="CL265" s="70"/>
      <c r="CM265" s="70"/>
      <c r="CN265" s="70"/>
      <c r="CO265" s="70"/>
      <c r="CP265" s="70"/>
      <c r="CQ265" s="70"/>
      <c r="CR265" s="70"/>
      <c r="CS265" s="70"/>
      <c r="CT265" s="70"/>
      <c r="CU265" s="70"/>
      <c r="CV265" s="70"/>
      <c r="CW265" s="70"/>
      <c r="CX265" s="70"/>
      <c r="CY265" s="70"/>
      <c r="CZ265" s="70"/>
      <c r="DA265" s="70"/>
      <c r="DB265" s="70"/>
      <c r="DC265" s="70"/>
      <c r="DD265" s="70"/>
      <c r="DE265" s="70"/>
      <c r="DF265" s="70"/>
      <c r="DG265" s="70"/>
      <c r="DH265" s="70"/>
      <c r="DI265" s="70"/>
      <c r="DJ265" s="70"/>
      <c r="DK265" s="70"/>
      <c r="DL265" s="70"/>
      <c r="DM265" s="70"/>
      <c r="DN265" s="70"/>
      <c r="DO265" s="70"/>
      <c r="DP265" s="70"/>
      <c r="DQ265" s="70"/>
      <c r="DR265" s="70"/>
      <c r="DS265" s="70"/>
      <c r="DT265" s="70"/>
      <c r="DU265" s="70"/>
      <c r="DV265" s="70"/>
      <c r="DW265" s="70"/>
      <c r="DX265" s="70"/>
      <c r="DY265" s="70"/>
      <c r="DZ265" s="70"/>
      <c r="EA265" s="70"/>
      <c r="EB265" s="70"/>
      <c r="EC265" s="70"/>
      <c r="ED265" s="70"/>
      <c r="EE265" s="70"/>
      <c r="EF265" s="70"/>
      <c r="EG265" s="70"/>
      <c r="EH265" s="70"/>
      <c r="EI265" s="70"/>
      <c r="EJ265" s="70"/>
      <c r="EK265" s="70"/>
      <c r="EL265" s="70"/>
      <c r="EM265" s="70"/>
      <c r="EN265" s="70"/>
      <c r="EO265" s="70"/>
      <c r="EP265" s="70"/>
      <c r="EQ265" s="70"/>
      <c r="ER265" s="70"/>
      <c r="ES265" s="70"/>
      <c r="ET265" s="70"/>
      <c r="EU265" s="70"/>
      <c r="EV265" s="70"/>
      <c r="EW265" s="70"/>
      <c r="EX265" s="70"/>
      <c r="EY265" s="70"/>
      <c r="EZ265" s="70"/>
      <c r="FA265" s="70"/>
      <c r="FB265" s="70"/>
      <c r="FC265" s="70"/>
      <c r="FD265" s="70"/>
      <c r="FE265" s="70"/>
      <c r="FF265" s="70"/>
      <c r="FG265" s="70"/>
      <c r="FH265" s="70"/>
      <c r="FI265" s="70"/>
      <c r="FJ265" s="70"/>
      <c r="FK265" s="70"/>
      <c r="FL265" s="70"/>
      <c r="FM265" s="70"/>
      <c r="FN265" s="70"/>
      <c r="FO265" s="70"/>
      <c r="FP265" s="70"/>
      <c r="FQ265" s="70"/>
      <c r="FR265" s="70"/>
      <c r="FS265" s="70"/>
      <c r="FT265" s="70"/>
      <c r="FU265" s="70"/>
      <c r="FV265" s="70"/>
      <c r="FW265" s="70"/>
      <c r="FX265" s="70"/>
      <c r="FY265" s="70"/>
      <c r="FZ265" s="70"/>
      <c r="GA265" s="70"/>
      <c r="GB265" s="70"/>
      <c r="GC265" s="70"/>
      <c r="GD265" s="70"/>
      <c r="GE265" s="70"/>
      <c r="GF265" s="70"/>
      <c r="GG265" s="70"/>
      <c r="GH265" s="70"/>
      <c r="GI265" s="70"/>
      <c r="GJ265" s="70"/>
      <c r="GK265" s="70"/>
      <c r="GL265" s="70"/>
      <c r="GM265" s="70"/>
      <c r="GN265" s="70"/>
      <c r="GO265" s="70"/>
      <c r="GP265" s="70"/>
      <c r="GQ265" s="70"/>
      <c r="GR265" s="70"/>
      <c r="GS265" s="70"/>
      <c r="GT265" s="70"/>
      <c r="GU265" s="70"/>
      <c r="GV265" s="70"/>
      <c r="GW265" s="70"/>
      <c r="GX265" s="70"/>
      <c r="GY265" s="70"/>
      <c r="GZ265" s="70"/>
      <c r="HA265" s="70"/>
      <c r="HB265" s="70"/>
      <c r="HC265" s="70"/>
      <c r="HD265" s="70"/>
      <c r="HE265" s="70"/>
      <c r="HF265" s="70"/>
      <c r="HG265" s="70"/>
      <c r="HH265" s="70"/>
      <c r="HI265" s="70"/>
      <c r="HJ265" s="70"/>
      <c r="HK265" s="70"/>
      <c r="HL265" s="70"/>
      <c r="HM265" s="70"/>
      <c r="HN265" s="70"/>
      <c r="HO265" s="70"/>
      <c r="HP265" s="70"/>
      <c r="HQ265" s="70"/>
      <c r="HR265" s="70"/>
      <c r="HS265" s="70"/>
      <c r="HT265" s="70"/>
      <c r="HU265" s="70"/>
      <c r="HV265" s="70"/>
      <c r="HW265" s="70"/>
      <c r="HX265" s="70"/>
      <c r="HY265" s="70"/>
      <c r="HZ265" s="70"/>
      <c r="IA265" s="70"/>
      <c r="IB265" s="70"/>
      <c r="IC265" s="70"/>
      <c r="ID265" s="70"/>
      <c r="IE265" s="70"/>
      <c r="IF265" s="70"/>
      <c r="IG265" s="70"/>
      <c r="IH265" s="70"/>
      <c r="II265" s="70"/>
      <c r="IJ265" s="70"/>
      <c r="IK265" s="70"/>
      <c r="IL265" s="70"/>
      <c r="IM265" s="70"/>
      <c r="IN265" s="70"/>
      <c r="IO265" s="70"/>
      <c r="IP265" s="70"/>
      <c r="IQ265" s="70"/>
      <c r="IR265" s="70"/>
      <c r="IS265" s="70"/>
      <c r="IT265" s="70"/>
      <c r="IU265" s="70"/>
      <c r="IV265" s="70"/>
      <c r="IW265" s="70"/>
      <c r="IX265" s="70"/>
      <c r="IY265" s="70"/>
      <c r="IZ265" s="70"/>
      <c r="JA265" s="70"/>
      <c r="JB265" s="70"/>
      <c r="JC265" s="70"/>
      <c r="JD265" s="70"/>
      <c r="JE265" s="70"/>
      <c r="JF265" s="70"/>
      <c r="JG265" s="70"/>
      <c r="JH265" s="70"/>
      <c r="JI265" s="70"/>
      <c r="JJ265" s="70"/>
      <c r="JK265" s="70"/>
      <c r="JL265" s="70"/>
      <c r="JM265" s="70"/>
      <c r="JN265" s="70"/>
      <c r="JO265" s="70"/>
      <c r="JP265" s="70"/>
      <c r="JQ265" s="70"/>
      <c r="JR265" s="70"/>
      <c r="JS265" s="70"/>
      <c r="JT265" s="70"/>
      <c r="JU265" s="70"/>
      <c r="JV265" s="70"/>
      <c r="JW265" s="70"/>
      <c r="JX265" s="70"/>
      <c r="JY265" s="70"/>
      <c r="JZ265" s="70"/>
      <c r="KA265" s="70"/>
      <c r="KB265" s="70"/>
      <c r="KC265" s="70"/>
      <c r="KD265" s="70"/>
      <c r="KE265" s="70"/>
      <c r="KF265" s="70"/>
      <c r="KG265" s="70"/>
      <c r="KH265" s="70"/>
      <c r="KI265" s="70"/>
      <c r="KJ265" s="70"/>
      <c r="KK265" s="70"/>
      <c r="KL265" s="70"/>
      <c r="KM265" s="70"/>
      <c r="KN265" s="70"/>
      <c r="KO265" s="70"/>
      <c r="KP265" s="70"/>
      <c r="KQ265" s="70"/>
      <c r="KR265" s="70"/>
      <c r="KS265" s="70"/>
      <c r="KT265" s="70"/>
      <c r="KU265" s="70"/>
      <c r="KV265" s="70"/>
      <c r="KW265" s="70"/>
      <c r="KX265" s="70"/>
      <c r="KY265" s="70"/>
      <c r="KZ265" s="70"/>
      <c r="LA265" s="70"/>
      <c r="LB265" s="70"/>
      <c r="LC265" s="70"/>
      <c r="LD265" s="70"/>
      <c r="LE265" s="70"/>
      <c r="LF265" s="70"/>
      <c r="LG265" s="70"/>
      <c r="LH265" s="70"/>
      <c r="LI265" s="70"/>
      <c r="LJ265" s="70"/>
      <c r="LK265" s="70"/>
      <c r="LL265" s="70"/>
      <c r="LM265" s="70"/>
      <c r="LN265" s="70"/>
      <c r="LO265" s="70"/>
      <c r="LP265" s="70"/>
      <c r="LQ265" s="70"/>
      <c r="LR265" s="70"/>
      <c r="LS265" s="70"/>
      <c r="LT265" s="70"/>
      <c r="LU265" s="70"/>
      <c r="LV265" s="70"/>
      <c r="LW265" s="70"/>
      <c r="LX265" s="70"/>
      <c r="LY265" s="70"/>
      <c r="LZ265" s="70"/>
      <c r="MA265" s="70"/>
      <c r="MB265" s="70"/>
      <c r="MC265" s="70"/>
      <c r="MD265" s="70"/>
      <c r="ME265" s="70"/>
      <c r="MF265" s="70"/>
      <c r="MG265" s="70"/>
      <c r="MH265" s="70"/>
      <c r="MI265" s="70"/>
      <c r="MJ265" s="70"/>
      <c r="MK265" s="70"/>
      <c r="ML265" s="70"/>
      <c r="MM265" s="70"/>
      <c r="MN265" s="70"/>
      <c r="MO265" s="70"/>
      <c r="MP265" s="70"/>
      <c r="MQ265" s="70"/>
      <c r="MR265" s="70"/>
      <c r="MS265" s="70"/>
      <c r="MT265" s="70"/>
      <c r="MU265" s="70"/>
      <c r="MV265" s="70"/>
      <c r="MW265" s="70"/>
      <c r="MX265" s="70"/>
      <c r="MY265" s="70"/>
      <c r="MZ265" s="70"/>
      <c r="NA265" s="70"/>
      <c r="NB265" s="70"/>
      <c r="NC265" s="70"/>
      <c r="ND265" s="70"/>
      <c r="NE265" s="70"/>
      <c r="NF265" s="70"/>
      <c r="NG265" s="70"/>
      <c r="NH265" s="70"/>
      <c r="NI265" s="70"/>
      <c r="NJ265" s="70"/>
      <c r="NK265" s="70"/>
      <c r="NL265" s="70"/>
      <c r="NM265" s="70"/>
      <c r="NN265" s="70"/>
      <c r="NO265" s="70"/>
      <c r="NP265" s="70"/>
      <c r="NQ265" s="70"/>
      <c r="NR265" s="70"/>
      <c r="NS265" s="70"/>
      <c r="NT265" s="70"/>
      <c r="NU265" s="70"/>
      <c r="NV265" s="70"/>
      <c r="NW265" s="70"/>
      <c r="NX265" s="70"/>
      <c r="NY265" s="70"/>
      <c r="NZ265" s="70"/>
      <c r="OA265" s="70"/>
      <c r="OB265" s="70"/>
      <c r="OC265" s="70"/>
      <c r="OD265" s="70"/>
      <c r="OE265" s="70"/>
      <c r="OF265" s="70"/>
      <c r="OG265" s="70"/>
      <c r="OH265" s="70"/>
      <c r="OI265" s="70"/>
      <c r="OJ265" s="70"/>
      <c r="OK265" s="70"/>
      <c r="OL265" s="70"/>
      <c r="OM265" s="70"/>
      <c r="ON265" s="70"/>
      <c r="OO265" s="70"/>
      <c r="OP265" s="70"/>
      <c r="OQ265" s="70"/>
      <c r="OR265" s="70"/>
      <c r="OS265" s="70"/>
      <c r="OT265" s="70"/>
      <c r="OU265" s="70"/>
      <c r="OV265" s="70"/>
      <c r="OW265" s="70"/>
      <c r="OX265" s="70"/>
      <c r="OY265" s="70"/>
      <c r="OZ265" s="70"/>
      <c r="PA265" s="70"/>
      <c r="PB265" s="70"/>
      <c r="PC265" s="70"/>
      <c r="PD265" s="70"/>
      <c r="PE265" s="70"/>
      <c r="PF265" s="70"/>
      <c r="PG265" s="70"/>
      <c r="PH265" s="70"/>
      <c r="PI265" s="70"/>
      <c r="PJ265" s="70"/>
      <c r="PK265" s="70"/>
      <c r="PL265" s="70"/>
      <c r="PM265" s="70"/>
      <c r="PN265" s="70"/>
      <c r="PO265" s="70"/>
      <c r="PP265" s="70"/>
      <c r="PQ265" s="70"/>
      <c r="PR265" s="70"/>
      <c r="PS265" s="70"/>
      <c r="PT265" s="70"/>
      <c r="PU265" s="70"/>
      <c r="PV265" s="70"/>
      <c r="PW265" s="70"/>
      <c r="PX265" s="70"/>
      <c r="PY265" s="70"/>
      <c r="PZ265" s="70"/>
      <c r="QA265" s="70"/>
      <c r="QB265" s="70"/>
      <c r="QC265" s="70"/>
      <c r="QD265" s="70"/>
      <c r="QE265" s="70"/>
      <c r="QF265" s="70"/>
      <c r="QG265" s="70"/>
      <c r="QH265" s="70"/>
      <c r="QI265" s="70"/>
      <c r="QJ265" s="70"/>
      <c r="QK265" s="70"/>
      <c r="QL265" s="70"/>
      <c r="QM265" s="70"/>
      <c r="QN265" s="70"/>
      <c r="QO265" s="70"/>
      <c r="QP265" s="70"/>
      <c r="QQ265" s="70"/>
      <c r="QR265" s="70"/>
      <c r="QS265" s="70"/>
      <c r="QT265" s="70"/>
      <c r="QU265" s="70"/>
      <c r="QV265" s="70"/>
      <c r="QW265" s="70"/>
      <c r="QX265" s="70"/>
      <c r="QY265" s="70"/>
      <c r="QZ265" s="70"/>
      <c r="RA265" s="70"/>
      <c r="RB265" s="70"/>
      <c r="RC265" s="70"/>
      <c r="RD265" s="70"/>
      <c r="RE265" s="70"/>
      <c r="RF265" s="70"/>
      <c r="RG265" s="70"/>
      <c r="RH265" s="70"/>
      <c r="RI265" s="70"/>
      <c r="RJ265" s="70"/>
      <c r="RK265" s="70"/>
      <c r="RL265" s="70"/>
      <c r="RM265" s="70"/>
      <c r="RN265" s="70"/>
      <c r="RO265" s="70"/>
      <c r="RP265" s="70"/>
      <c r="RQ265" s="70"/>
      <c r="RR265" s="70"/>
      <c r="RS265" s="70"/>
      <c r="RT265" s="70"/>
      <c r="RU265" s="70"/>
      <c r="RV265" s="70"/>
      <c r="RW265" s="70"/>
      <c r="RX265" s="70"/>
      <c r="RY265" s="70"/>
      <c r="RZ265" s="70"/>
      <c r="SA265" s="70"/>
      <c r="SB265" s="70"/>
      <c r="SC265" s="70"/>
      <c r="SD265" s="70"/>
      <c r="SE265" s="70"/>
      <c r="SF265" s="70"/>
      <c r="SG265" s="70"/>
      <c r="SH265" s="70"/>
      <c r="SI265" s="70"/>
      <c r="SJ265" s="70"/>
      <c r="SK265" s="70"/>
      <c r="SL265" s="70"/>
      <c r="SM265" s="70"/>
      <c r="SN265" s="70"/>
      <c r="SO265" s="70"/>
      <c r="SP265" s="70"/>
      <c r="SQ265" s="70"/>
      <c r="SR265" s="70"/>
      <c r="SS265" s="70"/>
      <c r="ST265" s="70"/>
      <c r="SU265" s="70"/>
      <c r="SV265" s="70"/>
      <c r="SW265" s="70"/>
      <c r="SX265" s="70"/>
      <c r="SY265" s="70"/>
      <c r="SZ265" s="70"/>
      <c r="TA265" s="70"/>
      <c r="TB265" s="70"/>
      <c r="TC265" s="70"/>
      <c r="TD265" s="70"/>
      <c r="TE265" s="70"/>
      <c r="TF265" s="70"/>
      <c r="TG265" s="70"/>
      <c r="TH265" s="70"/>
      <c r="TI265" s="70"/>
      <c r="TJ265" s="70"/>
      <c r="TK265" s="70"/>
      <c r="TL265" s="70"/>
      <c r="TM265" s="70"/>
      <c r="TN265" s="70"/>
      <c r="TO265" s="70"/>
      <c r="TP265" s="70"/>
      <c r="TQ265" s="70"/>
      <c r="TR265" s="70"/>
      <c r="TS265" s="70"/>
      <c r="TT265" s="70"/>
      <c r="TU265" s="70"/>
      <c r="TV265" s="70"/>
      <c r="TW265" s="70"/>
      <c r="TX265" s="70"/>
      <c r="TY265" s="70"/>
      <c r="TZ265" s="70"/>
      <c r="UA265" s="70"/>
      <c r="UB265" s="70"/>
      <c r="UC265" s="70"/>
      <c r="UD265" s="70"/>
      <c r="UE265" s="70"/>
      <c r="UF265" s="70"/>
      <c r="UG265" s="70"/>
      <c r="UH265" s="70"/>
      <c r="UI265" s="70"/>
      <c r="UJ265" s="70"/>
      <c r="UK265" s="70"/>
      <c r="UL265" s="70"/>
      <c r="UM265" s="70"/>
      <c r="UN265" s="70"/>
      <c r="UO265" s="70"/>
      <c r="UP265" s="70"/>
      <c r="UQ265" s="70"/>
      <c r="UR265" s="70"/>
      <c r="US265" s="70"/>
      <c r="UT265" s="70"/>
      <c r="UU265" s="70"/>
      <c r="UV265" s="70"/>
      <c r="UW265" s="70"/>
      <c r="UX265" s="70"/>
      <c r="UY265" s="70"/>
      <c r="UZ265" s="70"/>
      <c r="VA265" s="70"/>
      <c r="VB265" s="70"/>
      <c r="VC265" s="70"/>
      <c r="VD265" s="70"/>
      <c r="VE265" s="70"/>
      <c r="VF265" s="70"/>
      <c r="VG265" s="70"/>
      <c r="VH265" s="70"/>
      <c r="VI265" s="70"/>
      <c r="VJ265" s="70"/>
      <c r="VK265" s="70"/>
      <c r="VL265" s="70"/>
      <c r="VM265" s="70"/>
      <c r="VN265" s="70"/>
      <c r="VO265" s="70"/>
      <c r="VP265" s="70"/>
      <c r="VQ265" s="70"/>
      <c r="VR265" s="70"/>
      <c r="VS265" s="70"/>
      <c r="VT265" s="70"/>
      <c r="VU265" s="70"/>
      <c r="VV265" s="70"/>
      <c r="VW265" s="70"/>
      <c r="VX265" s="70"/>
      <c r="VY265" s="70"/>
      <c r="VZ265" s="70"/>
      <c r="WA265" s="70"/>
      <c r="WB265" s="70"/>
      <c r="WC265" s="70"/>
      <c r="WD265" s="70"/>
      <c r="WE265" s="70"/>
      <c r="WF265" s="70"/>
      <c r="WG265" s="70"/>
      <c r="WH265" s="70"/>
      <c r="WI265" s="70"/>
      <c r="WJ265" s="70"/>
      <c r="WK265" s="70"/>
      <c r="WL265" s="70"/>
      <c r="WM265" s="70"/>
      <c r="WN265" s="70"/>
      <c r="WO265" s="70"/>
      <c r="WP265" s="70"/>
      <c r="WQ265" s="70"/>
      <c r="WR265" s="70"/>
      <c r="WS265" s="70"/>
      <c r="WT265" s="70"/>
      <c r="WU265" s="70"/>
      <c r="WV265" s="70"/>
      <c r="WW265" s="70"/>
      <c r="WX265" s="70"/>
      <c r="WY265" s="70"/>
      <c r="WZ265" s="70"/>
      <c r="XA265" s="70"/>
      <c r="XB265" s="70"/>
      <c r="XC265" s="70"/>
      <c r="XD265" s="70"/>
      <c r="XE265" s="70"/>
      <c r="XF265" s="70"/>
      <c r="XG265" s="70"/>
      <c r="XH265" s="70"/>
      <c r="XI265" s="70"/>
      <c r="XJ265" s="70"/>
      <c r="XK265" s="70"/>
      <c r="XL265" s="70"/>
      <c r="XM265" s="70"/>
      <c r="XN265" s="70"/>
      <c r="XO265" s="70"/>
      <c r="XP265" s="70"/>
      <c r="XQ265" s="70"/>
      <c r="XR265" s="70"/>
      <c r="XS265" s="70"/>
      <c r="XT265" s="70"/>
      <c r="XU265" s="70"/>
      <c r="XV265" s="70"/>
      <c r="XW265" s="70"/>
      <c r="XX265" s="70"/>
      <c r="XY265" s="70"/>
      <c r="XZ265" s="70"/>
      <c r="YA265" s="70"/>
      <c r="YB265" s="70"/>
      <c r="YC265" s="70"/>
      <c r="YD265" s="70"/>
      <c r="YE265" s="70"/>
      <c r="YF265" s="70"/>
      <c r="YG265" s="70"/>
      <c r="YH265" s="70"/>
      <c r="YI265" s="70"/>
      <c r="YJ265" s="70"/>
      <c r="YK265" s="70"/>
      <c r="YL265" s="70"/>
      <c r="YM265" s="70"/>
      <c r="YN265" s="70"/>
      <c r="YO265" s="70"/>
      <c r="YP265" s="70"/>
      <c r="YQ265" s="70"/>
      <c r="YR265" s="70"/>
      <c r="YS265" s="70"/>
      <c r="YT265" s="70"/>
      <c r="YU265" s="70"/>
      <c r="YV265" s="70"/>
      <c r="YW265" s="70"/>
      <c r="YX265" s="70"/>
      <c r="YY265" s="70"/>
      <c r="YZ265" s="70"/>
      <c r="ZA265" s="70"/>
      <c r="ZB265" s="70"/>
      <c r="ZC265" s="70"/>
      <c r="ZD265" s="70"/>
      <c r="ZE265" s="70"/>
      <c r="ZF265" s="70"/>
      <c r="ZG265" s="70"/>
      <c r="ZH265" s="70"/>
      <c r="ZI265" s="70"/>
      <c r="ZJ265" s="70"/>
      <c r="ZK265" s="70"/>
      <c r="ZL265" s="70"/>
      <c r="ZM265" s="70"/>
      <c r="ZN265" s="70"/>
      <c r="ZO265" s="70"/>
      <c r="ZP265" s="70"/>
      <c r="ZQ265" s="70"/>
      <c r="ZR265" s="70"/>
      <c r="ZS265" s="70"/>
      <c r="ZT265" s="70"/>
      <c r="ZU265" s="70"/>
      <c r="ZV265" s="70"/>
      <c r="ZW265" s="70"/>
      <c r="ZX265" s="70"/>
      <c r="ZY265" s="70"/>
      <c r="ZZ265" s="70"/>
      <c r="AAA265" s="70"/>
      <c r="AAB265" s="70"/>
      <c r="AAC265" s="70"/>
      <c r="AAD265" s="70"/>
      <c r="AAE265" s="70"/>
      <c r="AAF265" s="70"/>
      <c r="AAG265" s="70"/>
      <c r="AAH265" s="70"/>
      <c r="AAI265" s="70"/>
      <c r="AAJ265" s="70"/>
      <c r="AAK265" s="70"/>
      <c r="AAL265" s="70"/>
      <c r="AAM265" s="70"/>
      <c r="AAN265" s="70"/>
      <c r="AAO265" s="70"/>
      <c r="AAP265" s="70"/>
      <c r="AAQ265" s="70"/>
      <c r="AAR265" s="70"/>
      <c r="AAS265" s="70"/>
      <c r="AAT265" s="70"/>
      <c r="AAU265" s="70"/>
      <c r="AAV265" s="70"/>
      <c r="AAW265" s="70"/>
      <c r="AAX265" s="70"/>
      <c r="AAY265" s="70"/>
      <c r="AAZ265" s="70"/>
      <c r="ABA265" s="70"/>
      <c r="ABB265" s="70"/>
      <c r="ABC265" s="70"/>
      <c r="ABD265" s="70"/>
      <c r="ABE265" s="70"/>
      <c r="ABF265" s="70"/>
      <c r="ABG265" s="70"/>
      <c r="ABH265" s="70"/>
      <c r="ABI265" s="70"/>
      <c r="ABJ265" s="70"/>
      <c r="ABK265" s="70"/>
      <c r="ABL265" s="70"/>
      <c r="ABM265" s="70"/>
      <c r="ABN265" s="70"/>
      <c r="ABO265" s="70"/>
      <c r="ABP265" s="70"/>
      <c r="ABQ265" s="70"/>
      <c r="ABR265" s="70"/>
      <c r="ABS265" s="70"/>
      <c r="ABT265" s="70"/>
      <c r="ABU265" s="70"/>
      <c r="ABV265" s="70"/>
      <c r="ABW265" s="70"/>
      <c r="ABX265" s="70"/>
      <c r="ABY265" s="70"/>
      <c r="ABZ265" s="70"/>
      <c r="ACA265" s="70"/>
      <c r="ACB265" s="70"/>
      <c r="ACC265" s="70"/>
      <c r="ACD265" s="70"/>
      <c r="ACE265" s="70"/>
      <c r="ACF265" s="70"/>
      <c r="ACG265" s="70"/>
      <c r="ACH265" s="70"/>
      <c r="ACI265" s="70"/>
      <c r="ACJ265" s="70"/>
      <c r="ACK265" s="70"/>
      <c r="ACL265" s="70"/>
      <c r="ACM265" s="70"/>
      <c r="ACN265" s="70"/>
      <c r="ACO265" s="70"/>
      <c r="ACP265" s="70"/>
      <c r="ACQ265" s="70"/>
      <c r="ACR265" s="70"/>
      <c r="ACS265" s="70"/>
      <c r="ACT265" s="70"/>
      <c r="ACU265" s="70"/>
      <c r="ACV265" s="70"/>
      <c r="ACW265" s="70"/>
      <c r="ACX265" s="70"/>
      <c r="ACY265" s="70"/>
      <c r="ACZ265" s="70"/>
      <c r="ADA265" s="70"/>
      <c r="ADB265" s="70"/>
      <c r="ADC265" s="70"/>
      <c r="ADD265" s="70"/>
      <c r="ADE265" s="70"/>
      <c r="ADF265" s="70"/>
      <c r="ADG265" s="70"/>
      <c r="ADH265" s="70"/>
      <c r="ADI265" s="70"/>
      <c r="ADJ265" s="70"/>
      <c r="ADK265" s="70"/>
      <c r="ADL265" s="70"/>
      <c r="ADM265" s="70"/>
      <c r="ADN265" s="70"/>
      <c r="ADO265" s="70"/>
      <c r="ADP265" s="70"/>
      <c r="ADQ265" s="70"/>
      <c r="ADR265" s="70"/>
      <c r="ADS265" s="70"/>
      <c r="ADT265" s="70"/>
      <c r="ADU265" s="70"/>
      <c r="ADV265" s="70"/>
      <c r="ADW265" s="70"/>
      <c r="ADX265" s="70"/>
      <c r="ADY265" s="70"/>
      <c r="ADZ265" s="70"/>
      <c r="AEA265" s="70"/>
      <c r="AEB265" s="70"/>
      <c r="AEC265" s="70"/>
      <c r="AED265" s="70"/>
      <c r="AEE265" s="70"/>
      <c r="AEF265" s="70"/>
      <c r="AEG265" s="70"/>
      <c r="AEH265" s="70"/>
      <c r="AEI265" s="70"/>
      <c r="AEJ265" s="70"/>
      <c r="AEK265" s="70"/>
      <c r="AEL265" s="70"/>
      <c r="AEM265" s="70"/>
      <c r="AEN265" s="70"/>
      <c r="AEO265" s="70"/>
      <c r="AEP265" s="70"/>
      <c r="AEQ265" s="70"/>
      <c r="AER265" s="70"/>
      <c r="AES265" s="70"/>
      <c r="AET265" s="70"/>
      <c r="AEU265" s="70"/>
      <c r="AEV265" s="70"/>
      <c r="AEW265" s="70"/>
      <c r="AEX265" s="70"/>
      <c r="AEY265" s="70"/>
      <c r="AEZ265" s="70"/>
      <c r="AFA265" s="70"/>
      <c r="AFB265" s="70"/>
      <c r="AFC265" s="70"/>
      <c r="AFD265" s="70"/>
      <c r="AFE265" s="70"/>
      <c r="AFF265" s="70"/>
      <c r="AFG265" s="70"/>
      <c r="AFH265" s="70"/>
      <c r="AFI265" s="70"/>
      <c r="AFJ265" s="70"/>
      <c r="AFK265" s="70"/>
      <c r="AFL265" s="70"/>
      <c r="AFM265" s="70"/>
      <c r="AFN265" s="70"/>
      <c r="AFO265" s="70"/>
      <c r="AFP265" s="70"/>
      <c r="AFQ265" s="70"/>
      <c r="AFR265" s="70"/>
      <c r="AFS265" s="70"/>
      <c r="AFT265" s="70"/>
      <c r="AFU265" s="70"/>
      <c r="AFV265" s="70"/>
      <c r="AFW265" s="70"/>
      <c r="AFX265" s="70"/>
      <c r="AFY265" s="70"/>
      <c r="AFZ265" s="70"/>
      <c r="AGA265" s="70"/>
      <c r="AGB265" s="70"/>
      <c r="AGC265" s="70"/>
      <c r="AGD265" s="70"/>
      <c r="AGE265" s="70"/>
      <c r="AGF265" s="70"/>
      <c r="AGG265" s="70"/>
      <c r="AGH265" s="70"/>
      <c r="AGI265" s="70"/>
      <c r="AGJ265" s="70"/>
      <c r="AGK265" s="70"/>
      <c r="AGL265" s="70"/>
      <c r="AGM265" s="70"/>
      <c r="AGN265" s="70"/>
      <c r="AGO265" s="70"/>
      <c r="AGP265" s="70"/>
      <c r="AGQ265" s="70"/>
      <c r="AGR265" s="70"/>
      <c r="AGS265" s="70"/>
      <c r="AGT265" s="70"/>
      <c r="AGU265" s="70"/>
      <c r="AGV265" s="70"/>
      <c r="AGW265" s="70"/>
      <c r="AGX265" s="70"/>
      <c r="AGY265" s="70"/>
      <c r="AGZ265" s="70"/>
      <c r="AHA265" s="70"/>
      <c r="AHB265" s="70"/>
      <c r="AHC265" s="70"/>
      <c r="AHD265" s="70"/>
      <c r="AHE265" s="70"/>
      <c r="AHF265" s="70"/>
      <c r="AHG265" s="70"/>
      <c r="AHH265" s="70"/>
      <c r="AHI265" s="70"/>
      <c r="AHJ265" s="70"/>
      <c r="AHK265" s="70"/>
      <c r="AHL265" s="70"/>
      <c r="AHM265" s="70"/>
      <c r="AHN265" s="70"/>
      <c r="AHO265" s="70"/>
      <c r="AHP265" s="70"/>
      <c r="AHQ265" s="70"/>
      <c r="AHR265" s="70"/>
      <c r="AHS265" s="70"/>
      <c r="AHT265" s="70"/>
      <c r="AHU265" s="70"/>
      <c r="AHV265" s="70"/>
      <c r="AHW265" s="70"/>
      <c r="AHX265" s="70"/>
      <c r="AHY265" s="70"/>
      <c r="AHZ265" s="70"/>
      <c r="AIA265" s="70"/>
      <c r="AIB265" s="70"/>
      <c r="AIC265" s="70"/>
      <c r="AID265" s="70"/>
      <c r="AIE265" s="70"/>
      <c r="AIF265" s="70"/>
      <c r="AIG265" s="70"/>
      <c r="AIH265" s="70"/>
      <c r="AII265" s="70"/>
      <c r="AIJ265" s="70"/>
      <c r="AIK265" s="70"/>
      <c r="AIL265" s="70"/>
      <c r="AIM265" s="70"/>
      <c r="AIN265" s="70"/>
      <c r="AIO265" s="70"/>
      <c r="AIP265" s="70"/>
      <c r="AIQ265" s="70"/>
      <c r="AIR265" s="70"/>
      <c r="AIS265" s="70"/>
      <c r="AIT265" s="70"/>
      <c r="AIU265" s="70"/>
      <c r="AIV265" s="70"/>
      <c r="AIW265" s="70"/>
      <c r="AIX265" s="70"/>
      <c r="AIY265" s="70"/>
      <c r="AIZ265" s="70"/>
      <c r="AJA265" s="70"/>
      <c r="AJB265" s="70"/>
      <c r="AJC265" s="70"/>
      <c r="AJD265" s="70"/>
      <c r="AJE265" s="70"/>
      <c r="AJF265" s="70"/>
      <c r="AJG265" s="70"/>
      <c r="AJH265" s="70"/>
      <c r="AJI265" s="70"/>
      <c r="AJJ265" s="70"/>
      <c r="AJK265" s="70"/>
      <c r="AJL265" s="70"/>
      <c r="AJM265" s="70"/>
      <c r="AJN265" s="70"/>
      <c r="AJO265" s="70"/>
      <c r="AJP265" s="70"/>
      <c r="AJQ265" s="70"/>
      <c r="AJR265" s="70"/>
      <c r="AJS265" s="70"/>
      <c r="AJT265" s="70"/>
      <c r="AJU265" s="70"/>
      <c r="AJV265" s="70"/>
      <c r="AJW265" s="70"/>
      <c r="AJX265" s="70"/>
      <c r="AJY265" s="70"/>
      <c r="AJZ265" s="70"/>
      <c r="AKA265" s="70"/>
      <c r="AKB265" s="70"/>
      <c r="AKC265" s="70"/>
      <c r="AKD265" s="70"/>
      <c r="AKE265" s="70"/>
      <c r="AKF265" s="70"/>
      <c r="AKG265" s="70"/>
      <c r="AKH265" s="70"/>
      <c r="AKI265" s="70"/>
      <c r="AKJ265" s="70"/>
      <c r="AKK265" s="70"/>
      <c r="AKL265" s="70"/>
      <c r="AKM265" s="70"/>
      <c r="AKN265" s="70"/>
      <c r="AKO265" s="70"/>
      <c r="AKP265" s="70"/>
      <c r="AKQ265" s="70"/>
      <c r="AKR265" s="70"/>
      <c r="AKS265" s="70"/>
      <c r="AKT265" s="70"/>
      <c r="AKU265" s="70"/>
      <c r="AKV265" s="70"/>
      <c r="AKW265" s="70"/>
      <c r="AKX265" s="70"/>
      <c r="AKY265" s="70"/>
      <c r="AKZ265" s="70"/>
      <c r="ALA265" s="70"/>
      <c r="ALB265" s="70"/>
      <c r="ALC265" s="70"/>
      <c r="ALD265" s="70"/>
      <c r="ALE265" s="70"/>
      <c r="ALF265" s="70"/>
      <c r="ALG265" s="70"/>
      <c r="ALH265" s="70"/>
      <c r="ALI265" s="70"/>
      <c r="ALJ265" s="70"/>
      <c r="ALK265" s="70"/>
      <c r="ALL265" s="70"/>
      <c r="ALM265" s="70"/>
      <c r="ALN265" s="70"/>
      <c r="ALO265" s="70"/>
      <c r="ALP265" s="70"/>
      <c r="ALQ265" s="70"/>
      <c r="ALR265" s="70"/>
      <c r="ALS265" s="70"/>
      <c r="ALT265" s="70"/>
      <c r="ALU265" s="70"/>
      <c r="ALV265" s="70"/>
      <c r="ALW265" s="70"/>
      <c r="ALX265" s="70"/>
      <c r="ALY265" s="70"/>
      <c r="ALZ265" s="70"/>
      <c r="AMA265" s="70"/>
      <c r="AMB265" s="70"/>
      <c r="AMC265" s="70"/>
      <c r="AMD265" s="70"/>
      <c r="AME265" s="70"/>
      <c r="AMF265" s="70"/>
      <c r="AMG265" s="70"/>
      <c r="AMH265" s="70"/>
      <c r="AMI265" s="70"/>
      <c r="AMK265" s="70"/>
    </row>
    <row r="266" customFormat="false" ht="32.8" hidden="false" customHeight="false" outlineLevel="0" collapsed="false">
      <c r="A266" s="65"/>
      <c r="B266" s="30" t="s">
        <v>250</v>
      </c>
      <c r="C266" s="79" t="n">
        <v>6510000000</v>
      </c>
      <c r="D266" s="83"/>
      <c r="E266" s="74" t="n">
        <f aca="false">E267</f>
        <v>850000</v>
      </c>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c r="AU266" s="70"/>
      <c r="AV266" s="70"/>
      <c r="AW266" s="70"/>
      <c r="AX266" s="70"/>
      <c r="AY266" s="70"/>
      <c r="AZ266" s="70"/>
      <c r="BA266" s="70"/>
      <c r="BB266" s="70"/>
      <c r="BC266" s="70"/>
      <c r="BD266" s="70"/>
      <c r="BE266" s="70"/>
      <c r="BF266" s="70"/>
      <c r="BG266" s="70"/>
      <c r="BH266" s="70"/>
      <c r="BI266" s="70"/>
      <c r="BJ266" s="70"/>
      <c r="BK266" s="70"/>
      <c r="BL266" s="70"/>
      <c r="BM266" s="70"/>
      <c r="BN266" s="70"/>
      <c r="BO266" s="70"/>
      <c r="BP266" s="70"/>
      <c r="BQ266" s="70"/>
      <c r="BR266" s="70"/>
      <c r="BS266" s="70"/>
      <c r="BT266" s="70"/>
      <c r="BU266" s="70"/>
      <c r="BV266" s="70"/>
      <c r="BW266" s="70"/>
      <c r="BX266" s="70"/>
      <c r="BY266" s="70"/>
      <c r="BZ266" s="70"/>
      <c r="CA266" s="70"/>
      <c r="CB266" s="70"/>
      <c r="CC266" s="70"/>
      <c r="CD266" s="70"/>
      <c r="CE266" s="70"/>
      <c r="CF266" s="70"/>
      <c r="CG266" s="70"/>
      <c r="CH266" s="70"/>
      <c r="CI266" s="70"/>
      <c r="CJ266" s="70"/>
      <c r="CK266" s="70"/>
      <c r="CL266" s="70"/>
      <c r="CM266" s="70"/>
      <c r="CN266" s="70"/>
      <c r="CO266" s="70"/>
      <c r="CP266" s="70"/>
      <c r="CQ266" s="70"/>
      <c r="CR266" s="70"/>
      <c r="CS266" s="70"/>
      <c r="CT266" s="70"/>
      <c r="CU266" s="70"/>
      <c r="CV266" s="70"/>
      <c r="CW266" s="70"/>
      <c r="CX266" s="70"/>
      <c r="CY266" s="70"/>
      <c r="CZ266" s="70"/>
      <c r="DA266" s="70"/>
      <c r="DB266" s="70"/>
      <c r="DC266" s="70"/>
      <c r="DD266" s="70"/>
      <c r="DE266" s="70"/>
      <c r="DF266" s="70"/>
      <c r="DG266" s="70"/>
      <c r="DH266" s="70"/>
      <c r="DI266" s="70"/>
      <c r="DJ266" s="70"/>
      <c r="DK266" s="70"/>
      <c r="DL266" s="70"/>
      <c r="DM266" s="70"/>
      <c r="DN266" s="70"/>
      <c r="DO266" s="70"/>
      <c r="DP266" s="70"/>
      <c r="DQ266" s="70"/>
      <c r="DR266" s="70"/>
      <c r="DS266" s="70"/>
      <c r="DT266" s="70"/>
      <c r="DU266" s="70"/>
      <c r="DV266" s="70"/>
      <c r="DW266" s="70"/>
      <c r="DX266" s="70"/>
      <c r="DY266" s="70"/>
      <c r="DZ266" s="70"/>
      <c r="EA266" s="70"/>
      <c r="EB266" s="70"/>
      <c r="EC266" s="70"/>
      <c r="ED266" s="70"/>
      <c r="EE266" s="70"/>
      <c r="EF266" s="70"/>
      <c r="EG266" s="70"/>
      <c r="EH266" s="70"/>
      <c r="EI266" s="70"/>
      <c r="EJ266" s="70"/>
      <c r="EK266" s="70"/>
      <c r="EL266" s="70"/>
      <c r="EM266" s="70"/>
      <c r="EN266" s="70"/>
      <c r="EO266" s="70"/>
      <c r="EP266" s="70"/>
      <c r="EQ266" s="70"/>
      <c r="ER266" s="70"/>
      <c r="ES266" s="70"/>
      <c r="ET266" s="70"/>
      <c r="EU266" s="70"/>
      <c r="EV266" s="70"/>
      <c r="EW266" s="70"/>
      <c r="EX266" s="70"/>
      <c r="EY266" s="70"/>
      <c r="EZ266" s="70"/>
      <c r="FA266" s="70"/>
      <c r="FB266" s="70"/>
      <c r="FC266" s="70"/>
      <c r="FD266" s="70"/>
      <c r="FE266" s="70"/>
      <c r="FF266" s="70"/>
      <c r="FG266" s="70"/>
      <c r="FH266" s="70"/>
      <c r="FI266" s="70"/>
      <c r="FJ266" s="70"/>
      <c r="FK266" s="70"/>
      <c r="FL266" s="70"/>
      <c r="FM266" s="70"/>
      <c r="FN266" s="70"/>
      <c r="FO266" s="70"/>
      <c r="FP266" s="70"/>
      <c r="FQ266" s="70"/>
      <c r="FR266" s="70"/>
      <c r="FS266" s="70"/>
      <c r="FT266" s="70"/>
      <c r="FU266" s="70"/>
      <c r="FV266" s="70"/>
      <c r="FW266" s="70"/>
      <c r="FX266" s="70"/>
      <c r="FY266" s="70"/>
      <c r="FZ266" s="70"/>
      <c r="GA266" s="70"/>
      <c r="GB266" s="70"/>
      <c r="GC266" s="70"/>
      <c r="GD266" s="70"/>
      <c r="GE266" s="70"/>
      <c r="GF266" s="70"/>
      <c r="GG266" s="70"/>
      <c r="GH266" s="70"/>
      <c r="GI266" s="70"/>
      <c r="GJ266" s="70"/>
      <c r="GK266" s="70"/>
      <c r="GL266" s="70"/>
      <c r="GM266" s="70"/>
      <c r="GN266" s="70"/>
      <c r="GO266" s="70"/>
      <c r="GP266" s="70"/>
      <c r="GQ266" s="70"/>
      <c r="GR266" s="70"/>
      <c r="GS266" s="70"/>
      <c r="GT266" s="70"/>
      <c r="GU266" s="70"/>
      <c r="GV266" s="70"/>
      <c r="GW266" s="70"/>
      <c r="GX266" s="70"/>
      <c r="GY266" s="70"/>
      <c r="GZ266" s="70"/>
      <c r="HA266" s="70"/>
      <c r="HB266" s="70"/>
      <c r="HC266" s="70"/>
      <c r="HD266" s="70"/>
      <c r="HE266" s="70"/>
      <c r="HF266" s="70"/>
      <c r="HG266" s="70"/>
      <c r="HH266" s="70"/>
      <c r="HI266" s="70"/>
      <c r="HJ266" s="70"/>
      <c r="HK266" s="70"/>
      <c r="HL266" s="70"/>
      <c r="HM266" s="70"/>
      <c r="HN266" s="70"/>
      <c r="HO266" s="70"/>
      <c r="HP266" s="70"/>
      <c r="HQ266" s="70"/>
      <c r="HR266" s="70"/>
      <c r="HS266" s="70"/>
      <c r="HT266" s="70"/>
      <c r="HU266" s="70"/>
      <c r="HV266" s="70"/>
      <c r="HW266" s="70"/>
      <c r="HX266" s="70"/>
      <c r="HY266" s="70"/>
      <c r="HZ266" s="70"/>
      <c r="IA266" s="70"/>
      <c r="IB266" s="70"/>
      <c r="IC266" s="70"/>
      <c r="ID266" s="70"/>
      <c r="IE266" s="70"/>
      <c r="IF266" s="70"/>
      <c r="IG266" s="70"/>
      <c r="IH266" s="70"/>
      <c r="II266" s="70"/>
      <c r="IJ266" s="70"/>
      <c r="IK266" s="70"/>
      <c r="IL266" s="70"/>
      <c r="IM266" s="70"/>
      <c r="IN266" s="70"/>
      <c r="IO266" s="70"/>
      <c r="IP266" s="70"/>
      <c r="IQ266" s="70"/>
      <c r="IR266" s="70"/>
      <c r="IS266" s="70"/>
      <c r="IT266" s="70"/>
      <c r="IU266" s="70"/>
      <c r="IV266" s="70"/>
      <c r="IW266" s="70"/>
      <c r="IX266" s="70"/>
      <c r="IY266" s="70"/>
      <c r="IZ266" s="70"/>
      <c r="JA266" s="70"/>
      <c r="JB266" s="70"/>
      <c r="JC266" s="70"/>
      <c r="JD266" s="70"/>
      <c r="JE266" s="70"/>
      <c r="JF266" s="70"/>
      <c r="JG266" s="70"/>
      <c r="JH266" s="70"/>
      <c r="JI266" s="70"/>
      <c r="JJ266" s="70"/>
      <c r="JK266" s="70"/>
      <c r="JL266" s="70"/>
      <c r="JM266" s="70"/>
      <c r="JN266" s="70"/>
      <c r="JO266" s="70"/>
      <c r="JP266" s="70"/>
      <c r="JQ266" s="70"/>
      <c r="JR266" s="70"/>
      <c r="JS266" s="70"/>
      <c r="JT266" s="70"/>
      <c r="JU266" s="70"/>
      <c r="JV266" s="70"/>
      <c r="JW266" s="70"/>
      <c r="JX266" s="70"/>
      <c r="JY266" s="70"/>
      <c r="JZ266" s="70"/>
      <c r="KA266" s="70"/>
      <c r="KB266" s="70"/>
      <c r="KC266" s="70"/>
      <c r="KD266" s="70"/>
      <c r="KE266" s="70"/>
      <c r="KF266" s="70"/>
      <c r="KG266" s="70"/>
      <c r="KH266" s="70"/>
      <c r="KI266" s="70"/>
      <c r="KJ266" s="70"/>
      <c r="KK266" s="70"/>
      <c r="KL266" s="70"/>
      <c r="KM266" s="70"/>
      <c r="KN266" s="70"/>
      <c r="KO266" s="70"/>
      <c r="KP266" s="70"/>
      <c r="KQ266" s="70"/>
      <c r="KR266" s="70"/>
      <c r="KS266" s="70"/>
      <c r="KT266" s="70"/>
      <c r="KU266" s="70"/>
      <c r="KV266" s="70"/>
      <c r="KW266" s="70"/>
      <c r="KX266" s="70"/>
      <c r="KY266" s="70"/>
      <c r="KZ266" s="70"/>
      <c r="LA266" s="70"/>
      <c r="LB266" s="70"/>
      <c r="LC266" s="70"/>
      <c r="LD266" s="70"/>
      <c r="LE266" s="70"/>
      <c r="LF266" s="70"/>
      <c r="LG266" s="70"/>
      <c r="LH266" s="70"/>
      <c r="LI266" s="70"/>
      <c r="LJ266" s="70"/>
      <c r="LK266" s="70"/>
      <c r="LL266" s="70"/>
      <c r="LM266" s="70"/>
      <c r="LN266" s="70"/>
      <c r="LO266" s="70"/>
      <c r="LP266" s="70"/>
      <c r="LQ266" s="70"/>
      <c r="LR266" s="70"/>
      <c r="LS266" s="70"/>
      <c r="LT266" s="70"/>
      <c r="LU266" s="70"/>
      <c r="LV266" s="70"/>
      <c r="LW266" s="70"/>
      <c r="LX266" s="70"/>
      <c r="LY266" s="70"/>
      <c r="LZ266" s="70"/>
      <c r="MA266" s="70"/>
      <c r="MB266" s="70"/>
      <c r="MC266" s="70"/>
      <c r="MD266" s="70"/>
      <c r="ME266" s="70"/>
      <c r="MF266" s="70"/>
      <c r="MG266" s="70"/>
      <c r="MH266" s="70"/>
      <c r="MI266" s="70"/>
      <c r="MJ266" s="70"/>
      <c r="MK266" s="70"/>
      <c r="ML266" s="70"/>
      <c r="MM266" s="70"/>
      <c r="MN266" s="70"/>
      <c r="MO266" s="70"/>
      <c r="MP266" s="70"/>
      <c r="MQ266" s="70"/>
      <c r="MR266" s="70"/>
      <c r="MS266" s="70"/>
      <c r="MT266" s="70"/>
      <c r="MU266" s="70"/>
      <c r="MV266" s="70"/>
      <c r="MW266" s="70"/>
      <c r="MX266" s="70"/>
      <c r="MY266" s="70"/>
      <c r="MZ266" s="70"/>
      <c r="NA266" s="70"/>
      <c r="NB266" s="70"/>
      <c r="NC266" s="70"/>
      <c r="ND266" s="70"/>
      <c r="NE266" s="70"/>
      <c r="NF266" s="70"/>
      <c r="NG266" s="70"/>
      <c r="NH266" s="70"/>
      <c r="NI266" s="70"/>
      <c r="NJ266" s="70"/>
      <c r="NK266" s="70"/>
      <c r="NL266" s="70"/>
      <c r="NM266" s="70"/>
      <c r="NN266" s="70"/>
      <c r="NO266" s="70"/>
      <c r="NP266" s="70"/>
      <c r="NQ266" s="70"/>
      <c r="NR266" s="70"/>
      <c r="NS266" s="70"/>
      <c r="NT266" s="70"/>
      <c r="NU266" s="70"/>
      <c r="NV266" s="70"/>
      <c r="NW266" s="70"/>
      <c r="NX266" s="70"/>
      <c r="NY266" s="70"/>
      <c r="NZ266" s="70"/>
      <c r="OA266" s="70"/>
      <c r="OB266" s="70"/>
      <c r="OC266" s="70"/>
      <c r="OD266" s="70"/>
      <c r="OE266" s="70"/>
      <c r="OF266" s="70"/>
      <c r="OG266" s="70"/>
      <c r="OH266" s="70"/>
      <c r="OI266" s="70"/>
      <c r="OJ266" s="70"/>
      <c r="OK266" s="70"/>
      <c r="OL266" s="70"/>
      <c r="OM266" s="70"/>
      <c r="ON266" s="70"/>
      <c r="OO266" s="70"/>
      <c r="OP266" s="70"/>
      <c r="OQ266" s="70"/>
      <c r="OR266" s="70"/>
      <c r="OS266" s="70"/>
      <c r="OT266" s="70"/>
      <c r="OU266" s="70"/>
      <c r="OV266" s="70"/>
      <c r="OW266" s="70"/>
      <c r="OX266" s="70"/>
      <c r="OY266" s="70"/>
      <c r="OZ266" s="70"/>
      <c r="PA266" s="70"/>
      <c r="PB266" s="70"/>
      <c r="PC266" s="70"/>
      <c r="PD266" s="70"/>
      <c r="PE266" s="70"/>
      <c r="PF266" s="70"/>
      <c r="PG266" s="70"/>
      <c r="PH266" s="70"/>
      <c r="PI266" s="70"/>
      <c r="PJ266" s="70"/>
      <c r="PK266" s="70"/>
      <c r="PL266" s="70"/>
      <c r="PM266" s="70"/>
      <c r="PN266" s="70"/>
      <c r="PO266" s="70"/>
      <c r="PP266" s="70"/>
      <c r="PQ266" s="70"/>
      <c r="PR266" s="70"/>
      <c r="PS266" s="70"/>
      <c r="PT266" s="70"/>
      <c r="PU266" s="70"/>
      <c r="PV266" s="70"/>
      <c r="PW266" s="70"/>
      <c r="PX266" s="70"/>
      <c r="PY266" s="70"/>
      <c r="PZ266" s="70"/>
      <c r="QA266" s="70"/>
      <c r="QB266" s="70"/>
      <c r="QC266" s="70"/>
      <c r="QD266" s="70"/>
      <c r="QE266" s="70"/>
      <c r="QF266" s="70"/>
      <c r="QG266" s="70"/>
      <c r="QH266" s="70"/>
      <c r="QI266" s="70"/>
      <c r="QJ266" s="70"/>
      <c r="QK266" s="70"/>
      <c r="QL266" s="70"/>
      <c r="QM266" s="70"/>
      <c r="QN266" s="70"/>
      <c r="QO266" s="70"/>
      <c r="QP266" s="70"/>
      <c r="QQ266" s="70"/>
      <c r="QR266" s="70"/>
      <c r="QS266" s="70"/>
      <c r="QT266" s="70"/>
      <c r="QU266" s="70"/>
      <c r="QV266" s="70"/>
      <c r="QW266" s="70"/>
      <c r="QX266" s="70"/>
      <c r="QY266" s="70"/>
      <c r="QZ266" s="70"/>
      <c r="RA266" s="70"/>
      <c r="RB266" s="70"/>
      <c r="RC266" s="70"/>
      <c r="RD266" s="70"/>
      <c r="RE266" s="70"/>
      <c r="RF266" s="70"/>
      <c r="RG266" s="70"/>
      <c r="RH266" s="70"/>
      <c r="RI266" s="70"/>
      <c r="RJ266" s="70"/>
      <c r="RK266" s="70"/>
      <c r="RL266" s="70"/>
      <c r="RM266" s="70"/>
      <c r="RN266" s="70"/>
      <c r="RO266" s="70"/>
      <c r="RP266" s="70"/>
      <c r="RQ266" s="70"/>
      <c r="RR266" s="70"/>
      <c r="RS266" s="70"/>
      <c r="RT266" s="70"/>
      <c r="RU266" s="70"/>
      <c r="RV266" s="70"/>
      <c r="RW266" s="70"/>
      <c r="RX266" s="70"/>
      <c r="RY266" s="70"/>
      <c r="RZ266" s="70"/>
      <c r="SA266" s="70"/>
      <c r="SB266" s="70"/>
      <c r="SC266" s="70"/>
      <c r="SD266" s="70"/>
      <c r="SE266" s="70"/>
      <c r="SF266" s="70"/>
      <c r="SG266" s="70"/>
      <c r="SH266" s="70"/>
      <c r="SI266" s="70"/>
      <c r="SJ266" s="70"/>
      <c r="SK266" s="70"/>
      <c r="SL266" s="70"/>
      <c r="SM266" s="70"/>
      <c r="SN266" s="70"/>
      <c r="SO266" s="70"/>
      <c r="SP266" s="70"/>
      <c r="SQ266" s="70"/>
      <c r="SR266" s="70"/>
      <c r="SS266" s="70"/>
      <c r="ST266" s="70"/>
      <c r="SU266" s="70"/>
      <c r="SV266" s="70"/>
      <c r="SW266" s="70"/>
      <c r="SX266" s="70"/>
      <c r="SY266" s="70"/>
      <c r="SZ266" s="70"/>
      <c r="TA266" s="70"/>
      <c r="TB266" s="70"/>
      <c r="TC266" s="70"/>
      <c r="TD266" s="70"/>
      <c r="TE266" s="70"/>
      <c r="TF266" s="70"/>
      <c r="TG266" s="70"/>
      <c r="TH266" s="70"/>
      <c r="TI266" s="70"/>
      <c r="TJ266" s="70"/>
      <c r="TK266" s="70"/>
      <c r="TL266" s="70"/>
      <c r="TM266" s="70"/>
      <c r="TN266" s="70"/>
      <c r="TO266" s="70"/>
      <c r="TP266" s="70"/>
      <c r="TQ266" s="70"/>
      <c r="TR266" s="70"/>
      <c r="TS266" s="70"/>
      <c r="TT266" s="70"/>
      <c r="TU266" s="70"/>
      <c r="TV266" s="70"/>
      <c r="TW266" s="70"/>
      <c r="TX266" s="70"/>
      <c r="TY266" s="70"/>
      <c r="TZ266" s="70"/>
      <c r="UA266" s="70"/>
      <c r="UB266" s="70"/>
      <c r="UC266" s="70"/>
      <c r="UD266" s="70"/>
      <c r="UE266" s="70"/>
      <c r="UF266" s="70"/>
      <c r="UG266" s="70"/>
      <c r="UH266" s="70"/>
      <c r="UI266" s="70"/>
      <c r="UJ266" s="70"/>
      <c r="UK266" s="70"/>
      <c r="UL266" s="70"/>
      <c r="UM266" s="70"/>
      <c r="UN266" s="70"/>
      <c r="UO266" s="70"/>
      <c r="UP266" s="70"/>
      <c r="UQ266" s="70"/>
      <c r="UR266" s="70"/>
      <c r="US266" s="70"/>
      <c r="UT266" s="70"/>
      <c r="UU266" s="70"/>
      <c r="UV266" s="70"/>
      <c r="UW266" s="70"/>
      <c r="UX266" s="70"/>
      <c r="UY266" s="70"/>
      <c r="UZ266" s="70"/>
      <c r="VA266" s="70"/>
      <c r="VB266" s="70"/>
      <c r="VC266" s="70"/>
      <c r="VD266" s="70"/>
      <c r="VE266" s="70"/>
      <c r="VF266" s="70"/>
      <c r="VG266" s="70"/>
      <c r="VH266" s="70"/>
      <c r="VI266" s="70"/>
      <c r="VJ266" s="70"/>
      <c r="VK266" s="70"/>
      <c r="VL266" s="70"/>
      <c r="VM266" s="70"/>
      <c r="VN266" s="70"/>
      <c r="VO266" s="70"/>
      <c r="VP266" s="70"/>
      <c r="VQ266" s="70"/>
      <c r="VR266" s="70"/>
      <c r="VS266" s="70"/>
      <c r="VT266" s="70"/>
      <c r="VU266" s="70"/>
      <c r="VV266" s="70"/>
      <c r="VW266" s="70"/>
      <c r="VX266" s="70"/>
      <c r="VY266" s="70"/>
      <c r="VZ266" s="70"/>
      <c r="WA266" s="70"/>
      <c r="WB266" s="70"/>
      <c r="WC266" s="70"/>
      <c r="WD266" s="70"/>
      <c r="WE266" s="70"/>
      <c r="WF266" s="70"/>
      <c r="WG266" s="70"/>
      <c r="WH266" s="70"/>
      <c r="WI266" s="70"/>
      <c r="WJ266" s="70"/>
      <c r="WK266" s="70"/>
      <c r="WL266" s="70"/>
      <c r="WM266" s="70"/>
      <c r="WN266" s="70"/>
      <c r="WO266" s="70"/>
      <c r="WP266" s="70"/>
      <c r="WQ266" s="70"/>
      <c r="WR266" s="70"/>
      <c r="WS266" s="70"/>
      <c r="WT266" s="70"/>
      <c r="WU266" s="70"/>
      <c r="WV266" s="70"/>
      <c r="WW266" s="70"/>
      <c r="WX266" s="70"/>
      <c r="WY266" s="70"/>
      <c r="WZ266" s="70"/>
      <c r="XA266" s="70"/>
      <c r="XB266" s="70"/>
      <c r="XC266" s="70"/>
      <c r="XD266" s="70"/>
      <c r="XE266" s="70"/>
      <c r="XF266" s="70"/>
      <c r="XG266" s="70"/>
      <c r="XH266" s="70"/>
      <c r="XI266" s="70"/>
      <c r="XJ266" s="70"/>
      <c r="XK266" s="70"/>
      <c r="XL266" s="70"/>
      <c r="XM266" s="70"/>
      <c r="XN266" s="70"/>
      <c r="XO266" s="70"/>
      <c r="XP266" s="70"/>
      <c r="XQ266" s="70"/>
      <c r="XR266" s="70"/>
      <c r="XS266" s="70"/>
      <c r="XT266" s="70"/>
      <c r="XU266" s="70"/>
      <c r="XV266" s="70"/>
      <c r="XW266" s="70"/>
      <c r="XX266" s="70"/>
      <c r="XY266" s="70"/>
      <c r="XZ266" s="70"/>
      <c r="YA266" s="70"/>
      <c r="YB266" s="70"/>
      <c r="YC266" s="70"/>
      <c r="YD266" s="70"/>
      <c r="YE266" s="70"/>
      <c r="YF266" s="70"/>
      <c r="YG266" s="70"/>
      <c r="YH266" s="70"/>
      <c r="YI266" s="70"/>
      <c r="YJ266" s="70"/>
      <c r="YK266" s="70"/>
      <c r="YL266" s="70"/>
      <c r="YM266" s="70"/>
      <c r="YN266" s="70"/>
      <c r="YO266" s="70"/>
      <c r="YP266" s="70"/>
      <c r="YQ266" s="70"/>
      <c r="YR266" s="70"/>
      <c r="YS266" s="70"/>
      <c r="YT266" s="70"/>
      <c r="YU266" s="70"/>
      <c r="YV266" s="70"/>
      <c r="YW266" s="70"/>
      <c r="YX266" s="70"/>
      <c r="YY266" s="70"/>
      <c r="YZ266" s="70"/>
      <c r="ZA266" s="70"/>
      <c r="ZB266" s="70"/>
      <c r="ZC266" s="70"/>
      <c r="ZD266" s="70"/>
      <c r="ZE266" s="70"/>
      <c r="ZF266" s="70"/>
      <c r="ZG266" s="70"/>
      <c r="ZH266" s="70"/>
      <c r="ZI266" s="70"/>
      <c r="ZJ266" s="70"/>
      <c r="ZK266" s="70"/>
      <c r="ZL266" s="70"/>
      <c r="ZM266" s="70"/>
      <c r="ZN266" s="70"/>
      <c r="ZO266" s="70"/>
      <c r="ZP266" s="70"/>
      <c r="ZQ266" s="70"/>
      <c r="ZR266" s="70"/>
      <c r="ZS266" s="70"/>
      <c r="ZT266" s="70"/>
      <c r="ZU266" s="70"/>
      <c r="ZV266" s="70"/>
      <c r="ZW266" s="70"/>
      <c r="ZX266" s="70"/>
      <c r="ZY266" s="70"/>
      <c r="ZZ266" s="70"/>
      <c r="AAA266" s="70"/>
      <c r="AAB266" s="70"/>
      <c r="AAC266" s="70"/>
      <c r="AAD266" s="70"/>
      <c r="AAE266" s="70"/>
      <c r="AAF266" s="70"/>
      <c r="AAG266" s="70"/>
      <c r="AAH266" s="70"/>
      <c r="AAI266" s="70"/>
      <c r="AAJ266" s="70"/>
      <c r="AAK266" s="70"/>
      <c r="AAL266" s="70"/>
      <c r="AAM266" s="70"/>
      <c r="AAN266" s="70"/>
      <c r="AAO266" s="70"/>
      <c r="AAP266" s="70"/>
      <c r="AAQ266" s="70"/>
      <c r="AAR266" s="70"/>
      <c r="AAS266" s="70"/>
      <c r="AAT266" s="70"/>
      <c r="AAU266" s="70"/>
      <c r="AAV266" s="70"/>
      <c r="AAW266" s="70"/>
      <c r="AAX266" s="70"/>
      <c r="AAY266" s="70"/>
      <c r="AAZ266" s="70"/>
      <c r="ABA266" s="70"/>
      <c r="ABB266" s="70"/>
      <c r="ABC266" s="70"/>
      <c r="ABD266" s="70"/>
      <c r="ABE266" s="70"/>
      <c r="ABF266" s="70"/>
      <c r="ABG266" s="70"/>
      <c r="ABH266" s="70"/>
      <c r="ABI266" s="70"/>
      <c r="ABJ266" s="70"/>
      <c r="ABK266" s="70"/>
      <c r="ABL266" s="70"/>
      <c r="ABM266" s="70"/>
      <c r="ABN266" s="70"/>
      <c r="ABO266" s="70"/>
      <c r="ABP266" s="70"/>
      <c r="ABQ266" s="70"/>
      <c r="ABR266" s="70"/>
      <c r="ABS266" s="70"/>
      <c r="ABT266" s="70"/>
      <c r="ABU266" s="70"/>
      <c r="ABV266" s="70"/>
      <c r="ABW266" s="70"/>
      <c r="ABX266" s="70"/>
      <c r="ABY266" s="70"/>
      <c r="ABZ266" s="70"/>
      <c r="ACA266" s="70"/>
      <c r="ACB266" s="70"/>
      <c r="ACC266" s="70"/>
      <c r="ACD266" s="70"/>
      <c r="ACE266" s="70"/>
      <c r="ACF266" s="70"/>
      <c r="ACG266" s="70"/>
      <c r="ACH266" s="70"/>
      <c r="ACI266" s="70"/>
      <c r="ACJ266" s="70"/>
      <c r="ACK266" s="70"/>
      <c r="ACL266" s="70"/>
      <c r="ACM266" s="70"/>
      <c r="ACN266" s="70"/>
      <c r="ACO266" s="70"/>
      <c r="ACP266" s="70"/>
      <c r="ACQ266" s="70"/>
      <c r="ACR266" s="70"/>
      <c r="ACS266" s="70"/>
      <c r="ACT266" s="70"/>
      <c r="ACU266" s="70"/>
      <c r="ACV266" s="70"/>
      <c r="ACW266" s="70"/>
      <c r="ACX266" s="70"/>
      <c r="ACY266" s="70"/>
      <c r="ACZ266" s="70"/>
      <c r="ADA266" s="70"/>
      <c r="ADB266" s="70"/>
      <c r="ADC266" s="70"/>
      <c r="ADD266" s="70"/>
      <c r="ADE266" s="70"/>
      <c r="ADF266" s="70"/>
      <c r="ADG266" s="70"/>
      <c r="ADH266" s="70"/>
      <c r="ADI266" s="70"/>
      <c r="ADJ266" s="70"/>
      <c r="ADK266" s="70"/>
      <c r="ADL266" s="70"/>
      <c r="ADM266" s="70"/>
      <c r="ADN266" s="70"/>
      <c r="ADO266" s="70"/>
      <c r="ADP266" s="70"/>
      <c r="ADQ266" s="70"/>
      <c r="ADR266" s="70"/>
      <c r="ADS266" s="70"/>
      <c r="ADT266" s="70"/>
      <c r="ADU266" s="70"/>
      <c r="ADV266" s="70"/>
      <c r="ADW266" s="70"/>
      <c r="ADX266" s="70"/>
      <c r="ADY266" s="70"/>
      <c r="ADZ266" s="70"/>
      <c r="AEA266" s="70"/>
      <c r="AEB266" s="70"/>
      <c r="AEC266" s="70"/>
      <c r="AED266" s="70"/>
      <c r="AEE266" s="70"/>
      <c r="AEF266" s="70"/>
      <c r="AEG266" s="70"/>
      <c r="AEH266" s="70"/>
      <c r="AEI266" s="70"/>
      <c r="AEJ266" s="70"/>
      <c r="AEK266" s="70"/>
      <c r="AEL266" s="70"/>
      <c r="AEM266" s="70"/>
      <c r="AEN266" s="70"/>
      <c r="AEO266" s="70"/>
      <c r="AEP266" s="70"/>
      <c r="AEQ266" s="70"/>
      <c r="AER266" s="70"/>
      <c r="AES266" s="70"/>
      <c r="AET266" s="70"/>
      <c r="AEU266" s="70"/>
      <c r="AEV266" s="70"/>
      <c r="AEW266" s="70"/>
      <c r="AEX266" s="70"/>
      <c r="AEY266" s="70"/>
      <c r="AEZ266" s="70"/>
      <c r="AFA266" s="70"/>
      <c r="AFB266" s="70"/>
      <c r="AFC266" s="70"/>
      <c r="AFD266" s="70"/>
      <c r="AFE266" s="70"/>
      <c r="AFF266" s="70"/>
      <c r="AFG266" s="70"/>
      <c r="AFH266" s="70"/>
      <c r="AFI266" s="70"/>
      <c r="AFJ266" s="70"/>
      <c r="AFK266" s="70"/>
      <c r="AFL266" s="70"/>
      <c r="AFM266" s="70"/>
      <c r="AFN266" s="70"/>
      <c r="AFO266" s="70"/>
      <c r="AFP266" s="70"/>
      <c r="AFQ266" s="70"/>
      <c r="AFR266" s="70"/>
      <c r="AFS266" s="70"/>
      <c r="AFT266" s="70"/>
      <c r="AFU266" s="70"/>
      <c r="AFV266" s="70"/>
      <c r="AFW266" s="70"/>
      <c r="AFX266" s="70"/>
      <c r="AFY266" s="70"/>
      <c r="AFZ266" s="70"/>
      <c r="AGA266" s="70"/>
      <c r="AGB266" s="70"/>
      <c r="AGC266" s="70"/>
      <c r="AGD266" s="70"/>
      <c r="AGE266" s="70"/>
      <c r="AGF266" s="70"/>
      <c r="AGG266" s="70"/>
      <c r="AGH266" s="70"/>
      <c r="AGI266" s="70"/>
      <c r="AGJ266" s="70"/>
      <c r="AGK266" s="70"/>
      <c r="AGL266" s="70"/>
      <c r="AGM266" s="70"/>
      <c r="AGN266" s="70"/>
      <c r="AGO266" s="70"/>
      <c r="AGP266" s="70"/>
      <c r="AGQ266" s="70"/>
      <c r="AGR266" s="70"/>
      <c r="AGS266" s="70"/>
      <c r="AGT266" s="70"/>
      <c r="AGU266" s="70"/>
      <c r="AGV266" s="70"/>
      <c r="AGW266" s="70"/>
      <c r="AGX266" s="70"/>
      <c r="AGY266" s="70"/>
      <c r="AGZ266" s="70"/>
      <c r="AHA266" s="70"/>
      <c r="AHB266" s="70"/>
      <c r="AHC266" s="70"/>
      <c r="AHD266" s="70"/>
      <c r="AHE266" s="70"/>
      <c r="AHF266" s="70"/>
      <c r="AHG266" s="70"/>
      <c r="AHH266" s="70"/>
      <c r="AHI266" s="70"/>
      <c r="AHJ266" s="70"/>
      <c r="AHK266" s="70"/>
      <c r="AHL266" s="70"/>
      <c r="AHM266" s="70"/>
      <c r="AHN266" s="70"/>
      <c r="AHO266" s="70"/>
      <c r="AHP266" s="70"/>
      <c r="AHQ266" s="70"/>
      <c r="AHR266" s="70"/>
      <c r="AHS266" s="70"/>
      <c r="AHT266" s="70"/>
      <c r="AHU266" s="70"/>
      <c r="AHV266" s="70"/>
      <c r="AHW266" s="70"/>
      <c r="AHX266" s="70"/>
      <c r="AHY266" s="70"/>
      <c r="AHZ266" s="70"/>
      <c r="AIA266" s="70"/>
      <c r="AIB266" s="70"/>
      <c r="AIC266" s="70"/>
      <c r="AID266" s="70"/>
      <c r="AIE266" s="70"/>
      <c r="AIF266" s="70"/>
      <c r="AIG266" s="70"/>
      <c r="AIH266" s="70"/>
      <c r="AII266" s="70"/>
      <c r="AIJ266" s="70"/>
      <c r="AIK266" s="70"/>
      <c r="AIL266" s="70"/>
      <c r="AIM266" s="70"/>
      <c r="AIN266" s="70"/>
      <c r="AIO266" s="70"/>
      <c r="AIP266" s="70"/>
      <c r="AIQ266" s="70"/>
      <c r="AIR266" s="70"/>
      <c r="AIS266" s="70"/>
      <c r="AIT266" s="70"/>
      <c r="AIU266" s="70"/>
      <c r="AIV266" s="70"/>
      <c r="AIW266" s="70"/>
      <c r="AIX266" s="70"/>
      <c r="AIY266" s="70"/>
      <c r="AIZ266" s="70"/>
      <c r="AJA266" s="70"/>
      <c r="AJB266" s="70"/>
      <c r="AJC266" s="70"/>
      <c r="AJD266" s="70"/>
      <c r="AJE266" s="70"/>
      <c r="AJF266" s="70"/>
      <c r="AJG266" s="70"/>
      <c r="AJH266" s="70"/>
      <c r="AJI266" s="70"/>
      <c r="AJJ266" s="70"/>
      <c r="AJK266" s="70"/>
      <c r="AJL266" s="70"/>
      <c r="AJM266" s="70"/>
      <c r="AJN266" s="70"/>
      <c r="AJO266" s="70"/>
      <c r="AJP266" s="70"/>
      <c r="AJQ266" s="70"/>
      <c r="AJR266" s="70"/>
      <c r="AJS266" s="70"/>
      <c r="AJT266" s="70"/>
      <c r="AJU266" s="70"/>
      <c r="AJV266" s="70"/>
      <c r="AJW266" s="70"/>
      <c r="AJX266" s="70"/>
      <c r="AJY266" s="70"/>
      <c r="AJZ266" s="70"/>
      <c r="AKA266" s="70"/>
      <c r="AKB266" s="70"/>
      <c r="AKC266" s="70"/>
      <c r="AKD266" s="70"/>
      <c r="AKE266" s="70"/>
      <c r="AKF266" s="70"/>
      <c r="AKG266" s="70"/>
      <c r="AKH266" s="70"/>
      <c r="AKI266" s="70"/>
      <c r="AKJ266" s="70"/>
      <c r="AKK266" s="70"/>
      <c r="AKL266" s="70"/>
      <c r="AKM266" s="70"/>
      <c r="AKN266" s="70"/>
      <c r="AKO266" s="70"/>
      <c r="AKP266" s="70"/>
      <c r="AKQ266" s="70"/>
      <c r="AKR266" s="70"/>
      <c r="AKS266" s="70"/>
      <c r="AKT266" s="70"/>
      <c r="AKU266" s="70"/>
      <c r="AKV266" s="70"/>
      <c r="AKW266" s="70"/>
      <c r="AKX266" s="70"/>
      <c r="AKY266" s="70"/>
      <c r="AKZ266" s="70"/>
      <c r="ALA266" s="70"/>
      <c r="ALB266" s="70"/>
      <c r="ALC266" s="70"/>
      <c r="ALD266" s="70"/>
      <c r="ALE266" s="70"/>
      <c r="ALF266" s="70"/>
      <c r="ALG266" s="70"/>
      <c r="ALH266" s="70"/>
      <c r="ALI266" s="70"/>
      <c r="ALJ266" s="70"/>
      <c r="ALK266" s="70"/>
      <c r="ALL266" s="70"/>
      <c r="ALM266" s="70"/>
      <c r="ALN266" s="70"/>
      <c r="ALO266" s="70"/>
      <c r="ALP266" s="70"/>
      <c r="ALQ266" s="70"/>
      <c r="ALR266" s="70"/>
      <c r="ALS266" s="70"/>
      <c r="ALT266" s="70"/>
      <c r="ALU266" s="70"/>
      <c r="ALV266" s="70"/>
      <c r="ALW266" s="70"/>
      <c r="ALX266" s="70"/>
      <c r="ALY266" s="70"/>
      <c r="ALZ266" s="70"/>
      <c r="AMA266" s="70"/>
      <c r="AMB266" s="70"/>
      <c r="AMC266" s="70"/>
      <c r="AMD266" s="70"/>
      <c r="AME266" s="70"/>
      <c r="AMF266" s="70"/>
      <c r="AMG266" s="70"/>
      <c r="AMH266" s="70"/>
      <c r="AMI266" s="70"/>
      <c r="AMK266" s="70"/>
    </row>
    <row r="267" customFormat="false" ht="32.8" hidden="false" customHeight="false" outlineLevel="0" collapsed="false">
      <c r="A267" s="65"/>
      <c r="B267" s="30" t="s">
        <v>251</v>
      </c>
      <c r="C267" s="79" t="s">
        <v>252</v>
      </c>
      <c r="D267" s="83"/>
      <c r="E267" s="74" t="n">
        <f aca="false">E268</f>
        <v>850000</v>
      </c>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c r="AU267" s="70"/>
      <c r="AV267" s="70"/>
      <c r="AW267" s="70"/>
      <c r="AX267" s="70"/>
      <c r="AY267" s="70"/>
      <c r="AZ267" s="70"/>
      <c r="BA267" s="70"/>
      <c r="BB267" s="70"/>
      <c r="BC267" s="70"/>
      <c r="BD267" s="70"/>
      <c r="BE267" s="70"/>
      <c r="BF267" s="70"/>
      <c r="BG267" s="70"/>
      <c r="BH267" s="70"/>
      <c r="BI267" s="70"/>
      <c r="BJ267" s="70"/>
      <c r="BK267" s="70"/>
      <c r="BL267" s="70"/>
      <c r="BM267" s="70"/>
      <c r="BN267" s="70"/>
      <c r="BO267" s="70"/>
      <c r="BP267" s="70"/>
      <c r="BQ267" s="70"/>
      <c r="BR267" s="70"/>
      <c r="BS267" s="70"/>
      <c r="BT267" s="70"/>
      <c r="BU267" s="70"/>
      <c r="BV267" s="70"/>
      <c r="BW267" s="70"/>
      <c r="BX267" s="70"/>
      <c r="BY267" s="70"/>
      <c r="BZ267" s="70"/>
      <c r="CA267" s="70"/>
      <c r="CB267" s="70"/>
      <c r="CC267" s="70"/>
      <c r="CD267" s="70"/>
      <c r="CE267" s="70"/>
      <c r="CF267" s="70"/>
      <c r="CG267" s="70"/>
      <c r="CH267" s="70"/>
      <c r="CI267" s="70"/>
      <c r="CJ267" s="70"/>
      <c r="CK267" s="70"/>
      <c r="CL267" s="70"/>
      <c r="CM267" s="70"/>
      <c r="CN267" s="70"/>
      <c r="CO267" s="70"/>
      <c r="CP267" s="70"/>
      <c r="CQ267" s="70"/>
      <c r="CR267" s="70"/>
      <c r="CS267" s="70"/>
      <c r="CT267" s="70"/>
      <c r="CU267" s="70"/>
      <c r="CV267" s="70"/>
      <c r="CW267" s="70"/>
      <c r="CX267" s="70"/>
      <c r="CY267" s="70"/>
      <c r="CZ267" s="70"/>
      <c r="DA267" s="70"/>
      <c r="DB267" s="70"/>
      <c r="DC267" s="70"/>
      <c r="DD267" s="70"/>
      <c r="DE267" s="70"/>
      <c r="DF267" s="70"/>
      <c r="DG267" s="70"/>
      <c r="DH267" s="70"/>
      <c r="DI267" s="70"/>
      <c r="DJ267" s="70"/>
      <c r="DK267" s="70"/>
      <c r="DL267" s="70"/>
      <c r="DM267" s="70"/>
      <c r="DN267" s="70"/>
      <c r="DO267" s="70"/>
      <c r="DP267" s="70"/>
      <c r="DQ267" s="70"/>
      <c r="DR267" s="70"/>
      <c r="DS267" s="70"/>
      <c r="DT267" s="70"/>
      <c r="DU267" s="70"/>
      <c r="DV267" s="70"/>
      <c r="DW267" s="70"/>
      <c r="DX267" s="70"/>
      <c r="DY267" s="70"/>
      <c r="DZ267" s="70"/>
      <c r="EA267" s="70"/>
      <c r="EB267" s="70"/>
      <c r="EC267" s="70"/>
      <c r="ED267" s="70"/>
      <c r="EE267" s="70"/>
      <c r="EF267" s="70"/>
      <c r="EG267" s="70"/>
      <c r="EH267" s="70"/>
      <c r="EI267" s="70"/>
      <c r="EJ267" s="70"/>
      <c r="EK267" s="70"/>
      <c r="EL267" s="70"/>
      <c r="EM267" s="70"/>
      <c r="EN267" s="70"/>
      <c r="EO267" s="70"/>
      <c r="EP267" s="70"/>
      <c r="EQ267" s="70"/>
      <c r="ER267" s="70"/>
      <c r="ES267" s="70"/>
      <c r="ET267" s="70"/>
      <c r="EU267" s="70"/>
      <c r="EV267" s="70"/>
      <c r="EW267" s="70"/>
      <c r="EX267" s="70"/>
      <c r="EY267" s="70"/>
      <c r="EZ267" s="70"/>
      <c r="FA267" s="70"/>
      <c r="FB267" s="70"/>
      <c r="FC267" s="70"/>
      <c r="FD267" s="70"/>
      <c r="FE267" s="70"/>
      <c r="FF267" s="70"/>
      <c r="FG267" s="70"/>
      <c r="FH267" s="70"/>
      <c r="FI267" s="70"/>
      <c r="FJ267" s="70"/>
      <c r="FK267" s="70"/>
      <c r="FL267" s="70"/>
      <c r="FM267" s="70"/>
      <c r="FN267" s="70"/>
      <c r="FO267" s="70"/>
      <c r="FP267" s="70"/>
      <c r="FQ267" s="70"/>
      <c r="FR267" s="70"/>
      <c r="FS267" s="70"/>
      <c r="FT267" s="70"/>
      <c r="FU267" s="70"/>
      <c r="FV267" s="70"/>
      <c r="FW267" s="70"/>
      <c r="FX267" s="70"/>
      <c r="FY267" s="70"/>
      <c r="FZ267" s="70"/>
      <c r="GA267" s="70"/>
      <c r="GB267" s="70"/>
      <c r="GC267" s="70"/>
      <c r="GD267" s="70"/>
      <c r="GE267" s="70"/>
      <c r="GF267" s="70"/>
      <c r="GG267" s="70"/>
      <c r="GH267" s="70"/>
      <c r="GI267" s="70"/>
      <c r="GJ267" s="70"/>
      <c r="GK267" s="70"/>
      <c r="GL267" s="70"/>
      <c r="GM267" s="70"/>
      <c r="GN267" s="70"/>
      <c r="GO267" s="70"/>
      <c r="GP267" s="70"/>
      <c r="GQ267" s="70"/>
      <c r="GR267" s="70"/>
      <c r="GS267" s="70"/>
      <c r="GT267" s="70"/>
      <c r="GU267" s="70"/>
      <c r="GV267" s="70"/>
      <c r="GW267" s="70"/>
      <c r="GX267" s="70"/>
      <c r="GY267" s="70"/>
      <c r="GZ267" s="70"/>
      <c r="HA267" s="70"/>
      <c r="HB267" s="70"/>
      <c r="HC267" s="70"/>
      <c r="HD267" s="70"/>
      <c r="HE267" s="70"/>
      <c r="HF267" s="70"/>
      <c r="HG267" s="70"/>
      <c r="HH267" s="70"/>
      <c r="HI267" s="70"/>
      <c r="HJ267" s="70"/>
      <c r="HK267" s="70"/>
      <c r="HL267" s="70"/>
      <c r="HM267" s="70"/>
      <c r="HN267" s="70"/>
      <c r="HO267" s="70"/>
      <c r="HP267" s="70"/>
      <c r="HQ267" s="70"/>
      <c r="HR267" s="70"/>
      <c r="HS267" s="70"/>
      <c r="HT267" s="70"/>
      <c r="HU267" s="70"/>
      <c r="HV267" s="70"/>
      <c r="HW267" s="70"/>
      <c r="HX267" s="70"/>
      <c r="HY267" s="70"/>
      <c r="HZ267" s="70"/>
      <c r="IA267" s="70"/>
      <c r="IB267" s="70"/>
      <c r="IC267" s="70"/>
      <c r="ID267" s="70"/>
      <c r="IE267" s="70"/>
      <c r="IF267" s="70"/>
      <c r="IG267" s="70"/>
      <c r="IH267" s="70"/>
      <c r="II267" s="70"/>
      <c r="IJ267" s="70"/>
      <c r="IK267" s="70"/>
      <c r="IL267" s="70"/>
      <c r="IM267" s="70"/>
      <c r="IN267" s="70"/>
      <c r="IO267" s="70"/>
      <c r="IP267" s="70"/>
      <c r="IQ267" s="70"/>
      <c r="IR267" s="70"/>
      <c r="IS267" s="70"/>
      <c r="IT267" s="70"/>
      <c r="IU267" s="70"/>
      <c r="IV267" s="70"/>
      <c r="IW267" s="70"/>
      <c r="IX267" s="70"/>
      <c r="IY267" s="70"/>
      <c r="IZ267" s="70"/>
      <c r="JA267" s="70"/>
      <c r="JB267" s="70"/>
      <c r="JC267" s="70"/>
      <c r="JD267" s="70"/>
      <c r="JE267" s="70"/>
      <c r="JF267" s="70"/>
      <c r="JG267" s="70"/>
      <c r="JH267" s="70"/>
      <c r="JI267" s="70"/>
      <c r="JJ267" s="70"/>
      <c r="JK267" s="70"/>
      <c r="JL267" s="70"/>
      <c r="JM267" s="70"/>
      <c r="JN267" s="70"/>
      <c r="JO267" s="70"/>
      <c r="JP267" s="70"/>
      <c r="JQ267" s="70"/>
      <c r="JR267" s="70"/>
      <c r="JS267" s="70"/>
      <c r="JT267" s="70"/>
      <c r="JU267" s="70"/>
      <c r="JV267" s="70"/>
      <c r="JW267" s="70"/>
      <c r="JX267" s="70"/>
      <c r="JY267" s="70"/>
      <c r="JZ267" s="70"/>
      <c r="KA267" s="70"/>
      <c r="KB267" s="70"/>
      <c r="KC267" s="70"/>
      <c r="KD267" s="70"/>
      <c r="KE267" s="70"/>
      <c r="KF267" s="70"/>
      <c r="KG267" s="70"/>
      <c r="KH267" s="70"/>
      <c r="KI267" s="70"/>
      <c r="KJ267" s="70"/>
      <c r="KK267" s="70"/>
      <c r="KL267" s="70"/>
      <c r="KM267" s="70"/>
      <c r="KN267" s="70"/>
      <c r="KO267" s="70"/>
      <c r="KP267" s="70"/>
      <c r="KQ267" s="70"/>
      <c r="KR267" s="70"/>
      <c r="KS267" s="70"/>
      <c r="KT267" s="70"/>
      <c r="KU267" s="70"/>
      <c r="KV267" s="70"/>
      <c r="KW267" s="70"/>
      <c r="KX267" s="70"/>
      <c r="KY267" s="70"/>
      <c r="KZ267" s="70"/>
      <c r="LA267" s="70"/>
      <c r="LB267" s="70"/>
      <c r="LC267" s="70"/>
      <c r="LD267" s="70"/>
      <c r="LE267" s="70"/>
      <c r="LF267" s="70"/>
      <c r="LG267" s="70"/>
      <c r="LH267" s="70"/>
      <c r="LI267" s="70"/>
      <c r="LJ267" s="70"/>
      <c r="LK267" s="70"/>
      <c r="LL267" s="70"/>
      <c r="LM267" s="70"/>
      <c r="LN267" s="70"/>
      <c r="LO267" s="70"/>
      <c r="LP267" s="70"/>
      <c r="LQ267" s="70"/>
      <c r="LR267" s="70"/>
      <c r="LS267" s="70"/>
      <c r="LT267" s="70"/>
      <c r="LU267" s="70"/>
      <c r="LV267" s="70"/>
      <c r="LW267" s="70"/>
      <c r="LX267" s="70"/>
      <c r="LY267" s="70"/>
      <c r="LZ267" s="70"/>
      <c r="MA267" s="70"/>
      <c r="MB267" s="70"/>
      <c r="MC267" s="70"/>
      <c r="MD267" s="70"/>
      <c r="ME267" s="70"/>
      <c r="MF267" s="70"/>
      <c r="MG267" s="70"/>
      <c r="MH267" s="70"/>
      <c r="MI267" s="70"/>
      <c r="MJ267" s="70"/>
      <c r="MK267" s="70"/>
      <c r="ML267" s="70"/>
      <c r="MM267" s="70"/>
      <c r="MN267" s="70"/>
      <c r="MO267" s="70"/>
      <c r="MP267" s="70"/>
      <c r="MQ267" s="70"/>
      <c r="MR267" s="70"/>
      <c r="MS267" s="70"/>
      <c r="MT267" s="70"/>
      <c r="MU267" s="70"/>
      <c r="MV267" s="70"/>
      <c r="MW267" s="70"/>
      <c r="MX267" s="70"/>
      <c r="MY267" s="70"/>
      <c r="MZ267" s="70"/>
      <c r="NA267" s="70"/>
      <c r="NB267" s="70"/>
      <c r="NC267" s="70"/>
      <c r="ND267" s="70"/>
      <c r="NE267" s="70"/>
      <c r="NF267" s="70"/>
      <c r="NG267" s="70"/>
      <c r="NH267" s="70"/>
      <c r="NI267" s="70"/>
      <c r="NJ267" s="70"/>
      <c r="NK267" s="70"/>
      <c r="NL267" s="70"/>
      <c r="NM267" s="70"/>
      <c r="NN267" s="70"/>
      <c r="NO267" s="70"/>
      <c r="NP267" s="70"/>
      <c r="NQ267" s="70"/>
      <c r="NR267" s="70"/>
      <c r="NS267" s="70"/>
      <c r="NT267" s="70"/>
      <c r="NU267" s="70"/>
      <c r="NV267" s="70"/>
      <c r="NW267" s="70"/>
      <c r="NX267" s="70"/>
      <c r="NY267" s="70"/>
      <c r="NZ267" s="70"/>
      <c r="OA267" s="70"/>
      <c r="OB267" s="70"/>
      <c r="OC267" s="70"/>
      <c r="OD267" s="70"/>
      <c r="OE267" s="70"/>
      <c r="OF267" s="70"/>
      <c r="OG267" s="70"/>
      <c r="OH267" s="70"/>
      <c r="OI267" s="70"/>
      <c r="OJ267" s="70"/>
      <c r="OK267" s="70"/>
      <c r="OL267" s="70"/>
      <c r="OM267" s="70"/>
      <c r="ON267" s="70"/>
      <c r="OO267" s="70"/>
      <c r="OP267" s="70"/>
      <c r="OQ267" s="70"/>
      <c r="OR267" s="70"/>
      <c r="OS267" s="70"/>
      <c r="OT267" s="70"/>
      <c r="OU267" s="70"/>
      <c r="OV267" s="70"/>
      <c r="OW267" s="70"/>
      <c r="OX267" s="70"/>
      <c r="OY267" s="70"/>
      <c r="OZ267" s="70"/>
      <c r="PA267" s="70"/>
      <c r="PB267" s="70"/>
      <c r="PC267" s="70"/>
      <c r="PD267" s="70"/>
      <c r="PE267" s="70"/>
      <c r="PF267" s="70"/>
      <c r="PG267" s="70"/>
      <c r="PH267" s="70"/>
      <c r="PI267" s="70"/>
      <c r="PJ267" s="70"/>
      <c r="PK267" s="70"/>
      <c r="PL267" s="70"/>
      <c r="PM267" s="70"/>
      <c r="PN267" s="70"/>
      <c r="PO267" s="70"/>
      <c r="PP267" s="70"/>
      <c r="PQ267" s="70"/>
      <c r="PR267" s="70"/>
      <c r="PS267" s="70"/>
      <c r="PT267" s="70"/>
      <c r="PU267" s="70"/>
      <c r="PV267" s="70"/>
      <c r="PW267" s="70"/>
      <c r="PX267" s="70"/>
      <c r="PY267" s="70"/>
      <c r="PZ267" s="70"/>
      <c r="QA267" s="70"/>
      <c r="QB267" s="70"/>
      <c r="QC267" s="70"/>
      <c r="QD267" s="70"/>
      <c r="QE267" s="70"/>
      <c r="QF267" s="70"/>
      <c r="QG267" s="70"/>
      <c r="QH267" s="70"/>
      <c r="QI267" s="70"/>
      <c r="QJ267" s="70"/>
      <c r="QK267" s="70"/>
      <c r="QL267" s="70"/>
      <c r="QM267" s="70"/>
      <c r="QN267" s="70"/>
      <c r="QO267" s="70"/>
      <c r="QP267" s="70"/>
      <c r="QQ267" s="70"/>
      <c r="QR267" s="70"/>
      <c r="QS267" s="70"/>
      <c r="QT267" s="70"/>
      <c r="QU267" s="70"/>
      <c r="QV267" s="70"/>
      <c r="QW267" s="70"/>
      <c r="QX267" s="70"/>
      <c r="QY267" s="70"/>
      <c r="QZ267" s="70"/>
      <c r="RA267" s="70"/>
      <c r="RB267" s="70"/>
      <c r="RC267" s="70"/>
      <c r="RD267" s="70"/>
      <c r="RE267" s="70"/>
      <c r="RF267" s="70"/>
      <c r="RG267" s="70"/>
      <c r="RH267" s="70"/>
      <c r="RI267" s="70"/>
      <c r="RJ267" s="70"/>
      <c r="RK267" s="70"/>
      <c r="RL267" s="70"/>
      <c r="RM267" s="70"/>
      <c r="RN267" s="70"/>
      <c r="RO267" s="70"/>
      <c r="RP267" s="70"/>
      <c r="RQ267" s="70"/>
      <c r="RR267" s="70"/>
      <c r="RS267" s="70"/>
      <c r="RT267" s="70"/>
      <c r="RU267" s="70"/>
      <c r="RV267" s="70"/>
      <c r="RW267" s="70"/>
      <c r="RX267" s="70"/>
      <c r="RY267" s="70"/>
      <c r="RZ267" s="70"/>
      <c r="SA267" s="70"/>
      <c r="SB267" s="70"/>
      <c r="SC267" s="70"/>
      <c r="SD267" s="70"/>
      <c r="SE267" s="70"/>
      <c r="SF267" s="70"/>
      <c r="SG267" s="70"/>
      <c r="SH267" s="70"/>
      <c r="SI267" s="70"/>
      <c r="SJ267" s="70"/>
      <c r="SK267" s="70"/>
      <c r="SL267" s="70"/>
      <c r="SM267" s="70"/>
      <c r="SN267" s="70"/>
      <c r="SO267" s="70"/>
      <c r="SP267" s="70"/>
      <c r="SQ267" s="70"/>
      <c r="SR267" s="70"/>
      <c r="SS267" s="70"/>
      <c r="ST267" s="70"/>
      <c r="SU267" s="70"/>
      <c r="SV267" s="70"/>
      <c r="SW267" s="70"/>
      <c r="SX267" s="70"/>
      <c r="SY267" s="70"/>
      <c r="SZ267" s="70"/>
      <c r="TA267" s="70"/>
      <c r="TB267" s="70"/>
      <c r="TC267" s="70"/>
      <c r="TD267" s="70"/>
      <c r="TE267" s="70"/>
      <c r="TF267" s="70"/>
      <c r="TG267" s="70"/>
      <c r="TH267" s="70"/>
      <c r="TI267" s="70"/>
      <c r="TJ267" s="70"/>
      <c r="TK267" s="70"/>
      <c r="TL267" s="70"/>
      <c r="TM267" s="70"/>
      <c r="TN267" s="70"/>
      <c r="TO267" s="70"/>
      <c r="TP267" s="70"/>
      <c r="TQ267" s="70"/>
      <c r="TR267" s="70"/>
      <c r="TS267" s="70"/>
      <c r="TT267" s="70"/>
      <c r="TU267" s="70"/>
      <c r="TV267" s="70"/>
      <c r="TW267" s="70"/>
      <c r="TX267" s="70"/>
      <c r="TY267" s="70"/>
      <c r="TZ267" s="70"/>
      <c r="UA267" s="70"/>
      <c r="UB267" s="70"/>
      <c r="UC267" s="70"/>
      <c r="UD267" s="70"/>
      <c r="UE267" s="70"/>
      <c r="UF267" s="70"/>
      <c r="UG267" s="70"/>
      <c r="UH267" s="70"/>
      <c r="UI267" s="70"/>
      <c r="UJ267" s="70"/>
      <c r="UK267" s="70"/>
      <c r="UL267" s="70"/>
      <c r="UM267" s="70"/>
      <c r="UN267" s="70"/>
      <c r="UO267" s="70"/>
      <c r="UP267" s="70"/>
      <c r="UQ267" s="70"/>
      <c r="UR267" s="70"/>
      <c r="US267" s="70"/>
      <c r="UT267" s="70"/>
      <c r="UU267" s="70"/>
      <c r="UV267" s="70"/>
      <c r="UW267" s="70"/>
      <c r="UX267" s="70"/>
      <c r="UY267" s="70"/>
      <c r="UZ267" s="70"/>
      <c r="VA267" s="70"/>
      <c r="VB267" s="70"/>
      <c r="VC267" s="70"/>
      <c r="VD267" s="70"/>
      <c r="VE267" s="70"/>
      <c r="VF267" s="70"/>
      <c r="VG267" s="70"/>
      <c r="VH267" s="70"/>
      <c r="VI267" s="70"/>
      <c r="VJ267" s="70"/>
      <c r="VK267" s="70"/>
      <c r="VL267" s="70"/>
      <c r="VM267" s="70"/>
      <c r="VN267" s="70"/>
      <c r="VO267" s="70"/>
      <c r="VP267" s="70"/>
      <c r="VQ267" s="70"/>
      <c r="VR267" s="70"/>
      <c r="VS267" s="70"/>
      <c r="VT267" s="70"/>
      <c r="VU267" s="70"/>
      <c r="VV267" s="70"/>
      <c r="VW267" s="70"/>
      <c r="VX267" s="70"/>
      <c r="VY267" s="70"/>
      <c r="VZ267" s="70"/>
      <c r="WA267" s="70"/>
      <c r="WB267" s="70"/>
      <c r="WC267" s="70"/>
      <c r="WD267" s="70"/>
      <c r="WE267" s="70"/>
      <c r="WF267" s="70"/>
      <c r="WG267" s="70"/>
      <c r="WH267" s="70"/>
      <c r="WI267" s="70"/>
      <c r="WJ267" s="70"/>
      <c r="WK267" s="70"/>
      <c r="WL267" s="70"/>
      <c r="WM267" s="70"/>
      <c r="WN267" s="70"/>
      <c r="WO267" s="70"/>
      <c r="WP267" s="70"/>
      <c r="WQ267" s="70"/>
      <c r="WR267" s="70"/>
      <c r="WS267" s="70"/>
      <c r="WT267" s="70"/>
      <c r="WU267" s="70"/>
      <c r="WV267" s="70"/>
      <c r="WW267" s="70"/>
      <c r="WX267" s="70"/>
      <c r="WY267" s="70"/>
      <c r="WZ267" s="70"/>
      <c r="XA267" s="70"/>
      <c r="XB267" s="70"/>
      <c r="XC267" s="70"/>
      <c r="XD267" s="70"/>
      <c r="XE267" s="70"/>
      <c r="XF267" s="70"/>
      <c r="XG267" s="70"/>
      <c r="XH267" s="70"/>
      <c r="XI267" s="70"/>
      <c r="XJ267" s="70"/>
      <c r="XK267" s="70"/>
      <c r="XL267" s="70"/>
      <c r="XM267" s="70"/>
      <c r="XN267" s="70"/>
      <c r="XO267" s="70"/>
      <c r="XP267" s="70"/>
      <c r="XQ267" s="70"/>
      <c r="XR267" s="70"/>
      <c r="XS267" s="70"/>
      <c r="XT267" s="70"/>
      <c r="XU267" s="70"/>
      <c r="XV267" s="70"/>
      <c r="XW267" s="70"/>
      <c r="XX267" s="70"/>
      <c r="XY267" s="70"/>
      <c r="XZ267" s="70"/>
      <c r="YA267" s="70"/>
      <c r="YB267" s="70"/>
      <c r="YC267" s="70"/>
      <c r="YD267" s="70"/>
      <c r="YE267" s="70"/>
      <c r="YF267" s="70"/>
      <c r="YG267" s="70"/>
      <c r="YH267" s="70"/>
      <c r="YI267" s="70"/>
      <c r="YJ267" s="70"/>
      <c r="YK267" s="70"/>
      <c r="YL267" s="70"/>
      <c r="YM267" s="70"/>
      <c r="YN267" s="70"/>
      <c r="YO267" s="70"/>
      <c r="YP267" s="70"/>
      <c r="YQ267" s="70"/>
      <c r="YR267" s="70"/>
      <c r="YS267" s="70"/>
      <c r="YT267" s="70"/>
      <c r="YU267" s="70"/>
      <c r="YV267" s="70"/>
      <c r="YW267" s="70"/>
      <c r="YX267" s="70"/>
      <c r="YY267" s="70"/>
      <c r="YZ267" s="70"/>
      <c r="ZA267" s="70"/>
      <c r="ZB267" s="70"/>
      <c r="ZC267" s="70"/>
      <c r="ZD267" s="70"/>
      <c r="ZE267" s="70"/>
      <c r="ZF267" s="70"/>
      <c r="ZG267" s="70"/>
      <c r="ZH267" s="70"/>
      <c r="ZI267" s="70"/>
      <c r="ZJ267" s="70"/>
      <c r="ZK267" s="70"/>
      <c r="ZL267" s="70"/>
      <c r="ZM267" s="70"/>
      <c r="ZN267" s="70"/>
      <c r="ZO267" s="70"/>
      <c r="ZP267" s="70"/>
      <c r="ZQ267" s="70"/>
      <c r="ZR267" s="70"/>
      <c r="ZS267" s="70"/>
      <c r="ZT267" s="70"/>
      <c r="ZU267" s="70"/>
      <c r="ZV267" s="70"/>
      <c r="ZW267" s="70"/>
      <c r="ZX267" s="70"/>
      <c r="ZY267" s="70"/>
      <c r="ZZ267" s="70"/>
      <c r="AAA267" s="70"/>
      <c r="AAB267" s="70"/>
      <c r="AAC267" s="70"/>
      <c r="AAD267" s="70"/>
      <c r="AAE267" s="70"/>
      <c r="AAF267" s="70"/>
      <c r="AAG267" s="70"/>
      <c r="AAH267" s="70"/>
      <c r="AAI267" s="70"/>
      <c r="AAJ267" s="70"/>
      <c r="AAK267" s="70"/>
      <c r="AAL267" s="70"/>
      <c r="AAM267" s="70"/>
      <c r="AAN267" s="70"/>
      <c r="AAO267" s="70"/>
      <c r="AAP267" s="70"/>
      <c r="AAQ267" s="70"/>
      <c r="AAR267" s="70"/>
      <c r="AAS267" s="70"/>
      <c r="AAT267" s="70"/>
      <c r="AAU267" s="70"/>
      <c r="AAV267" s="70"/>
      <c r="AAW267" s="70"/>
      <c r="AAX267" s="70"/>
      <c r="AAY267" s="70"/>
      <c r="AAZ267" s="70"/>
      <c r="ABA267" s="70"/>
      <c r="ABB267" s="70"/>
      <c r="ABC267" s="70"/>
      <c r="ABD267" s="70"/>
      <c r="ABE267" s="70"/>
      <c r="ABF267" s="70"/>
      <c r="ABG267" s="70"/>
      <c r="ABH267" s="70"/>
      <c r="ABI267" s="70"/>
      <c r="ABJ267" s="70"/>
      <c r="ABK267" s="70"/>
      <c r="ABL267" s="70"/>
      <c r="ABM267" s="70"/>
      <c r="ABN267" s="70"/>
      <c r="ABO267" s="70"/>
      <c r="ABP267" s="70"/>
      <c r="ABQ267" s="70"/>
      <c r="ABR267" s="70"/>
      <c r="ABS267" s="70"/>
      <c r="ABT267" s="70"/>
      <c r="ABU267" s="70"/>
      <c r="ABV267" s="70"/>
      <c r="ABW267" s="70"/>
      <c r="ABX267" s="70"/>
      <c r="ABY267" s="70"/>
      <c r="ABZ267" s="70"/>
      <c r="ACA267" s="70"/>
      <c r="ACB267" s="70"/>
      <c r="ACC267" s="70"/>
      <c r="ACD267" s="70"/>
      <c r="ACE267" s="70"/>
      <c r="ACF267" s="70"/>
      <c r="ACG267" s="70"/>
      <c r="ACH267" s="70"/>
      <c r="ACI267" s="70"/>
      <c r="ACJ267" s="70"/>
      <c r="ACK267" s="70"/>
      <c r="ACL267" s="70"/>
      <c r="ACM267" s="70"/>
      <c r="ACN267" s="70"/>
      <c r="ACO267" s="70"/>
      <c r="ACP267" s="70"/>
      <c r="ACQ267" s="70"/>
      <c r="ACR267" s="70"/>
      <c r="ACS267" s="70"/>
      <c r="ACT267" s="70"/>
      <c r="ACU267" s="70"/>
      <c r="ACV267" s="70"/>
      <c r="ACW267" s="70"/>
      <c r="ACX267" s="70"/>
      <c r="ACY267" s="70"/>
      <c r="ACZ267" s="70"/>
      <c r="ADA267" s="70"/>
      <c r="ADB267" s="70"/>
      <c r="ADC267" s="70"/>
      <c r="ADD267" s="70"/>
      <c r="ADE267" s="70"/>
      <c r="ADF267" s="70"/>
      <c r="ADG267" s="70"/>
      <c r="ADH267" s="70"/>
      <c r="ADI267" s="70"/>
      <c r="ADJ267" s="70"/>
      <c r="ADK267" s="70"/>
      <c r="ADL267" s="70"/>
      <c r="ADM267" s="70"/>
      <c r="ADN267" s="70"/>
      <c r="ADO267" s="70"/>
      <c r="ADP267" s="70"/>
      <c r="ADQ267" s="70"/>
      <c r="ADR267" s="70"/>
      <c r="ADS267" s="70"/>
      <c r="ADT267" s="70"/>
      <c r="ADU267" s="70"/>
      <c r="ADV267" s="70"/>
      <c r="ADW267" s="70"/>
      <c r="ADX267" s="70"/>
      <c r="ADY267" s="70"/>
      <c r="ADZ267" s="70"/>
      <c r="AEA267" s="70"/>
      <c r="AEB267" s="70"/>
      <c r="AEC267" s="70"/>
      <c r="AED267" s="70"/>
      <c r="AEE267" s="70"/>
      <c r="AEF267" s="70"/>
      <c r="AEG267" s="70"/>
      <c r="AEH267" s="70"/>
      <c r="AEI267" s="70"/>
      <c r="AEJ267" s="70"/>
      <c r="AEK267" s="70"/>
      <c r="AEL267" s="70"/>
      <c r="AEM267" s="70"/>
      <c r="AEN267" s="70"/>
      <c r="AEO267" s="70"/>
      <c r="AEP267" s="70"/>
      <c r="AEQ267" s="70"/>
      <c r="AER267" s="70"/>
      <c r="AES267" s="70"/>
      <c r="AET267" s="70"/>
      <c r="AEU267" s="70"/>
      <c r="AEV267" s="70"/>
      <c r="AEW267" s="70"/>
      <c r="AEX267" s="70"/>
      <c r="AEY267" s="70"/>
      <c r="AEZ267" s="70"/>
      <c r="AFA267" s="70"/>
      <c r="AFB267" s="70"/>
      <c r="AFC267" s="70"/>
      <c r="AFD267" s="70"/>
      <c r="AFE267" s="70"/>
      <c r="AFF267" s="70"/>
      <c r="AFG267" s="70"/>
      <c r="AFH267" s="70"/>
      <c r="AFI267" s="70"/>
      <c r="AFJ267" s="70"/>
      <c r="AFK267" s="70"/>
      <c r="AFL267" s="70"/>
      <c r="AFM267" s="70"/>
      <c r="AFN267" s="70"/>
      <c r="AFO267" s="70"/>
      <c r="AFP267" s="70"/>
      <c r="AFQ267" s="70"/>
      <c r="AFR267" s="70"/>
      <c r="AFS267" s="70"/>
      <c r="AFT267" s="70"/>
      <c r="AFU267" s="70"/>
      <c r="AFV267" s="70"/>
      <c r="AFW267" s="70"/>
      <c r="AFX267" s="70"/>
      <c r="AFY267" s="70"/>
      <c r="AFZ267" s="70"/>
      <c r="AGA267" s="70"/>
      <c r="AGB267" s="70"/>
      <c r="AGC267" s="70"/>
      <c r="AGD267" s="70"/>
      <c r="AGE267" s="70"/>
      <c r="AGF267" s="70"/>
      <c r="AGG267" s="70"/>
      <c r="AGH267" s="70"/>
      <c r="AGI267" s="70"/>
      <c r="AGJ267" s="70"/>
      <c r="AGK267" s="70"/>
      <c r="AGL267" s="70"/>
      <c r="AGM267" s="70"/>
      <c r="AGN267" s="70"/>
      <c r="AGO267" s="70"/>
      <c r="AGP267" s="70"/>
      <c r="AGQ267" s="70"/>
      <c r="AGR267" s="70"/>
      <c r="AGS267" s="70"/>
      <c r="AGT267" s="70"/>
      <c r="AGU267" s="70"/>
      <c r="AGV267" s="70"/>
      <c r="AGW267" s="70"/>
      <c r="AGX267" s="70"/>
      <c r="AGY267" s="70"/>
      <c r="AGZ267" s="70"/>
      <c r="AHA267" s="70"/>
      <c r="AHB267" s="70"/>
      <c r="AHC267" s="70"/>
      <c r="AHD267" s="70"/>
      <c r="AHE267" s="70"/>
      <c r="AHF267" s="70"/>
      <c r="AHG267" s="70"/>
      <c r="AHH267" s="70"/>
      <c r="AHI267" s="70"/>
      <c r="AHJ267" s="70"/>
      <c r="AHK267" s="70"/>
      <c r="AHL267" s="70"/>
      <c r="AHM267" s="70"/>
      <c r="AHN267" s="70"/>
      <c r="AHO267" s="70"/>
      <c r="AHP267" s="70"/>
      <c r="AHQ267" s="70"/>
      <c r="AHR267" s="70"/>
      <c r="AHS267" s="70"/>
      <c r="AHT267" s="70"/>
      <c r="AHU267" s="70"/>
      <c r="AHV267" s="70"/>
      <c r="AHW267" s="70"/>
      <c r="AHX267" s="70"/>
      <c r="AHY267" s="70"/>
      <c r="AHZ267" s="70"/>
      <c r="AIA267" s="70"/>
      <c r="AIB267" s="70"/>
      <c r="AIC267" s="70"/>
      <c r="AID267" s="70"/>
      <c r="AIE267" s="70"/>
      <c r="AIF267" s="70"/>
      <c r="AIG267" s="70"/>
      <c r="AIH267" s="70"/>
      <c r="AII267" s="70"/>
      <c r="AIJ267" s="70"/>
      <c r="AIK267" s="70"/>
      <c r="AIL267" s="70"/>
      <c r="AIM267" s="70"/>
      <c r="AIN267" s="70"/>
      <c r="AIO267" s="70"/>
      <c r="AIP267" s="70"/>
      <c r="AIQ267" s="70"/>
      <c r="AIR267" s="70"/>
      <c r="AIS267" s="70"/>
      <c r="AIT267" s="70"/>
      <c r="AIU267" s="70"/>
      <c r="AIV267" s="70"/>
      <c r="AIW267" s="70"/>
      <c r="AIX267" s="70"/>
      <c r="AIY267" s="70"/>
      <c r="AIZ267" s="70"/>
      <c r="AJA267" s="70"/>
      <c r="AJB267" s="70"/>
      <c r="AJC267" s="70"/>
      <c r="AJD267" s="70"/>
      <c r="AJE267" s="70"/>
      <c r="AJF267" s="70"/>
      <c r="AJG267" s="70"/>
      <c r="AJH267" s="70"/>
      <c r="AJI267" s="70"/>
      <c r="AJJ267" s="70"/>
      <c r="AJK267" s="70"/>
      <c r="AJL267" s="70"/>
      <c r="AJM267" s="70"/>
      <c r="AJN267" s="70"/>
      <c r="AJO267" s="70"/>
      <c r="AJP267" s="70"/>
      <c r="AJQ267" s="70"/>
      <c r="AJR267" s="70"/>
      <c r="AJS267" s="70"/>
      <c r="AJT267" s="70"/>
      <c r="AJU267" s="70"/>
      <c r="AJV267" s="70"/>
      <c r="AJW267" s="70"/>
      <c r="AJX267" s="70"/>
      <c r="AJY267" s="70"/>
      <c r="AJZ267" s="70"/>
      <c r="AKA267" s="70"/>
      <c r="AKB267" s="70"/>
      <c r="AKC267" s="70"/>
      <c r="AKD267" s="70"/>
      <c r="AKE267" s="70"/>
      <c r="AKF267" s="70"/>
      <c r="AKG267" s="70"/>
      <c r="AKH267" s="70"/>
      <c r="AKI267" s="70"/>
      <c r="AKJ267" s="70"/>
      <c r="AKK267" s="70"/>
      <c r="AKL267" s="70"/>
      <c r="AKM267" s="70"/>
      <c r="AKN267" s="70"/>
      <c r="AKO267" s="70"/>
      <c r="AKP267" s="70"/>
      <c r="AKQ267" s="70"/>
      <c r="AKR267" s="70"/>
      <c r="AKS267" s="70"/>
      <c r="AKT267" s="70"/>
      <c r="AKU267" s="70"/>
      <c r="AKV267" s="70"/>
      <c r="AKW267" s="70"/>
      <c r="AKX267" s="70"/>
      <c r="AKY267" s="70"/>
      <c r="AKZ267" s="70"/>
      <c r="ALA267" s="70"/>
      <c r="ALB267" s="70"/>
      <c r="ALC267" s="70"/>
      <c r="ALD267" s="70"/>
      <c r="ALE267" s="70"/>
      <c r="ALF267" s="70"/>
      <c r="ALG267" s="70"/>
      <c r="ALH267" s="70"/>
      <c r="ALI267" s="70"/>
      <c r="ALJ267" s="70"/>
      <c r="ALK267" s="70"/>
      <c r="ALL267" s="70"/>
      <c r="ALM267" s="70"/>
      <c r="ALN267" s="70"/>
      <c r="ALO267" s="70"/>
      <c r="ALP267" s="70"/>
      <c r="ALQ267" s="70"/>
      <c r="ALR267" s="70"/>
      <c r="ALS267" s="70"/>
      <c r="ALT267" s="70"/>
      <c r="ALU267" s="70"/>
      <c r="ALV267" s="70"/>
      <c r="ALW267" s="70"/>
      <c r="ALX267" s="70"/>
      <c r="ALY267" s="70"/>
      <c r="ALZ267" s="70"/>
      <c r="AMA267" s="70"/>
      <c r="AMB267" s="70"/>
      <c r="AMC267" s="70"/>
      <c r="AMD267" s="70"/>
      <c r="AME267" s="70"/>
      <c r="AMF267" s="70"/>
      <c r="AMG267" s="70"/>
      <c r="AMH267" s="70"/>
      <c r="AMI267" s="70"/>
      <c r="AMK267" s="70"/>
    </row>
    <row r="268" customFormat="false" ht="220.85" hidden="false" customHeight="false" outlineLevel="0" collapsed="false">
      <c r="A268" s="65"/>
      <c r="B268" s="30" t="s">
        <v>253</v>
      </c>
      <c r="C268" s="79" t="s">
        <v>254</v>
      </c>
      <c r="D268" s="83"/>
      <c r="E268" s="74" t="n">
        <f aca="false">E269</f>
        <v>850000</v>
      </c>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c r="AG268" s="70"/>
      <c r="AH268" s="70"/>
      <c r="AI268" s="70"/>
      <c r="AJ268" s="70"/>
      <c r="AK268" s="70"/>
      <c r="AL268" s="70"/>
      <c r="AM268" s="70"/>
      <c r="AN268" s="70"/>
      <c r="AO268" s="70"/>
      <c r="AP268" s="70"/>
      <c r="AQ268" s="70"/>
      <c r="AR268" s="70"/>
      <c r="AS268" s="70"/>
      <c r="AT268" s="70"/>
      <c r="AU268" s="70"/>
      <c r="AV268" s="70"/>
      <c r="AW268" s="70"/>
      <c r="AX268" s="70"/>
      <c r="AY268" s="70"/>
      <c r="AZ268" s="70"/>
      <c r="BA268" s="70"/>
      <c r="BB268" s="70"/>
      <c r="BC268" s="70"/>
      <c r="BD268" s="70"/>
      <c r="BE268" s="70"/>
      <c r="BF268" s="70"/>
      <c r="BG268" s="70"/>
      <c r="BH268" s="70"/>
      <c r="BI268" s="70"/>
      <c r="BJ268" s="70"/>
      <c r="BK268" s="70"/>
      <c r="BL268" s="70"/>
      <c r="BM268" s="70"/>
      <c r="BN268" s="70"/>
      <c r="BO268" s="70"/>
      <c r="BP268" s="70"/>
      <c r="BQ268" s="70"/>
      <c r="BR268" s="70"/>
      <c r="BS268" s="70"/>
      <c r="BT268" s="70"/>
      <c r="BU268" s="70"/>
      <c r="BV268" s="70"/>
      <c r="BW268" s="70"/>
      <c r="BX268" s="70"/>
      <c r="BY268" s="70"/>
      <c r="BZ268" s="70"/>
      <c r="CA268" s="70"/>
      <c r="CB268" s="70"/>
      <c r="CC268" s="70"/>
      <c r="CD268" s="70"/>
      <c r="CE268" s="70"/>
      <c r="CF268" s="70"/>
      <c r="CG268" s="70"/>
      <c r="CH268" s="70"/>
      <c r="CI268" s="70"/>
      <c r="CJ268" s="70"/>
      <c r="CK268" s="70"/>
      <c r="CL268" s="70"/>
      <c r="CM268" s="70"/>
      <c r="CN268" s="70"/>
      <c r="CO268" s="70"/>
      <c r="CP268" s="70"/>
      <c r="CQ268" s="70"/>
      <c r="CR268" s="70"/>
      <c r="CS268" s="70"/>
      <c r="CT268" s="70"/>
      <c r="CU268" s="70"/>
      <c r="CV268" s="70"/>
      <c r="CW268" s="70"/>
      <c r="CX268" s="70"/>
      <c r="CY268" s="70"/>
      <c r="CZ268" s="70"/>
      <c r="DA268" s="70"/>
      <c r="DB268" s="70"/>
      <c r="DC268" s="70"/>
      <c r="DD268" s="70"/>
      <c r="DE268" s="70"/>
      <c r="DF268" s="70"/>
      <c r="DG268" s="70"/>
      <c r="DH268" s="70"/>
      <c r="DI268" s="70"/>
      <c r="DJ268" s="70"/>
      <c r="DK268" s="70"/>
      <c r="DL268" s="70"/>
      <c r="DM268" s="70"/>
      <c r="DN268" s="70"/>
      <c r="DO268" s="70"/>
      <c r="DP268" s="70"/>
      <c r="DQ268" s="70"/>
      <c r="DR268" s="70"/>
      <c r="DS268" s="70"/>
      <c r="DT268" s="70"/>
      <c r="DU268" s="70"/>
      <c r="DV268" s="70"/>
      <c r="DW268" s="70"/>
      <c r="DX268" s="70"/>
      <c r="DY268" s="70"/>
      <c r="DZ268" s="70"/>
      <c r="EA268" s="70"/>
      <c r="EB268" s="70"/>
      <c r="EC268" s="70"/>
      <c r="ED268" s="70"/>
      <c r="EE268" s="70"/>
      <c r="EF268" s="70"/>
      <c r="EG268" s="70"/>
      <c r="EH268" s="70"/>
      <c r="EI268" s="70"/>
      <c r="EJ268" s="70"/>
      <c r="EK268" s="70"/>
      <c r="EL268" s="70"/>
      <c r="EM268" s="70"/>
      <c r="EN268" s="70"/>
      <c r="EO268" s="70"/>
      <c r="EP268" s="70"/>
      <c r="EQ268" s="70"/>
      <c r="ER268" s="70"/>
      <c r="ES268" s="70"/>
      <c r="ET268" s="70"/>
      <c r="EU268" s="70"/>
      <c r="EV268" s="70"/>
      <c r="EW268" s="70"/>
      <c r="EX268" s="70"/>
      <c r="EY268" s="70"/>
      <c r="EZ268" s="70"/>
      <c r="FA268" s="70"/>
      <c r="FB268" s="70"/>
      <c r="FC268" s="70"/>
      <c r="FD268" s="70"/>
      <c r="FE268" s="70"/>
      <c r="FF268" s="70"/>
      <c r="FG268" s="70"/>
      <c r="FH268" s="70"/>
      <c r="FI268" s="70"/>
      <c r="FJ268" s="70"/>
      <c r="FK268" s="70"/>
      <c r="FL268" s="70"/>
      <c r="FM268" s="70"/>
      <c r="FN268" s="70"/>
      <c r="FO268" s="70"/>
      <c r="FP268" s="70"/>
      <c r="FQ268" s="70"/>
      <c r="FR268" s="70"/>
      <c r="FS268" s="70"/>
      <c r="FT268" s="70"/>
      <c r="FU268" s="70"/>
      <c r="FV268" s="70"/>
      <c r="FW268" s="70"/>
      <c r="FX268" s="70"/>
      <c r="FY268" s="70"/>
      <c r="FZ268" s="70"/>
      <c r="GA268" s="70"/>
      <c r="GB268" s="70"/>
      <c r="GC268" s="70"/>
      <c r="GD268" s="70"/>
      <c r="GE268" s="70"/>
      <c r="GF268" s="70"/>
      <c r="GG268" s="70"/>
      <c r="GH268" s="70"/>
      <c r="GI268" s="70"/>
      <c r="GJ268" s="70"/>
      <c r="GK268" s="70"/>
      <c r="GL268" s="70"/>
      <c r="GM268" s="70"/>
      <c r="GN268" s="70"/>
      <c r="GO268" s="70"/>
      <c r="GP268" s="70"/>
      <c r="GQ268" s="70"/>
      <c r="GR268" s="70"/>
      <c r="GS268" s="70"/>
      <c r="GT268" s="70"/>
      <c r="GU268" s="70"/>
      <c r="GV268" s="70"/>
      <c r="GW268" s="70"/>
      <c r="GX268" s="70"/>
      <c r="GY268" s="70"/>
      <c r="GZ268" s="70"/>
      <c r="HA268" s="70"/>
      <c r="HB268" s="70"/>
      <c r="HC268" s="70"/>
      <c r="HD268" s="70"/>
      <c r="HE268" s="70"/>
      <c r="HF268" s="70"/>
      <c r="HG268" s="70"/>
      <c r="HH268" s="70"/>
      <c r="HI268" s="70"/>
      <c r="HJ268" s="70"/>
      <c r="HK268" s="70"/>
      <c r="HL268" s="70"/>
      <c r="HM268" s="70"/>
      <c r="HN268" s="70"/>
      <c r="HO268" s="70"/>
      <c r="HP268" s="70"/>
      <c r="HQ268" s="70"/>
      <c r="HR268" s="70"/>
      <c r="HS268" s="70"/>
      <c r="HT268" s="70"/>
      <c r="HU268" s="70"/>
      <c r="HV268" s="70"/>
      <c r="HW268" s="70"/>
      <c r="HX268" s="70"/>
      <c r="HY268" s="70"/>
      <c r="HZ268" s="70"/>
      <c r="IA268" s="70"/>
      <c r="IB268" s="70"/>
      <c r="IC268" s="70"/>
      <c r="ID268" s="70"/>
      <c r="IE268" s="70"/>
      <c r="IF268" s="70"/>
      <c r="IG268" s="70"/>
      <c r="IH268" s="70"/>
      <c r="II268" s="70"/>
      <c r="IJ268" s="70"/>
      <c r="IK268" s="70"/>
      <c r="IL268" s="70"/>
      <c r="IM268" s="70"/>
      <c r="IN268" s="70"/>
      <c r="IO268" s="70"/>
      <c r="IP268" s="70"/>
      <c r="IQ268" s="70"/>
      <c r="IR268" s="70"/>
      <c r="IS268" s="70"/>
      <c r="IT268" s="70"/>
      <c r="IU268" s="70"/>
      <c r="IV268" s="70"/>
      <c r="IW268" s="70"/>
      <c r="IX268" s="70"/>
      <c r="IY268" s="70"/>
      <c r="IZ268" s="70"/>
      <c r="JA268" s="70"/>
      <c r="JB268" s="70"/>
      <c r="JC268" s="70"/>
      <c r="JD268" s="70"/>
      <c r="JE268" s="70"/>
      <c r="JF268" s="70"/>
      <c r="JG268" s="70"/>
      <c r="JH268" s="70"/>
      <c r="JI268" s="70"/>
      <c r="JJ268" s="70"/>
      <c r="JK268" s="70"/>
      <c r="JL268" s="70"/>
      <c r="JM268" s="70"/>
      <c r="JN268" s="70"/>
      <c r="JO268" s="70"/>
      <c r="JP268" s="70"/>
      <c r="JQ268" s="70"/>
      <c r="JR268" s="70"/>
      <c r="JS268" s="70"/>
      <c r="JT268" s="70"/>
      <c r="JU268" s="70"/>
      <c r="JV268" s="70"/>
      <c r="JW268" s="70"/>
      <c r="JX268" s="70"/>
      <c r="JY268" s="70"/>
      <c r="JZ268" s="70"/>
      <c r="KA268" s="70"/>
      <c r="KB268" s="70"/>
      <c r="KC268" s="70"/>
      <c r="KD268" s="70"/>
      <c r="KE268" s="70"/>
      <c r="KF268" s="70"/>
      <c r="KG268" s="70"/>
      <c r="KH268" s="70"/>
      <c r="KI268" s="70"/>
      <c r="KJ268" s="70"/>
      <c r="KK268" s="70"/>
      <c r="KL268" s="70"/>
      <c r="KM268" s="70"/>
      <c r="KN268" s="70"/>
      <c r="KO268" s="70"/>
      <c r="KP268" s="70"/>
      <c r="KQ268" s="70"/>
      <c r="KR268" s="70"/>
      <c r="KS268" s="70"/>
      <c r="KT268" s="70"/>
      <c r="KU268" s="70"/>
      <c r="KV268" s="70"/>
      <c r="KW268" s="70"/>
      <c r="KX268" s="70"/>
      <c r="KY268" s="70"/>
      <c r="KZ268" s="70"/>
      <c r="LA268" s="70"/>
      <c r="LB268" s="70"/>
      <c r="LC268" s="70"/>
      <c r="LD268" s="70"/>
      <c r="LE268" s="70"/>
      <c r="LF268" s="70"/>
      <c r="LG268" s="70"/>
      <c r="LH268" s="70"/>
      <c r="LI268" s="70"/>
      <c r="LJ268" s="70"/>
      <c r="LK268" s="70"/>
      <c r="LL268" s="70"/>
      <c r="LM268" s="70"/>
      <c r="LN268" s="70"/>
      <c r="LO268" s="70"/>
      <c r="LP268" s="70"/>
      <c r="LQ268" s="70"/>
      <c r="LR268" s="70"/>
      <c r="LS268" s="70"/>
      <c r="LT268" s="70"/>
      <c r="LU268" s="70"/>
      <c r="LV268" s="70"/>
      <c r="LW268" s="70"/>
      <c r="LX268" s="70"/>
      <c r="LY268" s="70"/>
      <c r="LZ268" s="70"/>
      <c r="MA268" s="70"/>
      <c r="MB268" s="70"/>
      <c r="MC268" s="70"/>
      <c r="MD268" s="70"/>
      <c r="ME268" s="70"/>
      <c r="MF268" s="70"/>
      <c r="MG268" s="70"/>
      <c r="MH268" s="70"/>
      <c r="MI268" s="70"/>
      <c r="MJ268" s="70"/>
      <c r="MK268" s="70"/>
      <c r="ML268" s="70"/>
      <c r="MM268" s="70"/>
      <c r="MN268" s="70"/>
      <c r="MO268" s="70"/>
      <c r="MP268" s="70"/>
      <c r="MQ268" s="70"/>
      <c r="MR268" s="70"/>
      <c r="MS268" s="70"/>
      <c r="MT268" s="70"/>
      <c r="MU268" s="70"/>
      <c r="MV268" s="70"/>
      <c r="MW268" s="70"/>
      <c r="MX268" s="70"/>
      <c r="MY268" s="70"/>
      <c r="MZ268" s="70"/>
      <c r="NA268" s="70"/>
      <c r="NB268" s="70"/>
      <c r="NC268" s="70"/>
      <c r="ND268" s="70"/>
      <c r="NE268" s="70"/>
      <c r="NF268" s="70"/>
      <c r="NG268" s="70"/>
      <c r="NH268" s="70"/>
      <c r="NI268" s="70"/>
      <c r="NJ268" s="70"/>
      <c r="NK268" s="70"/>
      <c r="NL268" s="70"/>
      <c r="NM268" s="70"/>
      <c r="NN268" s="70"/>
      <c r="NO268" s="70"/>
      <c r="NP268" s="70"/>
      <c r="NQ268" s="70"/>
      <c r="NR268" s="70"/>
      <c r="NS268" s="70"/>
      <c r="NT268" s="70"/>
      <c r="NU268" s="70"/>
      <c r="NV268" s="70"/>
      <c r="NW268" s="70"/>
      <c r="NX268" s="70"/>
      <c r="NY268" s="70"/>
      <c r="NZ268" s="70"/>
      <c r="OA268" s="70"/>
      <c r="OB268" s="70"/>
      <c r="OC268" s="70"/>
      <c r="OD268" s="70"/>
      <c r="OE268" s="70"/>
      <c r="OF268" s="70"/>
      <c r="OG268" s="70"/>
      <c r="OH268" s="70"/>
      <c r="OI268" s="70"/>
      <c r="OJ268" s="70"/>
      <c r="OK268" s="70"/>
      <c r="OL268" s="70"/>
      <c r="OM268" s="70"/>
      <c r="ON268" s="70"/>
      <c r="OO268" s="70"/>
      <c r="OP268" s="70"/>
      <c r="OQ268" s="70"/>
      <c r="OR268" s="70"/>
      <c r="OS268" s="70"/>
      <c r="OT268" s="70"/>
      <c r="OU268" s="70"/>
      <c r="OV268" s="70"/>
      <c r="OW268" s="70"/>
      <c r="OX268" s="70"/>
      <c r="OY268" s="70"/>
      <c r="OZ268" s="70"/>
      <c r="PA268" s="70"/>
      <c r="PB268" s="70"/>
      <c r="PC268" s="70"/>
      <c r="PD268" s="70"/>
      <c r="PE268" s="70"/>
      <c r="PF268" s="70"/>
      <c r="PG268" s="70"/>
      <c r="PH268" s="70"/>
      <c r="PI268" s="70"/>
      <c r="PJ268" s="70"/>
      <c r="PK268" s="70"/>
      <c r="PL268" s="70"/>
      <c r="PM268" s="70"/>
      <c r="PN268" s="70"/>
      <c r="PO268" s="70"/>
      <c r="PP268" s="70"/>
      <c r="PQ268" s="70"/>
      <c r="PR268" s="70"/>
      <c r="PS268" s="70"/>
      <c r="PT268" s="70"/>
      <c r="PU268" s="70"/>
      <c r="PV268" s="70"/>
      <c r="PW268" s="70"/>
      <c r="PX268" s="70"/>
      <c r="PY268" s="70"/>
      <c r="PZ268" s="70"/>
      <c r="QA268" s="70"/>
      <c r="QB268" s="70"/>
      <c r="QC268" s="70"/>
      <c r="QD268" s="70"/>
      <c r="QE268" s="70"/>
      <c r="QF268" s="70"/>
      <c r="QG268" s="70"/>
      <c r="QH268" s="70"/>
      <c r="QI268" s="70"/>
      <c r="QJ268" s="70"/>
      <c r="QK268" s="70"/>
      <c r="QL268" s="70"/>
      <c r="QM268" s="70"/>
      <c r="QN268" s="70"/>
      <c r="QO268" s="70"/>
      <c r="QP268" s="70"/>
      <c r="QQ268" s="70"/>
      <c r="QR268" s="70"/>
      <c r="QS268" s="70"/>
      <c r="QT268" s="70"/>
      <c r="QU268" s="70"/>
      <c r="QV268" s="70"/>
      <c r="QW268" s="70"/>
      <c r="QX268" s="70"/>
      <c r="QY268" s="70"/>
      <c r="QZ268" s="70"/>
      <c r="RA268" s="70"/>
      <c r="RB268" s="70"/>
      <c r="RC268" s="70"/>
      <c r="RD268" s="70"/>
      <c r="RE268" s="70"/>
      <c r="RF268" s="70"/>
      <c r="RG268" s="70"/>
      <c r="RH268" s="70"/>
      <c r="RI268" s="70"/>
      <c r="RJ268" s="70"/>
      <c r="RK268" s="70"/>
      <c r="RL268" s="70"/>
      <c r="RM268" s="70"/>
      <c r="RN268" s="70"/>
      <c r="RO268" s="70"/>
      <c r="RP268" s="70"/>
      <c r="RQ268" s="70"/>
      <c r="RR268" s="70"/>
      <c r="RS268" s="70"/>
      <c r="RT268" s="70"/>
      <c r="RU268" s="70"/>
      <c r="RV268" s="70"/>
      <c r="RW268" s="70"/>
      <c r="RX268" s="70"/>
      <c r="RY268" s="70"/>
      <c r="RZ268" s="70"/>
      <c r="SA268" s="70"/>
      <c r="SB268" s="70"/>
      <c r="SC268" s="70"/>
      <c r="SD268" s="70"/>
      <c r="SE268" s="70"/>
      <c r="SF268" s="70"/>
      <c r="SG268" s="70"/>
      <c r="SH268" s="70"/>
      <c r="SI268" s="70"/>
      <c r="SJ268" s="70"/>
      <c r="SK268" s="70"/>
      <c r="SL268" s="70"/>
      <c r="SM268" s="70"/>
      <c r="SN268" s="70"/>
      <c r="SO268" s="70"/>
      <c r="SP268" s="70"/>
      <c r="SQ268" s="70"/>
      <c r="SR268" s="70"/>
      <c r="SS268" s="70"/>
      <c r="ST268" s="70"/>
      <c r="SU268" s="70"/>
      <c r="SV268" s="70"/>
      <c r="SW268" s="70"/>
      <c r="SX268" s="70"/>
      <c r="SY268" s="70"/>
      <c r="SZ268" s="70"/>
      <c r="TA268" s="70"/>
      <c r="TB268" s="70"/>
      <c r="TC268" s="70"/>
      <c r="TD268" s="70"/>
      <c r="TE268" s="70"/>
      <c r="TF268" s="70"/>
      <c r="TG268" s="70"/>
      <c r="TH268" s="70"/>
      <c r="TI268" s="70"/>
      <c r="TJ268" s="70"/>
      <c r="TK268" s="70"/>
      <c r="TL268" s="70"/>
      <c r="TM268" s="70"/>
      <c r="TN268" s="70"/>
      <c r="TO268" s="70"/>
      <c r="TP268" s="70"/>
      <c r="TQ268" s="70"/>
      <c r="TR268" s="70"/>
      <c r="TS268" s="70"/>
      <c r="TT268" s="70"/>
      <c r="TU268" s="70"/>
      <c r="TV268" s="70"/>
      <c r="TW268" s="70"/>
      <c r="TX268" s="70"/>
      <c r="TY268" s="70"/>
      <c r="TZ268" s="70"/>
      <c r="UA268" s="70"/>
      <c r="UB268" s="70"/>
      <c r="UC268" s="70"/>
      <c r="UD268" s="70"/>
      <c r="UE268" s="70"/>
      <c r="UF268" s="70"/>
      <c r="UG268" s="70"/>
      <c r="UH268" s="70"/>
      <c r="UI268" s="70"/>
      <c r="UJ268" s="70"/>
      <c r="UK268" s="70"/>
      <c r="UL268" s="70"/>
      <c r="UM268" s="70"/>
      <c r="UN268" s="70"/>
      <c r="UO268" s="70"/>
      <c r="UP268" s="70"/>
      <c r="UQ268" s="70"/>
      <c r="UR268" s="70"/>
      <c r="US268" s="70"/>
      <c r="UT268" s="70"/>
      <c r="UU268" s="70"/>
      <c r="UV268" s="70"/>
      <c r="UW268" s="70"/>
      <c r="UX268" s="70"/>
      <c r="UY268" s="70"/>
      <c r="UZ268" s="70"/>
      <c r="VA268" s="70"/>
      <c r="VB268" s="70"/>
      <c r="VC268" s="70"/>
      <c r="VD268" s="70"/>
      <c r="VE268" s="70"/>
      <c r="VF268" s="70"/>
      <c r="VG268" s="70"/>
      <c r="VH268" s="70"/>
      <c r="VI268" s="70"/>
      <c r="VJ268" s="70"/>
      <c r="VK268" s="70"/>
      <c r="VL268" s="70"/>
      <c r="VM268" s="70"/>
      <c r="VN268" s="70"/>
      <c r="VO268" s="70"/>
      <c r="VP268" s="70"/>
      <c r="VQ268" s="70"/>
      <c r="VR268" s="70"/>
      <c r="VS268" s="70"/>
      <c r="VT268" s="70"/>
      <c r="VU268" s="70"/>
      <c r="VV268" s="70"/>
      <c r="VW268" s="70"/>
      <c r="VX268" s="70"/>
      <c r="VY268" s="70"/>
      <c r="VZ268" s="70"/>
      <c r="WA268" s="70"/>
      <c r="WB268" s="70"/>
      <c r="WC268" s="70"/>
      <c r="WD268" s="70"/>
      <c r="WE268" s="70"/>
      <c r="WF268" s="70"/>
      <c r="WG268" s="70"/>
      <c r="WH268" s="70"/>
      <c r="WI268" s="70"/>
      <c r="WJ268" s="70"/>
      <c r="WK268" s="70"/>
      <c r="WL268" s="70"/>
      <c r="WM268" s="70"/>
      <c r="WN268" s="70"/>
      <c r="WO268" s="70"/>
      <c r="WP268" s="70"/>
      <c r="WQ268" s="70"/>
      <c r="WR268" s="70"/>
      <c r="WS268" s="70"/>
      <c r="WT268" s="70"/>
      <c r="WU268" s="70"/>
      <c r="WV268" s="70"/>
      <c r="WW268" s="70"/>
      <c r="WX268" s="70"/>
      <c r="WY268" s="70"/>
      <c r="WZ268" s="70"/>
      <c r="XA268" s="70"/>
      <c r="XB268" s="70"/>
      <c r="XC268" s="70"/>
      <c r="XD268" s="70"/>
      <c r="XE268" s="70"/>
      <c r="XF268" s="70"/>
      <c r="XG268" s="70"/>
      <c r="XH268" s="70"/>
      <c r="XI268" s="70"/>
      <c r="XJ268" s="70"/>
      <c r="XK268" s="70"/>
      <c r="XL268" s="70"/>
      <c r="XM268" s="70"/>
      <c r="XN268" s="70"/>
      <c r="XO268" s="70"/>
      <c r="XP268" s="70"/>
      <c r="XQ268" s="70"/>
      <c r="XR268" s="70"/>
      <c r="XS268" s="70"/>
      <c r="XT268" s="70"/>
      <c r="XU268" s="70"/>
      <c r="XV268" s="70"/>
      <c r="XW268" s="70"/>
      <c r="XX268" s="70"/>
      <c r="XY268" s="70"/>
      <c r="XZ268" s="70"/>
      <c r="YA268" s="70"/>
      <c r="YB268" s="70"/>
      <c r="YC268" s="70"/>
      <c r="YD268" s="70"/>
      <c r="YE268" s="70"/>
      <c r="YF268" s="70"/>
      <c r="YG268" s="70"/>
      <c r="YH268" s="70"/>
      <c r="YI268" s="70"/>
      <c r="YJ268" s="70"/>
      <c r="YK268" s="70"/>
      <c r="YL268" s="70"/>
      <c r="YM268" s="70"/>
      <c r="YN268" s="70"/>
      <c r="YO268" s="70"/>
      <c r="YP268" s="70"/>
      <c r="YQ268" s="70"/>
      <c r="YR268" s="70"/>
      <c r="YS268" s="70"/>
      <c r="YT268" s="70"/>
      <c r="YU268" s="70"/>
      <c r="YV268" s="70"/>
      <c r="YW268" s="70"/>
      <c r="YX268" s="70"/>
      <c r="YY268" s="70"/>
      <c r="YZ268" s="70"/>
      <c r="ZA268" s="70"/>
      <c r="ZB268" s="70"/>
      <c r="ZC268" s="70"/>
      <c r="ZD268" s="70"/>
      <c r="ZE268" s="70"/>
      <c r="ZF268" s="70"/>
      <c r="ZG268" s="70"/>
      <c r="ZH268" s="70"/>
      <c r="ZI268" s="70"/>
      <c r="ZJ268" s="70"/>
      <c r="ZK268" s="70"/>
      <c r="ZL268" s="70"/>
      <c r="ZM268" s="70"/>
      <c r="ZN268" s="70"/>
      <c r="ZO268" s="70"/>
      <c r="ZP268" s="70"/>
      <c r="ZQ268" s="70"/>
      <c r="ZR268" s="70"/>
      <c r="ZS268" s="70"/>
      <c r="ZT268" s="70"/>
      <c r="ZU268" s="70"/>
      <c r="ZV268" s="70"/>
      <c r="ZW268" s="70"/>
      <c r="ZX268" s="70"/>
      <c r="ZY268" s="70"/>
      <c r="ZZ268" s="70"/>
      <c r="AAA268" s="70"/>
      <c r="AAB268" s="70"/>
      <c r="AAC268" s="70"/>
      <c r="AAD268" s="70"/>
      <c r="AAE268" s="70"/>
      <c r="AAF268" s="70"/>
      <c r="AAG268" s="70"/>
      <c r="AAH268" s="70"/>
      <c r="AAI268" s="70"/>
      <c r="AAJ268" s="70"/>
      <c r="AAK268" s="70"/>
      <c r="AAL268" s="70"/>
      <c r="AAM268" s="70"/>
      <c r="AAN268" s="70"/>
      <c r="AAO268" s="70"/>
      <c r="AAP268" s="70"/>
      <c r="AAQ268" s="70"/>
      <c r="AAR268" s="70"/>
      <c r="AAS268" s="70"/>
      <c r="AAT268" s="70"/>
      <c r="AAU268" s="70"/>
      <c r="AAV268" s="70"/>
      <c r="AAW268" s="70"/>
      <c r="AAX268" s="70"/>
      <c r="AAY268" s="70"/>
      <c r="AAZ268" s="70"/>
      <c r="ABA268" s="70"/>
      <c r="ABB268" s="70"/>
      <c r="ABC268" s="70"/>
      <c r="ABD268" s="70"/>
      <c r="ABE268" s="70"/>
      <c r="ABF268" s="70"/>
      <c r="ABG268" s="70"/>
      <c r="ABH268" s="70"/>
      <c r="ABI268" s="70"/>
      <c r="ABJ268" s="70"/>
      <c r="ABK268" s="70"/>
      <c r="ABL268" s="70"/>
      <c r="ABM268" s="70"/>
      <c r="ABN268" s="70"/>
      <c r="ABO268" s="70"/>
      <c r="ABP268" s="70"/>
      <c r="ABQ268" s="70"/>
      <c r="ABR268" s="70"/>
      <c r="ABS268" s="70"/>
      <c r="ABT268" s="70"/>
      <c r="ABU268" s="70"/>
      <c r="ABV268" s="70"/>
      <c r="ABW268" s="70"/>
      <c r="ABX268" s="70"/>
      <c r="ABY268" s="70"/>
      <c r="ABZ268" s="70"/>
      <c r="ACA268" s="70"/>
      <c r="ACB268" s="70"/>
      <c r="ACC268" s="70"/>
      <c r="ACD268" s="70"/>
      <c r="ACE268" s="70"/>
      <c r="ACF268" s="70"/>
      <c r="ACG268" s="70"/>
      <c r="ACH268" s="70"/>
      <c r="ACI268" s="70"/>
      <c r="ACJ268" s="70"/>
      <c r="ACK268" s="70"/>
      <c r="ACL268" s="70"/>
      <c r="ACM268" s="70"/>
      <c r="ACN268" s="70"/>
      <c r="ACO268" s="70"/>
      <c r="ACP268" s="70"/>
      <c r="ACQ268" s="70"/>
      <c r="ACR268" s="70"/>
      <c r="ACS268" s="70"/>
      <c r="ACT268" s="70"/>
      <c r="ACU268" s="70"/>
      <c r="ACV268" s="70"/>
      <c r="ACW268" s="70"/>
      <c r="ACX268" s="70"/>
      <c r="ACY268" s="70"/>
      <c r="ACZ268" s="70"/>
      <c r="ADA268" s="70"/>
      <c r="ADB268" s="70"/>
      <c r="ADC268" s="70"/>
      <c r="ADD268" s="70"/>
      <c r="ADE268" s="70"/>
      <c r="ADF268" s="70"/>
      <c r="ADG268" s="70"/>
      <c r="ADH268" s="70"/>
      <c r="ADI268" s="70"/>
      <c r="ADJ268" s="70"/>
      <c r="ADK268" s="70"/>
      <c r="ADL268" s="70"/>
      <c r="ADM268" s="70"/>
      <c r="ADN268" s="70"/>
      <c r="ADO268" s="70"/>
      <c r="ADP268" s="70"/>
      <c r="ADQ268" s="70"/>
      <c r="ADR268" s="70"/>
      <c r="ADS268" s="70"/>
      <c r="ADT268" s="70"/>
      <c r="ADU268" s="70"/>
      <c r="ADV268" s="70"/>
      <c r="ADW268" s="70"/>
      <c r="ADX268" s="70"/>
      <c r="ADY268" s="70"/>
      <c r="ADZ268" s="70"/>
      <c r="AEA268" s="70"/>
      <c r="AEB268" s="70"/>
      <c r="AEC268" s="70"/>
      <c r="AED268" s="70"/>
      <c r="AEE268" s="70"/>
      <c r="AEF268" s="70"/>
      <c r="AEG268" s="70"/>
      <c r="AEH268" s="70"/>
      <c r="AEI268" s="70"/>
      <c r="AEJ268" s="70"/>
      <c r="AEK268" s="70"/>
      <c r="AEL268" s="70"/>
      <c r="AEM268" s="70"/>
      <c r="AEN268" s="70"/>
      <c r="AEO268" s="70"/>
      <c r="AEP268" s="70"/>
      <c r="AEQ268" s="70"/>
      <c r="AER268" s="70"/>
      <c r="AES268" s="70"/>
      <c r="AET268" s="70"/>
      <c r="AEU268" s="70"/>
      <c r="AEV268" s="70"/>
      <c r="AEW268" s="70"/>
      <c r="AEX268" s="70"/>
      <c r="AEY268" s="70"/>
      <c r="AEZ268" s="70"/>
      <c r="AFA268" s="70"/>
      <c r="AFB268" s="70"/>
      <c r="AFC268" s="70"/>
      <c r="AFD268" s="70"/>
      <c r="AFE268" s="70"/>
      <c r="AFF268" s="70"/>
      <c r="AFG268" s="70"/>
      <c r="AFH268" s="70"/>
      <c r="AFI268" s="70"/>
      <c r="AFJ268" s="70"/>
      <c r="AFK268" s="70"/>
      <c r="AFL268" s="70"/>
      <c r="AFM268" s="70"/>
      <c r="AFN268" s="70"/>
      <c r="AFO268" s="70"/>
      <c r="AFP268" s="70"/>
      <c r="AFQ268" s="70"/>
      <c r="AFR268" s="70"/>
      <c r="AFS268" s="70"/>
      <c r="AFT268" s="70"/>
      <c r="AFU268" s="70"/>
      <c r="AFV268" s="70"/>
      <c r="AFW268" s="70"/>
      <c r="AFX268" s="70"/>
      <c r="AFY268" s="70"/>
      <c r="AFZ268" s="70"/>
      <c r="AGA268" s="70"/>
      <c r="AGB268" s="70"/>
      <c r="AGC268" s="70"/>
      <c r="AGD268" s="70"/>
      <c r="AGE268" s="70"/>
      <c r="AGF268" s="70"/>
      <c r="AGG268" s="70"/>
      <c r="AGH268" s="70"/>
      <c r="AGI268" s="70"/>
      <c r="AGJ268" s="70"/>
      <c r="AGK268" s="70"/>
      <c r="AGL268" s="70"/>
      <c r="AGM268" s="70"/>
      <c r="AGN268" s="70"/>
      <c r="AGO268" s="70"/>
      <c r="AGP268" s="70"/>
      <c r="AGQ268" s="70"/>
      <c r="AGR268" s="70"/>
      <c r="AGS268" s="70"/>
      <c r="AGT268" s="70"/>
      <c r="AGU268" s="70"/>
      <c r="AGV268" s="70"/>
      <c r="AGW268" s="70"/>
      <c r="AGX268" s="70"/>
      <c r="AGY268" s="70"/>
      <c r="AGZ268" s="70"/>
      <c r="AHA268" s="70"/>
      <c r="AHB268" s="70"/>
      <c r="AHC268" s="70"/>
      <c r="AHD268" s="70"/>
      <c r="AHE268" s="70"/>
      <c r="AHF268" s="70"/>
      <c r="AHG268" s="70"/>
      <c r="AHH268" s="70"/>
      <c r="AHI268" s="70"/>
      <c r="AHJ268" s="70"/>
      <c r="AHK268" s="70"/>
      <c r="AHL268" s="70"/>
      <c r="AHM268" s="70"/>
      <c r="AHN268" s="70"/>
      <c r="AHO268" s="70"/>
      <c r="AHP268" s="70"/>
      <c r="AHQ268" s="70"/>
      <c r="AHR268" s="70"/>
      <c r="AHS268" s="70"/>
      <c r="AHT268" s="70"/>
      <c r="AHU268" s="70"/>
      <c r="AHV268" s="70"/>
      <c r="AHW268" s="70"/>
      <c r="AHX268" s="70"/>
      <c r="AHY268" s="70"/>
      <c r="AHZ268" s="70"/>
      <c r="AIA268" s="70"/>
      <c r="AIB268" s="70"/>
      <c r="AIC268" s="70"/>
      <c r="AID268" s="70"/>
      <c r="AIE268" s="70"/>
      <c r="AIF268" s="70"/>
      <c r="AIG268" s="70"/>
      <c r="AIH268" s="70"/>
      <c r="AII268" s="70"/>
      <c r="AIJ268" s="70"/>
      <c r="AIK268" s="70"/>
      <c r="AIL268" s="70"/>
      <c r="AIM268" s="70"/>
      <c r="AIN268" s="70"/>
      <c r="AIO268" s="70"/>
      <c r="AIP268" s="70"/>
      <c r="AIQ268" s="70"/>
      <c r="AIR268" s="70"/>
      <c r="AIS268" s="70"/>
      <c r="AIT268" s="70"/>
      <c r="AIU268" s="70"/>
      <c r="AIV268" s="70"/>
      <c r="AIW268" s="70"/>
      <c r="AIX268" s="70"/>
      <c r="AIY268" s="70"/>
      <c r="AIZ268" s="70"/>
      <c r="AJA268" s="70"/>
      <c r="AJB268" s="70"/>
      <c r="AJC268" s="70"/>
      <c r="AJD268" s="70"/>
      <c r="AJE268" s="70"/>
      <c r="AJF268" s="70"/>
      <c r="AJG268" s="70"/>
      <c r="AJH268" s="70"/>
      <c r="AJI268" s="70"/>
      <c r="AJJ268" s="70"/>
      <c r="AJK268" s="70"/>
      <c r="AJL268" s="70"/>
      <c r="AJM268" s="70"/>
      <c r="AJN268" s="70"/>
      <c r="AJO268" s="70"/>
      <c r="AJP268" s="70"/>
      <c r="AJQ268" s="70"/>
      <c r="AJR268" s="70"/>
      <c r="AJS268" s="70"/>
      <c r="AJT268" s="70"/>
      <c r="AJU268" s="70"/>
      <c r="AJV268" s="70"/>
      <c r="AJW268" s="70"/>
      <c r="AJX268" s="70"/>
      <c r="AJY268" s="70"/>
      <c r="AJZ268" s="70"/>
      <c r="AKA268" s="70"/>
      <c r="AKB268" s="70"/>
      <c r="AKC268" s="70"/>
      <c r="AKD268" s="70"/>
      <c r="AKE268" s="70"/>
      <c r="AKF268" s="70"/>
      <c r="AKG268" s="70"/>
      <c r="AKH268" s="70"/>
      <c r="AKI268" s="70"/>
      <c r="AKJ268" s="70"/>
      <c r="AKK268" s="70"/>
      <c r="AKL268" s="70"/>
      <c r="AKM268" s="70"/>
      <c r="AKN268" s="70"/>
      <c r="AKO268" s="70"/>
      <c r="AKP268" s="70"/>
      <c r="AKQ268" s="70"/>
      <c r="AKR268" s="70"/>
      <c r="AKS268" s="70"/>
      <c r="AKT268" s="70"/>
      <c r="AKU268" s="70"/>
      <c r="AKV268" s="70"/>
      <c r="AKW268" s="70"/>
      <c r="AKX268" s="70"/>
      <c r="AKY268" s="70"/>
      <c r="AKZ268" s="70"/>
      <c r="ALA268" s="70"/>
      <c r="ALB268" s="70"/>
      <c r="ALC268" s="70"/>
      <c r="ALD268" s="70"/>
      <c r="ALE268" s="70"/>
      <c r="ALF268" s="70"/>
      <c r="ALG268" s="70"/>
      <c r="ALH268" s="70"/>
      <c r="ALI268" s="70"/>
      <c r="ALJ268" s="70"/>
      <c r="ALK268" s="70"/>
      <c r="ALL268" s="70"/>
      <c r="ALM268" s="70"/>
      <c r="ALN268" s="70"/>
      <c r="ALO268" s="70"/>
      <c r="ALP268" s="70"/>
      <c r="ALQ268" s="70"/>
      <c r="ALR268" s="70"/>
      <c r="ALS268" s="70"/>
      <c r="ALT268" s="70"/>
      <c r="ALU268" s="70"/>
      <c r="ALV268" s="70"/>
      <c r="ALW268" s="70"/>
      <c r="ALX268" s="70"/>
      <c r="ALY268" s="70"/>
      <c r="ALZ268" s="70"/>
      <c r="AMA268" s="70"/>
      <c r="AMB268" s="70"/>
      <c r="AMC268" s="70"/>
      <c r="AMD268" s="70"/>
      <c r="AME268" s="70"/>
      <c r="AMF268" s="70"/>
      <c r="AMG268" s="70"/>
      <c r="AMH268" s="70"/>
      <c r="AMI268" s="70"/>
      <c r="AMK268" s="70"/>
    </row>
    <row r="269" customFormat="false" ht="32.8" hidden="false" customHeight="false" outlineLevel="0" collapsed="false">
      <c r="A269" s="65"/>
      <c r="B269" s="30" t="s">
        <v>103</v>
      </c>
      <c r="C269" s="79" t="s">
        <v>254</v>
      </c>
      <c r="D269" s="83" t="n">
        <v>200</v>
      </c>
      <c r="E269" s="74" t="n">
        <f aca="false">'приложение 10'!I248</f>
        <v>850000</v>
      </c>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c r="AU269" s="70"/>
      <c r="AV269" s="70"/>
      <c r="AW269" s="70"/>
      <c r="AX269" s="70"/>
      <c r="AY269" s="70"/>
      <c r="AZ269" s="70"/>
      <c r="BA269" s="70"/>
      <c r="BB269" s="70"/>
      <c r="BC269" s="70"/>
      <c r="BD269" s="70"/>
      <c r="BE269" s="70"/>
      <c r="BF269" s="70"/>
      <c r="BG269" s="70"/>
      <c r="BH269" s="70"/>
      <c r="BI269" s="70"/>
      <c r="BJ269" s="70"/>
      <c r="BK269" s="70"/>
      <c r="BL269" s="70"/>
      <c r="BM269" s="70"/>
      <c r="BN269" s="70"/>
      <c r="BO269" s="70"/>
      <c r="BP269" s="70"/>
      <c r="BQ269" s="70"/>
      <c r="BR269" s="70"/>
      <c r="BS269" s="70"/>
      <c r="BT269" s="70"/>
      <c r="BU269" s="70"/>
      <c r="BV269" s="70"/>
      <c r="BW269" s="70"/>
      <c r="BX269" s="70"/>
      <c r="BY269" s="70"/>
      <c r="BZ269" s="70"/>
      <c r="CA269" s="70"/>
      <c r="CB269" s="70"/>
      <c r="CC269" s="70"/>
      <c r="CD269" s="70"/>
      <c r="CE269" s="70"/>
      <c r="CF269" s="70"/>
      <c r="CG269" s="70"/>
      <c r="CH269" s="70"/>
      <c r="CI269" s="70"/>
      <c r="CJ269" s="70"/>
      <c r="CK269" s="70"/>
      <c r="CL269" s="70"/>
      <c r="CM269" s="70"/>
      <c r="CN269" s="70"/>
      <c r="CO269" s="70"/>
      <c r="CP269" s="70"/>
      <c r="CQ269" s="70"/>
      <c r="CR269" s="70"/>
      <c r="CS269" s="70"/>
      <c r="CT269" s="70"/>
      <c r="CU269" s="70"/>
      <c r="CV269" s="70"/>
      <c r="CW269" s="70"/>
      <c r="CX269" s="70"/>
      <c r="CY269" s="70"/>
      <c r="CZ269" s="70"/>
      <c r="DA269" s="70"/>
      <c r="DB269" s="70"/>
      <c r="DC269" s="70"/>
      <c r="DD269" s="70"/>
      <c r="DE269" s="70"/>
      <c r="DF269" s="70"/>
      <c r="DG269" s="70"/>
      <c r="DH269" s="70"/>
      <c r="DI269" s="70"/>
      <c r="DJ269" s="70"/>
      <c r="DK269" s="70"/>
      <c r="DL269" s="70"/>
      <c r="DM269" s="70"/>
      <c r="DN269" s="70"/>
      <c r="DO269" s="70"/>
      <c r="DP269" s="70"/>
      <c r="DQ269" s="70"/>
      <c r="DR269" s="70"/>
      <c r="DS269" s="70"/>
      <c r="DT269" s="70"/>
      <c r="DU269" s="70"/>
      <c r="DV269" s="70"/>
      <c r="DW269" s="70"/>
      <c r="DX269" s="70"/>
      <c r="DY269" s="70"/>
      <c r="DZ269" s="70"/>
      <c r="EA269" s="70"/>
      <c r="EB269" s="70"/>
      <c r="EC269" s="70"/>
      <c r="ED269" s="70"/>
      <c r="EE269" s="70"/>
      <c r="EF269" s="70"/>
      <c r="EG269" s="70"/>
      <c r="EH269" s="70"/>
      <c r="EI269" s="70"/>
      <c r="EJ269" s="70"/>
      <c r="EK269" s="70"/>
      <c r="EL269" s="70"/>
      <c r="EM269" s="70"/>
      <c r="EN269" s="70"/>
      <c r="EO269" s="70"/>
      <c r="EP269" s="70"/>
      <c r="EQ269" s="70"/>
      <c r="ER269" s="70"/>
      <c r="ES269" s="70"/>
      <c r="ET269" s="70"/>
      <c r="EU269" s="70"/>
      <c r="EV269" s="70"/>
      <c r="EW269" s="70"/>
      <c r="EX269" s="70"/>
      <c r="EY269" s="70"/>
      <c r="EZ269" s="70"/>
      <c r="FA269" s="70"/>
      <c r="FB269" s="70"/>
      <c r="FC269" s="70"/>
      <c r="FD269" s="70"/>
      <c r="FE269" s="70"/>
      <c r="FF269" s="70"/>
      <c r="FG269" s="70"/>
      <c r="FH269" s="70"/>
      <c r="FI269" s="70"/>
      <c r="FJ269" s="70"/>
      <c r="FK269" s="70"/>
      <c r="FL269" s="70"/>
      <c r="FM269" s="70"/>
      <c r="FN269" s="70"/>
      <c r="FO269" s="70"/>
      <c r="FP269" s="70"/>
      <c r="FQ269" s="70"/>
      <c r="FR269" s="70"/>
      <c r="FS269" s="70"/>
      <c r="FT269" s="70"/>
      <c r="FU269" s="70"/>
      <c r="FV269" s="70"/>
      <c r="FW269" s="70"/>
      <c r="FX269" s="70"/>
      <c r="FY269" s="70"/>
      <c r="FZ269" s="70"/>
      <c r="GA269" s="70"/>
      <c r="GB269" s="70"/>
      <c r="GC269" s="70"/>
      <c r="GD269" s="70"/>
      <c r="GE269" s="70"/>
      <c r="GF269" s="70"/>
      <c r="GG269" s="70"/>
      <c r="GH269" s="70"/>
      <c r="GI269" s="70"/>
      <c r="GJ269" s="70"/>
      <c r="GK269" s="70"/>
      <c r="GL269" s="70"/>
      <c r="GM269" s="70"/>
      <c r="GN269" s="70"/>
      <c r="GO269" s="70"/>
      <c r="GP269" s="70"/>
      <c r="GQ269" s="70"/>
      <c r="GR269" s="70"/>
      <c r="GS269" s="70"/>
      <c r="GT269" s="70"/>
      <c r="GU269" s="70"/>
      <c r="GV269" s="70"/>
      <c r="GW269" s="70"/>
      <c r="GX269" s="70"/>
      <c r="GY269" s="70"/>
      <c r="GZ269" s="70"/>
      <c r="HA269" s="70"/>
      <c r="HB269" s="70"/>
      <c r="HC269" s="70"/>
      <c r="HD269" s="70"/>
      <c r="HE269" s="70"/>
      <c r="HF269" s="70"/>
      <c r="HG269" s="70"/>
      <c r="HH269" s="70"/>
      <c r="HI269" s="70"/>
      <c r="HJ269" s="70"/>
      <c r="HK269" s="70"/>
      <c r="HL269" s="70"/>
      <c r="HM269" s="70"/>
      <c r="HN269" s="70"/>
      <c r="HO269" s="70"/>
      <c r="HP269" s="70"/>
      <c r="HQ269" s="70"/>
      <c r="HR269" s="70"/>
      <c r="HS269" s="70"/>
      <c r="HT269" s="70"/>
      <c r="HU269" s="70"/>
      <c r="HV269" s="70"/>
      <c r="HW269" s="70"/>
      <c r="HX269" s="70"/>
      <c r="HY269" s="70"/>
      <c r="HZ269" s="70"/>
      <c r="IA269" s="70"/>
      <c r="IB269" s="70"/>
      <c r="IC269" s="70"/>
      <c r="ID269" s="70"/>
      <c r="IE269" s="70"/>
      <c r="IF269" s="70"/>
      <c r="IG269" s="70"/>
      <c r="IH269" s="70"/>
      <c r="II269" s="70"/>
      <c r="IJ269" s="70"/>
      <c r="IK269" s="70"/>
      <c r="IL269" s="70"/>
      <c r="IM269" s="70"/>
      <c r="IN269" s="70"/>
      <c r="IO269" s="70"/>
      <c r="IP269" s="70"/>
      <c r="IQ269" s="70"/>
      <c r="IR269" s="70"/>
      <c r="IS269" s="70"/>
      <c r="IT269" s="70"/>
      <c r="IU269" s="70"/>
      <c r="IV269" s="70"/>
      <c r="IW269" s="70"/>
      <c r="IX269" s="70"/>
      <c r="IY269" s="70"/>
      <c r="IZ269" s="70"/>
      <c r="JA269" s="70"/>
      <c r="JB269" s="70"/>
      <c r="JC269" s="70"/>
      <c r="JD269" s="70"/>
      <c r="JE269" s="70"/>
      <c r="JF269" s="70"/>
      <c r="JG269" s="70"/>
      <c r="JH269" s="70"/>
      <c r="JI269" s="70"/>
      <c r="JJ269" s="70"/>
      <c r="JK269" s="70"/>
      <c r="JL269" s="70"/>
      <c r="JM269" s="70"/>
      <c r="JN269" s="70"/>
      <c r="JO269" s="70"/>
      <c r="JP269" s="70"/>
      <c r="JQ269" s="70"/>
      <c r="JR269" s="70"/>
      <c r="JS269" s="70"/>
      <c r="JT269" s="70"/>
      <c r="JU269" s="70"/>
      <c r="JV269" s="70"/>
      <c r="JW269" s="70"/>
      <c r="JX269" s="70"/>
      <c r="JY269" s="70"/>
      <c r="JZ269" s="70"/>
      <c r="KA269" s="70"/>
      <c r="KB269" s="70"/>
      <c r="KC269" s="70"/>
      <c r="KD269" s="70"/>
      <c r="KE269" s="70"/>
      <c r="KF269" s="70"/>
      <c r="KG269" s="70"/>
      <c r="KH269" s="70"/>
      <c r="KI269" s="70"/>
      <c r="KJ269" s="70"/>
      <c r="KK269" s="70"/>
      <c r="KL269" s="70"/>
      <c r="KM269" s="70"/>
      <c r="KN269" s="70"/>
      <c r="KO269" s="70"/>
      <c r="KP269" s="70"/>
      <c r="KQ269" s="70"/>
      <c r="KR269" s="70"/>
      <c r="KS269" s="70"/>
      <c r="KT269" s="70"/>
      <c r="KU269" s="70"/>
      <c r="KV269" s="70"/>
      <c r="KW269" s="70"/>
      <c r="KX269" s="70"/>
      <c r="KY269" s="70"/>
      <c r="KZ269" s="70"/>
      <c r="LA269" s="70"/>
      <c r="LB269" s="70"/>
      <c r="LC269" s="70"/>
      <c r="LD269" s="70"/>
      <c r="LE269" s="70"/>
      <c r="LF269" s="70"/>
      <c r="LG269" s="70"/>
      <c r="LH269" s="70"/>
      <c r="LI269" s="70"/>
      <c r="LJ269" s="70"/>
      <c r="LK269" s="70"/>
      <c r="LL269" s="70"/>
      <c r="LM269" s="70"/>
      <c r="LN269" s="70"/>
      <c r="LO269" s="70"/>
      <c r="LP269" s="70"/>
      <c r="LQ269" s="70"/>
      <c r="LR269" s="70"/>
      <c r="LS269" s="70"/>
      <c r="LT269" s="70"/>
      <c r="LU269" s="70"/>
      <c r="LV269" s="70"/>
      <c r="LW269" s="70"/>
      <c r="LX269" s="70"/>
      <c r="LY269" s="70"/>
      <c r="LZ269" s="70"/>
      <c r="MA269" s="70"/>
      <c r="MB269" s="70"/>
      <c r="MC269" s="70"/>
      <c r="MD269" s="70"/>
      <c r="ME269" s="70"/>
      <c r="MF269" s="70"/>
      <c r="MG269" s="70"/>
      <c r="MH269" s="70"/>
      <c r="MI269" s="70"/>
      <c r="MJ269" s="70"/>
      <c r="MK269" s="70"/>
      <c r="ML269" s="70"/>
      <c r="MM269" s="70"/>
      <c r="MN269" s="70"/>
      <c r="MO269" s="70"/>
      <c r="MP269" s="70"/>
      <c r="MQ269" s="70"/>
      <c r="MR269" s="70"/>
      <c r="MS269" s="70"/>
      <c r="MT269" s="70"/>
      <c r="MU269" s="70"/>
      <c r="MV269" s="70"/>
      <c r="MW269" s="70"/>
      <c r="MX269" s="70"/>
      <c r="MY269" s="70"/>
      <c r="MZ269" s="70"/>
      <c r="NA269" s="70"/>
      <c r="NB269" s="70"/>
      <c r="NC269" s="70"/>
      <c r="ND269" s="70"/>
      <c r="NE269" s="70"/>
      <c r="NF269" s="70"/>
      <c r="NG269" s="70"/>
      <c r="NH269" s="70"/>
      <c r="NI269" s="70"/>
      <c r="NJ269" s="70"/>
      <c r="NK269" s="70"/>
      <c r="NL269" s="70"/>
      <c r="NM269" s="70"/>
      <c r="NN269" s="70"/>
      <c r="NO269" s="70"/>
      <c r="NP269" s="70"/>
      <c r="NQ269" s="70"/>
      <c r="NR269" s="70"/>
      <c r="NS269" s="70"/>
      <c r="NT269" s="70"/>
      <c r="NU269" s="70"/>
      <c r="NV269" s="70"/>
      <c r="NW269" s="70"/>
      <c r="NX269" s="70"/>
      <c r="NY269" s="70"/>
      <c r="NZ269" s="70"/>
      <c r="OA269" s="70"/>
      <c r="OB269" s="70"/>
      <c r="OC269" s="70"/>
      <c r="OD269" s="70"/>
      <c r="OE269" s="70"/>
      <c r="OF269" s="70"/>
      <c r="OG269" s="70"/>
      <c r="OH269" s="70"/>
      <c r="OI269" s="70"/>
      <c r="OJ269" s="70"/>
      <c r="OK269" s="70"/>
      <c r="OL269" s="70"/>
      <c r="OM269" s="70"/>
      <c r="ON269" s="70"/>
      <c r="OO269" s="70"/>
      <c r="OP269" s="70"/>
      <c r="OQ269" s="70"/>
      <c r="OR269" s="70"/>
      <c r="OS269" s="70"/>
      <c r="OT269" s="70"/>
      <c r="OU269" s="70"/>
      <c r="OV269" s="70"/>
      <c r="OW269" s="70"/>
      <c r="OX269" s="70"/>
      <c r="OY269" s="70"/>
      <c r="OZ269" s="70"/>
      <c r="PA269" s="70"/>
      <c r="PB269" s="70"/>
      <c r="PC269" s="70"/>
      <c r="PD269" s="70"/>
      <c r="PE269" s="70"/>
      <c r="PF269" s="70"/>
      <c r="PG269" s="70"/>
      <c r="PH269" s="70"/>
      <c r="PI269" s="70"/>
      <c r="PJ269" s="70"/>
      <c r="PK269" s="70"/>
      <c r="PL269" s="70"/>
      <c r="PM269" s="70"/>
      <c r="PN269" s="70"/>
      <c r="PO269" s="70"/>
      <c r="PP269" s="70"/>
      <c r="PQ269" s="70"/>
      <c r="PR269" s="70"/>
      <c r="PS269" s="70"/>
      <c r="PT269" s="70"/>
      <c r="PU269" s="70"/>
      <c r="PV269" s="70"/>
      <c r="PW269" s="70"/>
      <c r="PX269" s="70"/>
      <c r="PY269" s="70"/>
      <c r="PZ269" s="70"/>
      <c r="QA269" s="70"/>
      <c r="QB269" s="70"/>
      <c r="QC269" s="70"/>
      <c r="QD269" s="70"/>
      <c r="QE269" s="70"/>
      <c r="QF269" s="70"/>
      <c r="QG269" s="70"/>
      <c r="QH269" s="70"/>
      <c r="QI269" s="70"/>
      <c r="QJ269" s="70"/>
      <c r="QK269" s="70"/>
      <c r="QL269" s="70"/>
      <c r="QM269" s="70"/>
      <c r="QN269" s="70"/>
      <c r="QO269" s="70"/>
      <c r="QP269" s="70"/>
      <c r="QQ269" s="70"/>
      <c r="QR269" s="70"/>
      <c r="QS269" s="70"/>
      <c r="QT269" s="70"/>
      <c r="QU269" s="70"/>
      <c r="QV269" s="70"/>
      <c r="QW269" s="70"/>
      <c r="QX269" s="70"/>
      <c r="QY269" s="70"/>
      <c r="QZ269" s="70"/>
      <c r="RA269" s="70"/>
      <c r="RB269" s="70"/>
      <c r="RC269" s="70"/>
      <c r="RD269" s="70"/>
      <c r="RE269" s="70"/>
      <c r="RF269" s="70"/>
      <c r="RG269" s="70"/>
      <c r="RH269" s="70"/>
      <c r="RI269" s="70"/>
      <c r="RJ269" s="70"/>
      <c r="RK269" s="70"/>
      <c r="RL269" s="70"/>
      <c r="RM269" s="70"/>
      <c r="RN269" s="70"/>
      <c r="RO269" s="70"/>
      <c r="RP269" s="70"/>
      <c r="RQ269" s="70"/>
      <c r="RR269" s="70"/>
      <c r="RS269" s="70"/>
      <c r="RT269" s="70"/>
      <c r="RU269" s="70"/>
      <c r="RV269" s="70"/>
      <c r="RW269" s="70"/>
      <c r="RX269" s="70"/>
      <c r="RY269" s="70"/>
      <c r="RZ269" s="70"/>
      <c r="SA269" s="70"/>
      <c r="SB269" s="70"/>
      <c r="SC269" s="70"/>
      <c r="SD269" s="70"/>
      <c r="SE269" s="70"/>
      <c r="SF269" s="70"/>
      <c r="SG269" s="70"/>
      <c r="SH269" s="70"/>
      <c r="SI269" s="70"/>
      <c r="SJ269" s="70"/>
      <c r="SK269" s="70"/>
      <c r="SL269" s="70"/>
      <c r="SM269" s="70"/>
      <c r="SN269" s="70"/>
      <c r="SO269" s="70"/>
      <c r="SP269" s="70"/>
      <c r="SQ269" s="70"/>
      <c r="SR269" s="70"/>
      <c r="SS269" s="70"/>
      <c r="ST269" s="70"/>
      <c r="SU269" s="70"/>
      <c r="SV269" s="70"/>
      <c r="SW269" s="70"/>
      <c r="SX269" s="70"/>
      <c r="SY269" s="70"/>
      <c r="SZ269" s="70"/>
      <c r="TA269" s="70"/>
      <c r="TB269" s="70"/>
      <c r="TC269" s="70"/>
      <c r="TD269" s="70"/>
      <c r="TE269" s="70"/>
      <c r="TF269" s="70"/>
      <c r="TG269" s="70"/>
      <c r="TH269" s="70"/>
      <c r="TI269" s="70"/>
      <c r="TJ269" s="70"/>
      <c r="TK269" s="70"/>
      <c r="TL269" s="70"/>
      <c r="TM269" s="70"/>
      <c r="TN269" s="70"/>
      <c r="TO269" s="70"/>
      <c r="TP269" s="70"/>
      <c r="TQ269" s="70"/>
      <c r="TR269" s="70"/>
      <c r="TS269" s="70"/>
      <c r="TT269" s="70"/>
      <c r="TU269" s="70"/>
      <c r="TV269" s="70"/>
      <c r="TW269" s="70"/>
      <c r="TX269" s="70"/>
      <c r="TY269" s="70"/>
      <c r="TZ269" s="70"/>
      <c r="UA269" s="70"/>
      <c r="UB269" s="70"/>
      <c r="UC269" s="70"/>
      <c r="UD269" s="70"/>
      <c r="UE269" s="70"/>
      <c r="UF269" s="70"/>
      <c r="UG269" s="70"/>
      <c r="UH269" s="70"/>
      <c r="UI269" s="70"/>
      <c r="UJ269" s="70"/>
      <c r="UK269" s="70"/>
      <c r="UL269" s="70"/>
      <c r="UM269" s="70"/>
      <c r="UN269" s="70"/>
      <c r="UO269" s="70"/>
      <c r="UP269" s="70"/>
      <c r="UQ269" s="70"/>
      <c r="UR269" s="70"/>
      <c r="US269" s="70"/>
      <c r="UT269" s="70"/>
      <c r="UU269" s="70"/>
      <c r="UV269" s="70"/>
      <c r="UW269" s="70"/>
      <c r="UX269" s="70"/>
      <c r="UY269" s="70"/>
      <c r="UZ269" s="70"/>
      <c r="VA269" s="70"/>
      <c r="VB269" s="70"/>
      <c r="VC269" s="70"/>
      <c r="VD269" s="70"/>
      <c r="VE269" s="70"/>
      <c r="VF269" s="70"/>
      <c r="VG269" s="70"/>
      <c r="VH269" s="70"/>
      <c r="VI269" s="70"/>
      <c r="VJ269" s="70"/>
      <c r="VK269" s="70"/>
      <c r="VL269" s="70"/>
      <c r="VM269" s="70"/>
      <c r="VN269" s="70"/>
      <c r="VO269" s="70"/>
      <c r="VP269" s="70"/>
      <c r="VQ269" s="70"/>
      <c r="VR269" s="70"/>
      <c r="VS269" s="70"/>
      <c r="VT269" s="70"/>
      <c r="VU269" s="70"/>
      <c r="VV269" s="70"/>
      <c r="VW269" s="70"/>
      <c r="VX269" s="70"/>
      <c r="VY269" s="70"/>
      <c r="VZ269" s="70"/>
      <c r="WA269" s="70"/>
      <c r="WB269" s="70"/>
      <c r="WC269" s="70"/>
      <c r="WD269" s="70"/>
      <c r="WE269" s="70"/>
      <c r="WF269" s="70"/>
      <c r="WG269" s="70"/>
      <c r="WH269" s="70"/>
      <c r="WI269" s="70"/>
      <c r="WJ269" s="70"/>
      <c r="WK269" s="70"/>
      <c r="WL269" s="70"/>
      <c r="WM269" s="70"/>
      <c r="WN269" s="70"/>
      <c r="WO269" s="70"/>
      <c r="WP269" s="70"/>
      <c r="WQ269" s="70"/>
      <c r="WR269" s="70"/>
      <c r="WS269" s="70"/>
      <c r="WT269" s="70"/>
      <c r="WU269" s="70"/>
      <c r="WV269" s="70"/>
      <c r="WW269" s="70"/>
      <c r="WX269" s="70"/>
      <c r="WY269" s="70"/>
      <c r="WZ269" s="70"/>
      <c r="XA269" s="70"/>
      <c r="XB269" s="70"/>
      <c r="XC269" s="70"/>
      <c r="XD269" s="70"/>
      <c r="XE269" s="70"/>
      <c r="XF269" s="70"/>
      <c r="XG269" s="70"/>
      <c r="XH269" s="70"/>
      <c r="XI269" s="70"/>
      <c r="XJ269" s="70"/>
      <c r="XK269" s="70"/>
      <c r="XL269" s="70"/>
      <c r="XM269" s="70"/>
      <c r="XN269" s="70"/>
      <c r="XO269" s="70"/>
      <c r="XP269" s="70"/>
      <c r="XQ269" s="70"/>
      <c r="XR269" s="70"/>
      <c r="XS269" s="70"/>
      <c r="XT269" s="70"/>
      <c r="XU269" s="70"/>
      <c r="XV269" s="70"/>
      <c r="XW269" s="70"/>
      <c r="XX269" s="70"/>
      <c r="XY269" s="70"/>
      <c r="XZ269" s="70"/>
      <c r="YA269" s="70"/>
      <c r="YB269" s="70"/>
      <c r="YC269" s="70"/>
      <c r="YD269" s="70"/>
      <c r="YE269" s="70"/>
      <c r="YF269" s="70"/>
      <c r="YG269" s="70"/>
      <c r="YH269" s="70"/>
      <c r="YI269" s="70"/>
      <c r="YJ269" s="70"/>
      <c r="YK269" s="70"/>
      <c r="YL269" s="70"/>
      <c r="YM269" s="70"/>
      <c r="YN269" s="70"/>
      <c r="YO269" s="70"/>
      <c r="YP269" s="70"/>
      <c r="YQ269" s="70"/>
      <c r="YR269" s="70"/>
      <c r="YS269" s="70"/>
      <c r="YT269" s="70"/>
      <c r="YU269" s="70"/>
      <c r="YV269" s="70"/>
      <c r="YW269" s="70"/>
      <c r="YX269" s="70"/>
      <c r="YY269" s="70"/>
      <c r="YZ269" s="70"/>
      <c r="ZA269" s="70"/>
      <c r="ZB269" s="70"/>
      <c r="ZC269" s="70"/>
      <c r="ZD269" s="70"/>
      <c r="ZE269" s="70"/>
      <c r="ZF269" s="70"/>
      <c r="ZG269" s="70"/>
      <c r="ZH269" s="70"/>
      <c r="ZI269" s="70"/>
      <c r="ZJ269" s="70"/>
      <c r="ZK269" s="70"/>
      <c r="ZL269" s="70"/>
      <c r="ZM269" s="70"/>
      <c r="ZN269" s="70"/>
      <c r="ZO269" s="70"/>
      <c r="ZP269" s="70"/>
      <c r="ZQ269" s="70"/>
      <c r="ZR269" s="70"/>
      <c r="ZS269" s="70"/>
      <c r="ZT269" s="70"/>
      <c r="ZU269" s="70"/>
      <c r="ZV269" s="70"/>
      <c r="ZW269" s="70"/>
      <c r="ZX269" s="70"/>
      <c r="ZY269" s="70"/>
      <c r="ZZ269" s="70"/>
      <c r="AAA269" s="70"/>
      <c r="AAB269" s="70"/>
      <c r="AAC269" s="70"/>
      <c r="AAD269" s="70"/>
      <c r="AAE269" s="70"/>
      <c r="AAF269" s="70"/>
      <c r="AAG269" s="70"/>
      <c r="AAH269" s="70"/>
      <c r="AAI269" s="70"/>
      <c r="AAJ269" s="70"/>
      <c r="AAK269" s="70"/>
      <c r="AAL269" s="70"/>
      <c r="AAM269" s="70"/>
      <c r="AAN269" s="70"/>
      <c r="AAO269" s="70"/>
      <c r="AAP269" s="70"/>
      <c r="AAQ269" s="70"/>
      <c r="AAR269" s="70"/>
      <c r="AAS269" s="70"/>
      <c r="AAT269" s="70"/>
      <c r="AAU269" s="70"/>
      <c r="AAV269" s="70"/>
      <c r="AAW269" s="70"/>
      <c r="AAX269" s="70"/>
      <c r="AAY269" s="70"/>
      <c r="AAZ269" s="70"/>
      <c r="ABA269" s="70"/>
      <c r="ABB269" s="70"/>
      <c r="ABC269" s="70"/>
      <c r="ABD269" s="70"/>
      <c r="ABE269" s="70"/>
      <c r="ABF269" s="70"/>
      <c r="ABG269" s="70"/>
      <c r="ABH269" s="70"/>
      <c r="ABI269" s="70"/>
      <c r="ABJ269" s="70"/>
      <c r="ABK269" s="70"/>
      <c r="ABL269" s="70"/>
      <c r="ABM269" s="70"/>
      <c r="ABN269" s="70"/>
      <c r="ABO269" s="70"/>
      <c r="ABP269" s="70"/>
      <c r="ABQ269" s="70"/>
      <c r="ABR269" s="70"/>
      <c r="ABS269" s="70"/>
      <c r="ABT269" s="70"/>
      <c r="ABU269" s="70"/>
      <c r="ABV269" s="70"/>
      <c r="ABW269" s="70"/>
      <c r="ABX269" s="70"/>
      <c r="ABY269" s="70"/>
      <c r="ABZ269" s="70"/>
      <c r="ACA269" s="70"/>
      <c r="ACB269" s="70"/>
      <c r="ACC269" s="70"/>
      <c r="ACD269" s="70"/>
      <c r="ACE269" s="70"/>
      <c r="ACF269" s="70"/>
      <c r="ACG269" s="70"/>
      <c r="ACH269" s="70"/>
      <c r="ACI269" s="70"/>
      <c r="ACJ269" s="70"/>
      <c r="ACK269" s="70"/>
      <c r="ACL269" s="70"/>
      <c r="ACM269" s="70"/>
      <c r="ACN269" s="70"/>
      <c r="ACO269" s="70"/>
      <c r="ACP269" s="70"/>
      <c r="ACQ269" s="70"/>
      <c r="ACR269" s="70"/>
      <c r="ACS269" s="70"/>
      <c r="ACT269" s="70"/>
      <c r="ACU269" s="70"/>
      <c r="ACV269" s="70"/>
      <c r="ACW269" s="70"/>
      <c r="ACX269" s="70"/>
      <c r="ACY269" s="70"/>
      <c r="ACZ269" s="70"/>
      <c r="ADA269" s="70"/>
      <c r="ADB269" s="70"/>
      <c r="ADC269" s="70"/>
      <c r="ADD269" s="70"/>
      <c r="ADE269" s="70"/>
      <c r="ADF269" s="70"/>
      <c r="ADG269" s="70"/>
      <c r="ADH269" s="70"/>
      <c r="ADI269" s="70"/>
      <c r="ADJ269" s="70"/>
      <c r="ADK269" s="70"/>
      <c r="ADL269" s="70"/>
      <c r="ADM269" s="70"/>
      <c r="ADN269" s="70"/>
      <c r="ADO269" s="70"/>
      <c r="ADP269" s="70"/>
      <c r="ADQ269" s="70"/>
      <c r="ADR269" s="70"/>
      <c r="ADS269" s="70"/>
      <c r="ADT269" s="70"/>
      <c r="ADU269" s="70"/>
      <c r="ADV269" s="70"/>
      <c r="ADW269" s="70"/>
      <c r="ADX269" s="70"/>
      <c r="ADY269" s="70"/>
      <c r="ADZ269" s="70"/>
      <c r="AEA269" s="70"/>
      <c r="AEB269" s="70"/>
      <c r="AEC269" s="70"/>
      <c r="AED269" s="70"/>
      <c r="AEE269" s="70"/>
      <c r="AEF269" s="70"/>
      <c r="AEG269" s="70"/>
      <c r="AEH269" s="70"/>
      <c r="AEI269" s="70"/>
      <c r="AEJ269" s="70"/>
      <c r="AEK269" s="70"/>
      <c r="AEL269" s="70"/>
      <c r="AEM269" s="70"/>
      <c r="AEN269" s="70"/>
      <c r="AEO269" s="70"/>
      <c r="AEP269" s="70"/>
      <c r="AEQ269" s="70"/>
      <c r="AER269" s="70"/>
      <c r="AES269" s="70"/>
      <c r="AET269" s="70"/>
      <c r="AEU269" s="70"/>
      <c r="AEV269" s="70"/>
      <c r="AEW269" s="70"/>
      <c r="AEX269" s="70"/>
      <c r="AEY269" s="70"/>
      <c r="AEZ269" s="70"/>
      <c r="AFA269" s="70"/>
      <c r="AFB269" s="70"/>
      <c r="AFC269" s="70"/>
      <c r="AFD269" s="70"/>
      <c r="AFE269" s="70"/>
      <c r="AFF269" s="70"/>
      <c r="AFG269" s="70"/>
      <c r="AFH269" s="70"/>
      <c r="AFI269" s="70"/>
      <c r="AFJ269" s="70"/>
      <c r="AFK269" s="70"/>
      <c r="AFL269" s="70"/>
      <c r="AFM269" s="70"/>
      <c r="AFN269" s="70"/>
      <c r="AFO269" s="70"/>
      <c r="AFP269" s="70"/>
      <c r="AFQ269" s="70"/>
      <c r="AFR269" s="70"/>
      <c r="AFS269" s="70"/>
      <c r="AFT269" s="70"/>
      <c r="AFU269" s="70"/>
      <c r="AFV269" s="70"/>
      <c r="AFW269" s="70"/>
      <c r="AFX269" s="70"/>
      <c r="AFY269" s="70"/>
      <c r="AFZ269" s="70"/>
      <c r="AGA269" s="70"/>
      <c r="AGB269" s="70"/>
      <c r="AGC269" s="70"/>
      <c r="AGD269" s="70"/>
      <c r="AGE269" s="70"/>
      <c r="AGF269" s="70"/>
      <c r="AGG269" s="70"/>
      <c r="AGH269" s="70"/>
      <c r="AGI269" s="70"/>
      <c r="AGJ269" s="70"/>
      <c r="AGK269" s="70"/>
      <c r="AGL269" s="70"/>
      <c r="AGM269" s="70"/>
      <c r="AGN269" s="70"/>
      <c r="AGO269" s="70"/>
      <c r="AGP269" s="70"/>
      <c r="AGQ269" s="70"/>
      <c r="AGR269" s="70"/>
      <c r="AGS269" s="70"/>
      <c r="AGT269" s="70"/>
      <c r="AGU269" s="70"/>
      <c r="AGV269" s="70"/>
      <c r="AGW269" s="70"/>
      <c r="AGX269" s="70"/>
      <c r="AGY269" s="70"/>
      <c r="AGZ269" s="70"/>
      <c r="AHA269" s="70"/>
      <c r="AHB269" s="70"/>
      <c r="AHC269" s="70"/>
      <c r="AHD269" s="70"/>
      <c r="AHE269" s="70"/>
      <c r="AHF269" s="70"/>
      <c r="AHG269" s="70"/>
      <c r="AHH269" s="70"/>
      <c r="AHI269" s="70"/>
      <c r="AHJ269" s="70"/>
      <c r="AHK269" s="70"/>
      <c r="AHL269" s="70"/>
      <c r="AHM269" s="70"/>
      <c r="AHN269" s="70"/>
      <c r="AHO269" s="70"/>
      <c r="AHP269" s="70"/>
      <c r="AHQ269" s="70"/>
      <c r="AHR269" s="70"/>
      <c r="AHS269" s="70"/>
      <c r="AHT269" s="70"/>
      <c r="AHU269" s="70"/>
      <c r="AHV269" s="70"/>
      <c r="AHW269" s="70"/>
      <c r="AHX269" s="70"/>
      <c r="AHY269" s="70"/>
      <c r="AHZ269" s="70"/>
      <c r="AIA269" s="70"/>
      <c r="AIB269" s="70"/>
      <c r="AIC269" s="70"/>
      <c r="AID269" s="70"/>
      <c r="AIE269" s="70"/>
      <c r="AIF269" s="70"/>
      <c r="AIG269" s="70"/>
      <c r="AIH269" s="70"/>
      <c r="AII269" s="70"/>
      <c r="AIJ269" s="70"/>
      <c r="AIK269" s="70"/>
      <c r="AIL269" s="70"/>
      <c r="AIM269" s="70"/>
      <c r="AIN269" s="70"/>
      <c r="AIO269" s="70"/>
      <c r="AIP269" s="70"/>
      <c r="AIQ269" s="70"/>
      <c r="AIR269" s="70"/>
      <c r="AIS269" s="70"/>
      <c r="AIT269" s="70"/>
      <c r="AIU269" s="70"/>
      <c r="AIV269" s="70"/>
      <c r="AIW269" s="70"/>
      <c r="AIX269" s="70"/>
      <c r="AIY269" s="70"/>
      <c r="AIZ269" s="70"/>
      <c r="AJA269" s="70"/>
      <c r="AJB269" s="70"/>
      <c r="AJC269" s="70"/>
      <c r="AJD269" s="70"/>
      <c r="AJE269" s="70"/>
      <c r="AJF269" s="70"/>
      <c r="AJG269" s="70"/>
      <c r="AJH269" s="70"/>
      <c r="AJI269" s="70"/>
      <c r="AJJ269" s="70"/>
      <c r="AJK269" s="70"/>
      <c r="AJL269" s="70"/>
      <c r="AJM269" s="70"/>
      <c r="AJN269" s="70"/>
      <c r="AJO269" s="70"/>
      <c r="AJP269" s="70"/>
      <c r="AJQ269" s="70"/>
      <c r="AJR269" s="70"/>
      <c r="AJS269" s="70"/>
      <c r="AJT269" s="70"/>
      <c r="AJU269" s="70"/>
      <c r="AJV269" s="70"/>
      <c r="AJW269" s="70"/>
      <c r="AJX269" s="70"/>
      <c r="AJY269" s="70"/>
      <c r="AJZ269" s="70"/>
      <c r="AKA269" s="70"/>
      <c r="AKB269" s="70"/>
      <c r="AKC269" s="70"/>
      <c r="AKD269" s="70"/>
      <c r="AKE269" s="70"/>
      <c r="AKF269" s="70"/>
      <c r="AKG269" s="70"/>
      <c r="AKH269" s="70"/>
      <c r="AKI269" s="70"/>
      <c r="AKJ269" s="70"/>
      <c r="AKK269" s="70"/>
      <c r="AKL269" s="70"/>
      <c r="AKM269" s="70"/>
      <c r="AKN269" s="70"/>
      <c r="AKO269" s="70"/>
      <c r="AKP269" s="70"/>
      <c r="AKQ269" s="70"/>
      <c r="AKR269" s="70"/>
      <c r="AKS269" s="70"/>
      <c r="AKT269" s="70"/>
      <c r="AKU269" s="70"/>
      <c r="AKV269" s="70"/>
      <c r="AKW269" s="70"/>
      <c r="AKX269" s="70"/>
      <c r="AKY269" s="70"/>
      <c r="AKZ269" s="70"/>
      <c r="ALA269" s="70"/>
      <c r="ALB269" s="70"/>
      <c r="ALC269" s="70"/>
      <c r="ALD269" s="70"/>
      <c r="ALE269" s="70"/>
      <c r="ALF269" s="70"/>
      <c r="ALG269" s="70"/>
      <c r="ALH269" s="70"/>
      <c r="ALI269" s="70"/>
      <c r="ALJ269" s="70"/>
      <c r="ALK269" s="70"/>
      <c r="ALL269" s="70"/>
      <c r="ALM269" s="70"/>
      <c r="ALN269" s="70"/>
      <c r="ALO269" s="70"/>
      <c r="ALP269" s="70"/>
      <c r="ALQ269" s="70"/>
      <c r="ALR269" s="70"/>
      <c r="ALS269" s="70"/>
      <c r="ALT269" s="70"/>
      <c r="ALU269" s="70"/>
      <c r="ALV269" s="70"/>
      <c r="ALW269" s="70"/>
      <c r="ALX269" s="70"/>
      <c r="ALY269" s="70"/>
      <c r="ALZ269" s="70"/>
      <c r="AMA269" s="70"/>
      <c r="AMB269" s="70"/>
      <c r="AMC269" s="70"/>
      <c r="AMD269" s="70"/>
      <c r="AME269" s="70"/>
      <c r="AMF269" s="70"/>
      <c r="AMG269" s="70"/>
      <c r="AMH269" s="70"/>
      <c r="AMI269" s="70"/>
      <c r="AMK269" s="70"/>
    </row>
    <row r="270" customFormat="false" ht="32.8" hidden="false" customHeight="false" outlineLevel="0" collapsed="false">
      <c r="A270" s="44"/>
      <c r="B270" s="34" t="s">
        <v>255</v>
      </c>
      <c r="C270" s="44" t="n">
        <v>6520000000</v>
      </c>
      <c r="D270" s="73"/>
      <c r="E270" s="74" t="n">
        <f aca="false">E273+E271</f>
        <v>73524500</v>
      </c>
    </row>
    <row r="271" customFormat="false" ht="95.5" hidden="false" customHeight="false" outlineLevel="0" collapsed="false">
      <c r="A271" s="44"/>
      <c r="B271" s="30" t="s">
        <v>256</v>
      </c>
      <c r="C271" s="79" t="s">
        <v>257</v>
      </c>
      <c r="D271" s="80"/>
      <c r="E271" s="74" t="n">
        <f aca="false">E272</f>
        <v>36726800</v>
      </c>
    </row>
    <row r="272" customFormat="false" ht="32.8" hidden="false" customHeight="false" outlineLevel="0" collapsed="false">
      <c r="A272" s="44"/>
      <c r="B272" s="30" t="s">
        <v>258</v>
      </c>
      <c r="C272" s="79" t="s">
        <v>257</v>
      </c>
      <c r="D272" s="80" t="s">
        <v>259</v>
      </c>
      <c r="E272" s="74" t="n">
        <f aca="false">'приложение 10'!I270</f>
        <v>36726800</v>
      </c>
    </row>
    <row r="273" customFormat="false" ht="95.5" hidden="false" customHeight="false" outlineLevel="0" collapsed="false">
      <c r="A273" s="44"/>
      <c r="B273" s="30" t="s">
        <v>256</v>
      </c>
      <c r="C273" s="79" t="s">
        <v>260</v>
      </c>
      <c r="D273" s="80"/>
      <c r="E273" s="74" t="n">
        <f aca="false">E275+E274</f>
        <v>36797700</v>
      </c>
    </row>
    <row r="274" customFormat="false" ht="32.8" hidden="false" customHeight="false" outlineLevel="0" collapsed="false">
      <c r="A274" s="44"/>
      <c r="B274" s="34" t="s">
        <v>103</v>
      </c>
      <c r="C274" s="79" t="s">
        <v>260</v>
      </c>
      <c r="D274" s="80" t="s">
        <v>104</v>
      </c>
      <c r="E274" s="74" t="n">
        <f aca="false">'приложение 10'!I272</f>
        <v>68760.5</v>
      </c>
    </row>
    <row r="275" customFormat="false" ht="32.8" hidden="false" customHeight="false" outlineLevel="0" collapsed="false">
      <c r="A275" s="44"/>
      <c r="B275" s="30" t="s">
        <v>258</v>
      </c>
      <c r="C275" s="79" t="s">
        <v>260</v>
      </c>
      <c r="D275" s="80" t="s">
        <v>259</v>
      </c>
      <c r="E275" s="74" t="n">
        <f aca="false">'приложение 10'!I273</f>
        <v>36728939.5</v>
      </c>
    </row>
    <row r="276" customFormat="false" ht="32.8" hidden="false" customHeight="false" outlineLevel="0" collapsed="false">
      <c r="A276" s="44"/>
      <c r="B276" s="30" t="s">
        <v>261</v>
      </c>
      <c r="C276" s="79" t="n">
        <v>6540000000</v>
      </c>
      <c r="D276" s="80"/>
      <c r="E276" s="74" t="n">
        <f aca="false">E277</f>
        <v>553900</v>
      </c>
    </row>
    <row r="277" customFormat="false" ht="126.85" hidden="false" customHeight="false" outlineLevel="0" collapsed="false">
      <c r="A277" s="44"/>
      <c r="B277" s="30" t="s">
        <v>262</v>
      </c>
      <c r="C277" s="79" t="s">
        <v>263</v>
      </c>
      <c r="D277" s="80"/>
      <c r="E277" s="74" t="n">
        <f aca="false">E278</f>
        <v>553900</v>
      </c>
    </row>
    <row r="278" customFormat="false" ht="32.8" hidden="false" customHeight="false" outlineLevel="0" collapsed="false">
      <c r="A278" s="44"/>
      <c r="B278" s="30" t="s">
        <v>258</v>
      </c>
      <c r="C278" s="79" t="s">
        <v>263</v>
      </c>
      <c r="D278" s="80" t="s">
        <v>259</v>
      </c>
      <c r="E278" s="74" t="n">
        <f aca="false">'приложение 10'!I192</f>
        <v>553900</v>
      </c>
    </row>
    <row r="279" customFormat="false" ht="17.6" hidden="false" customHeight="false" outlineLevel="0" collapsed="false">
      <c r="A279" s="44"/>
      <c r="B279" s="34" t="s">
        <v>264</v>
      </c>
      <c r="C279" s="44" t="n">
        <v>6550000000</v>
      </c>
      <c r="D279" s="73"/>
      <c r="E279" s="74" t="n">
        <f aca="false">E282+E280</f>
        <v>27035400</v>
      </c>
    </row>
    <row r="280" customFormat="false" ht="32.8" hidden="false" customHeight="false" outlineLevel="0" collapsed="false">
      <c r="A280" s="44"/>
      <c r="B280" s="30" t="s">
        <v>265</v>
      </c>
      <c r="C280" s="79" t="n">
        <v>6550010840</v>
      </c>
      <c r="D280" s="80"/>
      <c r="E280" s="74" t="n">
        <f aca="false">E281</f>
        <v>1085000</v>
      </c>
    </row>
    <row r="281" customFormat="false" ht="32.8" hidden="false" customHeight="false" outlineLevel="0" collapsed="false">
      <c r="A281" s="44"/>
      <c r="B281" s="30" t="s">
        <v>258</v>
      </c>
      <c r="C281" s="79" t="n">
        <v>6550010840</v>
      </c>
      <c r="D281" s="80" t="s">
        <v>259</v>
      </c>
      <c r="E281" s="74" t="n">
        <f aca="false">'приложение 10'!I195</f>
        <v>1085000</v>
      </c>
    </row>
    <row r="282" customFormat="false" ht="48.5" hidden="false" customHeight="false" outlineLevel="0" collapsed="false">
      <c r="A282" s="44"/>
      <c r="B282" s="34" t="s">
        <v>266</v>
      </c>
      <c r="C282" s="44" t="s">
        <v>267</v>
      </c>
      <c r="D282" s="73"/>
      <c r="E282" s="74" t="n">
        <f aca="false">E283</f>
        <v>25950400</v>
      </c>
    </row>
    <row r="283" customFormat="false" ht="32.8" hidden="false" customHeight="false" outlineLevel="0" collapsed="false">
      <c r="A283" s="44"/>
      <c r="B283" s="34" t="s">
        <v>258</v>
      </c>
      <c r="C283" s="44" t="s">
        <v>267</v>
      </c>
      <c r="D283" s="73" t="s">
        <v>259</v>
      </c>
      <c r="E283" s="74" t="n">
        <f aca="false">'приложение 10'!I197</f>
        <v>25950400</v>
      </c>
    </row>
    <row r="284" customFormat="false" ht="17.6" hidden="false" customHeight="false" outlineLevel="0" collapsed="false">
      <c r="A284" s="44"/>
      <c r="B284" s="30" t="s">
        <v>268</v>
      </c>
      <c r="C284" s="79" t="n">
        <v>6570000000</v>
      </c>
      <c r="D284" s="83"/>
      <c r="E284" s="74" t="n">
        <f aca="false">E295+E288+E291+E289+E285+E293+E297</f>
        <v>40496277.52</v>
      </c>
    </row>
    <row r="285" customFormat="false" ht="48.5" hidden="false" customHeight="false" outlineLevel="0" collapsed="false">
      <c r="A285" s="44"/>
      <c r="B285" s="30" t="s">
        <v>269</v>
      </c>
      <c r="C285" s="79" t="n">
        <v>6570010710</v>
      </c>
      <c r="D285" s="80"/>
      <c r="E285" s="74" t="n">
        <f aca="false">E286</f>
        <v>17075100</v>
      </c>
    </row>
    <row r="286" customFormat="false" ht="32.8" hidden="false" customHeight="false" outlineLevel="0" collapsed="false">
      <c r="A286" s="44"/>
      <c r="B286" s="30" t="s">
        <v>258</v>
      </c>
      <c r="C286" s="79" t="n">
        <v>6570010710</v>
      </c>
      <c r="D286" s="80" t="s">
        <v>259</v>
      </c>
      <c r="E286" s="74" t="n">
        <f aca="false">'приложение 10'!I227</f>
        <v>17075100</v>
      </c>
    </row>
    <row r="287" customFormat="false" ht="32.8" hidden="false" customHeight="false" outlineLevel="0" collapsed="false">
      <c r="A287" s="44"/>
      <c r="B287" s="30" t="s">
        <v>270</v>
      </c>
      <c r="C287" s="79" t="n">
        <v>6570010970</v>
      </c>
      <c r="D287" s="80"/>
      <c r="E287" s="74" t="n">
        <f aca="false">E288</f>
        <v>414200</v>
      </c>
    </row>
    <row r="288" customFormat="false" ht="32.8" hidden="false" customHeight="false" outlineLevel="0" collapsed="false">
      <c r="A288" s="44"/>
      <c r="B288" s="30" t="s">
        <v>258</v>
      </c>
      <c r="C288" s="79" t="n">
        <v>6570010970</v>
      </c>
      <c r="D288" s="80" t="s">
        <v>259</v>
      </c>
      <c r="E288" s="74" t="n">
        <f aca="false">'приложение 10'!I219</f>
        <v>414200</v>
      </c>
    </row>
    <row r="289" customFormat="false" ht="32.8" hidden="false" customHeight="false" outlineLevel="0" collapsed="false">
      <c r="A289" s="44"/>
      <c r="B289" s="30" t="s">
        <v>271</v>
      </c>
      <c r="C289" s="79" t="n">
        <v>6570010980</v>
      </c>
      <c r="D289" s="80"/>
      <c r="E289" s="74" t="n">
        <f aca="false">E290</f>
        <v>1169400</v>
      </c>
    </row>
    <row r="290" customFormat="false" ht="32.8" hidden="false" customHeight="false" outlineLevel="0" collapsed="false">
      <c r="A290" s="44"/>
      <c r="B290" s="30" t="s">
        <v>258</v>
      </c>
      <c r="C290" s="79" t="n">
        <v>6570010980</v>
      </c>
      <c r="D290" s="83" t="n">
        <v>400</v>
      </c>
      <c r="E290" s="74" t="n">
        <f aca="false">'приложение 10'!I446</f>
        <v>1169400</v>
      </c>
    </row>
    <row r="291" customFormat="false" ht="79.85" hidden="false" customHeight="false" outlineLevel="0" collapsed="false">
      <c r="A291" s="44"/>
      <c r="B291" s="30" t="s">
        <v>272</v>
      </c>
      <c r="C291" s="79" t="n">
        <v>6570011080</v>
      </c>
      <c r="D291" s="83"/>
      <c r="E291" s="74" t="n">
        <f aca="false">E292</f>
        <v>3221577.52</v>
      </c>
    </row>
    <row r="292" customFormat="false" ht="32.8" hidden="false" customHeight="false" outlineLevel="0" collapsed="false">
      <c r="A292" s="44"/>
      <c r="B292" s="30" t="s">
        <v>258</v>
      </c>
      <c r="C292" s="79" t="n">
        <v>6570011080</v>
      </c>
      <c r="D292" s="83" t="n">
        <v>400</v>
      </c>
      <c r="E292" s="74" t="n">
        <f aca="false">'приложение 10'!I448</f>
        <v>3221577.52</v>
      </c>
    </row>
    <row r="293" customFormat="false" ht="32.8" hidden="false" customHeight="false" outlineLevel="0" collapsed="false">
      <c r="A293" s="44"/>
      <c r="B293" s="30" t="s">
        <v>273</v>
      </c>
      <c r="C293" s="79" t="n">
        <v>6570011100</v>
      </c>
      <c r="D293" s="80"/>
      <c r="E293" s="74" t="n">
        <f aca="false">E294</f>
        <v>2659000</v>
      </c>
    </row>
    <row r="294" customFormat="false" ht="32.8" hidden="false" customHeight="false" outlineLevel="0" collapsed="false">
      <c r="A294" s="44"/>
      <c r="B294" s="30" t="s">
        <v>258</v>
      </c>
      <c r="C294" s="79" t="n">
        <v>6570011100</v>
      </c>
      <c r="D294" s="80" t="s">
        <v>259</v>
      </c>
      <c r="E294" s="74" t="n">
        <f aca="false">'приложение 10'!I229</f>
        <v>2659000</v>
      </c>
    </row>
    <row r="295" s="70" customFormat="true" ht="79.85" hidden="false" customHeight="false" outlineLevel="0" collapsed="false">
      <c r="A295" s="44"/>
      <c r="B295" s="30" t="s">
        <v>274</v>
      </c>
      <c r="C295" s="79" t="s">
        <v>275</v>
      </c>
      <c r="D295" s="83"/>
      <c r="E295" s="74" t="n">
        <f aca="false">E296</f>
        <v>1513800</v>
      </c>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c r="DA295" s="48"/>
      <c r="DB295" s="48"/>
      <c r="DC295" s="48"/>
      <c r="DD295" s="48"/>
      <c r="DE295" s="48"/>
      <c r="DF295" s="48"/>
      <c r="DG295" s="48"/>
      <c r="DH295" s="48"/>
      <c r="DI295" s="48"/>
      <c r="DJ295" s="48"/>
      <c r="DK295" s="48"/>
      <c r="DL295" s="48"/>
      <c r="DM295" s="48"/>
      <c r="DN295" s="48"/>
      <c r="DO295" s="48"/>
      <c r="DP295" s="48"/>
      <c r="DQ295" s="48"/>
      <c r="DR295" s="48"/>
      <c r="DS295" s="48"/>
      <c r="DT295" s="48"/>
      <c r="DU295" s="48"/>
      <c r="DV295" s="48"/>
      <c r="DW295" s="48"/>
      <c r="DX295" s="48"/>
      <c r="DY295" s="48"/>
      <c r="DZ295" s="48"/>
      <c r="EA295" s="48"/>
      <c r="EB295" s="48"/>
      <c r="EC295" s="48"/>
      <c r="ED295" s="48"/>
      <c r="EE295" s="48"/>
      <c r="EF295" s="48"/>
      <c r="EG295" s="48"/>
      <c r="EH295" s="48"/>
      <c r="EI295" s="48"/>
      <c r="EJ295" s="48"/>
      <c r="EK295" s="48"/>
      <c r="EL295" s="48"/>
      <c r="EM295" s="48"/>
      <c r="EN295" s="48"/>
      <c r="EO295" s="48"/>
      <c r="EP295" s="48"/>
      <c r="EQ295" s="48"/>
      <c r="ER295" s="48"/>
      <c r="ES295" s="48"/>
      <c r="ET295" s="48"/>
      <c r="EU295" s="48"/>
      <c r="EV295" s="48"/>
      <c r="EW295" s="48"/>
      <c r="EX295" s="48"/>
      <c r="EY295" s="48"/>
      <c r="EZ295" s="48"/>
      <c r="FA295" s="48"/>
      <c r="FB295" s="48"/>
      <c r="FC295" s="48"/>
      <c r="FD295" s="48"/>
      <c r="FE295" s="48"/>
      <c r="FF295" s="48"/>
      <c r="FG295" s="48"/>
      <c r="FH295" s="48"/>
      <c r="FI295" s="48"/>
      <c r="FJ295" s="48"/>
      <c r="FK295" s="48"/>
      <c r="FL295" s="48"/>
      <c r="FM295" s="48"/>
      <c r="FN295" s="48"/>
      <c r="FO295" s="48"/>
      <c r="FP295" s="48"/>
      <c r="FQ295" s="48"/>
      <c r="FR295" s="48"/>
      <c r="FS295" s="48"/>
      <c r="FT295" s="48"/>
      <c r="FU295" s="48"/>
      <c r="FV295" s="48"/>
      <c r="FW295" s="48"/>
      <c r="FX295" s="48"/>
      <c r="FY295" s="48"/>
      <c r="FZ295" s="48"/>
      <c r="GA295" s="48"/>
      <c r="GB295" s="48"/>
      <c r="GC295" s="48"/>
      <c r="GD295" s="48"/>
      <c r="GE295" s="48"/>
      <c r="GF295" s="48"/>
      <c r="GG295" s="48"/>
      <c r="GH295" s="48"/>
      <c r="GI295" s="48"/>
      <c r="GJ295" s="48"/>
      <c r="GK295" s="48"/>
      <c r="GL295" s="48"/>
      <c r="GM295" s="48"/>
      <c r="GN295" s="48"/>
      <c r="GO295" s="48"/>
      <c r="GP295" s="48"/>
      <c r="GQ295" s="48"/>
      <c r="GR295" s="48"/>
      <c r="GS295" s="48"/>
      <c r="GT295" s="48"/>
      <c r="GU295" s="48"/>
      <c r="GV295" s="48"/>
      <c r="GW295" s="48"/>
      <c r="GX295" s="48"/>
      <c r="GY295" s="48"/>
      <c r="GZ295" s="48"/>
      <c r="HA295" s="48"/>
      <c r="HB295" s="48"/>
      <c r="HC295" s="48"/>
      <c r="HD295" s="48"/>
      <c r="HE295" s="48"/>
      <c r="HF295" s="48"/>
      <c r="HG295" s="48"/>
      <c r="HH295" s="48"/>
      <c r="HI295" s="48"/>
      <c r="HJ295" s="48"/>
      <c r="HK295" s="48"/>
      <c r="HL295" s="48"/>
      <c r="HM295" s="48"/>
      <c r="HN295" s="48"/>
      <c r="HO295" s="48"/>
      <c r="HP295" s="48"/>
      <c r="HQ295" s="48"/>
      <c r="HR295" s="48"/>
      <c r="HS295" s="48"/>
      <c r="HT295" s="48"/>
      <c r="HU295" s="48"/>
      <c r="HV295" s="48"/>
      <c r="HW295" s="48"/>
      <c r="HX295" s="48"/>
      <c r="HY295" s="48"/>
      <c r="HZ295" s="48"/>
      <c r="IA295" s="48"/>
      <c r="IB295" s="48"/>
      <c r="IC295" s="48"/>
      <c r="ID295" s="48"/>
      <c r="IE295" s="48"/>
      <c r="IF295" s="48"/>
      <c r="IG295" s="48"/>
      <c r="IH295" s="48"/>
      <c r="II295" s="48"/>
      <c r="IJ295" s="48"/>
      <c r="IK295" s="48"/>
      <c r="IL295" s="48"/>
      <c r="IM295" s="48"/>
      <c r="IN295" s="48"/>
      <c r="IO295" s="48"/>
      <c r="IP295" s="48"/>
      <c r="IQ295" s="48"/>
      <c r="IR295" s="48"/>
      <c r="IS295" s="48"/>
      <c r="IT295" s="48"/>
      <c r="IU295" s="48"/>
      <c r="IV295" s="48"/>
      <c r="IW295" s="48"/>
      <c r="IX295" s="48"/>
      <c r="IY295" s="48"/>
      <c r="IZ295" s="48"/>
      <c r="JA295" s="48"/>
      <c r="JB295" s="48"/>
      <c r="JC295" s="48"/>
      <c r="JD295" s="48"/>
      <c r="JE295" s="48"/>
      <c r="JF295" s="48"/>
      <c r="JG295" s="48"/>
      <c r="JH295" s="48"/>
      <c r="JI295" s="48"/>
      <c r="JJ295" s="48"/>
      <c r="JK295" s="48"/>
      <c r="JL295" s="48"/>
      <c r="JM295" s="48"/>
      <c r="JN295" s="48"/>
      <c r="JO295" s="48"/>
      <c r="JP295" s="48"/>
      <c r="JQ295" s="48"/>
      <c r="JR295" s="48"/>
      <c r="JS295" s="48"/>
      <c r="JT295" s="48"/>
      <c r="JU295" s="48"/>
      <c r="JV295" s="48"/>
      <c r="JW295" s="48"/>
      <c r="JX295" s="48"/>
      <c r="JY295" s="48"/>
      <c r="JZ295" s="48"/>
      <c r="KA295" s="48"/>
      <c r="KB295" s="48"/>
      <c r="KC295" s="48"/>
      <c r="KD295" s="48"/>
      <c r="KE295" s="48"/>
      <c r="KF295" s="48"/>
      <c r="KG295" s="48"/>
      <c r="KH295" s="48"/>
      <c r="KI295" s="48"/>
      <c r="KJ295" s="48"/>
      <c r="KK295" s="48"/>
      <c r="KL295" s="48"/>
      <c r="KM295" s="48"/>
      <c r="KN295" s="48"/>
      <c r="KO295" s="48"/>
      <c r="KP295" s="48"/>
      <c r="KQ295" s="48"/>
      <c r="KR295" s="48"/>
      <c r="KS295" s="48"/>
      <c r="KT295" s="48"/>
      <c r="KU295" s="48"/>
      <c r="KV295" s="48"/>
      <c r="KW295" s="48"/>
      <c r="KX295" s="48"/>
      <c r="KY295" s="48"/>
      <c r="KZ295" s="48"/>
      <c r="LA295" s="48"/>
      <c r="LB295" s="48"/>
      <c r="LC295" s="48"/>
      <c r="LD295" s="48"/>
      <c r="LE295" s="48"/>
      <c r="LF295" s="48"/>
      <c r="LG295" s="48"/>
      <c r="LH295" s="48"/>
      <c r="LI295" s="48"/>
      <c r="LJ295" s="48"/>
      <c r="LK295" s="48"/>
      <c r="LL295" s="48"/>
      <c r="LM295" s="48"/>
      <c r="LN295" s="48"/>
      <c r="LO295" s="48"/>
      <c r="LP295" s="48"/>
      <c r="LQ295" s="48"/>
      <c r="LR295" s="48"/>
      <c r="LS295" s="48"/>
      <c r="LT295" s="48"/>
      <c r="LU295" s="48"/>
      <c r="LV295" s="48"/>
      <c r="LW295" s="48"/>
      <c r="LX295" s="48"/>
      <c r="LY295" s="48"/>
      <c r="LZ295" s="48"/>
      <c r="MA295" s="48"/>
      <c r="MB295" s="48"/>
      <c r="MC295" s="48"/>
      <c r="MD295" s="48"/>
      <c r="ME295" s="48"/>
      <c r="MF295" s="48"/>
      <c r="MG295" s="48"/>
      <c r="MH295" s="48"/>
      <c r="MI295" s="48"/>
      <c r="MJ295" s="48"/>
      <c r="MK295" s="48"/>
      <c r="ML295" s="48"/>
      <c r="MM295" s="48"/>
      <c r="MN295" s="48"/>
      <c r="MO295" s="48"/>
      <c r="MP295" s="48"/>
      <c r="MQ295" s="48"/>
      <c r="MR295" s="48"/>
      <c r="MS295" s="48"/>
      <c r="MT295" s="48"/>
      <c r="MU295" s="48"/>
      <c r="MV295" s="48"/>
      <c r="MW295" s="48"/>
      <c r="MX295" s="48"/>
      <c r="MY295" s="48"/>
      <c r="MZ295" s="48"/>
      <c r="NA295" s="48"/>
      <c r="NB295" s="48"/>
      <c r="NC295" s="48"/>
      <c r="ND295" s="48"/>
      <c r="NE295" s="48"/>
      <c r="NF295" s="48"/>
      <c r="NG295" s="48"/>
      <c r="NH295" s="48"/>
      <c r="NI295" s="48"/>
      <c r="NJ295" s="48"/>
      <c r="NK295" s="48"/>
      <c r="NL295" s="48"/>
      <c r="NM295" s="48"/>
      <c r="NN295" s="48"/>
      <c r="NO295" s="48"/>
      <c r="NP295" s="48"/>
      <c r="NQ295" s="48"/>
      <c r="NR295" s="48"/>
      <c r="NS295" s="48"/>
      <c r="NT295" s="48"/>
      <c r="NU295" s="48"/>
      <c r="NV295" s="48"/>
      <c r="NW295" s="48"/>
      <c r="NX295" s="48"/>
      <c r="NY295" s="48"/>
      <c r="NZ295" s="48"/>
      <c r="OA295" s="48"/>
      <c r="OB295" s="48"/>
      <c r="OC295" s="48"/>
      <c r="OD295" s="48"/>
      <c r="OE295" s="48"/>
      <c r="OF295" s="48"/>
      <c r="OG295" s="48"/>
      <c r="OH295" s="48"/>
      <c r="OI295" s="48"/>
      <c r="OJ295" s="48"/>
      <c r="OK295" s="48"/>
      <c r="OL295" s="48"/>
      <c r="OM295" s="48"/>
      <c r="ON295" s="48"/>
      <c r="OO295" s="48"/>
      <c r="OP295" s="48"/>
      <c r="OQ295" s="48"/>
      <c r="OR295" s="48"/>
      <c r="OS295" s="48"/>
      <c r="OT295" s="48"/>
      <c r="OU295" s="48"/>
      <c r="OV295" s="48"/>
      <c r="OW295" s="48"/>
      <c r="OX295" s="48"/>
      <c r="OY295" s="48"/>
      <c r="OZ295" s="48"/>
      <c r="PA295" s="48"/>
      <c r="PB295" s="48"/>
      <c r="PC295" s="48"/>
      <c r="PD295" s="48"/>
      <c r="PE295" s="48"/>
      <c r="PF295" s="48"/>
      <c r="PG295" s="48"/>
      <c r="PH295" s="48"/>
      <c r="PI295" s="48"/>
      <c r="PJ295" s="48"/>
      <c r="PK295" s="48"/>
      <c r="PL295" s="48"/>
      <c r="PM295" s="48"/>
      <c r="PN295" s="48"/>
      <c r="PO295" s="48"/>
      <c r="PP295" s="48"/>
      <c r="PQ295" s="48"/>
      <c r="PR295" s="48"/>
      <c r="PS295" s="48"/>
      <c r="PT295" s="48"/>
      <c r="PU295" s="48"/>
      <c r="PV295" s="48"/>
      <c r="PW295" s="48"/>
      <c r="PX295" s="48"/>
      <c r="PY295" s="48"/>
      <c r="PZ295" s="48"/>
      <c r="QA295" s="48"/>
      <c r="QB295" s="48"/>
      <c r="QC295" s="48"/>
      <c r="QD295" s="48"/>
      <c r="QE295" s="48"/>
      <c r="QF295" s="48"/>
      <c r="QG295" s="48"/>
      <c r="QH295" s="48"/>
      <c r="QI295" s="48"/>
      <c r="QJ295" s="48"/>
      <c r="QK295" s="48"/>
      <c r="QL295" s="48"/>
      <c r="QM295" s="48"/>
      <c r="QN295" s="48"/>
      <c r="QO295" s="48"/>
      <c r="QP295" s="48"/>
      <c r="QQ295" s="48"/>
      <c r="QR295" s="48"/>
      <c r="QS295" s="48"/>
      <c r="QT295" s="48"/>
      <c r="QU295" s="48"/>
      <c r="QV295" s="48"/>
      <c r="QW295" s="48"/>
      <c r="QX295" s="48"/>
      <c r="QY295" s="48"/>
      <c r="QZ295" s="48"/>
      <c r="RA295" s="48"/>
      <c r="RB295" s="48"/>
      <c r="RC295" s="48"/>
      <c r="RD295" s="48"/>
      <c r="RE295" s="48"/>
      <c r="RF295" s="48"/>
      <c r="RG295" s="48"/>
      <c r="RH295" s="48"/>
      <c r="RI295" s="48"/>
      <c r="RJ295" s="48"/>
      <c r="RK295" s="48"/>
      <c r="RL295" s="48"/>
      <c r="RM295" s="48"/>
      <c r="RN295" s="48"/>
      <c r="RO295" s="48"/>
      <c r="RP295" s="48"/>
      <c r="RQ295" s="48"/>
      <c r="RR295" s="48"/>
      <c r="RS295" s="48"/>
      <c r="RT295" s="48"/>
      <c r="RU295" s="48"/>
      <c r="RV295" s="48"/>
      <c r="RW295" s="48"/>
      <c r="RX295" s="48"/>
      <c r="RY295" s="48"/>
      <c r="RZ295" s="48"/>
      <c r="SA295" s="48"/>
      <c r="SB295" s="48"/>
      <c r="SC295" s="48"/>
      <c r="SD295" s="48"/>
      <c r="SE295" s="48"/>
      <c r="SF295" s="48"/>
      <c r="SG295" s="48"/>
      <c r="SH295" s="48"/>
      <c r="SI295" s="48"/>
      <c r="SJ295" s="48"/>
      <c r="SK295" s="48"/>
      <c r="SL295" s="48"/>
      <c r="SM295" s="48"/>
      <c r="SN295" s="48"/>
      <c r="SO295" s="48"/>
      <c r="SP295" s="48"/>
      <c r="SQ295" s="48"/>
      <c r="SR295" s="48"/>
      <c r="SS295" s="48"/>
      <c r="ST295" s="48"/>
      <c r="SU295" s="48"/>
      <c r="SV295" s="48"/>
      <c r="SW295" s="48"/>
      <c r="SX295" s="48"/>
      <c r="SY295" s="48"/>
      <c r="SZ295" s="48"/>
      <c r="TA295" s="48"/>
      <c r="TB295" s="48"/>
      <c r="TC295" s="48"/>
      <c r="TD295" s="48"/>
      <c r="TE295" s="48"/>
      <c r="TF295" s="48"/>
      <c r="TG295" s="48"/>
      <c r="TH295" s="48"/>
      <c r="TI295" s="48"/>
      <c r="TJ295" s="48"/>
      <c r="TK295" s="48"/>
      <c r="TL295" s="48"/>
      <c r="TM295" s="48"/>
      <c r="TN295" s="48"/>
      <c r="TO295" s="48"/>
      <c r="TP295" s="48"/>
      <c r="TQ295" s="48"/>
      <c r="TR295" s="48"/>
      <c r="TS295" s="48"/>
      <c r="TT295" s="48"/>
      <c r="TU295" s="48"/>
      <c r="TV295" s="48"/>
      <c r="TW295" s="48"/>
      <c r="TX295" s="48"/>
      <c r="TY295" s="48"/>
      <c r="TZ295" s="48"/>
      <c r="UA295" s="48"/>
      <c r="UB295" s="48"/>
      <c r="UC295" s="48"/>
      <c r="UD295" s="48"/>
      <c r="UE295" s="48"/>
      <c r="UF295" s="48"/>
      <c r="UG295" s="48"/>
      <c r="UH295" s="48"/>
      <c r="UI295" s="48"/>
      <c r="UJ295" s="48"/>
      <c r="UK295" s="48"/>
      <c r="UL295" s="48"/>
      <c r="UM295" s="48"/>
      <c r="UN295" s="48"/>
      <c r="UO295" s="48"/>
      <c r="UP295" s="48"/>
      <c r="UQ295" s="48"/>
      <c r="UR295" s="48"/>
      <c r="US295" s="48"/>
      <c r="UT295" s="48"/>
      <c r="UU295" s="48"/>
      <c r="UV295" s="48"/>
      <c r="UW295" s="48"/>
      <c r="UX295" s="48"/>
      <c r="UY295" s="48"/>
      <c r="UZ295" s="48"/>
      <c r="VA295" s="48"/>
      <c r="VB295" s="48"/>
      <c r="VC295" s="48"/>
      <c r="VD295" s="48"/>
      <c r="VE295" s="48"/>
      <c r="VF295" s="48"/>
      <c r="VG295" s="48"/>
      <c r="VH295" s="48"/>
      <c r="VI295" s="48"/>
      <c r="VJ295" s="48"/>
      <c r="VK295" s="48"/>
      <c r="VL295" s="48"/>
      <c r="VM295" s="48"/>
      <c r="VN295" s="48"/>
      <c r="VO295" s="48"/>
      <c r="VP295" s="48"/>
      <c r="VQ295" s="48"/>
      <c r="VR295" s="48"/>
      <c r="VS295" s="48"/>
      <c r="VT295" s="48"/>
      <c r="VU295" s="48"/>
      <c r="VV295" s="48"/>
      <c r="VW295" s="48"/>
      <c r="VX295" s="48"/>
      <c r="VY295" s="48"/>
      <c r="VZ295" s="48"/>
      <c r="WA295" s="48"/>
      <c r="WB295" s="48"/>
      <c r="WC295" s="48"/>
      <c r="WD295" s="48"/>
      <c r="WE295" s="48"/>
      <c r="WF295" s="48"/>
      <c r="WG295" s="48"/>
      <c r="WH295" s="48"/>
      <c r="WI295" s="48"/>
      <c r="WJ295" s="48"/>
      <c r="WK295" s="48"/>
      <c r="WL295" s="48"/>
      <c r="WM295" s="48"/>
      <c r="WN295" s="48"/>
      <c r="WO295" s="48"/>
      <c r="WP295" s="48"/>
      <c r="WQ295" s="48"/>
      <c r="WR295" s="48"/>
      <c r="WS295" s="48"/>
      <c r="WT295" s="48"/>
      <c r="WU295" s="48"/>
      <c r="WV295" s="48"/>
      <c r="WW295" s="48"/>
      <c r="WX295" s="48"/>
      <c r="WY295" s="48"/>
      <c r="WZ295" s="48"/>
      <c r="XA295" s="48"/>
      <c r="XB295" s="48"/>
      <c r="XC295" s="48"/>
      <c r="XD295" s="48"/>
      <c r="XE295" s="48"/>
      <c r="XF295" s="48"/>
      <c r="XG295" s="48"/>
      <c r="XH295" s="48"/>
      <c r="XI295" s="48"/>
      <c r="XJ295" s="48"/>
      <c r="XK295" s="48"/>
      <c r="XL295" s="48"/>
      <c r="XM295" s="48"/>
      <c r="XN295" s="48"/>
      <c r="XO295" s="48"/>
      <c r="XP295" s="48"/>
      <c r="XQ295" s="48"/>
      <c r="XR295" s="48"/>
      <c r="XS295" s="48"/>
      <c r="XT295" s="48"/>
      <c r="XU295" s="48"/>
      <c r="XV295" s="48"/>
      <c r="XW295" s="48"/>
      <c r="XX295" s="48"/>
      <c r="XY295" s="48"/>
      <c r="XZ295" s="48"/>
      <c r="YA295" s="48"/>
      <c r="YB295" s="48"/>
      <c r="YC295" s="48"/>
      <c r="YD295" s="48"/>
      <c r="YE295" s="48"/>
      <c r="YF295" s="48"/>
      <c r="YG295" s="48"/>
      <c r="YH295" s="48"/>
      <c r="YI295" s="48"/>
      <c r="YJ295" s="48"/>
      <c r="YK295" s="48"/>
      <c r="YL295" s="48"/>
      <c r="YM295" s="48"/>
      <c r="YN295" s="48"/>
      <c r="YO295" s="48"/>
      <c r="YP295" s="48"/>
      <c r="YQ295" s="48"/>
      <c r="YR295" s="48"/>
      <c r="YS295" s="48"/>
      <c r="YT295" s="48"/>
      <c r="YU295" s="48"/>
      <c r="YV295" s="48"/>
      <c r="YW295" s="48"/>
      <c r="YX295" s="48"/>
      <c r="YY295" s="48"/>
      <c r="YZ295" s="48"/>
      <c r="ZA295" s="48"/>
      <c r="ZB295" s="48"/>
      <c r="ZC295" s="48"/>
      <c r="ZD295" s="48"/>
      <c r="ZE295" s="48"/>
      <c r="ZF295" s="48"/>
      <c r="ZG295" s="48"/>
      <c r="ZH295" s="48"/>
      <c r="ZI295" s="48"/>
      <c r="ZJ295" s="48"/>
      <c r="ZK295" s="48"/>
      <c r="ZL295" s="48"/>
      <c r="ZM295" s="48"/>
      <c r="ZN295" s="48"/>
      <c r="ZO295" s="48"/>
      <c r="ZP295" s="48"/>
      <c r="ZQ295" s="48"/>
      <c r="ZR295" s="48"/>
      <c r="ZS295" s="48"/>
      <c r="ZT295" s="48"/>
      <c r="ZU295" s="48"/>
      <c r="ZV295" s="48"/>
      <c r="ZW295" s="48"/>
      <c r="ZX295" s="48"/>
      <c r="ZY295" s="48"/>
      <c r="ZZ295" s="48"/>
      <c r="AAA295" s="48"/>
      <c r="AAB295" s="48"/>
      <c r="AAC295" s="48"/>
      <c r="AAD295" s="48"/>
      <c r="AAE295" s="48"/>
      <c r="AAF295" s="48"/>
      <c r="AAG295" s="48"/>
      <c r="AAH295" s="48"/>
      <c r="AAI295" s="48"/>
      <c r="AAJ295" s="48"/>
      <c r="AAK295" s="48"/>
      <c r="AAL295" s="48"/>
      <c r="AAM295" s="48"/>
      <c r="AAN295" s="48"/>
      <c r="AAO295" s="48"/>
      <c r="AAP295" s="48"/>
      <c r="AAQ295" s="48"/>
      <c r="AAR295" s="48"/>
      <c r="AAS295" s="48"/>
      <c r="AAT295" s="48"/>
      <c r="AAU295" s="48"/>
      <c r="AAV295" s="48"/>
      <c r="AAW295" s="48"/>
      <c r="AAX295" s="48"/>
      <c r="AAY295" s="48"/>
      <c r="AAZ295" s="48"/>
      <c r="ABA295" s="48"/>
      <c r="ABB295" s="48"/>
      <c r="ABC295" s="48"/>
      <c r="ABD295" s="48"/>
      <c r="ABE295" s="48"/>
      <c r="ABF295" s="48"/>
      <c r="ABG295" s="48"/>
      <c r="ABH295" s="48"/>
      <c r="ABI295" s="48"/>
      <c r="ABJ295" s="48"/>
      <c r="ABK295" s="48"/>
      <c r="ABL295" s="48"/>
      <c r="ABM295" s="48"/>
      <c r="ABN295" s="48"/>
      <c r="ABO295" s="48"/>
      <c r="ABP295" s="48"/>
      <c r="ABQ295" s="48"/>
      <c r="ABR295" s="48"/>
      <c r="ABS295" s="48"/>
      <c r="ABT295" s="48"/>
      <c r="ABU295" s="48"/>
      <c r="ABV295" s="48"/>
      <c r="ABW295" s="48"/>
      <c r="ABX295" s="48"/>
      <c r="ABY295" s="48"/>
      <c r="ABZ295" s="48"/>
      <c r="ACA295" s="48"/>
      <c r="ACB295" s="48"/>
      <c r="ACC295" s="48"/>
      <c r="ACD295" s="48"/>
      <c r="ACE295" s="48"/>
      <c r="ACF295" s="48"/>
      <c r="ACG295" s="48"/>
      <c r="ACH295" s="48"/>
      <c r="ACI295" s="48"/>
      <c r="ACJ295" s="48"/>
      <c r="ACK295" s="48"/>
      <c r="ACL295" s="48"/>
      <c r="ACM295" s="48"/>
      <c r="ACN295" s="48"/>
      <c r="ACO295" s="48"/>
      <c r="ACP295" s="48"/>
      <c r="ACQ295" s="48"/>
      <c r="ACR295" s="48"/>
      <c r="ACS295" s="48"/>
      <c r="ACT295" s="48"/>
      <c r="ACU295" s="48"/>
      <c r="ACV295" s="48"/>
      <c r="ACW295" s="48"/>
      <c r="ACX295" s="48"/>
      <c r="ACY295" s="48"/>
      <c r="ACZ295" s="48"/>
      <c r="ADA295" s="48"/>
      <c r="ADB295" s="48"/>
      <c r="ADC295" s="48"/>
      <c r="ADD295" s="48"/>
      <c r="ADE295" s="48"/>
      <c r="ADF295" s="48"/>
      <c r="ADG295" s="48"/>
      <c r="ADH295" s="48"/>
      <c r="ADI295" s="48"/>
      <c r="ADJ295" s="48"/>
      <c r="ADK295" s="48"/>
      <c r="ADL295" s="48"/>
      <c r="ADM295" s="48"/>
      <c r="ADN295" s="48"/>
      <c r="ADO295" s="48"/>
      <c r="ADP295" s="48"/>
      <c r="ADQ295" s="48"/>
      <c r="ADR295" s="48"/>
      <c r="ADS295" s="48"/>
      <c r="ADT295" s="48"/>
      <c r="ADU295" s="48"/>
      <c r="ADV295" s="48"/>
      <c r="ADW295" s="48"/>
      <c r="ADX295" s="48"/>
      <c r="ADY295" s="48"/>
      <c r="ADZ295" s="48"/>
      <c r="AEA295" s="48"/>
      <c r="AEB295" s="48"/>
      <c r="AEC295" s="48"/>
      <c r="AED295" s="48"/>
      <c r="AEE295" s="48"/>
      <c r="AEF295" s="48"/>
      <c r="AEG295" s="48"/>
      <c r="AEH295" s="48"/>
      <c r="AEI295" s="48"/>
      <c r="AEJ295" s="48"/>
      <c r="AEK295" s="48"/>
      <c r="AEL295" s="48"/>
      <c r="AEM295" s="48"/>
      <c r="AEN295" s="48"/>
      <c r="AEO295" s="48"/>
      <c r="AEP295" s="48"/>
      <c r="AEQ295" s="48"/>
      <c r="AER295" s="48"/>
      <c r="AES295" s="48"/>
      <c r="AET295" s="48"/>
      <c r="AEU295" s="48"/>
      <c r="AEV295" s="48"/>
      <c r="AEW295" s="48"/>
      <c r="AEX295" s="48"/>
      <c r="AEY295" s="48"/>
      <c r="AEZ295" s="48"/>
      <c r="AFA295" s="48"/>
      <c r="AFB295" s="48"/>
      <c r="AFC295" s="48"/>
      <c r="AFD295" s="48"/>
      <c r="AFE295" s="48"/>
      <c r="AFF295" s="48"/>
      <c r="AFG295" s="48"/>
      <c r="AFH295" s="48"/>
      <c r="AFI295" s="48"/>
      <c r="AFJ295" s="48"/>
      <c r="AFK295" s="48"/>
      <c r="AFL295" s="48"/>
      <c r="AFM295" s="48"/>
      <c r="AFN295" s="48"/>
      <c r="AFO295" s="48"/>
      <c r="AFP295" s="48"/>
      <c r="AFQ295" s="48"/>
      <c r="AFR295" s="48"/>
      <c r="AFS295" s="48"/>
      <c r="AFT295" s="48"/>
      <c r="AFU295" s="48"/>
      <c r="AFV295" s="48"/>
      <c r="AFW295" s="48"/>
      <c r="AFX295" s="48"/>
      <c r="AFY295" s="48"/>
      <c r="AFZ295" s="48"/>
      <c r="AGA295" s="48"/>
      <c r="AGB295" s="48"/>
      <c r="AGC295" s="48"/>
      <c r="AGD295" s="48"/>
      <c r="AGE295" s="48"/>
      <c r="AGF295" s="48"/>
      <c r="AGG295" s="48"/>
      <c r="AGH295" s="48"/>
      <c r="AGI295" s="48"/>
      <c r="AGJ295" s="48"/>
      <c r="AGK295" s="48"/>
      <c r="AGL295" s="48"/>
      <c r="AGM295" s="48"/>
      <c r="AGN295" s="48"/>
      <c r="AGO295" s="48"/>
      <c r="AGP295" s="48"/>
      <c r="AGQ295" s="48"/>
      <c r="AGR295" s="48"/>
      <c r="AGS295" s="48"/>
      <c r="AGT295" s="48"/>
      <c r="AGU295" s="48"/>
      <c r="AGV295" s="48"/>
      <c r="AGW295" s="48"/>
      <c r="AGX295" s="48"/>
      <c r="AGY295" s="48"/>
      <c r="AGZ295" s="48"/>
      <c r="AHA295" s="48"/>
      <c r="AHB295" s="48"/>
      <c r="AHC295" s="48"/>
      <c r="AHD295" s="48"/>
      <c r="AHE295" s="48"/>
      <c r="AHF295" s="48"/>
      <c r="AHG295" s="48"/>
      <c r="AHH295" s="48"/>
      <c r="AHI295" s="48"/>
      <c r="AHJ295" s="48"/>
      <c r="AHK295" s="48"/>
      <c r="AHL295" s="48"/>
      <c r="AHM295" s="48"/>
      <c r="AHN295" s="48"/>
      <c r="AHO295" s="48"/>
      <c r="AHP295" s="48"/>
      <c r="AHQ295" s="48"/>
      <c r="AHR295" s="48"/>
      <c r="AHS295" s="48"/>
      <c r="AHT295" s="48"/>
      <c r="AHU295" s="48"/>
      <c r="AHV295" s="48"/>
      <c r="AHW295" s="48"/>
      <c r="AHX295" s="48"/>
      <c r="AHY295" s="48"/>
      <c r="AHZ295" s="48"/>
      <c r="AIA295" s="48"/>
      <c r="AIB295" s="48"/>
      <c r="AIC295" s="48"/>
      <c r="AID295" s="48"/>
      <c r="AIE295" s="48"/>
      <c r="AIF295" s="48"/>
      <c r="AIG295" s="48"/>
      <c r="AIH295" s="48"/>
      <c r="AII295" s="48"/>
      <c r="AIJ295" s="48"/>
      <c r="AIK295" s="48"/>
      <c r="AIL295" s="48"/>
      <c r="AIM295" s="48"/>
      <c r="AIN295" s="48"/>
      <c r="AIO295" s="48"/>
      <c r="AIP295" s="48"/>
      <c r="AIQ295" s="48"/>
      <c r="AIR295" s="48"/>
      <c r="AIS295" s="48"/>
      <c r="AIT295" s="48"/>
      <c r="AIU295" s="48"/>
      <c r="AIV295" s="48"/>
      <c r="AIW295" s="48"/>
      <c r="AIX295" s="48"/>
      <c r="AIY295" s="48"/>
      <c r="AIZ295" s="48"/>
      <c r="AJA295" s="48"/>
      <c r="AJB295" s="48"/>
      <c r="AJC295" s="48"/>
      <c r="AJD295" s="48"/>
      <c r="AJE295" s="48"/>
      <c r="AJF295" s="48"/>
      <c r="AJG295" s="48"/>
      <c r="AJH295" s="48"/>
      <c r="AJI295" s="48"/>
      <c r="AJJ295" s="48"/>
      <c r="AJK295" s="48"/>
      <c r="AJL295" s="48"/>
      <c r="AJM295" s="48"/>
      <c r="AJN295" s="48"/>
      <c r="AJO295" s="48"/>
      <c r="AJP295" s="48"/>
      <c r="AJQ295" s="48"/>
      <c r="AJR295" s="48"/>
      <c r="AJS295" s="48"/>
      <c r="AJT295" s="48"/>
      <c r="AJU295" s="48"/>
      <c r="AJV295" s="48"/>
      <c r="AJW295" s="48"/>
      <c r="AJX295" s="48"/>
      <c r="AJY295" s="48"/>
      <c r="AJZ295" s="48"/>
      <c r="AKA295" s="48"/>
      <c r="AKB295" s="48"/>
      <c r="AKC295" s="48"/>
      <c r="AKD295" s="48"/>
      <c r="AKE295" s="48"/>
      <c r="AKF295" s="48"/>
      <c r="AKG295" s="48"/>
      <c r="AKH295" s="48"/>
      <c r="AKI295" s="48"/>
      <c r="AKJ295" s="48"/>
      <c r="AKK295" s="48"/>
      <c r="AKL295" s="48"/>
      <c r="AKM295" s="48"/>
      <c r="AKN295" s="48"/>
      <c r="AKO295" s="48"/>
      <c r="AKP295" s="48"/>
      <c r="AKQ295" s="48"/>
      <c r="AKR295" s="48"/>
      <c r="AKS295" s="48"/>
      <c r="AKT295" s="48"/>
      <c r="AKU295" s="48"/>
      <c r="AKV295" s="48"/>
      <c r="AKW295" s="48"/>
      <c r="AKX295" s="48"/>
      <c r="AKY295" s="48"/>
      <c r="AKZ295" s="48"/>
      <c r="ALA295" s="48"/>
      <c r="ALB295" s="48"/>
      <c r="ALC295" s="48"/>
      <c r="ALD295" s="48"/>
      <c r="ALE295" s="48"/>
      <c r="ALF295" s="48"/>
      <c r="ALG295" s="48"/>
      <c r="ALH295" s="48"/>
      <c r="ALI295" s="48"/>
      <c r="ALJ295" s="48"/>
      <c r="ALK295" s="48"/>
      <c r="ALL295" s="48"/>
      <c r="ALM295" s="48"/>
      <c r="ALN295" s="48"/>
      <c r="ALO295" s="48"/>
      <c r="ALP295" s="48"/>
      <c r="ALQ295" s="48"/>
      <c r="ALR295" s="48"/>
      <c r="ALS295" s="48"/>
      <c r="ALT295" s="48"/>
      <c r="ALU295" s="48"/>
      <c r="ALV295" s="48"/>
      <c r="ALW295" s="48"/>
      <c r="ALX295" s="48"/>
      <c r="ALY295" s="48"/>
      <c r="ALZ295" s="48"/>
      <c r="AMA295" s="48"/>
      <c r="AMB295" s="48"/>
      <c r="AMC295" s="48"/>
      <c r="AMD295" s="48"/>
      <c r="AME295" s="48"/>
      <c r="AMF295" s="48"/>
      <c r="AMG295" s="48"/>
      <c r="AMH295" s="48"/>
      <c r="AMI295" s="48"/>
      <c r="AMJ295" s="2"/>
      <c r="AMK295" s="2"/>
    </row>
    <row r="296" customFormat="false" ht="32.8" hidden="false" customHeight="false" outlineLevel="0" collapsed="false">
      <c r="A296" s="44"/>
      <c r="B296" s="30" t="s">
        <v>258</v>
      </c>
      <c r="C296" s="79" t="s">
        <v>275</v>
      </c>
      <c r="D296" s="83" t="n">
        <v>400</v>
      </c>
      <c r="E296" s="74" t="n">
        <f aca="false">'приложение 10'!I390</f>
        <v>1513800</v>
      </c>
    </row>
    <row r="297" customFormat="false" ht="32.8" hidden="false" customHeight="false" outlineLevel="0" collapsed="false">
      <c r="A297" s="44"/>
      <c r="B297" s="30" t="s">
        <v>276</v>
      </c>
      <c r="C297" s="79" t="n">
        <v>6570100000</v>
      </c>
      <c r="D297" s="80"/>
      <c r="E297" s="74" t="n">
        <f aca="false">E298</f>
        <v>14443200</v>
      </c>
    </row>
    <row r="298" customFormat="false" ht="64.15" hidden="false" customHeight="false" outlineLevel="0" collapsed="false">
      <c r="A298" s="44"/>
      <c r="B298" s="30" t="s">
        <v>277</v>
      </c>
      <c r="C298" s="79" t="s">
        <v>278</v>
      </c>
      <c r="D298" s="80"/>
      <c r="E298" s="74" t="n">
        <f aca="false">E299</f>
        <v>14443200</v>
      </c>
    </row>
    <row r="299" customFormat="false" ht="32.8" hidden="false" customHeight="false" outlineLevel="0" collapsed="false">
      <c r="A299" s="44"/>
      <c r="B299" s="30" t="s">
        <v>258</v>
      </c>
      <c r="C299" s="79" t="s">
        <v>278</v>
      </c>
      <c r="D299" s="80" t="s">
        <v>259</v>
      </c>
      <c r="E299" s="74" t="n">
        <f aca="false">'приложение 10'!I222</f>
        <v>14443200</v>
      </c>
    </row>
    <row r="300" customFormat="false" ht="32.8" hidden="false" customHeight="false" outlineLevel="0" collapsed="false">
      <c r="A300" s="44"/>
      <c r="B300" s="30" t="s">
        <v>279</v>
      </c>
      <c r="C300" s="79" t="n">
        <v>6580000000</v>
      </c>
      <c r="D300" s="80"/>
      <c r="E300" s="74" t="n">
        <f aca="false">E301</f>
        <v>185300</v>
      </c>
    </row>
    <row r="301" customFormat="false" ht="32.8" hidden="false" customHeight="false" outlineLevel="0" collapsed="false">
      <c r="A301" s="44"/>
      <c r="B301" s="30" t="s">
        <v>280</v>
      </c>
      <c r="C301" s="79" t="n">
        <v>6580010890</v>
      </c>
      <c r="D301" s="80"/>
      <c r="E301" s="74" t="n">
        <f aca="false">E302</f>
        <v>185300</v>
      </c>
    </row>
    <row r="302" customFormat="false" ht="32.8" hidden="false" customHeight="false" outlineLevel="0" collapsed="false">
      <c r="A302" s="44"/>
      <c r="B302" s="30" t="s">
        <v>258</v>
      </c>
      <c r="C302" s="79" t="n">
        <v>6580010890</v>
      </c>
      <c r="D302" s="80" t="s">
        <v>259</v>
      </c>
      <c r="E302" s="74" t="n">
        <f aca="false">'приложение 10'!I279</f>
        <v>185300</v>
      </c>
    </row>
    <row r="303" s="70" customFormat="true" ht="79.85" hidden="false" customHeight="false" outlineLevel="0" collapsed="false">
      <c r="A303" s="66" t="s">
        <v>281</v>
      </c>
      <c r="B303" s="21" t="s">
        <v>282</v>
      </c>
      <c r="C303" s="85" t="n">
        <v>6600000000</v>
      </c>
      <c r="D303" s="86"/>
      <c r="E303" s="72" t="n">
        <f aca="false">E304</f>
        <v>2238500</v>
      </c>
      <c r="AMJ303" s="2"/>
    </row>
    <row r="304" customFormat="false" ht="32.8" hidden="false" customHeight="false" outlineLevel="0" collapsed="false">
      <c r="A304" s="44"/>
      <c r="B304" s="30" t="s">
        <v>283</v>
      </c>
      <c r="C304" s="79" t="n">
        <v>6610000000</v>
      </c>
      <c r="D304" s="80"/>
      <c r="E304" s="74" t="n">
        <f aca="false">E305</f>
        <v>2238500</v>
      </c>
    </row>
    <row r="305" customFormat="false" ht="79.85" hidden="false" customHeight="false" outlineLevel="0" collapsed="false">
      <c r="A305" s="44"/>
      <c r="B305" s="30" t="s">
        <v>284</v>
      </c>
      <c r="C305" s="79" t="n">
        <v>6610010040</v>
      </c>
      <c r="D305" s="80"/>
      <c r="E305" s="74" t="n">
        <f aca="false">E306+E307</f>
        <v>2238500</v>
      </c>
    </row>
    <row r="306" customFormat="false" ht="32.8" hidden="false" customHeight="false" outlineLevel="0" collapsed="false">
      <c r="A306" s="44"/>
      <c r="B306" s="30" t="s">
        <v>103</v>
      </c>
      <c r="C306" s="79" t="n">
        <v>6610010040</v>
      </c>
      <c r="D306" s="80" t="s">
        <v>104</v>
      </c>
      <c r="E306" s="74" t="n">
        <f aca="false">'приложение 10'!I129</f>
        <v>2188500</v>
      </c>
    </row>
    <row r="307" customFormat="false" ht="17.35" hidden="false" customHeight="false" outlineLevel="0" collapsed="false">
      <c r="A307" s="44"/>
      <c r="B307" s="30" t="s">
        <v>106</v>
      </c>
      <c r="C307" s="79" t="n">
        <v>6610010040</v>
      </c>
      <c r="D307" s="80" t="s">
        <v>107</v>
      </c>
      <c r="E307" s="74" t="n">
        <f aca="false">'приложение 10'!I130</f>
        <v>50000</v>
      </c>
    </row>
    <row r="308" customFormat="false" ht="64.15" hidden="false" customHeight="false" outlineLevel="0" collapsed="false">
      <c r="A308" s="66" t="s">
        <v>285</v>
      </c>
      <c r="B308" s="21" t="s">
        <v>286</v>
      </c>
      <c r="C308" s="85" t="n">
        <v>6700000000</v>
      </c>
      <c r="D308" s="86"/>
      <c r="E308" s="72" t="n">
        <f aca="false">E309+E313</f>
        <v>1957000</v>
      </c>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c r="AG308" s="70"/>
      <c r="AH308" s="70"/>
      <c r="AI308" s="70"/>
      <c r="AJ308" s="70"/>
      <c r="AK308" s="70"/>
      <c r="AL308" s="70"/>
      <c r="AM308" s="70"/>
      <c r="AN308" s="70"/>
      <c r="AO308" s="70"/>
      <c r="AP308" s="70"/>
      <c r="AQ308" s="70"/>
      <c r="AR308" s="70"/>
      <c r="AS308" s="70"/>
      <c r="AT308" s="70"/>
      <c r="AU308" s="70"/>
      <c r="AV308" s="70"/>
      <c r="AW308" s="70"/>
      <c r="AX308" s="70"/>
      <c r="AY308" s="70"/>
      <c r="AZ308" s="70"/>
      <c r="BA308" s="70"/>
      <c r="BB308" s="70"/>
      <c r="BC308" s="70"/>
      <c r="BD308" s="70"/>
      <c r="BE308" s="70"/>
      <c r="BF308" s="70"/>
      <c r="BG308" s="70"/>
      <c r="BH308" s="70"/>
      <c r="BI308" s="70"/>
      <c r="BJ308" s="70"/>
      <c r="BK308" s="70"/>
      <c r="BL308" s="70"/>
      <c r="BM308" s="70"/>
      <c r="BN308" s="70"/>
      <c r="BO308" s="70"/>
      <c r="BP308" s="70"/>
      <c r="BQ308" s="70"/>
      <c r="BR308" s="70"/>
      <c r="BS308" s="70"/>
      <c r="BT308" s="70"/>
      <c r="BU308" s="70"/>
      <c r="BV308" s="70"/>
      <c r="BW308" s="70"/>
      <c r="BX308" s="70"/>
      <c r="BY308" s="70"/>
      <c r="BZ308" s="70"/>
      <c r="CA308" s="70"/>
      <c r="CB308" s="70"/>
      <c r="CC308" s="70"/>
      <c r="CD308" s="70"/>
      <c r="CE308" s="70"/>
      <c r="CF308" s="70"/>
      <c r="CG308" s="70"/>
      <c r="CH308" s="70"/>
      <c r="CI308" s="70"/>
      <c r="CJ308" s="70"/>
      <c r="CK308" s="70"/>
      <c r="CL308" s="70"/>
      <c r="CM308" s="70"/>
      <c r="CN308" s="70"/>
      <c r="CO308" s="70"/>
      <c r="CP308" s="70"/>
      <c r="CQ308" s="70"/>
      <c r="CR308" s="70"/>
      <c r="CS308" s="70"/>
      <c r="CT308" s="70"/>
      <c r="CU308" s="70"/>
      <c r="CV308" s="70"/>
      <c r="CW308" s="70"/>
      <c r="CX308" s="70"/>
      <c r="CY308" s="70"/>
      <c r="CZ308" s="70"/>
      <c r="DA308" s="70"/>
      <c r="DB308" s="70"/>
      <c r="DC308" s="70"/>
      <c r="DD308" s="70"/>
      <c r="DE308" s="70"/>
      <c r="DF308" s="70"/>
      <c r="DG308" s="70"/>
      <c r="DH308" s="70"/>
      <c r="DI308" s="70"/>
      <c r="DJ308" s="70"/>
      <c r="DK308" s="70"/>
      <c r="DL308" s="70"/>
      <c r="DM308" s="70"/>
      <c r="DN308" s="70"/>
      <c r="DO308" s="70"/>
      <c r="DP308" s="70"/>
      <c r="DQ308" s="70"/>
      <c r="DR308" s="70"/>
      <c r="DS308" s="70"/>
      <c r="DT308" s="70"/>
      <c r="DU308" s="70"/>
      <c r="DV308" s="70"/>
      <c r="DW308" s="70"/>
      <c r="DX308" s="70"/>
      <c r="DY308" s="70"/>
      <c r="DZ308" s="70"/>
      <c r="EA308" s="70"/>
      <c r="EB308" s="70"/>
      <c r="EC308" s="70"/>
      <c r="ED308" s="70"/>
      <c r="EE308" s="70"/>
      <c r="EF308" s="70"/>
      <c r="EG308" s="70"/>
      <c r="EH308" s="70"/>
      <c r="EI308" s="70"/>
      <c r="EJ308" s="70"/>
      <c r="EK308" s="70"/>
      <c r="EL308" s="70"/>
      <c r="EM308" s="70"/>
      <c r="EN308" s="70"/>
      <c r="EO308" s="70"/>
      <c r="EP308" s="70"/>
      <c r="EQ308" s="70"/>
      <c r="ER308" s="70"/>
      <c r="ES308" s="70"/>
      <c r="ET308" s="70"/>
      <c r="EU308" s="70"/>
      <c r="EV308" s="70"/>
      <c r="EW308" s="70"/>
      <c r="EX308" s="70"/>
      <c r="EY308" s="70"/>
      <c r="EZ308" s="70"/>
      <c r="FA308" s="70"/>
      <c r="FB308" s="70"/>
      <c r="FC308" s="70"/>
      <c r="FD308" s="70"/>
      <c r="FE308" s="70"/>
      <c r="FF308" s="70"/>
      <c r="FG308" s="70"/>
      <c r="FH308" s="70"/>
      <c r="FI308" s="70"/>
      <c r="FJ308" s="70"/>
      <c r="FK308" s="70"/>
      <c r="FL308" s="70"/>
      <c r="FM308" s="70"/>
      <c r="FN308" s="70"/>
      <c r="FO308" s="70"/>
      <c r="FP308" s="70"/>
      <c r="FQ308" s="70"/>
      <c r="FR308" s="70"/>
      <c r="FS308" s="70"/>
      <c r="FT308" s="70"/>
      <c r="FU308" s="70"/>
      <c r="FV308" s="70"/>
      <c r="FW308" s="70"/>
      <c r="FX308" s="70"/>
      <c r="FY308" s="70"/>
      <c r="FZ308" s="70"/>
      <c r="GA308" s="70"/>
      <c r="GB308" s="70"/>
      <c r="GC308" s="70"/>
      <c r="GD308" s="70"/>
      <c r="GE308" s="70"/>
      <c r="GF308" s="70"/>
      <c r="GG308" s="70"/>
      <c r="GH308" s="70"/>
      <c r="GI308" s="70"/>
      <c r="GJ308" s="70"/>
      <c r="GK308" s="70"/>
      <c r="GL308" s="70"/>
      <c r="GM308" s="70"/>
      <c r="GN308" s="70"/>
      <c r="GO308" s="70"/>
      <c r="GP308" s="70"/>
      <c r="GQ308" s="70"/>
      <c r="GR308" s="70"/>
      <c r="GS308" s="70"/>
      <c r="GT308" s="70"/>
      <c r="GU308" s="70"/>
      <c r="GV308" s="70"/>
      <c r="GW308" s="70"/>
      <c r="GX308" s="70"/>
      <c r="GY308" s="70"/>
      <c r="GZ308" s="70"/>
      <c r="HA308" s="70"/>
      <c r="HB308" s="70"/>
      <c r="HC308" s="70"/>
      <c r="HD308" s="70"/>
      <c r="HE308" s="70"/>
      <c r="HF308" s="70"/>
      <c r="HG308" s="70"/>
      <c r="HH308" s="70"/>
      <c r="HI308" s="70"/>
      <c r="HJ308" s="70"/>
      <c r="HK308" s="70"/>
      <c r="HL308" s="70"/>
      <c r="HM308" s="70"/>
      <c r="HN308" s="70"/>
      <c r="HO308" s="70"/>
      <c r="HP308" s="70"/>
      <c r="HQ308" s="70"/>
      <c r="HR308" s="70"/>
      <c r="HS308" s="70"/>
      <c r="HT308" s="70"/>
      <c r="HU308" s="70"/>
      <c r="HV308" s="70"/>
      <c r="HW308" s="70"/>
      <c r="HX308" s="70"/>
      <c r="HY308" s="70"/>
      <c r="HZ308" s="70"/>
      <c r="IA308" s="70"/>
      <c r="IB308" s="70"/>
      <c r="IC308" s="70"/>
      <c r="ID308" s="70"/>
      <c r="IE308" s="70"/>
      <c r="IF308" s="70"/>
      <c r="IG308" s="70"/>
      <c r="IH308" s="70"/>
      <c r="II308" s="70"/>
      <c r="IJ308" s="70"/>
      <c r="IK308" s="70"/>
      <c r="IL308" s="70"/>
      <c r="IM308" s="70"/>
      <c r="IN308" s="70"/>
      <c r="IO308" s="70"/>
      <c r="IP308" s="70"/>
      <c r="IQ308" s="70"/>
      <c r="IR308" s="70"/>
      <c r="IS308" s="70"/>
      <c r="IT308" s="70"/>
      <c r="IU308" s="70"/>
      <c r="IV308" s="70"/>
      <c r="IW308" s="70"/>
      <c r="IX308" s="70"/>
      <c r="IY308" s="70"/>
      <c r="IZ308" s="70"/>
      <c r="JA308" s="70"/>
      <c r="JB308" s="70"/>
      <c r="JC308" s="70"/>
      <c r="JD308" s="70"/>
      <c r="JE308" s="70"/>
      <c r="JF308" s="70"/>
      <c r="JG308" s="70"/>
      <c r="JH308" s="70"/>
      <c r="JI308" s="70"/>
      <c r="JJ308" s="70"/>
      <c r="JK308" s="70"/>
      <c r="JL308" s="70"/>
      <c r="JM308" s="70"/>
      <c r="JN308" s="70"/>
      <c r="JO308" s="70"/>
      <c r="JP308" s="70"/>
      <c r="JQ308" s="70"/>
      <c r="JR308" s="70"/>
      <c r="JS308" s="70"/>
      <c r="JT308" s="70"/>
      <c r="JU308" s="70"/>
      <c r="JV308" s="70"/>
      <c r="JW308" s="70"/>
      <c r="JX308" s="70"/>
      <c r="JY308" s="70"/>
      <c r="JZ308" s="70"/>
      <c r="KA308" s="70"/>
      <c r="KB308" s="70"/>
      <c r="KC308" s="70"/>
      <c r="KD308" s="70"/>
      <c r="KE308" s="70"/>
      <c r="KF308" s="70"/>
      <c r="KG308" s="70"/>
      <c r="KH308" s="70"/>
      <c r="KI308" s="70"/>
      <c r="KJ308" s="70"/>
      <c r="KK308" s="70"/>
      <c r="KL308" s="70"/>
      <c r="KM308" s="70"/>
      <c r="KN308" s="70"/>
      <c r="KO308" s="70"/>
      <c r="KP308" s="70"/>
      <c r="KQ308" s="70"/>
      <c r="KR308" s="70"/>
      <c r="KS308" s="70"/>
      <c r="KT308" s="70"/>
      <c r="KU308" s="70"/>
      <c r="KV308" s="70"/>
      <c r="KW308" s="70"/>
      <c r="KX308" s="70"/>
      <c r="KY308" s="70"/>
      <c r="KZ308" s="70"/>
      <c r="LA308" s="70"/>
      <c r="LB308" s="70"/>
      <c r="LC308" s="70"/>
      <c r="LD308" s="70"/>
      <c r="LE308" s="70"/>
      <c r="LF308" s="70"/>
      <c r="LG308" s="70"/>
      <c r="LH308" s="70"/>
      <c r="LI308" s="70"/>
      <c r="LJ308" s="70"/>
      <c r="LK308" s="70"/>
      <c r="LL308" s="70"/>
      <c r="LM308" s="70"/>
      <c r="LN308" s="70"/>
      <c r="LO308" s="70"/>
      <c r="LP308" s="70"/>
      <c r="LQ308" s="70"/>
      <c r="LR308" s="70"/>
      <c r="LS308" s="70"/>
      <c r="LT308" s="70"/>
      <c r="LU308" s="70"/>
      <c r="LV308" s="70"/>
      <c r="LW308" s="70"/>
      <c r="LX308" s="70"/>
      <c r="LY308" s="70"/>
      <c r="LZ308" s="70"/>
      <c r="MA308" s="70"/>
      <c r="MB308" s="70"/>
      <c r="MC308" s="70"/>
      <c r="MD308" s="70"/>
      <c r="ME308" s="70"/>
      <c r="MF308" s="70"/>
      <c r="MG308" s="70"/>
      <c r="MH308" s="70"/>
      <c r="MI308" s="70"/>
      <c r="MJ308" s="70"/>
      <c r="MK308" s="70"/>
      <c r="ML308" s="70"/>
      <c r="MM308" s="70"/>
      <c r="MN308" s="70"/>
      <c r="MO308" s="70"/>
      <c r="MP308" s="70"/>
      <c r="MQ308" s="70"/>
      <c r="MR308" s="70"/>
      <c r="MS308" s="70"/>
      <c r="MT308" s="70"/>
      <c r="MU308" s="70"/>
      <c r="MV308" s="70"/>
      <c r="MW308" s="70"/>
      <c r="MX308" s="70"/>
      <c r="MY308" s="70"/>
      <c r="MZ308" s="70"/>
      <c r="NA308" s="70"/>
      <c r="NB308" s="70"/>
      <c r="NC308" s="70"/>
      <c r="ND308" s="70"/>
      <c r="NE308" s="70"/>
      <c r="NF308" s="70"/>
      <c r="NG308" s="70"/>
      <c r="NH308" s="70"/>
      <c r="NI308" s="70"/>
      <c r="NJ308" s="70"/>
      <c r="NK308" s="70"/>
      <c r="NL308" s="70"/>
      <c r="NM308" s="70"/>
      <c r="NN308" s="70"/>
      <c r="NO308" s="70"/>
      <c r="NP308" s="70"/>
      <c r="NQ308" s="70"/>
      <c r="NR308" s="70"/>
      <c r="NS308" s="70"/>
      <c r="NT308" s="70"/>
      <c r="NU308" s="70"/>
      <c r="NV308" s="70"/>
      <c r="NW308" s="70"/>
      <c r="NX308" s="70"/>
      <c r="NY308" s="70"/>
      <c r="NZ308" s="70"/>
      <c r="OA308" s="70"/>
      <c r="OB308" s="70"/>
      <c r="OC308" s="70"/>
      <c r="OD308" s="70"/>
      <c r="OE308" s="70"/>
      <c r="OF308" s="70"/>
      <c r="OG308" s="70"/>
      <c r="OH308" s="70"/>
      <c r="OI308" s="70"/>
      <c r="OJ308" s="70"/>
      <c r="OK308" s="70"/>
      <c r="OL308" s="70"/>
      <c r="OM308" s="70"/>
      <c r="ON308" s="70"/>
      <c r="OO308" s="70"/>
      <c r="OP308" s="70"/>
      <c r="OQ308" s="70"/>
      <c r="OR308" s="70"/>
      <c r="OS308" s="70"/>
      <c r="OT308" s="70"/>
      <c r="OU308" s="70"/>
      <c r="OV308" s="70"/>
      <c r="OW308" s="70"/>
      <c r="OX308" s="70"/>
      <c r="OY308" s="70"/>
      <c r="OZ308" s="70"/>
      <c r="PA308" s="70"/>
      <c r="PB308" s="70"/>
      <c r="PC308" s="70"/>
      <c r="PD308" s="70"/>
      <c r="PE308" s="70"/>
      <c r="PF308" s="70"/>
      <c r="PG308" s="70"/>
      <c r="PH308" s="70"/>
      <c r="PI308" s="70"/>
      <c r="PJ308" s="70"/>
      <c r="PK308" s="70"/>
      <c r="PL308" s="70"/>
      <c r="PM308" s="70"/>
      <c r="PN308" s="70"/>
      <c r="PO308" s="70"/>
      <c r="PP308" s="70"/>
      <c r="PQ308" s="70"/>
      <c r="PR308" s="70"/>
      <c r="PS308" s="70"/>
      <c r="PT308" s="70"/>
      <c r="PU308" s="70"/>
      <c r="PV308" s="70"/>
      <c r="PW308" s="70"/>
      <c r="PX308" s="70"/>
      <c r="PY308" s="70"/>
      <c r="PZ308" s="70"/>
      <c r="QA308" s="70"/>
      <c r="QB308" s="70"/>
      <c r="QC308" s="70"/>
      <c r="QD308" s="70"/>
      <c r="QE308" s="70"/>
      <c r="QF308" s="70"/>
      <c r="QG308" s="70"/>
      <c r="QH308" s="70"/>
      <c r="QI308" s="70"/>
      <c r="QJ308" s="70"/>
      <c r="QK308" s="70"/>
      <c r="QL308" s="70"/>
      <c r="QM308" s="70"/>
      <c r="QN308" s="70"/>
      <c r="QO308" s="70"/>
      <c r="QP308" s="70"/>
      <c r="QQ308" s="70"/>
      <c r="QR308" s="70"/>
      <c r="QS308" s="70"/>
      <c r="QT308" s="70"/>
      <c r="QU308" s="70"/>
      <c r="QV308" s="70"/>
      <c r="QW308" s="70"/>
      <c r="QX308" s="70"/>
      <c r="QY308" s="70"/>
      <c r="QZ308" s="70"/>
      <c r="RA308" s="70"/>
      <c r="RB308" s="70"/>
      <c r="RC308" s="70"/>
      <c r="RD308" s="70"/>
      <c r="RE308" s="70"/>
      <c r="RF308" s="70"/>
      <c r="RG308" s="70"/>
      <c r="RH308" s="70"/>
      <c r="RI308" s="70"/>
      <c r="RJ308" s="70"/>
      <c r="RK308" s="70"/>
      <c r="RL308" s="70"/>
      <c r="RM308" s="70"/>
      <c r="RN308" s="70"/>
      <c r="RO308" s="70"/>
      <c r="RP308" s="70"/>
      <c r="RQ308" s="70"/>
      <c r="RR308" s="70"/>
      <c r="RS308" s="70"/>
      <c r="RT308" s="70"/>
      <c r="RU308" s="70"/>
      <c r="RV308" s="70"/>
      <c r="RW308" s="70"/>
      <c r="RX308" s="70"/>
      <c r="RY308" s="70"/>
      <c r="RZ308" s="70"/>
      <c r="SA308" s="70"/>
      <c r="SB308" s="70"/>
      <c r="SC308" s="70"/>
      <c r="SD308" s="70"/>
      <c r="SE308" s="70"/>
      <c r="SF308" s="70"/>
      <c r="SG308" s="70"/>
      <c r="SH308" s="70"/>
      <c r="SI308" s="70"/>
      <c r="SJ308" s="70"/>
      <c r="SK308" s="70"/>
      <c r="SL308" s="70"/>
      <c r="SM308" s="70"/>
      <c r="SN308" s="70"/>
      <c r="SO308" s="70"/>
      <c r="SP308" s="70"/>
      <c r="SQ308" s="70"/>
      <c r="SR308" s="70"/>
      <c r="SS308" s="70"/>
      <c r="ST308" s="70"/>
      <c r="SU308" s="70"/>
      <c r="SV308" s="70"/>
      <c r="SW308" s="70"/>
      <c r="SX308" s="70"/>
      <c r="SY308" s="70"/>
      <c r="SZ308" s="70"/>
      <c r="TA308" s="70"/>
      <c r="TB308" s="70"/>
      <c r="TC308" s="70"/>
      <c r="TD308" s="70"/>
      <c r="TE308" s="70"/>
      <c r="TF308" s="70"/>
      <c r="TG308" s="70"/>
      <c r="TH308" s="70"/>
      <c r="TI308" s="70"/>
      <c r="TJ308" s="70"/>
      <c r="TK308" s="70"/>
      <c r="TL308" s="70"/>
      <c r="TM308" s="70"/>
      <c r="TN308" s="70"/>
      <c r="TO308" s="70"/>
      <c r="TP308" s="70"/>
      <c r="TQ308" s="70"/>
      <c r="TR308" s="70"/>
      <c r="TS308" s="70"/>
      <c r="TT308" s="70"/>
      <c r="TU308" s="70"/>
      <c r="TV308" s="70"/>
      <c r="TW308" s="70"/>
      <c r="TX308" s="70"/>
      <c r="TY308" s="70"/>
      <c r="TZ308" s="70"/>
      <c r="UA308" s="70"/>
      <c r="UB308" s="70"/>
      <c r="UC308" s="70"/>
      <c r="UD308" s="70"/>
      <c r="UE308" s="70"/>
      <c r="UF308" s="70"/>
      <c r="UG308" s="70"/>
      <c r="UH308" s="70"/>
      <c r="UI308" s="70"/>
      <c r="UJ308" s="70"/>
      <c r="UK308" s="70"/>
      <c r="UL308" s="70"/>
      <c r="UM308" s="70"/>
      <c r="UN308" s="70"/>
      <c r="UO308" s="70"/>
      <c r="UP308" s="70"/>
      <c r="UQ308" s="70"/>
      <c r="UR308" s="70"/>
      <c r="US308" s="70"/>
      <c r="UT308" s="70"/>
      <c r="UU308" s="70"/>
      <c r="UV308" s="70"/>
      <c r="UW308" s="70"/>
      <c r="UX308" s="70"/>
      <c r="UY308" s="70"/>
      <c r="UZ308" s="70"/>
      <c r="VA308" s="70"/>
      <c r="VB308" s="70"/>
      <c r="VC308" s="70"/>
      <c r="VD308" s="70"/>
      <c r="VE308" s="70"/>
      <c r="VF308" s="70"/>
      <c r="VG308" s="70"/>
      <c r="VH308" s="70"/>
      <c r="VI308" s="70"/>
      <c r="VJ308" s="70"/>
      <c r="VK308" s="70"/>
      <c r="VL308" s="70"/>
      <c r="VM308" s="70"/>
      <c r="VN308" s="70"/>
      <c r="VO308" s="70"/>
      <c r="VP308" s="70"/>
      <c r="VQ308" s="70"/>
      <c r="VR308" s="70"/>
      <c r="VS308" s="70"/>
      <c r="VT308" s="70"/>
      <c r="VU308" s="70"/>
      <c r="VV308" s="70"/>
      <c r="VW308" s="70"/>
      <c r="VX308" s="70"/>
      <c r="VY308" s="70"/>
      <c r="VZ308" s="70"/>
      <c r="WA308" s="70"/>
      <c r="WB308" s="70"/>
      <c r="WC308" s="70"/>
      <c r="WD308" s="70"/>
      <c r="WE308" s="70"/>
      <c r="WF308" s="70"/>
      <c r="WG308" s="70"/>
      <c r="WH308" s="70"/>
      <c r="WI308" s="70"/>
      <c r="WJ308" s="70"/>
      <c r="WK308" s="70"/>
      <c r="WL308" s="70"/>
      <c r="WM308" s="70"/>
      <c r="WN308" s="70"/>
      <c r="WO308" s="70"/>
      <c r="WP308" s="70"/>
      <c r="WQ308" s="70"/>
      <c r="WR308" s="70"/>
      <c r="WS308" s="70"/>
      <c r="WT308" s="70"/>
      <c r="WU308" s="70"/>
      <c r="WV308" s="70"/>
      <c r="WW308" s="70"/>
      <c r="WX308" s="70"/>
      <c r="WY308" s="70"/>
      <c r="WZ308" s="70"/>
      <c r="XA308" s="70"/>
      <c r="XB308" s="70"/>
      <c r="XC308" s="70"/>
      <c r="XD308" s="70"/>
      <c r="XE308" s="70"/>
      <c r="XF308" s="70"/>
      <c r="XG308" s="70"/>
      <c r="XH308" s="70"/>
      <c r="XI308" s="70"/>
      <c r="XJ308" s="70"/>
      <c r="XK308" s="70"/>
      <c r="XL308" s="70"/>
      <c r="XM308" s="70"/>
      <c r="XN308" s="70"/>
      <c r="XO308" s="70"/>
      <c r="XP308" s="70"/>
      <c r="XQ308" s="70"/>
      <c r="XR308" s="70"/>
      <c r="XS308" s="70"/>
      <c r="XT308" s="70"/>
      <c r="XU308" s="70"/>
      <c r="XV308" s="70"/>
      <c r="XW308" s="70"/>
      <c r="XX308" s="70"/>
      <c r="XY308" s="70"/>
      <c r="XZ308" s="70"/>
      <c r="YA308" s="70"/>
      <c r="YB308" s="70"/>
      <c r="YC308" s="70"/>
      <c r="YD308" s="70"/>
      <c r="YE308" s="70"/>
      <c r="YF308" s="70"/>
      <c r="YG308" s="70"/>
      <c r="YH308" s="70"/>
      <c r="YI308" s="70"/>
      <c r="YJ308" s="70"/>
      <c r="YK308" s="70"/>
      <c r="YL308" s="70"/>
      <c r="YM308" s="70"/>
      <c r="YN308" s="70"/>
      <c r="YO308" s="70"/>
      <c r="YP308" s="70"/>
      <c r="YQ308" s="70"/>
      <c r="YR308" s="70"/>
      <c r="YS308" s="70"/>
      <c r="YT308" s="70"/>
      <c r="YU308" s="70"/>
      <c r="YV308" s="70"/>
      <c r="YW308" s="70"/>
      <c r="YX308" s="70"/>
      <c r="YY308" s="70"/>
      <c r="YZ308" s="70"/>
      <c r="ZA308" s="70"/>
      <c r="ZB308" s="70"/>
      <c r="ZC308" s="70"/>
      <c r="ZD308" s="70"/>
      <c r="ZE308" s="70"/>
      <c r="ZF308" s="70"/>
      <c r="ZG308" s="70"/>
      <c r="ZH308" s="70"/>
      <c r="ZI308" s="70"/>
      <c r="ZJ308" s="70"/>
      <c r="ZK308" s="70"/>
      <c r="ZL308" s="70"/>
      <c r="ZM308" s="70"/>
      <c r="ZN308" s="70"/>
      <c r="ZO308" s="70"/>
      <c r="ZP308" s="70"/>
      <c r="ZQ308" s="70"/>
      <c r="ZR308" s="70"/>
      <c r="ZS308" s="70"/>
      <c r="ZT308" s="70"/>
      <c r="ZU308" s="70"/>
      <c r="ZV308" s="70"/>
      <c r="ZW308" s="70"/>
      <c r="ZX308" s="70"/>
      <c r="ZY308" s="70"/>
      <c r="ZZ308" s="70"/>
      <c r="AAA308" s="70"/>
      <c r="AAB308" s="70"/>
      <c r="AAC308" s="70"/>
      <c r="AAD308" s="70"/>
      <c r="AAE308" s="70"/>
      <c r="AAF308" s="70"/>
      <c r="AAG308" s="70"/>
      <c r="AAH308" s="70"/>
      <c r="AAI308" s="70"/>
      <c r="AAJ308" s="70"/>
      <c r="AAK308" s="70"/>
      <c r="AAL308" s="70"/>
      <c r="AAM308" s="70"/>
      <c r="AAN308" s="70"/>
      <c r="AAO308" s="70"/>
      <c r="AAP308" s="70"/>
      <c r="AAQ308" s="70"/>
      <c r="AAR308" s="70"/>
      <c r="AAS308" s="70"/>
      <c r="AAT308" s="70"/>
      <c r="AAU308" s="70"/>
      <c r="AAV308" s="70"/>
      <c r="AAW308" s="70"/>
      <c r="AAX308" s="70"/>
      <c r="AAY308" s="70"/>
      <c r="AAZ308" s="70"/>
      <c r="ABA308" s="70"/>
      <c r="ABB308" s="70"/>
      <c r="ABC308" s="70"/>
      <c r="ABD308" s="70"/>
      <c r="ABE308" s="70"/>
      <c r="ABF308" s="70"/>
      <c r="ABG308" s="70"/>
      <c r="ABH308" s="70"/>
      <c r="ABI308" s="70"/>
      <c r="ABJ308" s="70"/>
      <c r="ABK308" s="70"/>
      <c r="ABL308" s="70"/>
      <c r="ABM308" s="70"/>
      <c r="ABN308" s="70"/>
      <c r="ABO308" s="70"/>
      <c r="ABP308" s="70"/>
      <c r="ABQ308" s="70"/>
      <c r="ABR308" s="70"/>
      <c r="ABS308" s="70"/>
      <c r="ABT308" s="70"/>
      <c r="ABU308" s="70"/>
      <c r="ABV308" s="70"/>
      <c r="ABW308" s="70"/>
      <c r="ABX308" s="70"/>
      <c r="ABY308" s="70"/>
      <c r="ABZ308" s="70"/>
      <c r="ACA308" s="70"/>
      <c r="ACB308" s="70"/>
      <c r="ACC308" s="70"/>
      <c r="ACD308" s="70"/>
      <c r="ACE308" s="70"/>
      <c r="ACF308" s="70"/>
      <c r="ACG308" s="70"/>
      <c r="ACH308" s="70"/>
      <c r="ACI308" s="70"/>
      <c r="ACJ308" s="70"/>
      <c r="ACK308" s="70"/>
      <c r="ACL308" s="70"/>
      <c r="ACM308" s="70"/>
      <c r="ACN308" s="70"/>
      <c r="ACO308" s="70"/>
      <c r="ACP308" s="70"/>
      <c r="ACQ308" s="70"/>
      <c r="ACR308" s="70"/>
      <c r="ACS308" s="70"/>
      <c r="ACT308" s="70"/>
      <c r="ACU308" s="70"/>
      <c r="ACV308" s="70"/>
      <c r="ACW308" s="70"/>
      <c r="ACX308" s="70"/>
      <c r="ACY308" s="70"/>
      <c r="ACZ308" s="70"/>
      <c r="ADA308" s="70"/>
      <c r="ADB308" s="70"/>
      <c r="ADC308" s="70"/>
      <c r="ADD308" s="70"/>
      <c r="ADE308" s="70"/>
      <c r="ADF308" s="70"/>
      <c r="ADG308" s="70"/>
      <c r="ADH308" s="70"/>
      <c r="ADI308" s="70"/>
      <c r="ADJ308" s="70"/>
      <c r="ADK308" s="70"/>
      <c r="ADL308" s="70"/>
      <c r="ADM308" s="70"/>
      <c r="ADN308" s="70"/>
      <c r="ADO308" s="70"/>
      <c r="ADP308" s="70"/>
      <c r="ADQ308" s="70"/>
      <c r="ADR308" s="70"/>
      <c r="ADS308" s="70"/>
      <c r="ADT308" s="70"/>
      <c r="ADU308" s="70"/>
      <c r="ADV308" s="70"/>
      <c r="ADW308" s="70"/>
      <c r="ADX308" s="70"/>
      <c r="ADY308" s="70"/>
      <c r="ADZ308" s="70"/>
      <c r="AEA308" s="70"/>
      <c r="AEB308" s="70"/>
      <c r="AEC308" s="70"/>
      <c r="AED308" s="70"/>
      <c r="AEE308" s="70"/>
      <c r="AEF308" s="70"/>
      <c r="AEG308" s="70"/>
      <c r="AEH308" s="70"/>
      <c r="AEI308" s="70"/>
      <c r="AEJ308" s="70"/>
      <c r="AEK308" s="70"/>
      <c r="AEL308" s="70"/>
      <c r="AEM308" s="70"/>
      <c r="AEN308" s="70"/>
      <c r="AEO308" s="70"/>
      <c r="AEP308" s="70"/>
      <c r="AEQ308" s="70"/>
      <c r="AER308" s="70"/>
      <c r="AES308" s="70"/>
      <c r="AET308" s="70"/>
      <c r="AEU308" s="70"/>
      <c r="AEV308" s="70"/>
      <c r="AEW308" s="70"/>
      <c r="AEX308" s="70"/>
      <c r="AEY308" s="70"/>
      <c r="AEZ308" s="70"/>
      <c r="AFA308" s="70"/>
      <c r="AFB308" s="70"/>
      <c r="AFC308" s="70"/>
      <c r="AFD308" s="70"/>
      <c r="AFE308" s="70"/>
      <c r="AFF308" s="70"/>
      <c r="AFG308" s="70"/>
      <c r="AFH308" s="70"/>
      <c r="AFI308" s="70"/>
      <c r="AFJ308" s="70"/>
      <c r="AFK308" s="70"/>
      <c r="AFL308" s="70"/>
      <c r="AFM308" s="70"/>
      <c r="AFN308" s="70"/>
      <c r="AFO308" s="70"/>
      <c r="AFP308" s="70"/>
      <c r="AFQ308" s="70"/>
      <c r="AFR308" s="70"/>
      <c r="AFS308" s="70"/>
      <c r="AFT308" s="70"/>
      <c r="AFU308" s="70"/>
      <c r="AFV308" s="70"/>
      <c r="AFW308" s="70"/>
      <c r="AFX308" s="70"/>
      <c r="AFY308" s="70"/>
      <c r="AFZ308" s="70"/>
      <c r="AGA308" s="70"/>
      <c r="AGB308" s="70"/>
      <c r="AGC308" s="70"/>
      <c r="AGD308" s="70"/>
      <c r="AGE308" s="70"/>
      <c r="AGF308" s="70"/>
      <c r="AGG308" s="70"/>
      <c r="AGH308" s="70"/>
      <c r="AGI308" s="70"/>
      <c r="AGJ308" s="70"/>
      <c r="AGK308" s="70"/>
      <c r="AGL308" s="70"/>
      <c r="AGM308" s="70"/>
      <c r="AGN308" s="70"/>
      <c r="AGO308" s="70"/>
      <c r="AGP308" s="70"/>
      <c r="AGQ308" s="70"/>
      <c r="AGR308" s="70"/>
      <c r="AGS308" s="70"/>
      <c r="AGT308" s="70"/>
      <c r="AGU308" s="70"/>
      <c r="AGV308" s="70"/>
      <c r="AGW308" s="70"/>
      <c r="AGX308" s="70"/>
      <c r="AGY308" s="70"/>
      <c r="AGZ308" s="70"/>
      <c r="AHA308" s="70"/>
      <c r="AHB308" s="70"/>
      <c r="AHC308" s="70"/>
      <c r="AHD308" s="70"/>
      <c r="AHE308" s="70"/>
      <c r="AHF308" s="70"/>
      <c r="AHG308" s="70"/>
      <c r="AHH308" s="70"/>
      <c r="AHI308" s="70"/>
      <c r="AHJ308" s="70"/>
      <c r="AHK308" s="70"/>
      <c r="AHL308" s="70"/>
      <c r="AHM308" s="70"/>
      <c r="AHN308" s="70"/>
      <c r="AHO308" s="70"/>
      <c r="AHP308" s="70"/>
      <c r="AHQ308" s="70"/>
      <c r="AHR308" s="70"/>
      <c r="AHS308" s="70"/>
      <c r="AHT308" s="70"/>
      <c r="AHU308" s="70"/>
      <c r="AHV308" s="70"/>
      <c r="AHW308" s="70"/>
      <c r="AHX308" s="70"/>
      <c r="AHY308" s="70"/>
      <c r="AHZ308" s="70"/>
      <c r="AIA308" s="70"/>
      <c r="AIB308" s="70"/>
      <c r="AIC308" s="70"/>
      <c r="AID308" s="70"/>
      <c r="AIE308" s="70"/>
      <c r="AIF308" s="70"/>
      <c r="AIG308" s="70"/>
      <c r="AIH308" s="70"/>
      <c r="AII308" s="70"/>
      <c r="AIJ308" s="70"/>
      <c r="AIK308" s="70"/>
      <c r="AIL308" s="70"/>
      <c r="AIM308" s="70"/>
      <c r="AIN308" s="70"/>
      <c r="AIO308" s="70"/>
      <c r="AIP308" s="70"/>
      <c r="AIQ308" s="70"/>
      <c r="AIR308" s="70"/>
      <c r="AIS308" s="70"/>
      <c r="AIT308" s="70"/>
      <c r="AIU308" s="70"/>
      <c r="AIV308" s="70"/>
      <c r="AIW308" s="70"/>
      <c r="AIX308" s="70"/>
      <c r="AIY308" s="70"/>
      <c r="AIZ308" s="70"/>
      <c r="AJA308" s="70"/>
      <c r="AJB308" s="70"/>
      <c r="AJC308" s="70"/>
      <c r="AJD308" s="70"/>
      <c r="AJE308" s="70"/>
      <c r="AJF308" s="70"/>
      <c r="AJG308" s="70"/>
      <c r="AJH308" s="70"/>
      <c r="AJI308" s="70"/>
      <c r="AJJ308" s="70"/>
      <c r="AJK308" s="70"/>
      <c r="AJL308" s="70"/>
      <c r="AJM308" s="70"/>
      <c r="AJN308" s="70"/>
      <c r="AJO308" s="70"/>
      <c r="AJP308" s="70"/>
      <c r="AJQ308" s="70"/>
      <c r="AJR308" s="70"/>
      <c r="AJS308" s="70"/>
      <c r="AJT308" s="70"/>
      <c r="AJU308" s="70"/>
      <c r="AJV308" s="70"/>
      <c r="AJW308" s="70"/>
      <c r="AJX308" s="70"/>
      <c r="AJY308" s="70"/>
      <c r="AJZ308" s="70"/>
      <c r="AKA308" s="70"/>
      <c r="AKB308" s="70"/>
      <c r="AKC308" s="70"/>
      <c r="AKD308" s="70"/>
      <c r="AKE308" s="70"/>
      <c r="AKF308" s="70"/>
      <c r="AKG308" s="70"/>
      <c r="AKH308" s="70"/>
      <c r="AKI308" s="70"/>
      <c r="AKJ308" s="70"/>
      <c r="AKK308" s="70"/>
      <c r="AKL308" s="70"/>
      <c r="AKM308" s="70"/>
      <c r="AKN308" s="70"/>
      <c r="AKO308" s="70"/>
      <c r="AKP308" s="70"/>
      <c r="AKQ308" s="70"/>
      <c r="AKR308" s="70"/>
      <c r="AKS308" s="70"/>
      <c r="AKT308" s="70"/>
      <c r="AKU308" s="70"/>
      <c r="AKV308" s="70"/>
      <c r="AKW308" s="70"/>
      <c r="AKX308" s="70"/>
      <c r="AKY308" s="70"/>
      <c r="AKZ308" s="70"/>
      <c r="ALA308" s="70"/>
      <c r="ALB308" s="70"/>
      <c r="ALC308" s="70"/>
      <c r="ALD308" s="70"/>
      <c r="ALE308" s="70"/>
      <c r="ALF308" s="70"/>
      <c r="ALG308" s="70"/>
      <c r="ALH308" s="70"/>
      <c r="ALI308" s="70"/>
      <c r="ALJ308" s="70"/>
      <c r="ALK308" s="70"/>
      <c r="ALL308" s="70"/>
      <c r="ALM308" s="70"/>
      <c r="ALN308" s="70"/>
      <c r="ALO308" s="70"/>
      <c r="ALP308" s="70"/>
      <c r="ALQ308" s="70"/>
      <c r="ALR308" s="70"/>
      <c r="ALS308" s="70"/>
      <c r="ALT308" s="70"/>
      <c r="ALU308" s="70"/>
      <c r="ALV308" s="70"/>
      <c r="ALW308" s="70"/>
      <c r="ALX308" s="70"/>
      <c r="ALY308" s="70"/>
      <c r="ALZ308" s="70"/>
      <c r="AMA308" s="70"/>
      <c r="AMB308" s="70"/>
      <c r="AMC308" s="70"/>
      <c r="AMD308" s="70"/>
      <c r="AME308" s="70"/>
      <c r="AMF308" s="70"/>
      <c r="AMG308" s="70"/>
      <c r="AMH308" s="70"/>
      <c r="AMI308" s="70"/>
      <c r="AMK308" s="70"/>
    </row>
    <row r="309" customFormat="false" ht="48.5" hidden="false" customHeight="false" outlineLevel="0" collapsed="false">
      <c r="A309" s="44"/>
      <c r="B309" s="30" t="s">
        <v>287</v>
      </c>
      <c r="C309" s="79" t="n">
        <v>6710000000</v>
      </c>
      <c r="D309" s="80"/>
      <c r="E309" s="74" t="n">
        <f aca="false">E310</f>
        <v>1874500</v>
      </c>
    </row>
    <row r="310" customFormat="false" ht="32.8" hidden="false" customHeight="false" outlineLevel="0" collapsed="false">
      <c r="A310" s="44"/>
      <c r="B310" s="30" t="s">
        <v>288</v>
      </c>
      <c r="C310" s="79" t="n">
        <v>6710010220</v>
      </c>
      <c r="D310" s="80"/>
      <c r="E310" s="74" t="n">
        <f aca="false">E311+E312</f>
        <v>1874500</v>
      </c>
    </row>
    <row r="311" s="70" customFormat="true" ht="32.8" hidden="false" customHeight="false" outlineLevel="0" collapsed="false">
      <c r="A311" s="44"/>
      <c r="B311" s="30" t="s">
        <v>103</v>
      </c>
      <c r="C311" s="79" t="n">
        <v>6710010220</v>
      </c>
      <c r="D311" s="80" t="s">
        <v>104</v>
      </c>
      <c r="E311" s="74" t="n">
        <f aca="false">'приложение 10'!I682+'приложение 10'!I134+'приложение 10'!I596</f>
        <v>323000</v>
      </c>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c r="DA311" s="48"/>
      <c r="DB311" s="48"/>
      <c r="DC311" s="48"/>
      <c r="DD311" s="48"/>
      <c r="DE311" s="48"/>
      <c r="DF311" s="48"/>
      <c r="DG311" s="48"/>
      <c r="DH311" s="48"/>
      <c r="DI311" s="48"/>
      <c r="DJ311" s="48"/>
      <c r="DK311" s="48"/>
      <c r="DL311" s="48"/>
      <c r="DM311" s="48"/>
      <c r="DN311" s="48"/>
      <c r="DO311" s="48"/>
      <c r="DP311" s="48"/>
      <c r="DQ311" s="48"/>
      <c r="DR311" s="48"/>
      <c r="DS311" s="48"/>
      <c r="DT311" s="48"/>
      <c r="DU311" s="48"/>
      <c r="DV311" s="48"/>
      <c r="DW311" s="48"/>
      <c r="DX311" s="48"/>
      <c r="DY311" s="48"/>
      <c r="DZ311" s="48"/>
      <c r="EA311" s="48"/>
      <c r="EB311" s="48"/>
      <c r="EC311" s="48"/>
      <c r="ED311" s="48"/>
      <c r="EE311" s="48"/>
      <c r="EF311" s="48"/>
      <c r="EG311" s="48"/>
      <c r="EH311" s="48"/>
      <c r="EI311" s="48"/>
      <c r="EJ311" s="48"/>
      <c r="EK311" s="48"/>
      <c r="EL311" s="48"/>
      <c r="EM311" s="48"/>
      <c r="EN311" s="48"/>
      <c r="EO311" s="48"/>
      <c r="EP311" s="48"/>
      <c r="EQ311" s="48"/>
      <c r="ER311" s="48"/>
      <c r="ES311" s="48"/>
      <c r="ET311" s="48"/>
      <c r="EU311" s="48"/>
      <c r="EV311" s="48"/>
      <c r="EW311" s="48"/>
      <c r="EX311" s="48"/>
      <c r="EY311" s="48"/>
      <c r="EZ311" s="48"/>
      <c r="FA311" s="48"/>
      <c r="FB311" s="48"/>
      <c r="FC311" s="48"/>
      <c r="FD311" s="48"/>
      <c r="FE311" s="48"/>
      <c r="FF311" s="48"/>
      <c r="FG311" s="48"/>
      <c r="FH311" s="48"/>
      <c r="FI311" s="48"/>
      <c r="FJ311" s="48"/>
      <c r="FK311" s="48"/>
      <c r="FL311" s="48"/>
      <c r="FM311" s="48"/>
      <c r="FN311" s="48"/>
      <c r="FO311" s="48"/>
      <c r="FP311" s="48"/>
      <c r="FQ311" s="48"/>
      <c r="FR311" s="48"/>
      <c r="FS311" s="48"/>
      <c r="FT311" s="48"/>
      <c r="FU311" s="48"/>
      <c r="FV311" s="48"/>
      <c r="FW311" s="48"/>
      <c r="FX311" s="48"/>
      <c r="FY311" s="48"/>
      <c r="FZ311" s="48"/>
      <c r="GA311" s="48"/>
      <c r="GB311" s="48"/>
      <c r="GC311" s="48"/>
      <c r="GD311" s="48"/>
      <c r="GE311" s="48"/>
      <c r="GF311" s="48"/>
      <c r="GG311" s="48"/>
      <c r="GH311" s="48"/>
      <c r="GI311" s="48"/>
      <c r="GJ311" s="48"/>
      <c r="GK311" s="48"/>
      <c r="GL311" s="48"/>
      <c r="GM311" s="48"/>
      <c r="GN311" s="48"/>
      <c r="GO311" s="48"/>
      <c r="GP311" s="48"/>
      <c r="GQ311" s="48"/>
      <c r="GR311" s="48"/>
      <c r="GS311" s="48"/>
      <c r="GT311" s="48"/>
      <c r="GU311" s="48"/>
      <c r="GV311" s="48"/>
      <c r="GW311" s="48"/>
      <c r="GX311" s="48"/>
      <c r="GY311" s="48"/>
      <c r="GZ311" s="48"/>
      <c r="HA311" s="48"/>
      <c r="HB311" s="48"/>
      <c r="HC311" s="48"/>
      <c r="HD311" s="48"/>
      <c r="HE311" s="48"/>
      <c r="HF311" s="48"/>
      <c r="HG311" s="48"/>
      <c r="HH311" s="48"/>
      <c r="HI311" s="48"/>
      <c r="HJ311" s="48"/>
      <c r="HK311" s="48"/>
      <c r="HL311" s="48"/>
      <c r="HM311" s="48"/>
      <c r="HN311" s="48"/>
      <c r="HO311" s="48"/>
      <c r="HP311" s="48"/>
      <c r="HQ311" s="48"/>
      <c r="HR311" s="48"/>
      <c r="HS311" s="48"/>
      <c r="HT311" s="48"/>
      <c r="HU311" s="48"/>
      <c r="HV311" s="48"/>
      <c r="HW311" s="48"/>
      <c r="HX311" s="48"/>
      <c r="HY311" s="48"/>
      <c r="HZ311" s="48"/>
      <c r="IA311" s="48"/>
      <c r="IB311" s="48"/>
      <c r="IC311" s="48"/>
      <c r="ID311" s="48"/>
      <c r="IE311" s="48"/>
      <c r="IF311" s="48"/>
      <c r="IG311" s="48"/>
      <c r="IH311" s="48"/>
      <c r="II311" s="48"/>
      <c r="IJ311" s="48"/>
      <c r="IK311" s="48"/>
      <c r="IL311" s="48"/>
      <c r="IM311" s="48"/>
      <c r="IN311" s="48"/>
      <c r="IO311" s="48"/>
      <c r="IP311" s="48"/>
      <c r="IQ311" s="48"/>
      <c r="IR311" s="48"/>
      <c r="IS311" s="48"/>
      <c r="IT311" s="48"/>
      <c r="IU311" s="48"/>
      <c r="IV311" s="48"/>
      <c r="IW311" s="48"/>
      <c r="IX311" s="48"/>
      <c r="IY311" s="48"/>
      <c r="IZ311" s="48"/>
      <c r="JA311" s="48"/>
      <c r="JB311" s="48"/>
      <c r="JC311" s="48"/>
      <c r="JD311" s="48"/>
      <c r="JE311" s="48"/>
      <c r="JF311" s="48"/>
      <c r="JG311" s="48"/>
      <c r="JH311" s="48"/>
      <c r="JI311" s="48"/>
      <c r="JJ311" s="48"/>
      <c r="JK311" s="48"/>
      <c r="JL311" s="48"/>
      <c r="JM311" s="48"/>
      <c r="JN311" s="48"/>
      <c r="JO311" s="48"/>
      <c r="JP311" s="48"/>
      <c r="JQ311" s="48"/>
      <c r="JR311" s="48"/>
      <c r="JS311" s="48"/>
      <c r="JT311" s="48"/>
      <c r="JU311" s="48"/>
      <c r="JV311" s="48"/>
      <c r="JW311" s="48"/>
      <c r="JX311" s="48"/>
      <c r="JY311" s="48"/>
      <c r="JZ311" s="48"/>
      <c r="KA311" s="48"/>
      <c r="KB311" s="48"/>
      <c r="KC311" s="48"/>
      <c r="KD311" s="48"/>
      <c r="KE311" s="48"/>
      <c r="KF311" s="48"/>
      <c r="KG311" s="48"/>
      <c r="KH311" s="48"/>
      <c r="KI311" s="48"/>
      <c r="KJ311" s="48"/>
      <c r="KK311" s="48"/>
      <c r="KL311" s="48"/>
      <c r="KM311" s="48"/>
      <c r="KN311" s="48"/>
      <c r="KO311" s="48"/>
      <c r="KP311" s="48"/>
      <c r="KQ311" s="48"/>
      <c r="KR311" s="48"/>
      <c r="KS311" s="48"/>
      <c r="KT311" s="48"/>
      <c r="KU311" s="48"/>
      <c r="KV311" s="48"/>
      <c r="KW311" s="48"/>
      <c r="KX311" s="48"/>
      <c r="KY311" s="48"/>
      <c r="KZ311" s="48"/>
      <c r="LA311" s="48"/>
      <c r="LB311" s="48"/>
      <c r="LC311" s="48"/>
      <c r="LD311" s="48"/>
      <c r="LE311" s="48"/>
      <c r="LF311" s="48"/>
      <c r="LG311" s="48"/>
      <c r="LH311" s="48"/>
      <c r="LI311" s="48"/>
      <c r="LJ311" s="48"/>
      <c r="LK311" s="48"/>
      <c r="LL311" s="48"/>
      <c r="LM311" s="48"/>
      <c r="LN311" s="48"/>
      <c r="LO311" s="48"/>
      <c r="LP311" s="48"/>
      <c r="LQ311" s="48"/>
      <c r="LR311" s="48"/>
      <c r="LS311" s="48"/>
      <c r="LT311" s="48"/>
      <c r="LU311" s="48"/>
      <c r="LV311" s="48"/>
      <c r="LW311" s="48"/>
      <c r="LX311" s="48"/>
      <c r="LY311" s="48"/>
      <c r="LZ311" s="48"/>
      <c r="MA311" s="48"/>
      <c r="MB311" s="48"/>
      <c r="MC311" s="48"/>
      <c r="MD311" s="48"/>
      <c r="ME311" s="48"/>
      <c r="MF311" s="48"/>
      <c r="MG311" s="48"/>
      <c r="MH311" s="48"/>
      <c r="MI311" s="48"/>
      <c r="MJ311" s="48"/>
      <c r="MK311" s="48"/>
      <c r="ML311" s="48"/>
      <c r="MM311" s="48"/>
      <c r="MN311" s="48"/>
      <c r="MO311" s="48"/>
      <c r="MP311" s="48"/>
      <c r="MQ311" s="48"/>
      <c r="MR311" s="48"/>
      <c r="MS311" s="48"/>
      <c r="MT311" s="48"/>
      <c r="MU311" s="48"/>
      <c r="MV311" s="48"/>
      <c r="MW311" s="48"/>
      <c r="MX311" s="48"/>
      <c r="MY311" s="48"/>
      <c r="MZ311" s="48"/>
      <c r="NA311" s="48"/>
      <c r="NB311" s="48"/>
      <c r="NC311" s="48"/>
      <c r="ND311" s="48"/>
      <c r="NE311" s="48"/>
      <c r="NF311" s="48"/>
      <c r="NG311" s="48"/>
      <c r="NH311" s="48"/>
      <c r="NI311" s="48"/>
      <c r="NJ311" s="48"/>
      <c r="NK311" s="48"/>
      <c r="NL311" s="48"/>
      <c r="NM311" s="48"/>
      <c r="NN311" s="48"/>
      <c r="NO311" s="48"/>
      <c r="NP311" s="48"/>
      <c r="NQ311" s="48"/>
      <c r="NR311" s="48"/>
      <c r="NS311" s="48"/>
      <c r="NT311" s="48"/>
      <c r="NU311" s="48"/>
      <c r="NV311" s="48"/>
      <c r="NW311" s="48"/>
      <c r="NX311" s="48"/>
      <c r="NY311" s="48"/>
      <c r="NZ311" s="48"/>
      <c r="OA311" s="48"/>
      <c r="OB311" s="48"/>
      <c r="OC311" s="48"/>
      <c r="OD311" s="48"/>
      <c r="OE311" s="48"/>
      <c r="OF311" s="48"/>
      <c r="OG311" s="48"/>
      <c r="OH311" s="48"/>
      <c r="OI311" s="48"/>
      <c r="OJ311" s="48"/>
      <c r="OK311" s="48"/>
      <c r="OL311" s="48"/>
      <c r="OM311" s="48"/>
      <c r="ON311" s="48"/>
      <c r="OO311" s="48"/>
      <c r="OP311" s="48"/>
      <c r="OQ311" s="48"/>
      <c r="OR311" s="48"/>
      <c r="OS311" s="48"/>
      <c r="OT311" s="48"/>
      <c r="OU311" s="48"/>
      <c r="OV311" s="48"/>
      <c r="OW311" s="48"/>
      <c r="OX311" s="48"/>
      <c r="OY311" s="48"/>
      <c r="OZ311" s="48"/>
      <c r="PA311" s="48"/>
      <c r="PB311" s="48"/>
      <c r="PC311" s="48"/>
      <c r="PD311" s="48"/>
      <c r="PE311" s="48"/>
      <c r="PF311" s="48"/>
      <c r="PG311" s="48"/>
      <c r="PH311" s="48"/>
      <c r="PI311" s="48"/>
      <c r="PJ311" s="48"/>
      <c r="PK311" s="48"/>
      <c r="PL311" s="48"/>
      <c r="PM311" s="48"/>
      <c r="PN311" s="48"/>
      <c r="PO311" s="48"/>
      <c r="PP311" s="48"/>
      <c r="PQ311" s="48"/>
      <c r="PR311" s="48"/>
      <c r="PS311" s="48"/>
      <c r="PT311" s="48"/>
      <c r="PU311" s="48"/>
      <c r="PV311" s="48"/>
      <c r="PW311" s="48"/>
      <c r="PX311" s="48"/>
      <c r="PY311" s="48"/>
      <c r="PZ311" s="48"/>
      <c r="QA311" s="48"/>
      <c r="QB311" s="48"/>
      <c r="QC311" s="48"/>
      <c r="QD311" s="48"/>
      <c r="QE311" s="48"/>
      <c r="QF311" s="48"/>
      <c r="QG311" s="48"/>
      <c r="QH311" s="48"/>
      <c r="QI311" s="48"/>
      <c r="QJ311" s="48"/>
      <c r="QK311" s="48"/>
      <c r="QL311" s="48"/>
      <c r="QM311" s="48"/>
      <c r="QN311" s="48"/>
      <c r="QO311" s="48"/>
      <c r="QP311" s="48"/>
      <c r="QQ311" s="48"/>
      <c r="QR311" s="48"/>
      <c r="QS311" s="48"/>
      <c r="QT311" s="48"/>
      <c r="QU311" s="48"/>
      <c r="QV311" s="48"/>
      <c r="QW311" s="48"/>
      <c r="QX311" s="48"/>
      <c r="QY311" s="48"/>
      <c r="QZ311" s="48"/>
      <c r="RA311" s="48"/>
      <c r="RB311" s="48"/>
      <c r="RC311" s="48"/>
      <c r="RD311" s="48"/>
      <c r="RE311" s="48"/>
      <c r="RF311" s="48"/>
      <c r="RG311" s="48"/>
      <c r="RH311" s="48"/>
      <c r="RI311" s="48"/>
      <c r="RJ311" s="48"/>
      <c r="RK311" s="48"/>
      <c r="RL311" s="48"/>
      <c r="RM311" s="48"/>
      <c r="RN311" s="48"/>
      <c r="RO311" s="48"/>
      <c r="RP311" s="48"/>
      <c r="RQ311" s="48"/>
      <c r="RR311" s="48"/>
      <c r="RS311" s="48"/>
      <c r="RT311" s="48"/>
      <c r="RU311" s="48"/>
      <c r="RV311" s="48"/>
      <c r="RW311" s="48"/>
      <c r="RX311" s="48"/>
      <c r="RY311" s="48"/>
      <c r="RZ311" s="48"/>
      <c r="SA311" s="48"/>
      <c r="SB311" s="48"/>
      <c r="SC311" s="48"/>
      <c r="SD311" s="48"/>
      <c r="SE311" s="48"/>
      <c r="SF311" s="48"/>
      <c r="SG311" s="48"/>
      <c r="SH311" s="48"/>
      <c r="SI311" s="48"/>
      <c r="SJ311" s="48"/>
      <c r="SK311" s="48"/>
      <c r="SL311" s="48"/>
      <c r="SM311" s="48"/>
      <c r="SN311" s="48"/>
      <c r="SO311" s="48"/>
      <c r="SP311" s="48"/>
      <c r="SQ311" s="48"/>
      <c r="SR311" s="48"/>
      <c r="SS311" s="48"/>
      <c r="ST311" s="48"/>
      <c r="SU311" s="48"/>
      <c r="SV311" s="48"/>
      <c r="SW311" s="48"/>
      <c r="SX311" s="48"/>
      <c r="SY311" s="48"/>
      <c r="SZ311" s="48"/>
      <c r="TA311" s="48"/>
      <c r="TB311" s="48"/>
      <c r="TC311" s="48"/>
      <c r="TD311" s="48"/>
      <c r="TE311" s="48"/>
      <c r="TF311" s="48"/>
      <c r="TG311" s="48"/>
      <c r="TH311" s="48"/>
      <c r="TI311" s="48"/>
      <c r="TJ311" s="48"/>
      <c r="TK311" s="48"/>
      <c r="TL311" s="48"/>
      <c r="TM311" s="48"/>
      <c r="TN311" s="48"/>
      <c r="TO311" s="48"/>
      <c r="TP311" s="48"/>
      <c r="TQ311" s="48"/>
      <c r="TR311" s="48"/>
      <c r="TS311" s="48"/>
      <c r="TT311" s="48"/>
      <c r="TU311" s="48"/>
      <c r="TV311" s="48"/>
      <c r="TW311" s="48"/>
      <c r="TX311" s="48"/>
      <c r="TY311" s="48"/>
      <c r="TZ311" s="48"/>
      <c r="UA311" s="48"/>
      <c r="UB311" s="48"/>
      <c r="UC311" s="48"/>
      <c r="UD311" s="48"/>
      <c r="UE311" s="48"/>
      <c r="UF311" s="48"/>
      <c r="UG311" s="48"/>
      <c r="UH311" s="48"/>
      <c r="UI311" s="48"/>
      <c r="UJ311" s="48"/>
      <c r="UK311" s="48"/>
      <c r="UL311" s="48"/>
      <c r="UM311" s="48"/>
      <c r="UN311" s="48"/>
      <c r="UO311" s="48"/>
      <c r="UP311" s="48"/>
      <c r="UQ311" s="48"/>
      <c r="UR311" s="48"/>
      <c r="US311" s="48"/>
      <c r="UT311" s="48"/>
      <c r="UU311" s="48"/>
      <c r="UV311" s="48"/>
      <c r="UW311" s="48"/>
      <c r="UX311" s="48"/>
      <c r="UY311" s="48"/>
      <c r="UZ311" s="48"/>
      <c r="VA311" s="48"/>
      <c r="VB311" s="48"/>
      <c r="VC311" s="48"/>
      <c r="VD311" s="48"/>
      <c r="VE311" s="48"/>
      <c r="VF311" s="48"/>
      <c r="VG311" s="48"/>
      <c r="VH311" s="48"/>
      <c r="VI311" s="48"/>
      <c r="VJ311" s="48"/>
      <c r="VK311" s="48"/>
      <c r="VL311" s="48"/>
      <c r="VM311" s="48"/>
      <c r="VN311" s="48"/>
      <c r="VO311" s="48"/>
      <c r="VP311" s="48"/>
      <c r="VQ311" s="48"/>
      <c r="VR311" s="48"/>
      <c r="VS311" s="48"/>
      <c r="VT311" s="48"/>
      <c r="VU311" s="48"/>
      <c r="VV311" s="48"/>
      <c r="VW311" s="48"/>
      <c r="VX311" s="48"/>
      <c r="VY311" s="48"/>
      <c r="VZ311" s="48"/>
      <c r="WA311" s="48"/>
      <c r="WB311" s="48"/>
      <c r="WC311" s="48"/>
      <c r="WD311" s="48"/>
      <c r="WE311" s="48"/>
      <c r="WF311" s="48"/>
      <c r="WG311" s="48"/>
      <c r="WH311" s="48"/>
      <c r="WI311" s="48"/>
      <c r="WJ311" s="48"/>
      <c r="WK311" s="48"/>
      <c r="WL311" s="48"/>
      <c r="WM311" s="48"/>
      <c r="WN311" s="48"/>
      <c r="WO311" s="48"/>
      <c r="WP311" s="48"/>
      <c r="WQ311" s="48"/>
      <c r="WR311" s="48"/>
      <c r="WS311" s="48"/>
      <c r="WT311" s="48"/>
      <c r="WU311" s="48"/>
      <c r="WV311" s="48"/>
      <c r="WW311" s="48"/>
      <c r="WX311" s="48"/>
      <c r="WY311" s="48"/>
      <c r="WZ311" s="48"/>
      <c r="XA311" s="48"/>
      <c r="XB311" s="48"/>
      <c r="XC311" s="48"/>
      <c r="XD311" s="48"/>
      <c r="XE311" s="48"/>
      <c r="XF311" s="48"/>
      <c r="XG311" s="48"/>
      <c r="XH311" s="48"/>
      <c r="XI311" s="48"/>
      <c r="XJ311" s="48"/>
      <c r="XK311" s="48"/>
      <c r="XL311" s="48"/>
      <c r="XM311" s="48"/>
      <c r="XN311" s="48"/>
      <c r="XO311" s="48"/>
      <c r="XP311" s="48"/>
      <c r="XQ311" s="48"/>
      <c r="XR311" s="48"/>
      <c r="XS311" s="48"/>
      <c r="XT311" s="48"/>
      <c r="XU311" s="48"/>
      <c r="XV311" s="48"/>
      <c r="XW311" s="48"/>
      <c r="XX311" s="48"/>
      <c r="XY311" s="48"/>
      <c r="XZ311" s="48"/>
      <c r="YA311" s="48"/>
      <c r="YB311" s="48"/>
      <c r="YC311" s="48"/>
      <c r="YD311" s="48"/>
      <c r="YE311" s="48"/>
      <c r="YF311" s="48"/>
      <c r="YG311" s="48"/>
      <c r="YH311" s="48"/>
      <c r="YI311" s="48"/>
      <c r="YJ311" s="48"/>
      <c r="YK311" s="48"/>
      <c r="YL311" s="48"/>
      <c r="YM311" s="48"/>
      <c r="YN311" s="48"/>
      <c r="YO311" s="48"/>
      <c r="YP311" s="48"/>
      <c r="YQ311" s="48"/>
      <c r="YR311" s="48"/>
      <c r="YS311" s="48"/>
      <c r="YT311" s="48"/>
      <c r="YU311" s="48"/>
      <c r="YV311" s="48"/>
      <c r="YW311" s="48"/>
      <c r="YX311" s="48"/>
      <c r="YY311" s="48"/>
      <c r="YZ311" s="48"/>
      <c r="ZA311" s="48"/>
      <c r="ZB311" s="48"/>
      <c r="ZC311" s="48"/>
      <c r="ZD311" s="48"/>
      <c r="ZE311" s="48"/>
      <c r="ZF311" s="48"/>
      <c r="ZG311" s="48"/>
      <c r="ZH311" s="48"/>
      <c r="ZI311" s="48"/>
      <c r="ZJ311" s="48"/>
      <c r="ZK311" s="48"/>
      <c r="ZL311" s="48"/>
      <c r="ZM311" s="48"/>
      <c r="ZN311" s="48"/>
      <c r="ZO311" s="48"/>
      <c r="ZP311" s="48"/>
      <c r="ZQ311" s="48"/>
      <c r="ZR311" s="48"/>
      <c r="ZS311" s="48"/>
      <c r="ZT311" s="48"/>
      <c r="ZU311" s="48"/>
      <c r="ZV311" s="48"/>
      <c r="ZW311" s="48"/>
      <c r="ZX311" s="48"/>
      <c r="ZY311" s="48"/>
      <c r="ZZ311" s="48"/>
      <c r="AAA311" s="48"/>
      <c r="AAB311" s="48"/>
      <c r="AAC311" s="48"/>
      <c r="AAD311" s="48"/>
      <c r="AAE311" s="48"/>
      <c r="AAF311" s="48"/>
      <c r="AAG311" s="48"/>
      <c r="AAH311" s="48"/>
      <c r="AAI311" s="48"/>
      <c r="AAJ311" s="48"/>
      <c r="AAK311" s="48"/>
      <c r="AAL311" s="48"/>
      <c r="AAM311" s="48"/>
      <c r="AAN311" s="48"/>
      <c r="AAO311" s="48"/>
      <c r="AAP311" s="48"/>
      <c r="AAQ311" s="48"/>
      <c r="AAR311" s="48"/>
      <c r="AAS311" s="48"/>
      <c r="AAT311" s="48"/>
      <c r="AAU311" s="48"/>
      <c r="AAV311" s="48"/>
      <c r="AAW311" s="48"/>
      <c r="AAX311" s="48"/>
      <c r="AAY311" s="48"/>
      <c r="AAZ311" s="48"/>
      <c r="ABA311" s="48"/>
      <c r="ABB311" s="48"/>
      <c r="ABC311" s="48"/>
      <c r="ABD311" s="48"/>
      <c r="ABE311" s="48"/>
      <c r="ABF311" s="48"/>
      <c r="ABG311" s="48"/>
      <c r="ABH311" s="48"/>
      <c r="ABI311" s="48"/>
      <c r="ABJ311" s="48"/>
      <c r="ABK311" s="48"/>
      <c r="ABL311" s="48"/>
      <c r="ABM311" s="48"/>
      <c r="ABN311" s="48"/>
      <c r="ABO311" s="48"/>
      <c r="ABP311" s="48"/>
      <c r="ABQ311" s="48"/>
      <c r="ABR311" s="48"/>
      <c r="ABS311" s="48"/>
      <c r="ABT311" s="48"/>
      <c r="ABU311" s="48"/>
      <c r="ABV311" s="48"/>
      <c r="ABW311" s="48"/>
      <c r="ABX311" s="48"/>
      <c r="ABY311" s="48"/>
      <c r="ABZ311" s="48"/>
      <c r="ACA311" s="48"/>
      <c r="ACB311" s="48"/>
      <c r="ACC311" s="48"/>
      <c r="ACD311" s="48"/>
      <c r="ACE311" s="48"/>
      <c r="ACF311" s="48"/>
      <c r="ACG311" s="48"/>
      <c r="ACH311" s="48"/>
      <c r="ACI311" s="48"/>
      <c r="ACJ311" s="48"/>
      <c r="ACK311" s="48"/>
      <c r="ACL311" s="48"/>
      <c r="ACM311" s="48"/>
      <c r="ACN311" s="48"/>
      <c r="ACO311" s="48"/>
      <c r="ACP311" s="48"/>
      <c r="ACQ311" s="48"/>
      <c r="ACR311" s="48"/>
      <c r="ACS311" s="48"/>
      <c r="ACT311" s="48"/>
      <c r="ACU311" s="48"/>
      <c r="ACV311" s="48"/>
      <c r="ACW311" s="48"/>
      <c r="ACX311" s="48"/>
      <c r="ACY311" s="48"/>
      <c r="ACZ311" s="48"/>
      <c r="ADA311" s="48"/>
      <c r="ADB311" s="48"/>
      <c r="ADC311" s="48"/>
      <c r="ADD311" s="48"/>
      <c r="ADE311" s="48"/>
      <c r="ADF311" s="48"/>
      <c r="ADG311" s="48"/>
      <c r="ADH311" s="48"/>
      <c r="ADI311" s="48"/>
      <c r="ADJ311" s="48"/>
      <c r="ADK311" s="48"/>
      <c r="ADL311" s="48"/>
      <c r="ADM311" s="48"/>
      <c r="ADN311" s="48"/>
      <c r="ADO311" s="48"/>
      <c r="ADP311" s="48"/>
      <c r="ADQ311" s="48"/>
      <c r="ADR311" s="48"/>
      <c r="ADS311" s="48"/>
      <c r="ADT311" s="48"/>
      <c r="ADU311" s="48"/>
      <c r="ADV311" s="48"/>
      <c r="ADW311" s="48"/>
      <c r="ADX311" s="48"/>
      <c r="ADY311" s="48"/>
      <c r="ADZ311" s="48"/>
      <c r="AEA311" s="48"/>
      <c r="AEB311" s="48"/>
      <c r="AEC311" s="48"/>
      <c r="AED311" s="48"/>
      <c r="AEE311" s="48"/>
      <c r="AEF311" s="48"/>
      <c r="AEG311" s="48"/>
      <c r="AEH311" s="48"/>
      <c r="AEI311" s="48"/>
      <c r="AEJ311" s="48"/>
      <c r="AEK311" s="48"/>
      <c r="AEL311" s="48"/>
      <c r="AEM311" s="48"/>
      <c r="AEN311" s="48"/>
      <c r="AEO311" s="48"/>
      <c r="AEP311" s="48"/>
      <c r="AEQ311" s="48"/>
      <c r="AER311" s="48"/>
      <c r="AES311" s="48"/>
      <c r="AET311" s="48"/>
      <c r="AEU311" s="48"/>
      <c r="AEV311" s="48"/>
      <c r="AEW311" s="48"/>
      <c r="AEX311" s="48"/>
      <c r="AEY311" s="48"/>
      <c r="AEZ311" s="48"/>
      <c r="AFA311" s="48"/>
      <c r="AFB311" s="48"/>
      <c r="AFC311" s="48"/>
      <c r="AFD311" s="48"/>
      <c r="AFE311" s="48"/>
      <c r="AFF311" s="48"/>
      <c r="AFG311" s="48"/>
      <c r="AFH311" s="48"/>
      <c r="AFI311" s="48"/>
      <c r="AFJ311" s="48"/>
      <c r="AFK311" s="48"/>
      <c r="AFL311" s="48"/>
      <c r="AFM311" s="48"/>
      <c r="AFN311" s="48"/>
      <c r="AFO311" s="48"/>
      <c r="AFP311" s="48"/>
      <c r="AFQ311" s="48"/>
      <c r="AFR311" s="48"/>
      <c r="AFS311" s="48"/>
      <c r="AFT311" s="48"/>
      <c r="AFU311" s="48"/>
      <c r="AFV311" s="48"/>
      <c r="AFW311" s="48"/>
      <c r="AFX311" s="48"/>
      <c r="AFY311" s="48"/>
      <c r="AFZ311" s="48"/>
      <c r="AGA311" s="48"/>
      <c r="AGB311" s="48"/>
      <c r="AGC311" s="48"/>
      <c r="AGD311" s="48"/>
      <c r="AGE311" s="48"/>
      <c r="AGF311" s="48"/>
      <c r="AGG311" s="48"/>
      <c r="AGH311" s="48"/>
      <c r="AGI311" s="48"/>
      <c r="AGJ311" s="48"/>
      <c r="AGK311" s="48"/>
      <c r="AGL311" s="48"/>
      <c r="AGM311" s="48"/>
      <c r="AGN311" s="48"/>
      <c r="AGO311" s="48"/>
      <c r="AGP311" s="48"/>
      <c r="AGQ311" s="48"/>
      <c r="AGR311" s="48"/>
      <c r="AGS311" s="48"/>
      <c r="AGT311" s="48"/>
      <c r="AGU311" s="48"/>
      <c r="AGV311" s="48"/>
      <c r="AGW311" s="48"/>
      <c r="AGX311" s="48"/>
      <c r="AGY311" s="48"/>
      <c r="AGZ311" s="48"/>
      <c r="AHA311" s="48"/>
      <c r="AHB311" s="48"/>
      <c r="AHC311" s="48"/>
      <c r="AHD311" s="48"/>
      <c r="AHE311" s="48"/>
      <c r="AHF311" s="48"/>
      <c r="AHG311" s="48"/>
      <c r="AHH311" s="48"/>
      <c r="AHI311" s="48"/>
      <c r="AHJ311" s="48"/>
      <c r="AHK311" s="48"/>
      <c r="AHL311" s="48"/>
      <c r="AHM311" s="48"/>
      <c r="AHN311" s="48"/>
      <c r="AHO311" s="48"/>
      <c r="AHP311" s="48"/>
      <c r="AHQ311" s="48"/>
      <c r="AHR311" s="48"/>
      <c r="AHS311" s="48"/>
      <c r="AHT311" s="48"/>
      <c r="AHU311" s="48"/>
      <c r="AHV311" s="48"/>
      <c r="AHW311" s="48"/>
      <c r="AHX311" s="48"/>
      <c r="AHY311" s="48"/>
      <c r="AHZ311" s="48"/>
      <c r="AIA311" s="48"/>
      <c r="AIB311" s="48"/>
      <c r="AIC311" s="48"/>
      <c r="AID311" s="48"/>
      <c r="AIE311" s="48"/>
      <c r="AIF311" s="48"/>
      <c r="AIG311" s="48"/>
      <c r="AIH311" s="48"/>
      <c r="AII311" s="48"/>
      <c r="AIJ311" s="48"/>
      <c r="AIK311" s="48"/>
      <c r="AIL311" s="48"/>
      <c r="AIM311" s="48"/>
      <c r="AIN311" s="48"/>
      <c r="AIO311" s="48"/>
      <c r="AIP311" s="48"/>
      <c r="AIQ311" s="48"/>
      <c r="AIR311" s="48"/>
      <c r="AIS311" s="48"/>
      <c r="AIT311" s="48"/>
      <c r="AIU311" s="48"/>
      <c r="AIV311" s="48"/>
      <c r="AIW311" s="48"/>
      <c r="AIX311" s="48"/>
      <c r="AIY311" s="48"/>
      <c r="AIZ311" s="48"/>
      <c r="AJA311" s="48"/>
      <c r="AJB311" s="48"/>
      <c r="AJC311" s="48"/>
      <c r="AJD311" s="48"/>
      <c r="AJE311" s="48"/>
      <c r="AJF311" s="48"/>
      <c r="AJG311" s="48"/>
      <c r="AJH311" s="48"/>
      <c r="AJI311" s="48"/>
      <c r="AJJ311" s="48"/>
      <c r="AJK311" s="48"/>
      <c r="AJL311" s="48"/>
      <c r="AJM311" s="48"/>
      <c r="AJN311" s="48"/>
      <c r="AJO311" s="48"/>
      <c r="AJP311" s="48"/>
      <c r="AJQ311" s="48"/>
      <c r="AJR311" s="48"/>
      <c r="AJS311" s="48"/>
      <c r="AJT311" s="48"/>
      <c r="AJU311" s="48"/>
      <c r="AJV311" s="48"/>
      <c r="AJW311" s="48"/>
      <c r="AJX311" s="48"/>
      <c r="AJY311" s="48"/>
      <c r="AJZ311" s="48"/>
      <c r="AKA311" s="48"/>
      <c r="AKB311" s="48"/>
      <c r="AKC311" s="48"/>
      <c r="AKD311" s="48"/>
      <c r="AKE311" s="48"/>
      <c r="AKF311" s="48"/>
      <c r="AKG311" s="48"/>
      <c r="AKH311" s="48"/>
      <c r="AKI311" s="48"/>
      <c r="AKJ311" s="48"/>
      <c r="AKK311" s="48"/>
      <c r="AKL311" s="48"/>
      <c r="AKM311" s="48"/>
      <c r="AKN311" s="48"/>
      <c r="AKO311" s="48"/>
      <c r="AKP311" s="48"/>
      <c r="AKQ311" s="48"/>
      <c r="AKR311" s="48"/>
      <c r="AKS311" s="48"/>
      <c r="AKT311" s="48"/>
      <c r="AKU311" s="48"/>
      <c r="AKV311" s="48"/>
      <c r="AKW311" s="48"/>
      <c r="AKX311" s="48"/>
      <c r="AKY311" s="48"/>
      <c r="AKZ311" s="48"/>
      <c r="ALA311" s="48"/>
      <c r="ALB311" s="48"/>
      <c r="ALC311" s="48"/>
      <c r="ALD311" s="48"/>
      <c r="ALE311" s="48"/>
      <c r="ALF311" s="48"/>
      <c r="ALG311" s="48"/>
      <c r="ALH311" s="48"/>
      <c r="ALI311" s="48"/>
      <c r="ALJ311" s="48"/>
      <c r="ALK311" s="48"/>
      <c r="ALL311" s="48"/>
      <c r="ALM311" s="48"/>
      <c r="ALN311" s="48"/>
      <c r="ALO311" s="48"/>
      <c r="ALP311" s="48"/>
      <c r="ALQ311" s="48"/>
      <c r="ALR311" s="48"/>
      <c r="ALS311" s="48"/>
      <c r="ALT311" s="48"/>
      <c r="ALU311" s="48"/>
      <c r="ALV311" s="48"/>
      <c r="ALW311" s="48"/>
      <c r="ALX311" s="48"/>
      <c r="ALY311" s="48"/>
      <c r="ALZ311" s="48"/>
      <c r="AMA311" s="48"/>
      <c r="AMB311" s="48"/>
      <c r="AMC311" s="48"/>
      <c r="AMD311" s="48"/>
      <c r="AME311" s="48"/>
      <c r="AMF311" s="48"/>
      <c r="AMG311" s="48"/>
      <c r="AMH311" s="48"/>
      <c r="AMI311" s="48"/>
      <c r="AMJ311" s="2"/>
      <c r="AMK311" s="2"/>
    </row>
    <row r="312" customFormat="false" ht="48.5" hidden="false" customHeight="false" outlineLevel="0" collapsed="false">
      <c r="A312" s="44"/>
      <c r="B312" s="34" t="s">
        <v>146</v>
      </c>
      <c r="C312" s="79" t="n">
        <v>6710010220</v>
      </c>
      <c r="D312" s="80" t="s">
        <v>202</v>
      </c>
      <c r="E312" s="74" t="n">
        <f aca="false">'приложение 10'!I505+'приложение 10'!I562+'приложение 10'!I597</f>
        <v>1551500</v>
      </c>
    </row>
    <row r="313" customFormat="false" ht="48.5" hidden="false" customHeight="false" outlineLevel="0" collapsed="false">
      <c r="A313" s="44"/>
      <c r="B313" s="30" t="s">
        <v>289</v>
      </c>
      <c r="C313" s="79" t="n">
        <v>6720000000</v>
      </c>
      <c r="D313" s="80"/>
      <c r="E313" s="74" t="n">
        <f aca="false">E314</f>
        <v>82500</v>
      </c>
    </row>
    <row r="314" customFormat="false" ht="48.5" hidden="false" customHeight="false" outlineLevel="0" collapsed="false">
      <c r="A314" s="44"/>
      <c r="B314" s="30" t="s">
        <v>290</v>
      </c>
      <c r="C314" s="79" t="n">
        <v>6720010530</v>
      </c>
      <c r="D314" s="80"/>
      <c r="E314" s="74" t="n">
        <f aca="false">E315</f>
        <v>82500</v>
      </c>
    </row>
    <row r="315" s="70" customFormat="true" ht="32.8" hidden="false" customHeight="false" outlineLevel="0" collapsed="false">
      <c r="A315" s="44"/>
      <c r="B315" s="30" t="s">
        <v>103</v>
      </c>
      <c r="C315" s="79" t="n">
        <v>6720010530</v>
      </c>
      <c r="D315" s="80" t="s">
        <v>104</v>
      </c>
      <c r="E315" s="74" t="n">
        <f aca="false">'приложение 10'!I137</f>
        <v>82500</v>
      </c>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c r="DA315" s="48"/>
      <c r="DB315" s="48"/>
      <c r="DC315" s="48"/>
      <c r="DD315" s="48"/>
      <c r="DE315" s="48"/>
      <c r="DF315" s="48"/>
      <c r="DG315" s="48"/>
      <c r="DH315" s="48"/>
      <c r="DI315" s="48"/>
      <c r="DJ315" s="48"/>
      <c r="DK315" s="48"/>
      <c r="DL315" s="48"/>
      <c r="DM315" s="48"/>
      <c r="DN315" s="48"/>
      <c r="DO315" s="48"/>
      <c r="DP315" s="48"/>
      <c r="DQ315" s="48"/>
      <c r="DR315" s="48"/>
      <c r="DS315" s="48"/>
      <c r="DT315" s="48"/>
      <c r="DU315" s="48"/>
      <c r="DV315" s="48"/>
      <c r="DW315" s="48"/>
      <c r="DX315" s="48"/>
      <c r="DY315" s="48"/>
      <c r="DZ315" s="48"/>
      <c r="EA315" s="48"/>
      <c r="EB315" s="48"/>
      <c r="EC315" s="48"/>
      <c r="ED315" s="48"/>
      <c r="EE315" s="48"/>
      <c r="EF315" s="48"/>
      <c r="EG315" s="48"/>
      <c r="EH315" s="48"/>
      <c r="EI315" s="48"/>
      <c r="EJ315" s="48"/>
      <c r="EK315" s="48"/>
      <c r="EL315" s="48"/>
      <c r="EM315" s="48"/>
      <c r="EN315" s="48"/>
      <c r="EO315" s="48"/>
      <c r="EP315" s="48"/>
      <c r="EQ315" s="48"/>
      <c r="ER315" s="48"/>
      <c r="ES315" s="48"/>
      <c r="ET315" s="48"/>
      <c r="EU315" s="48"/>
      <c r="EV315" s="48"/>
      <c r="EW315" s="48"/>
      <c r="EX315" s="48"/>
      <c r="EY315" s="48"/>
      <c r="EZ315" s="48"/>
      <c r="FA315" s="48"/>
      <c r="FB315" s="48"/>
      <c r="FC315" s="48"/>
      <c r="FD315" s="48"/>
      <c r="FE315" s="48"/>
      <c r="FF315" s="48"/>
      <c r="FG315" s="48"/>
      <c r="FH315" s="48"/>
      <c r="FI315" s="48"/>
      <c r="FJ315" s="48"/>
      <c r="FK315" s="48"/>
      <c r="FL315" s="48"/>
      <c r="FM315" s="48"/>
      <c r="FN315" s="48"/>
      <c r="FO315" s="48"/>
      <c r="FP315" s="48"/>
      <c r="FQ315" s="48"/>
      <c r="FR315" s="48"/>
      <c r="FS315" s="48"/>
      <c r="FT315" s="48"/>
      <c r="FU315" s="48"/>
      <c r="FV315" s="48"/>
      <c r="FW315" s="48"/>
      <c r="FX315" s="48"/>
      <c r="FY315" s="48"/>
      <c r="FZ315" s="48"/>
      <c r="GA315" s="48"/>
      <c r="GB315" s="48"/>
      <c r="GC315" s="48"/>
      <c r="GD315" s="48"/>
      <c r="GE315" s="48"/>
      <c r="GF315" s="48"/>
      <c r="GG315" s="48"/>
      <c r="GH315" s="48"/>
      <c r="GI315" s="48"/>
      <c r="GJ315" s="48"/>
      <c r="GK315" s="48"/>
      <c r="GL315" s="48"/>
      <c r="GM315" s="48"/>
      <c r="GN315" s="48"/>
      <c r="GO315" s="48"/>
      <c r="GP315" s="48"/>
      <c r="GQ315" s="48"/>
      <c r="GR315" s="48"/>
      <c r="GS315" s="48"/>
      <c r="GT315" s="48"/>
      <c r="GU315" s="48"/>
      <c r="GV315" s="48"/>
      <c r="GW315" s="48"/>
      <c r="GX315" s="48"/>
      <c r="GY315" s="48"/>
      <c r="GZ315" s="48"/>
      <c r="HA315" s="48"/>
      <c r="HB315" s="48"/>
      <c r="HC315" s="48"/>
      <c r="HD315" s="48"/>
      <c r="HE315" s="48"/>
      <c r="HF315" s="48"/>
      <c r="HG315" s="48"/>
      <c r="HH315" s="48"/>
      <c r="HI315" s="48"/>
      <c r="HJ315" s="48"/>
      <c r="HK315" s="48"/>
      <c r="HL315" s="48"/>
      <c r="HM315" s="48"/>
      <c r="HN315" s="48"/>
      <c r="HO315" s="48"/>
      <c r="HP315" s="48"/>
      <c r="HQ315" s="48"/>
      <c r="HR315" s="48"/>
      <c r="HS315" s="48"/>
      <c r="HT315" s="48"/>
      <c r="HU315" s="48"/>
      <c r="HV315" s="48"/>
      <c r="HW315" s="48"/>
      <c r="HX315" s="48"/>
      <c r="HY315" s="48"/>
      <c r="HZ315" s="48"/>
      <c r="IA315" s="48"/>
      <c r="IB315" s="48"/>
      <c r="IC315" s="48"/>
      <c r="ID315" s="48"/>
      <c r="IE315" s="48"/>
      <c r="IF315" s="48"/>
      <c r="IG315" s="48"/>
      <c r="IH315" s="48"/>
      <c r="II315" s="48"/>
      <c r="IJ315" s="48"/>
      <c r="IK315" s="48"/>
      <c r="IL315" s="48"/>
      <c r="IM315" s="48"/>
      <c r="IN315" s="48"/>
      <c r="IO315" s="48"/>
      <c r="IP315" s="48"/>
      <c r="IQ315" s="48"/>
      <c r="IR315" s="48"/>
      <c r="IS315" s="48"/>
      <c r="IT315" s="48"/>
      <c r="IU315" s="48"/>
      <c r="IV315" s="48"/>
      <c r="IW315" s="48"/>
      <c r="IX315" s="48"/>
      <c r="IY315" s="48"/>
      <c r="IZ315" s="48"/>
      <c r="JA315" s="48"/>
      <c r="JB315" s="48"/>
      <c r="JC315" s="48"/>
      <c r="JD315" s="48"/>
      <c r="JE315" s="48"/>
      <c r="JF315" s="48"/>
      <c r="JG315" s="48"/>
      <c r="JH315" s="48"/>
      <c r="JI315" s="48"/>
      <c r="JJ315" s="48"/>
      <c r="JK315" s="48"/>
      <c r="JL315" s="48"/>
      <c r="JM315" s="48"/>
      <c r="JN315" s="48"/>
      <c r="JO315" s="48"/>
      <c r="JP315" s="48"/>
      <c r="JQ315" s="48"/>
      <c r="JR315" s="48"/>
      <c r="JS315" s="48"/>
      <c r="JT315" s="48"/>
      <c r="JU315" s="48"/>
      <c r="JV315" s="48"/>
      <c r="JW315" s="48"/>
      <c r="JX315" s="48"/>
      <c r="JY315" s="48"/>
      <c r="JZ315" s="48"/>
      <c r="KA315" s="48"/>
      <c r="KB315" s="48"/>
      <c r="KC315" s="48"/>
      <c r="KD315" s="48"/>
      <c r="KE315" s="48"/>
      <c r="KF315" s="48"/>
      <c r="KG315" s="48"/>
      <c r="KH315" s="48"/>
      <c r="KI315" s="48"/>
      <c r="KJ315" s="48"/>
      <c r="KK315" s="48"/>
      <c r="KL315" s="48"/>
      <c r="KM315" s="48"/>
      <c r="KN315" s="48"/>
      <c r="KO315" s="48"/>
      <c r="KP315" s="48"/>
      <c r="KQ315" s="48"/>
      <c r="KR315" s="48"/>
      <c r="KS315" s="48"/>
      <c r="KT315" s="48"/>
      <c r="KU315" s="48"/>
      <c r="KV315" s="48"/>
      <c r="KW315" s="48"/>
      <c r="KX315" s="48"/>
      <c r="KY315" s="48"/>
      <c r="KZ315" s="48"/>
      <c r="LA315" s="48"/>
      <c r="LB315" s="48"/>
      <c r="LC315" s="48"/>
      <c r="LD315" s="48"/>
      <c r="LE315" s="48"/>
      <c r="LF315" s="48"/>
      <c r="LG315" s="48"/>
      <c r="LH315" s="48"/>
      <c r="LI315" s="48"/>
      <c r="LJ315" s="48"/>
      <c r="LK315" s="48"/>
      <c r="LL315" s="48"/>
      <c r="LM315" s="48"/>
      <c r="LN315" s="48"/>
      <c r="LO315" s="48"/>
      <c r="LP315" s="48"/>
      <c r="LQ315" s="48"/>
      <c r="LR315" s="48"/>
      <c r="LS315" s="48"/>
      <c r="LT315" s="48"/>
      <c r="LU315" s="48"/>
      <c r="LV315" s="48"/>
      <c r="LW315" s="48"/>
      <c r="LX315" s="48"/>
      <c r="LY315" s="48"/>
      <c r="LZ315" s="48"/>
      <c r="MA315" s="48"/>
      <c r="MB315" s="48"/>
      <c r="MC315" s="48"/>
      <c r="MD315" s="48"/>
      <c r="ME315" s="48"/>
      <c r="MF315" s="48"/>
      <c r="MG315" s="48"/>
      <c r="MH315" s="48"/>
      <c r="MI315" s="48"/>
      <c r="MJ315" s="48"/>
      <c r="MK315" s="48"/>
      <c r="ML315" s="48"/>
      <c r="MM315" s="48"/>
      <c r="MN315" s="48"/>
      <c r="MO315" s="48"/>
      <c r="MP315" s="48"/>
      <c r="MQ315" s="48"/>
      <c r="MR315" s="48"/>
      <c r="MS315" s="48"/>
      <c r="MT315" s="48"/>
      <c r="MU315" s="48"/>
      <c r="MV315" s="48"/>
      <c r="MW315" s="48"/>
      <c r="MX315" s="48"/>
      <c r="MY315" s="48"/>
      <c r="MZ315" s="48"/>
      <c r="NA315" s="48"/>
      <c r="NB315" s="48"/>
      <c r="NC315" s="48"/>
      <c r="ND315" s="48"/>
      <c r="NE315" s="48"/>
      <c r="NF315" s="48"/>
      <c r="NG315" s="48"/>
      <c r="NH315" s="48"/>
      <c r="NI315" s="48"/>
      <c r="NJ315" s="48"/>
      <c r="NK315" s="48"/>
      <c r="NL315" s="48"/>
      <c r="NM315" s="48"/>
      <c r="NN315" s="48"/>
      <c r="NO315" s="48"/>
      <c r="NP315" s="48"/>
      <c r="NQ315" s="48"/>
      <c r="NR315" s="48"/>
      <c r="NS315" s="48"/>
      <c r="NT315" s="48"/>
      <c r="NU315" s="48"/>
      <c r="NV315" s="48"/>
      <c r="NW315" s="48"/>
      <c r="NX315" s="48"/>
      <c r="NY315" s="48"/>
      <c r="NZ315" s="48"/>
      <c r="OA315" s="48"/>
      <c r="OB315" s="48"/>
      <c r="OC315" s="48"/>
      <c r="OD315" s="48"/>
      <c r="OE315" s="48"/>
      <c r="OF315" s="48"/>
      <c r="OG315" s="48"/>
      <c r="OH315" s="48"/>
      <c r="OI315" s="48"/>
      <c r="OJ315" s="48"/>
      <c r="OK315" s="48"/>
      <c r="OL315" s="48"/>
      <c r="OM315" s="48"/>
      <c r="ON315" s="48"/>
      <c r="OO315" s="48"/>
      <c r="OP315" s="48"/>
      <c r="OQ315" s="48"/>
      <c r="OR315" s="48"/>
      <c r="OS315" s="48"/>
      <c r="OT315" s="48"/>
      <c r="OU315" s="48"/>
      <c r="OV315" s="48"/>
      <c r="OW315" s="48"/>
      <c r="OX315" s="48"/>
      <c r="OY315" s="48"/>
      <c r="OZ315" s="48"/>
      <c r="PA315" s="48"/>
      <c r="PB315" s="48"/>
      <c r="PC315" s="48"/>
      <c r="PD315" s="48"/>
      <c r="PE315" s="48"/>
      <c r="PF315" s="48"/>
      <c r="PG315" s="48"/>
      <c r="PH315" s="48"/>
      <c r="PI315" s="48"/>
      <c r="PJ315" s="48"/>
      <c r="PK315" s="48"/>
      <c r="PL315" s="48"/>
      <c r="PM315" s="48"/>
      <c r="PN315" s="48"/>
      <c r="PO315" s="48"/>
      <c r="PP315" s="48"/>
      <c r="PQ315" s="48"/>
      <c r="PR315" s="48"/>
      <c r="PS315" s="48"/>
      <c r="PT315" s="48"/>
      <c r="PU315" s="48"/>
      <c r="PV315" s="48"/>
      <c r="PW315" s="48"/>
      <c r="PX315" s="48"/>
      <c r="PY315" s="48"/>
      <c r="PZ315" s="48"/>
      <c r="QA315" s="48"/>
      <c r="QB315" s="48"/>
      <c r="QC315" s="48"/>
      <c r="QD315" s="48"/>
      <c r="QE315" s="48"/>
      <c r="QF315" s="48"/>
      <c r="QG315" s="48"/>
      <c r="QH315" s="48"/>
      <c r="QI315" s="48"/>
      <c r="QJ315" s="48"/>
      <c r="QK315" s="48"/>
      <c r="QL315" s="48"/>
      <c r="QM315" s="48"/>
      <c r="QN315" s="48"/>
      <c r="QO315" s="48"/>
      <c r="QP315" s="48"/>
      <c r="QQ315" s="48"/>
      <c r="QR315" s="48"/>
      <c r="QS315" s="48"/>
      <c r="QT315" s="48"/>
      <c r="QU315" s="48"/>
      <c r="QV315" s="48"/>
      <c r="QW315" s="48"/>
      <c r="QX315" s="48"/>
      <c r="QY315" s="48"/>
      <c r="QZ315" s="48"/>
      <c r="RA315" s="48"/>
      <c r="RB315" s="48"/>
      <c r="RC315" s="48"/>
      <c r="RD315" s="48"/>
      <c r="RE315" s="48"/>
      <c r="RF315" s="48"/>
      <c r="RG315" s="48"/>
      <c r="RH315" s="48"/>
      <c r="RI315" s="48"/>
      <c r="RJ315" s="48"/>
      <c r="RK315" s="48"/>
      <c r="RL315" s="48"/>
      <c r="RM315" s="48"/>
      <c r="RN315" s="48"/>
      <c r="RO315" s="48"/>
      <c r="RP315" s="48"/>
      <c r="RQ315" s="48"/>
      <c r="RR315" s="48"/>
      <c r="RS315" s="48"/>
      <c r="RT315" s="48"/>
      <c r="RU315" s="48"/>
      <c r="RV315" s="48"/>
      <c r="RW315" s="48"/>
      <c r="RX315" s="48"/>
      <c r="RY315" s="48"/>
      <c r="RZ315" s="48"/>
      <c r="SA315" s="48"/>
      <c r="SB315" s="48"/>
      <c r="SC315" s="48"/>
      <c r="SD315" s="48"/>
      <c r="SE315" s="48"/>
      <c r="SF315" s="48"/>
      <c r="SG315" s="48"/>
      <c r="SH315" s="48"/>
      <c r="SI315" s="48"/>
      <c r="SJ315" s="48"/>
      <c r="SK315" s="48"/>
      <c r="SL315" s="48"/>
      <c r="SM315" s="48"/>
      <c r="SN315" s="48"/>
      <c r="SO315" s="48"/>
      <c r="SP315" s="48"/>
      <c r="SQ315" s="48"/>
      <c r="SR315" s="48"/>
      <c r="SS315" s="48"/>
      <c r="ST315" s="48"/>
      <c r="SU315" s="48"/>
      <c r="SV315" s="48"/>
      <c r="SW315" s="48"/>
      <c r="SX315" s="48"/>
      <c r="SY315" s="48"/>
      <c r="SZ315" s="48"/>
      <c r="TA315" s="48"/>
      <c r="TB315" s="48"/>
      <c r="TC315" s="48"/>
      <c r="TD315" s="48"/>
      <c r="TE315" s="48"/>
      <c r="TF315" s="48"/>
      <c r="TG315" s="48"/>
      <c r="TH315" s="48"/>
      <c r="TI315" s="48"/>
      <c r="TJ315" s="48"/>
      <c r="TK315" s="48"/>
      <c r="TL315" s="48"/>
      <c r="TM315" s="48"/>
      <c r="TN315" s="48"/>
      <c r="TO315" s="48"/>
      <c r="TP315" s="48"/>
      <c r="TQ315" s="48"/>
      <c r="TR315" s="48"/>
      <c r="TS315" s="48"/>
      <c r="TT315" s="48"/>
      <c r="TU315" s="48"/>
      <c r="TV315" s="48"/>
      <c r="TW315" s="48"/>
      <c r="TX315" s="48"/>
      <c r="TY315" s="48"/>
      <c r="TZ315" s="48"/>
      <c r="UA315" s="48"/>
      <c r="UB315" s="48"/>
      <c r="UC315" s="48"/>
      <c r="UD315" s="48"/>
      <c r="UE315" s="48"/>
      <c r="UF315" s="48"/>
      <c r="UG315" s="48"/>
      <c r="UH315" s="48"/>
      <c r="UI315" s="48"/>
      <c r="UJ315" s="48"/>
      <c r="UK315" s="48"/>
      <c r="UL315" s="48"/>
      <c r="UM315" s="48"/>
      <c r="UN315" s="48"/>
      <c r="UO315" s="48"/>
      <c r="UP315" s="48"/>
      <c r="UQ315" s="48"/>
      <c r="UR315" s="48"/>
      <c r="US315" s="48"/>
      <c r="UT315" s="48"/>
      <c r="UU315" s="48"/>
      <c r="UV315" s="48"/>
      <c r="UW315" s="48"/>
      <c r="UX315" s="48"/>
      <c r="UY315" s="48"/>
      <c r="UZ315" s="48"/>
      <c r="VA315" s="48"/>
      <c r="VB315" s="48"/>
      <c r="VC315" s="48"/>
      <c r="VD315" s="48"/>
      <c r="VE315" s="48"/>
      <c r="VF315" s="48"/>
      <c r="VG315" s="48"/>
      <c r="VH315" s="48"/>
      <c r="VI315" s="48"/>
      <c r="VJ315" s="48"/>
      <c r="VK315" s="48"/>
      <c r="VL315" s="48"/>
      <c r="VM315" s="48"/>
      <c r="VN315" s="48"/>
      <c r="VO315" s="48"/>
      <c r="VP315" s="48"/>
      <c r="VQ315" s="48"/>
      <c r="VR315" s="48"/>
      <c r="VS315" s="48"/>
      <c r="VT315" s="48"/>
      <c r="VU315" s="48"/>
      <c r="VV315" s="48"/>
      <c r="VW315" s="48"/>
      <c r="VX315" s="48"/>
      <c r="VY315" s="48"/>
      <c r="VZ315" s="48"/>
      <c r="WA315" s="48"/>
      <c r="WB315" s="48"/>
      <c r="WC315" s="48"/>
      <c r="WD315" s="48"/>
      <c r="WE315" s="48"/>
      <c r="WF315" s="48"/>
      <c r="WG315" s="48"/>
      <c r="WH315" s="48"/>
      <c r="WI315" s="48"/>
      <c r="WJ315" s="48"/>
      <c r="WK315" s="48"/>
      <c r="WL315" s="48"/>
      <c r="WM315" s="48"/>
      <c r="WN315" s="48"/>
      <c r="WO315" s="48"/>
      <c r="WP315" s="48"/>
      <c r="WQ315" s="48"/>
      <c r="WR315" s="48"/>
      <c r="WS315" s="48"/>
      <c r="WT315" s="48"/>
      <c r="WU315" s="48"/>
      <c r="WV315" s="48"/>
      <c r="WW315" s="48"/>
      <c r="WX315" s="48"/>
      <c r="WY315" s="48"/>
      <c r="WZ315" s="48"/>
      <c r="XA315" s="48"/>
      <c r="XB315" s="48"/>
      <c r="XC315" s="48"/>
      <c r="XD315" s="48"/>
      <c r="XE315" s="48"/>
      <c r="XF315" s="48"/>
      <c r="XG315" s="48"/>
      <c r="XH315" s="48"/>
      <c r="XI315" s="48"/>
      <c r="XJ315" s="48"/>
      <c r="XK315" s="48"/>
      <c r="XL315" s="48"/>
      <c r="XM315" s="48"/>
      <c r="XN315" s="48"/>
      <c r="XO315" s="48"/>
      <c r="XP315" s="48"/>
      <c r="XQ315" s="48"/>
      <c r="XR315" s="48"/>
      <c r="XS315" s="48"/>
      <c r="XT315" s="48"/>
      <c r="XU315" s="48"/>
      <c r="XV315" s="48"/>
      <c r="XW315" s="48"/>
      <c r="XX315" s="48"/>
      <c r="XY315" s="48"/>
      <c r="XZ315" s="48"/>
      <c r="YA315" s="48"/>
      <c r="YB315" s="48"/>
      <c r="YC315" s="48"/>
      <c r="YD315" s="48"/>
      <c r="YE315" s="48"/>
      <c r="YF315" s="48"/>
      <c r="YG315" s="48"/>
      <c r="YH315" s="48"/>
      <c r="YI315" s="48"/>
      <c r="YJ315" s="48"/>
      <c r="YK315" s="48"/>
      <c r="YL315" s="48"/>
      <c r="YM315" s="48"/>
      <c r="YN315" s="48"/>
      <c r="YO315" s="48"/>
      <c r="YP315" s="48"/>
      <c r="YQ315" s="48"/>
      <c r="YR315" s="48"/>
      <c r="YS315" s="48"/>
      <c r="YT315" s="48"/>
      <c r="YU315" s="48"/>
      <c r="YV315" s="48"/>
      <c r="YW315" s="48"/>
      <c r="YX315" s="48"/>
      <c r="YY315" s="48"/>
      <c r="YZ315" s="48"/>
      <c r="ZA315" s="48"/>
      <c r="ZB315" s="48"/>
      <c r="ZC315" s="48"/>
      <c r="ZD315" s="48"/>
      <c r="ZE315" s="48"/>
      <c r="ZF315" s="48"/>
      <c r="ZG315" s="48"/>
      <c r="ZH315" s="48"/>
      <c r="ZI315" s="48"/>
      <c r="ZJ315" s="48"/>
      <c r="ZK315" s="48"/>
      <c r="ZL315" s="48"/>
      <c r="ZM315" s="48"/>
      <c r="ZN315" s="48"/>
      <c r="ZO315" s="48"/>
      <c r="ZP315" s="48"/>
      <c r="ZQ315" s="48"/>
      <c r="ZR315" s="48"/>
      <c r="ZS315" s="48"/>
      <c r="ZT315" s="48"/>
      <c r="ZU315" s="48"/>
      <c r="ZV315" s="48"/>
      <c r="ZW315" s="48"/>
      <c r="ZX315" s="48"/>
      <c r="ZY315" s="48"/>
      <c r="ZZ315" s="48"/>
      <c r="AAA315" s="48"/>
      <c r="AAB315" s="48"/>
      <c r="AAC315" s="48"/>
      <c r="AAD315" s="48"/>
      <c r="AAE315" s="48"/>
      <c r="AAF315" s="48"/>
      <c r="AAG315" s="48"/>
      <c r="AAH315" s="48"/>
      <c r="AAI315" s="48"/>
      <c r="AAJ315" s="48"/>
      <c r="AAK315" s="48"/>
      <c r="AAL315" s="48"/>
      <c r="AAM315" s="48"/>
      <c r="AAN315" s="48"/>
      <c r="AAO315" s="48"/>
      <c r="AAP315" s="48"/>
      <c r="AAQ315" s="48"/>
      <c r="AAR315" s="48"/>
      <c r="AAS315" s="48"/>
      <c r="AAT315" s="48"/>
      <c r="AAU315" s="48"/>
      <c r="AAV315" s="48"/>
      <c r="AAW315" s="48"/>
      <c r="AAX315" s="48"/>
      <c r="AAY315" s="48"/>
      <c r="AAZ315" s="48"/>
      <c r="ABA315" s="48"/>
      <c r="ABB315" s="48"/>
      <c r="ABC315" s="48"/>
      <c r="ABD315" s="48"/>
      <c r="ABE315" s="48"/>
      <c r="ABF315" s="48"/>
      <c r="ABG315" s="48"/>
      <c r="ABH315" s="48"/>
      <c r="ABI315" s="48"/>
      <c r="ABJ315" s="48"/>
      <c r="ABK315" s="48"/>
      <c r="ABL315" s="48"/>
      <c r="ABM315" s="48"/>
      <c r="ABN315" s="48"/>
      <c r="ABO315" s="48"/>
      <c r="ABP315" s="48"/>
      <c r="ABQ315" s="48"/>
      <c r="ABR315" s="48"/>
      <c r="ABS315" s="48"/>
      <c r="ABT315" s="48"/>
      <c r="ABU315" s="48"/>
      <c r="ABV315" s="48"/>
      <c r="ABW315" s="48"/>
      <c r="ABX315" s="48"/>
      <c r="ABY315" s="48"/>
      <c r="ABZ315" s="48"/>
      <c r="ACA315" s="48"/>
      <c r="ACB315" s="48"/>
      <c r="ACC315" s="48"/>
      <c r="ACD315" s="48"/>
      <c r="ACE315" s="48"/>
      <c r="ACF315" s="48"/>
      <c r="ACG315" s="48"/>
      <c r="ACH315" s="48"/>
      <c r="ACI315" s="48"/>
      <c r="ACJ315" s="48"/>
      <c r="ACK315" s="48"/>
      <c r="ACL315" s="48"/>
      <c r="ACM315" s="48"/>
      <c r="ACN315" s="48"/>
      <c r="ACO315" s="48"/>
      <c r="ACP315" s="48"/>
      <c r="ACQ315" s="48"/>
      <c r="ACR315" s="48"/>
      <c r="ACS315" s="48"/>
      <c r="ACT315" s="48"/>
      <c r="ACU315" s="48"/>
      <c r="ACV315" s="48"/>
      <c r="ACW315" s="48"/>
      <c r="ACX315" s="48"/>
      <c r="ACY315" s="48"/>
      <c r="ACZ315" s="48"/>
      <c r="ADA315" s="48"/>
      <c r="ADB315" s="48"/>
      <c r="ADC315" s="48"/>
      <c r="ADD315" s="48"/>
      <c r="ADE315" s="48"/>
      <c r="ADF315" s="48"/>
      <c r="ADG315" s="48"/>
      <c r="ADH315" s="48"/>
      <c r="ADI315" s="48"/>
      <c r="ADJ315" s="48"/>
      <c r="ADK315" s="48"/>
      <c r="ADL315" s="48"/>
      <c r="ADM315" s="48"/>
      <c r="ADN315" s="48"/>
      <c r="ADO315" s="48"/>
      <c r="ADP315" s="48"/>
      <c r="ADQ315" s="48"/>
      <c r="ADR315" s="48"/>
      <c r="ADS315" s="48"/>
      <c r="ADT315" s="48"/>
      <c r="ADU315" s="48"/>
      <c r="ADV315" s="48"/>
      <c r="ADW315" s="48"/>
      <c r="ADX315" s="48"/>
      <c r="ADY315" s="48"/>
      <c r="ADZ315" s="48"/>
      <c r="AEA315" s="48"/>
      <c r="AEB315" s="48"/>
      <c r="AEC315" s="48"/>
      <c r="AED315" s="48"/>
      <c r="AEE315" s="48"/>
      <c r="AEF315" s="48"/>
      <c r="AEG315" s="48"/>
      <c r="AEH315" s="48"/>
      <c r="AEI315" s="48"/>
      <c r="AEJ315" s="48"/>
      <c r="AEK315" s="48"/>
      <c r="AEL315" s="48"/>
      <c r="AEM315" s="48"/>
      <c r="AEN315" s="48"/>
      <c r="AEO315" s="48"/>
      <c r="AEP315" s="48"/>
      <c r="AEQ315" s="48"/>
      <c r="AER315" s="48"/>
      <c r="AES315" s="48"/>
      <c r="AET315" s="48"/>
      <c r="AEU315" s="48"/>
      <c r="AEV315" s="48"/>
      <c r="AEW315" s="48"/>
      <c r="AEX315" s="48"/>
      <c r="AEY315" s="48"/>
      <c r="AEZ315" s="48"/>
      <c r="AFA315" s="48"/>
      <c r="AFB315" s="48"/>
      <c r="AFC315" s="48"/>
      <c r="AFD315" s="48"/>
      <c r="AFE315" s="48"/>
      <c r="AFF315" s="48"/>
      <c r="AFG315" s="48"/>
      <c r="AFH315" s="48"/>
      <c r="AFI315" s="48"/>
      <c r="AFJ315" s="48"/>
      <c r="AFK315" s="48"/>
      <c r="AFL315" s="48"/>
      <c r="AFM315" s="48"/>
      <c r="AFN315" s="48"/>
      <c r="AFO315" s="48"/>
      <c r="AFP315" s="48"/>
      <c r="AFQ315" s="48"/>
      <c r="AFR315" s="48"/>
      <c r="AFS315" s="48"/>
      <c r="AFT315" s="48"/>
      <c r="AFU315" s="48"/>
      <c r="AFV315" s="48"/>
      <c r="AFW315" s="48"/>
      <c r="AFX315" s="48"/>
      <c r="AFY315" s="48"/>
      <c r="AFZ315" s="48"/>
      <c r="AGA315" s="48"/>
      <c r="AGB315" s="48"/>
      <c r="AGC315" s="48"/>
      <c r="AGD315" s="48"/>
      <c r="AGE315" s="48"/>
      <c r="AGF315" s="48"/>
      <c r="AGG315" s="48"/>
      <c r="AGH315" s="48"/>
      <c r="AGI315" s="48"/>
      <c r="AGJ315" s="48"/>
      <c r="AGK315" s="48"/>
      <c r="AGL315" s="48"/>
      <c r="AGM315" s="48"/>
      <c r="AGN315" s="48"/>
      <c r="AGO315" s="48"/>
      <c r="AGP315" s="48"/>
      <c r="AGQ315" s="48"/>
      <c r="AGR315" s="48"/>
      <c r="AGS315" s="48"/>
      <c r="AGT315" s="48"/>
      <c r="AGU315" s="48"/>
      <c r="AGV315" s="48"/>
      <c r="AGW315" s="48"/>
      <c r="AGX315" s="48"/>
      <c r="AGY315" s="48"/>
      <c r="AGZ315" s="48"/>
      <c r="AHA315" s="48"/>
      <c r="AHB315" s="48"/>
      <c r="AHC315" s="48"/>
      <c r="AHD315" s="48"/>
      <c r="AHE315" s="48"/>
      <c r="AHF315" s="48"/>
      <c r="AHG315" s="48"/>
      <c r="AHH315" s="48"/>
      <c r="AHI315" s="48"/>
      <c r="AHJ315" s="48"/>
      <c r="AHK315" s="48"/>
      <c r="AHL315" s="48"/>
      <c r="AHM315" s="48"/>
      <c r="AHN315" s="48"/>
      <c r="AHO315" s="48"/>
      <c r="AHP315" s="48"/>
      <c r="AHQ315" s="48"/>
      <c r="AHR315" s="48"/>
      <c r="AHS315" s="48"/>
      <c r="AHT315" s="48"/>
      <c r="AHU315" s="48"/>
      <c r="AHV315" s="48"/>
      <c r="AHW315" s="48"/>
      <c r="AHX315" s="48"/>
      <c r="AHY315" s="48"/>
      <c r="AHZ315" s="48"/>
      <c r="AIA315" s="48"/>
      <c r="AIB315" s="48"/>
      <c r="AIC315" s="48"/>
      <c r="AID315" s="48"/>
      <c r="AIE315" s="48"/>
      <c r="AIF315" s="48"/>
      <c r="AIG315" s="48"/>
      <c r="AIH315" s="48"/>
      <c r="AII315" s="48"/>
      <c r="AIJ315" s="48"/>
      <c r="AIK315" s="48"/>
      <c r="AIL315" s="48"/>
      <c r="AIM315" s="48"/>
      <c r="AIN315" s="48"/>
      <c r="AIO315" s="48"/>
      <c r="AIP315" s="48"/>
      <c r="AIQ315" s="48"/>
      <c r="AIR315" s="48"/>
      <c r="AIS315" s="48"/>
      <c r="AIT315" s="48"/>
      <c r="AIU315" s="48"/>
      <c r="AIV315" s="48"/>
      <c r="AIW315" s="48"/>
      <c r="AIX315" s="48"/>
      <c r="AIY315" s="48"/>
      <c r="AIZ315" s="48"/>
      <c r="AJA315" s="48"/>
      <c r="AJB315" s="48"/>
      <c r="AJC315" s="48"/>
      <c r="AJD315" s="48"/>
      <c r="AJE315" s="48"/>
      <c r="AJF315" s="48"/>
      <c r="AJG315" s="48"/>
      <c r="AJH315" s="48"/>
      <c r="AJI315" s="48"/>
      <c r="AJJ315" s="48"/>
      <c r="AJK315" s="48"/>
      <c r="AJL315" s="48"/>
      <c r="AJM315" s="48"/>
      <c r="AJN315" s="48"/>
      <c r="AJO315" s="48"/>
      <c r="AJP315" s="48"/>
      <c r="AJQ315" s="48"/>
      <c r="AJR315" s="48"/>
      <c r="AJS315" s="48"/>
      <c r="AJT315" s="48"/>
      <c r="AJU315" s="48"/>
      <c r="AJV315" s="48"/>
      <c r="AJW315" s="48"/>
      <c r="AJX315" s="48"/>
      <c r="AJY315" s="48"/>
      <c r="AJZ315" s="48"/>
      <c r="AKA315" s="48"/>
      <c r="AKB315" s="48"/>
      <c r="AKC315" s="48"/>
      <c r="AKD315" s="48"/>
      <c r="AKE315" s="48"/>
      <c r="AKF315" s="48"/>
      <c r="AKG315" s="48"/>
      <c r="AKH315" s="48"/>
      <c r="AKI315" s="48"/>
      <c r="AKJ315" s="48"/>
      <c r="AKK315" s="48"/>
      <c r="AKL315" s="48"/>
      <c r="AKM315" s="48"/>
      <c r="AKN315" s="48"/>
      <c r="AKO315" s="48"/>
      <c r="AKP315" s="48"/>
      <c r="AKQ315" s="48"/>
      <c r="AKR315" s="48"/>
      <c r="AKS315" s="48"/>
      <c r="AKT315" s="48"/>
      <c r="AKU315" s="48"/>
      <c r="AKV315" s="48"/>
      <c r="AKW315" s="48"/>
      <c r="AKX315" s="48"/>
      <c r="AKY315" s="48"/>
      <c r="AKZ315" s="48"/>
      <c r="ALA315" s="48"/>
      <c r="ALB315" s="48"/>
      <c r="ALC315" s="48"/>
      <c r="ALD315" s="48"/>
      <c r="ALE315" s="48"/>
      <c r="ALF315" s="48"/>
      <c r="ALG315" s="48"/>
      <c r="ALH315" s="48"/>
      <c r="ALI315" s="48"/>
      <c r="ALJ315" s="48"/>
      <c r="ALK315" s="48"/>
      <c r="ALL315" s="48"/>
      <c r="ALM315" s="48"/>
      <c r="ALN315" s="48"/>
      <c r="ALO315" s="48"/>
      <c r="ALP315" s="48"/>
      <c r="ALQ315" s="48"/>
      <c r="ALR315" s="48"/>
      <c r="ALS315" s="48"/>
      <c r="ALT315" s="48"/>
      <c r="ALU315" s="48"/>
      <c r="ALV315" s="48"/>
      <c r="ALW315" s="48"/>
      <c r="ALX315" s="48"/>
      <c r="ALY315" s="48"/>
      <c r="ALZ315" s="48"/>
      <c r="AMA315" s="48"/>
      <c r="AMB315" s="48"/>
      <c r="AMC315" s="48"/>
      <c r="AMD315" s="48"/>
      <c r="AME315" s="48"/>
      <c r="AMF315" s="48"/>
      <c r="AMG315" s="48"/>
      <c r="AMH315" s="48"/>
      <c r="AMI315" s="48"/>
      <c r="AMJ315" s="2"/>
      <c r="AMK315" s="2"/>
    </row>
    <row r="316" customFormat="false" ht="32.8" hidden="false" customHeight="false" outlineLevel="0" collapsed="false">
      <c r="A316" s="66" t="s">
        <v>291</v>
      </c>
      <c r="B316" s="21" t="s">
        <v>292</v>
      </c>
      <c r="C316" s="85" t="n">
        <v>6800000000</v>
      </c>
      <c r="D316" s="86"/>
      <c r="E316" s="72" t="n">
        <f aca="false">E317</f>
        <v>27500</v>
      </c>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c r="AG316" s="70"/>
      <c r="AH316" s="70"/>
      <c r="AI316" s="70"/>
      <c r="AJ316" s="70"/>
      <c r="AK316" s="70"/>
      <c r="AL316" s="70"/>
      <c r="AM316" s="70"/>
      <c r="AN316" s="70"/>
      <c r="AO316" s="70"/>
      <c r="AP316" s="70"/>
      <c r="AQ316" s="70"/>
      <c r="AR316" s="70"/>
      <c r="AS316" s="70"/>
      <c r="AT316" s="70"/>
      <c r="AU316" s="70"/>
      <c r="AV316" s="70"/>
      <c r="AW316" s="70"/>
      <c r="AX316" s="70"/>
      <c r="AY316" s="70"/>
      <c r="AZ316" s="70"/>
      <c r="BA316" s="70"/>
      <c r="BB316" s="70"/>
      <c r="BC316" s="70"/>
      <c r="BD316" s="70"/>
      <c r="BE316" s="70"/>
      <c r="BF316" s="70"/>
      <c r="BG316" s="70"/>
      <c r="BH316" s="70"/>
      <c r="BI316" s="70"/>
      <c r="BJ316" s="70"/>
      <c r="BK316" s="70"/>
      <c r="BL316" s="70"/>
      <c r="BM316" s="70"/>
      <c r="BN316" s="70"/>
      <c r="BO316" s="70"/>
      <c r="BP316" s="70"/>
      <c r="BQ316" s="70"/>
      <c r="BR316" s="70"/>
      <c r="BS316" s="70"/>
      <c r="BT316" s="70"/>
      <c r="BU316" s="70"/>
      <c r="BV316" s="70"/>
      <c r="BW316" s="70"/>
      <c r="BX316" s="70"/>
      <c r="BY316" s="70"/>
      <c r="BZ316" s="70"/>
      <c r="CA316" s="70"/>
      <c r="CB316" s="70"/>
      <c r="CC316" s="70"/>
      <c r="CD316" s="70"/>
      <c r="CE316" s="70"/>
      <c r="CF316" s="70"/>
      <c r="CG316" s="70"/>
      <c r="CH316" s="70"/>
      <c r="CI316" s="70"/>
      <c r="CJ316" s="70"/>
      <c r="CK316" s="70"/>
      <c r="CL316" s="70"/>
      <c r="CM316" s="70"/>
      <c r="CN316" s="70"/>
      <c r="CO316" s="70"/>
      <c r="CP316" s="70"/>
      <c r="CQ316" s="70"/>
      <c r="CR316" s="70"/>
      <c r="CS316" s="70"/>
      <c r="CT316" s="70"/>
      <c r="CU316" s="70"/>
      <c r="CV316" s="70"/>
      <c r="CW316" s="70"/>
      <c r="CX316" s="70"/>
      <c r="CY316" s="70"/>
      <c r="CZ316" s="70"/>
      <c r="DA316" s="70"/>
      <c r="DB316" s="70"/>
      <c r="DC316" s="70"/>
      <c r="DD316" s="70"/>
      <c r="DE316" s="70"/>
      <c r="DF316" s="70"/>
      <c r="DG316" s="70"/>
      <c r="DH316" s="70"/>
      <c r="DI316" s="70"/>
      <c r="DJ316" s="70"/>
      <c r="DK316" s="70"/>
      <c r="DL316" s="70"/>
      <c r="DM316" s="70"/>
      <c r="DN316" s="70"/>
      <c r="DO316" s="70"/>
      <c r="DP316" s="70"/>
      <c r="DQ316" s="70"/>
      <c r="DR316" s="70"/>
      <c r="DS316" s="70"/>
      <c r="DT316" s="70"/>
      <c r="DU316" s="70"/>
      <c r="DV316" s="70"/>
      <c r="DW316" s="70"/>
      <c r="DX316" s="70"/>
      <c r="DY316" s="70"/>
      <c r="DZ316" s="70"/>
      <c r="EA316" s="70"/>
      <c r="EB316" s="70"/>
      <c r="EC316" s="70"/>
      <c r="ED316" s="70"/>
      <c r="EE316" s="70"/>
      <c r="EF316" s="70"/>
      <c r="EG316" s="70"/>
      <c r="EH316" s="70"/>
      <c r="EI316" s="70"/>
      <c r="EJ316" s="70"/>
      <c r="EK316" s="70"/>
      <c r="EL316" s="70"/>
      <c r="EM316" s="70"/>
      <c r="EN316" s="70"/>
      <c r="EO316" s="70"/>
      <c r="EP316" s="70"/>
      <c r="EQ316" s="70"/>
      <c r="ER316" s="70"/>
      <c r="ES316" s="70"/>
      <c r="ET316" s="70"/>
      <c r="EU316" s="70"/>
      <c r="EV316" s="70"/>
      <c r="EW316" s="70"/>
      <c r="EX316" s="70"/>
      <c r="EY316" s="70"/>
      <c r="EZ316" s="70"/>
      <c r="FA316" s="70"/>
      <c r="FB316" s="70"/>
      <c r="FC316" s="70"/>
      <c r="FD316" s="70"/>
      <c r="FE316" s="70"/>
      <c r="FF316" s="70"/>
      <c r="FG316" s="70"/>
      <c r="FH316" s="70"/>
      <c r="FI316" s="70"/>
      <c r="FJ316" s="70"/>
      <c r="FK316" s="70"/>
      <c r="FL316" s="70"/>
      <c r="FM316" s="70"/>
      <c r="FN316" s="70"/>
      <c r="FO316" s="70"/>
      <c r="FP316" s="70"/>
      <c r="FQ316" s="70"/>
      <c r="FR316" s="70"/>
      <c r="FS316" s="70"/>
      <c r="FT316" s="70"/>
      <c r="FU316" s="70"/>
      <c r="FV316" s="70"/>
      <c r="FW316" s="70"/>
      <c r="FX316" s="70"/>
      <c r="FY316" s="70"/>
      <c r="FZ316" s="70"/>
      <c r="GA316" s="70"/>
      <c r="GB316" s="70"/>
      <c r="GC316" s="70"/>
      <c r="GD316" s="70"/>
      <c r="GE316" s="70"/>
      <c r="GF316" s="70"/>
      <c r="GG316" s="70"/>
      <c r="GH316" s="70"/>
      <c r="GI316" s="70"/>
      <c r="GJ316" s="70"/>
      <c r="GK316" s="70"/>
      <c r="GL316" s="70"/>
      <c r="GM316" s="70"/>
      <c r="GN316" s="70"/>
      <c r="GO316" s="70"/>
      <c r="GP316" s="70"/>
      <c r="GQ316" s="70"/>
      <c r="GR316" s="70"/>
      <c r="GS316" s="70"/>
      <c r="GT316" s="70"/>
      <c r="GU316" s="70"/>
      <c r="GV316" s="70"/>
      <c r="GW316" s="70"/>
      <c r="GX316" s="70"/>
      <c r="GY316" s="70"/>
      <c r="GZ316" s="70"/>
      <c r="HA316" s="70"/>
      <c r="HB316" s="70"/>
      <c r="HC316" s="70"/>
      <c r="HD316" s="70"/>
      <c r="HE316" s="70"/>
      <c r="HF316" s="70"/>
      <c r="HG316" s="70"/>
      <c r="HH316" s="70"/>
      <c r="HI316" s="70"/>
      <c r="HJ316" s="70"/>
      <c r="HK316" s="70"/>
      <c r="HL316" s="70"/>
      <c r="HM316" s="70"/>
      <c r="HN316" s="70"/>
      <c r="HO316" s="70"/>
      <c r="HP316" s="70"/>
      <c r="HQ316" s="70"/>
      <c r="HR316" s="70"/>
      <c r="HS316" s="70"/>
      <c r="HT316" s="70"/>
      <c r="HU316" s="70"/>
      <c r="HV316" s="70"/>
      <c r="HW316" s="70"/>
      <c r="HX316" s="70"/>
      <c r="HY316" s="70"/>
      <c r="HZ316" s="70"/>
      <c r="IA316" s="70"/>
      <c r="IB316" s="70"/>
      <c r="IC316" s="70"/>
      <c r="ID316" s="70"/>
      <c r="IE316" s="70"/>
      <c r="IF316" s="70"/>
      <c r="IG316" s="70"/>
      <c r="IH316" s="70"/>
      <c r="II316" s="70"/>
      <c r="IJ316" s="70"/>
      <c r="IK316" s="70"/>
      <c r="IL316" s="70"/>
      <c r="IM316" s="70"/>
      <c r="IN316" s="70"/>
      <c r="IO316" s="70"/>
      <c r="IP316" s="70"/>
      <c r="IQ316" s="70"/>
      <c r="IR316" s="70"/>
      <c r="IS316" s="70"/>
      <c r="IT316" s="70"/>
      <c r="IU316" s="70"/>
      <c r="IV316" s="70"/>
      <c r="IW316" s="70"/>
      <c r="IX316" s="70"/>
      <c r="IY316" s="70"/>
      <c r="IZ316" s="70"/>
      <c r="JA316" s="70"/>
      <c r="JB316" s="70"/>
      <c r="JC316" s="70"/>
      <c r="JD316" s="70"/>
      <c r="JE316" s="70"/>
      <c r="JF316" s="70"/>
      <c r="JG316" s="70"/>
      <c r="JH316" s="70"/>
      <c r="JI316" s="70"/>
      <c r="JJ316" s="70"/>
      <c r="JK316" s="70"/>
      <c r="JL316" s="70"/>
      <c r="JM316" s="70"/>
      <c r="JN316" s="70"/>
      <c r="JO316" s="70"/>
      <c r="JP316" s="70"/>
      <c r="JQ316" s="70"/>
      <c r="JR316" s="70"/>
      <c r="JS316" s="70"/>
      <c r="JT316" s="70"/>
      <c r="JU316" s="70"/>
      <c r="JV316" s="70"/>
      <c r="JW316" s="70"/>
      <c r="JX316" s="70"/>
      <c r="JY316" s="70"/>
      <c r="JZ316" s="70"/>
      <c r="KA316" s="70"/>
      <c r="KB316" s="70"/>
      <c r="KC316" s="70"/>
      <c r="KD316" s="70"/>
      <c r="KE316" s="70"/>
      <c r="KF316" s="70"/>
      <c r="KG316" s="70"/>
      <c r="KH316" s="70"/>
      <c r="KI316" s="70"/>
      <c r="KJ316" s="70"/>
      <c r="KK316" s="70"/>
      <c r="KL316" s="70"/>
      <c r="KM316" s="70"/>
      <c r="KN316" s="70"/>
      <c r="KO316" s="70"/>
      <c r="KP316" s="70"/>
      <c r="KQ316" s="70"/>
      <c r="KR316" s="70"/>
      <c r="KS316" s="70"/>
      <c r="KT316" s="70"/>
      <c r="KU316" s="70"/>
      <c r="KV316" s="70"/>
      <c r="KW316" s="70"/>
      <c r="KX316" s="70"/>
      <c r="KY316" s="70"/>
      <c r="KZ316" s="70"/>
      <c r="LA316" s="70"/>
      <c r="LB316" s="70"/>
      <c r="LC316" s="70"/>
      <c r="LD316" s="70"/>
      <c r="LE316" s="70"/>
      <c r="LF316" s="70"/>
      <c r="LG316" s="70"/>
      <c r="LH316" s="70"/>
      <c r="LI316" s="70"/>
      <c r="LJ316" s="70"/>
      <c r="LK316" s="70"/>
      <c r="LL316" s="70"/>
      <c r="LM316" s="70"/>
      <c r="LN316" s="70"/>
      <c r="LO316" s="70"/>
      <c r="LP316" s="70"/>
      <c r="LQ316" s="70"/>
      <c r="LR316" s="70"/>
      <c r="LS316" s="70"/>
      <c r="LT316" s="70"/>
      <c r="LU316" s="70"/>
      <c r="LV316" s="70"/>
      <c r="LW316" s="70"/>
      <c r="LX316" s="70"/>
      <c r="LY316" s="70"/>
      <c r="LZ316" s="70"/>
      <c r="MA316" s="70"/>
      <c r="MB316" s="70"/>
      <c r="MC316" s="70"/>
      <c r="MD316" s="70"/>
      <c r="ME316" s="70"/>
      <c r="MF316" s="70"/>
      <c r="MG316" s="70"/>
      <c r="MH316" s="70"/>
      <c r="MI316" s="70"/>
      <c r="MJ316" s="70"/>
      <c r="MK316" s="70"/>
      <c r="ML316" s="70"/>
      <c r="MM316" s="70"/>
      <c r="MN316" s="70"/>
      <c r="MO316" s="70"/>
      <c r="MP316" s="70"/>
      <c r="MQ316" s="70"/>
      <c r="MR316" s="70"/>
      <c r="MS316" s="70"/>
      <c r="MT316" s="70"/>
      <c r="MU316" s="70"/>
      <c r="MV316" s="70"/>
      <c r="MW316" s="70"/>
      <c r="MX316" s="70"/>
      <c r="MY316" s="70"/>
      <c r="MZ316" s="70"/>
      <c r="NA316" s="70"/>
      <c r="NB316" s="70"/>
      <c r="NC316" s="70"/>
      <c r="ND316" s="70"/>
      <c r="NE316" s="70"/>
      <c r="NF316" s="70"/>
      <c r="NG316" s="70"/>
      <c r="NH316" s="70"/>
      <c r="NI316" s="70"/>
      <c r="NJ316" s="70"/>
      <c r="NK316" s="70"/>
      <c r="NL316" s="70"/>
      <c r="NM316" s="70"/>
      <c r="NN316" s="70"/>
      <c r="NO316" s="70"/>
      <c r="NP316" s="70"/>
      <c r="NQ316" s="70"/>
      <c r="NR316" s="70"/>
      <c r="NS316" s="70"/>
      <c r="NT316" s="70"/>
      <c r="NU316" s="70"/>
      <c r="NV316" s="70"/>
      <c r="NW316" s="70"/>
      <c r="NX316" s="70"/>
      <c r="NY316" s="70"/>
      <c r="NZ316" s="70"/>
      <c r="OA316" s="70"/>
      <c r="OB316" s="70"/>
      <c r="OC316" s="70"/>
      <c r="OD316" s="70"/>
      <c r="OE316" s="70"/>
      <c r="OF316" s="70"/>
      <c r="OG316" s="70"/>
      <c r="OH316" s="70"/>
      <c r="OI316" s="70"/>
      <c r="OJ316" s="70"/>
      <c r="OK316" s="70"/>
      <c r="OL316" s="70"/>
      <c r="OM316" s="70"/>
      <c r="ON316" s="70"/>
      <c r="OO316" s="70"/>
      <c r="OP316" s="70"/>
      <c r="OQ316" s="70"/>
      <c r="OR316" s="70"/>
      <c r="OS316" s="70"/>
      <c r="OT316" s="70"/>
      <c r="OU316" s="70"/>
      <c r="OV316" s="70"/>
      <c r="OW316" s="70"/>
      <c r="OX316" s="70"/>
      <c r="OY316" s="70"/>
      <c r="OZ316" s="70"/>
      <c r="PA316" s="70"/>
      <c r="PB316" s="70"/>
      <c r="PC316" s="70"/>
      <c r="PD316" s="70"/>
      <c r="PE316" s="70"/>
      <c r="PF316" s="70"/>
      <c r="PG316" s="70"/>
      <c r="PH316" s="70"/>
      <c r="PI316" s="70"/>
      <c r="PJ316" s="70"/>
      <c r="PK316" s="70"/>
      <c r="PL316" s="70"/>
      <c r="PM316" s="70"/>
      <c r="PN316" s="70"/>
      <c r="PO316" s="70"/>
      <c r="PP316" s="70"/>
      <c r="PQ316" s="70"/>
      <c r="PR316" s="70"/>
      <c r="PS316" s="70"/>
      <c r="PT316" s="70"/>
      <c r="PU316" s="70"/>
      <c r="PV316" s="70"/>
      <c r="PW316" s="70"/>
      <c r="PX316" s="70"/>
      <c r="PY316" s="70"/>
      <c r="PZ316" s="70"/>
      <c r="QA316" s="70"/>
      <c r="QB316" s="70"/>
      <c r="QC316" s="70"/>
      <c r="QD316" s="70"/>
      <c r="QE316" s="70"/>
      <c r="QF316" s="70"/>
      <c r="QG316" s="70"/>
      <c r="QH316" s="70"/>
      <c r="QI316" s="70"/>
      <c r="QJ316" s="70"/>
      <c r="QK316" s="70"/>
      <c r="QL316" s="70"/>
      <c r="QM316" s="70"/>
      <c r="QN316" s="70"/>
      <c r="QO316" s="70"/>
      <c r="QP316" s="70"/>
      <c r="QQ316" s="70"/>
      <c r="QR316" s="70"/>
      <c r="QS316" s="70"/>
      <c r="QT316" s="70"/>
      <c r="QU316" s="70"/>
      <c r="QV316" s="70"/>
      <c r="QW316" s="70"/>
      <c r="QX316" s="70"/>
      <c r="QY316" s="70"/>
      <c r="QZ316" s="70"/>
      <c r="RA316" s="70"/>
      <c r="RB316" s="70"/>
      <c r="RC316" s="70"/>
      <c r="RD316" s="70"/>
      <c r="RE316" s="70"/>
      <c r="RF316" s="70"/>
      <c r="RG316" s="70"/>
      <c r="RH316" s="70"/>
      <c r="RI316" s="70"/>
      <c r="RJ316" s="70"/>
      <c r="RK316" s="70"/>
      <c r="RL316" s="70"/>
      <c r="RM316" s="70"/>
      <c r="RN316" s="70"/>
      <c r="RO316" s="70"/>
      <c r="RP316" s="70"/>
      <c r="RQ316" s="70"/>
      <c r="RR316" s="70"/>
      <c r="RS316" s="70"/>
      <c r="RT316" s="70"/>
      <c r="RU316" s="70"/>
      <c r="RV316" s="70"/>
      <c r="RW316" s="70"/>
      <c r="RX316" s="70"/>
      <c r="RY316" s="70"/>
      <c r="RZ316" s="70"/>
      <c r="SA316" s="70"/>
      <c r="SB316" s="70"/>
      <c r="SC316" s="70"/>
      <c r="SD316" s="70"/>
      <c r="SE316" s="70"/>
      <c r="SF316" s="70"/>
      <c r="SG316" s="70"/>
      <c r="SH316" s="70"/>
      <c r="SI316" s="70"/>
      <c r="SJ316" s="70"/>
      <c r="SK316" s="70"/>
      <c r="SL316" s="70"/>
      <c r="SM316" s="70"/>
      <c r="SN316" s="70"/>
      <c r="SO316" s="70"/>
      <c r="SP316" s="70"/>
      <c r="SQ316" s="70"/>
      <c r="SR316" s="70"/>
      <c r="SS316" s="70"/>
      <c r="ST316" s="70"/>
      <c r="SU316" s="70"/>
      <c r="SV316" s="70"/>
      <c r="SW316" s="70"/>
      <c r="SX316" s="70"/>
      <c r="SY316" s="70"/>
      <c r="SZ316" s="70"/>
      <c r="TA316" s="70"/>
      <c r="TB316" s="70"/>
      <c r="TC316" s="70"/>
      <c r="TD316" s="70"/>
      <c r="TE316" s="70"/>
      <c r="TF316" s="70"/>
      <c r="TG316" s="70"/>
      <c r="TH316" s="70"/>
      <c r="TI316" s="70"/>
      <c r="TJ316" s="70"/>
      <c r="TK316" s="70"/>
      <c r="TL316" s="70"/>
      <c r="TM316" s="70"/>
      <c r="TN316" s="70"/>
      <c r="TO316" s="70"/>
      <c r="TP316" s="70"/>
      <c r="TQ316" s="70"/>
      <c r="TR316" s="70"/>
      <c r="TS316" s="70"/>
      <c r="TT316" s="70"/>
      <c r="TU316" s="70"/>
      <c r="TV316" s="70"/>
      <c r="TW316" s="70"/>
      <c r="TX316" s="70"/>
      <c r="TY316" s="70"/>
      <c r="TZ316" s="70"/>
      <c r="UA316" s="70"/>
      <c r="UB316" s="70"/>
      <c r="UC316" s="70"/>
      <c r="UD316" s="70"/>
      <c r="UE316" s="70"/>
      <c r="UF316" s="70"/>
      <c r="UG316" s="70"/>
      <c r="UH316" s="70"/>
      <c r="UI316" s="70"/>
      <c r="UJ316" s="70"/>
      <c r="UK316" s="70"/>
      <c r="UL316" s="70"/>
      <c r="UM316" s="70"/>
      <c r="UN316" s="70"/>
      <c r="UO316" s="70"/>
      <c r="UP316" s="70"/>
      <c r="UQ316" s="70"/>
      <c r="UR316" s="70"/>
      <c r="US316" s="70"/>
      <c r="UT316" s="70"/>
      <c r="UU316" s="70"/>
      <c r="UV316" s="70"/>
      <c r="UW316" s="70"/>
      <c r="UX316" s="70"/>
      <c r="UY316" s="70"/>
      <c r="UZ316" s="70"/>
      <c r="VA316" s="70"/>
      <c r="VB316" s="70"/>
      <c r="VC316" s="70"/>
      <c r="VD316" s="70"/>
      <c r="VE316" s="70"/>
      <c r="VF316" s="70"/>
      <c r="VG316" s="70"/>
      <c r="VH316" s="70"/>
      <c r="VI316" s="70"/>
      <c r="VJ316" s="70"/>
      <c r="VK316" s="70"/>
      <c r="VL316" s="70"/>
      <c r="VM316" s="70"/>
      <c r="VN316" s="70"/>
      <c r="VO316" s="70"/>
      <c r="VP316" s="70"/>
      <c r="VQ316" s="70"/>
      <c r="VR316" s="70"/>
      <c r="VS316" s="70"/>
      <c r="VT316" s="70"/>
      <c r="VU316" s="70"/>
      <c r="VV316" s="70"/>
      <c r="VW316" s="70"/>
      <c r="VX316" s="70"/>
      <c r="VY316" s="70"/>
      <c r="VZ316" s="70"/>
      <c r="WA316" s="70"/>
      <c r="WB316" s="70"/>
      <c r="WC316" s="70"/>
      <c r="WD316" s="70"/>
      <c r="WE316" s="70"/>
      <c r="WF316" s="70"/>
      <c r="WG316" s="70"/>
      <c r="WH316" s="70"/>
      <c r="WI316" s="70"/>
      <c r="WJ316" s="70"/>
      <c r="WK316" s="70"/>
      <c r="WL316" s="70"/>
      <c r="WM316" s="70"/>
      <c r="WN316" s="70"/>
      <c r="WO316" s="70"/>
      <c r="WP316" s="70"/>
      <c r="WQ316" s="70"/>
      <c r="WR316" s="70"/>
      <c r="WS316" s="70"/>
      <c r="WT316" s="70"/>
      <c r="WU316" s="70"/>
      <c r="WV316" s="70"/>
      <c r="WW316" s="70"/>
      <c r="WX316" s="70"/>
      <c r="WY316" s="70"/>
      <c r="WZ316" s="70"/>
      <c r="XA316" s="70"/>
      <c r="XB316" s="70"/>
      <c r="XC316" s="70"/>
      <c r="XD316" s="70"/>
      <c r="XE316" s="70"/>
      <c r="XF316" s="70"/>
      <c r="XG316" s="70"/>
      <c r="XH316" s="70"/>
      <c r="XI316" s="70"/>
      <c r="XJ316" s="70"/>
      <c r="XK316" s="70"/>
      <c r="XL316" s="70"/>
      <c r="XM316" s="70"/>
      <c r="XN316" s="70"/>
      <c r="XO316" s="70"/>
      <c r="XP316" s="70"/>
      <c r="XQ316" s="70"/>
      <c r="XR316" s="70"/>
      <c r="XS316" s="70"/>
      <c r="XT316" s="70"/>
      <c r="XU316" s="70"/>
      <c r="XV316" s="70"/>
      <c r="XW316" s="70"/>
      <c r="XX316" s="70"/>
      <c r="XY316" s="70"/>
      <c r="XZ316" s="70"/>
      <c r="YA316" s="70"/>
      <c r="YB316" s="70"/>
      <c r="YC316" s="70"/>
      <c r="YD316" s="70"/>
      <c r="YE316" s="70"/>
      <c r="YF316" s="70"/>
      <c r="YG316" s="70"/>
      <c r="YH316" s="70"/>
      <c r="YI316" s="70"/>
      <c r="YJ316" s="70"/>
      <c r="YK316" s="70"/>
      <c r="YL316" s="70"/>
      <c r="YM316" s="70"/>
      <c r="YN316" s="70"/>
      <c r="YO316" s="70"/>
      <c r="YP316" s="70"/>
      <c r="YQ316" s="70"/>
      <c r="YR316" s="70"/>
      <c r="YS316" s="70"/>
      <c r="YT316" s="70"/>
      <c r="YU316" s="70"/>
      <c r="YV316" s="70"/>
      <c r="YW316" s="70"/>
      <c r="YX316" s="70"/>
      <c r="YY316" s="70"/>
      <c r="YZ316" s="70"/>
      <c r="ZA316" s="70"/>
      <c r="ZB316" s="70"/>
      <c r="ZC316" s="70"/>
      <c r="ZD316" s="70"/>
      <c r="ZE316" s="70"/>
      <c r="ZF316" s="70"/>
      <c r="ZG316" s="70"/>
      <c r="ZH316" s="70"/>
      <c r="ZI316" s="70"/>
      <c r="ZJ316" s="70"/>
      <c r="ZK316" s="70"/>
      <c r="ZL316" s="70"/>
      <c r="ZM316" s="70"/>
      <c r="ZN316" s="70"/>
      <c r="ZO316" s="70"/>
      <c r="ZP316" s="70"/>
      <c r="ZQ316" s="70"/>
      <c r="ZR316" s="70"/>
      <c r="ZS316" s="70"/>
      <c r="ZT316" s="70"/>
      <c r="ZU316" s="70"/>
      <c r="ZV316" s="70"/>
      <c r="ZW316" s="70"/>
      <c r="ZX316" s="70"/>
      <c r="ZY316" s="70"/>
      <c r="ZZ316" s="70"/>
      <c r="AAA316" s="70"/>
      <c r="AAB316" s="70"/>
      <c r="AAC316" s="70"/>
      <c r="AAD316" s="70"/>
      <c r="AAE316" s="70"/>
      <c r="AAF316" s="70"/>
      <c r="AAG316" s="70"/>
      <c r="AAH316" s="70"/>
      <c r="AAI316" s="70"/>
      <c r="AAJ316" s="70"/>
      <c r="AAK316" s="70"/>
      <c r="AAL316" s="70"/>
      <c r="AAM316" s="70"/>
      <c r="AAN316" s="70"/>
      <c r="AAO316" s="70"/>
      <c r="AAP316" s="70"/>
      <c r="AAQ316" s="70"/>
      <c r="AAR316" s="70"/>
      <c r="AAS316" s="70"/>
      <c r="AAT316" s="70"/>
      <c r="AAU316" s="70"/>
      <c r="AAV316" s="70"/>
      <c r="AAW316" s="70"/>
      <c r="AAX316" s="70"/>
      <c r="AAY316" s="70"/>
      <c r="AAZ316" s="70"/>
      <c r="ABA316" s="70"/>
      <c r="ABB316" s="70"/>
      <c r="ABC316" s="70"/>
      <c r="ABD316" s="70"/>
      <c r="ABE316" s="70"/>
      <c r="ABF316" s="70"/>
      <c r="ABG316" s="70"/>
      <c r="ABH316" s="70"/>
      <c r="ABI316" s="70"/>
      <c r="ABJ316" s="70"/>
      <c r="ABK316" s="70"/>
      <c r="ABL316" s="70"/>
      <c r="ABM316" s="70"/>
      <c r="ABN316" s="70"/>
      <c r="ABO316" s="70"/>
      <c r="ABP316" s="70"/>
      <c r="ABQ316" s="70"/>
      <c r="ABR316" s="70"/>
      <c r="ABS316" s="70"/>
      <c r="ABT316" s="70"/>
      <c r="ABU316" s="70"/>
      <c r="ABV316" s="70"/>
      <c r="ABW316" s="70"/>
      <c r="ABX316" s="70"/>
      <c r="ABY316" s="70"/>
      <c r="ABZ316" s="70"/>
      <c r="ACA316" s="70"/>
      <c r="ACB316" s="70"/>
      <c r="ACC316" s="70"/>
      <c r="ACD316" s="70"/>
      <c r="ACE316" s="70"/>
      <c r="ACF316" s="70"/>
      <c r="ACG316" s="70"/>
      <c r="ACH316" s="70"/>
      <c r="ACI316" s="70"/>
      <c r="ACJ316" s="70"/>
      <c r="ACK316" s="70"/>
      <c r="ACL316" s="70"/>
      <c r="ACM316" s="70"/>
      <c r="ACN316" s="70"/>
      <c r="ACO316" s="70"/>
      <c r="ACP316" s="70"/>
      <c r="ACQ316" s="70"/>
      <c r="ACR316" s="70"/>
      <c r="ACS316" s="70"/>
      <c r="ACT316" s="70"/>
      <c r="ACU316" s="70"/>
      <c r="ACV316" s="70"/>
      <c r="ACW316" s="70"/>
      <c r="ACX316" s="70"/>
      <c r="ACY316" s="70"/>
      <c r="ACZ316" s="70"/>
      <c r="ADA316" s="70"/>
      <c r="ADB316" s="70"/>
      <c r="ADC316" s="70"/>
      <c r="ADD316" s="70"/>
      <c r="ADE316" s="70"/>
      <c r="ADF316" s="70"/>
      <c r="ADG316" s="70"/>
      <c r="ADH316" s="70"/>
      <c r="ADI316" s="70"/>
      <c r="ADJ316" s="70"/>
      <c r="ADK316" s="70"/>
      <c r="ADL316" s="70"/>
      <c r="ADM316" s="70"/>
      <c r="ADN316" s="70"/>
      <c r="ADO316" s="70"/>
      <c r="ADP316" s="70"/>
      <c r="ADQ316" s="70"/>
      <c r="ADR316" s="70"/>
      <c r="ADS316" s="70"/>
      <c r="ADT316" s="70"/>
      <c r="ADU316" s="70"/>
      <c r="ADV316" s="70"/>
      <c r="ADW316" s="70"/>
      <c r="ADX316" s="70"/>
      <c r="ADY316" s="70"/>
      <c r="ADZ316" s="70"/>
      <c r="AEA316" s="70"/>
      <c r="AEB316" s="70"/>
      <c r="AEC316" s="70"/>
      <c r="AED316" s="70"/>
      <c r="AEE316" s="70"/>
      <c r="AEF316" s="70"/>
      <c r="AEG316" s="70"/>
      <c r="AEH316" s="70"/>
      <c r="AEI316" s="70"/>
      <c r="AEJ316" s="70"/>
      <c r="AEK316" s="70"/>
      <c r="AEL316" s="70"/>
      <c r="AEM316" s="70"/>
      <c r="AEN316" s="70"/>
      <c r="AEO316" s="70"/>
      <c r="AEP316" s="70"/>
      <c r="AEQ316" s="70"/>
      <c r="AER316" s="70"/>
      <c r="AES316" s="70"/>
      <c r="AET316" s="70"/>
      <c r="AEU316" s="70"/>
      <c r="AEV316" s="70"/>
      <c r="AEW316" s="70"/>
      <c r="AEX316" s="70"/>
      <c r="AEY316" s="70"/>
      <c r="AEZ316" s="70"/>
      <c r="AFA316" s="70"/>
      <c r="AFB316" s="70"/>
      <c r="AFC316" s="70"/>
      <c r="AFD316" s="70"/>
      <c r="AFE316" s="70"/>
      <c r="AFF316" s="70"/>
      <c r="AFG316" s="70"/>
      <c r="AFH316" s="70"/>
      <c r="AFI316" s="70"/>
      <c r="AFJ316" s="70"/>
      <c r="AFK316" s="70"/>
      <c r="AFL316" s="70"/>
      <c r="AFM316" s="70"/>
      <c r="AFN316" s="70"/>
      <c r="AFO316" s="70"/>
      <c r="AFP316" s="70"/>
      <c r="AFQ316" s="70"/>
      <c r="AFR316" s="70"/>
      <c r="AFS316" s="70"/>
      <c r="AFT316" s="70"/>
      <c r="AFU316" s="70"/>
      <c r="AFV316" s="70"/>
      <c r="AFW316" s="70"/>
      <c r="AFX316" s="70"/>
      <c r="AFY316" s="70"/>
      <c r="AFZ316" s="70"/>
      <c r="AGA316" s="70"/>
      <c r="AGB316" s="70"/>
      <c r="AGC316" s="70"/>
      <c r="AGD316" s="70"/>
      <c r="AGE316" s="70"/>
      <c r="AGF316" s="70"/>
      <c r="AGG316" s="70"/>
      <c r="AGH316" s="70"/>
      <c r="AGI316" s="70"/>
      <c r="AGJ316" s="70"/>
      <c r="AGK316" s="70"/>
      <c r="AGL316" s="70"/>
      <c r="AGM316" s="70"/>
      <c r="AGN316" s="70"/>
      <c r="AGO316" s="70"/>
      <c r="AGP316" s="70"/>
      <c r="AGQ316" s="70"/>
      <c r="AGR316" s="70"/>
      <c r="AGS316" s="70"/>
      <c r="AGT316" s="70"/>
      <c r="AGU316" s="70"/>
      <c r="AGV316" s="70"/>
      <c r="AGW316" s="70"/>
      <c r="AGX316" s="70"/>
      <c r="AGY316" s="70"/>
      <c r="AGZ316" s="70"/>
      <c r="AHA316" s="70"/>
      <c r="AHB316" s="70"/>
      <c r="AHC316" s="70"/>
      <c r="AHD316" s="70"/>
      <c r="AHE316" s="70"/>
      <c r="AHF316" s="70"/>
      <c r="AHG316" s="70"/>
      <c r="AHH316" s="70"/>
      <c r="AHI316" s="70"/>
      <c r="AHJ316" s="70"/>
      <c r="AHK316" s="70"/>
      <c r="AHL316" s="70"/>
      <c r="AHM316" s="70"/>
      <c r="AHN316" s="70"/>
      <c r="AHO316" s="70"/>
      <c r="AHP316" s="70"/>
      <c r="AHQ316" s="70"/>
      <c r="AHR316" s="70"/>
      <c r="AHS316" s="70"/>
      <c r="AHT316" s="70"/>
      <c r="AHU316" s="70"/>
      <c r="AHV316" s="70"/>
      <c r="AHW316" s="70"/>
      <c r="AHX316" s="70"/>
      <c r="AHY316" s="70"/>
      <c r="AHZ316" s="70"/>
      <c r="AIA316" s="70"/>
      <c r="AIB316" s="70"/>
      <c r="AIC316" s="70"/>
      <c r="AID316" s="70"/>
      <c r="AIE316" s="70"/>
      <c r="AIF316" s="70"/>
      <c r="AIG316" s="70"/>
      <c r="AIH316" s="70"/>
      <c r="AII316" s="70"/>
      <c r="AIJ316" s="70"/>
      <c r="AIK316" s="70"/>
      <c r="AIL316" s="70"/>
      <c r="AIM316" s="70"/>
      <c r="AIN316" s="70"/>
      <c r="AIO316" s="70"/>
      <c r="AIP316" s="70"/>
      <c r="AIQ316" s="70"/>
      <c r="AIR316" s="70"/>
      <c r="AIS316" s="70"/>
      <c r="AIT316" s="70"/>
      <c r="AIU316" s="70"/>
      <c r="AIV316" s="70"/>
      <c r="AIW316" s="70"/>
      <c r="AIX316" s="70"/>
      <c r="AIY316" s="70"/>
      <c r="AIZ316" s="70"/>
      <c r="AJA316" s="70"/>
      <c r="AJB316" s="70"/>
      <c r="AJC316" s="70"/>
      <c r="AJD316" s="70"/>
      <c r="AJE316" s="70"/>
      <c r="AJF316" s="70"/>
      <c r="AJG316" s="70"/>
      <c r="AJH316" s="70"/>
      <c r="AJI316" s="70"/>
      <c r="AJJ316" s="70"/>
      <c r="AJK316" s="70"/>
      <c r="AJL316" s="70"/>
      <c r="AJM316" s="70"/>
      <c r="AJN316" s="70"/>
      <c r="AJO316" s="70"/>
      <c r="AJP316" s="70"/>
      <c r="AJQ316" s="70"/>
      <c r="AJR316" s="70"/>
      <c r="AJS316" s="70"/>
      <c r="AJT316" s="70"/>
      <c r="AJU316" s="70"/>
      <c r="AJV316" s="70"/>
      <c r="AJW316" s="70"/>
      <c r="AJX316" s="70"/>
      <c r="AJY316" s="70"/>
      <c r="AJZ316" s="70"/>
      <c r="AKA316" s="70"/>
      <c r="AKB316" s="70"/>
      <c r="AKC316" s="70"/>
      <c r="AKD316" s="70"/>
      <c r="AKE316" s="70"/>
      <c r="AKF316" s="70"/>
      <c r="AKG316" s="70"/>
      <c r="AKH316" s="70"/>
      <c r="AKI316" s="70"/>
      <c r="AKJ316" s="70"/>
      <c r="AKK316" s="70"/>
      <c r="AKL316" s="70"/>
      <c r="AKM316" s="70"/>
      <c r="AKN316" s="70"/>
      <c r="AKO316" s="70"/>
      <c r="AKP316" s="70"/>
      <c r="AKQ316" s="70"/>
      <c r="AKR316" s="70"/>
      <c r="AKS316" s="70"/>
      <c r="AKT316" s="70"/>
      <c r="AKU316" s="70"/>
      <c r="AKV316" s="70"/>
      <c r="AKW316" s="70"/>
      <c r="AKX316" s="70"/>
      <c r="AKY316" s="70"/>
      <c r="AKZ316" s="70"/>
      <c r="ALA316" s="70"/>
      <c r="ALB316" s="70"/>
      <c r="ALC316" s="70"/>
      <c r="ALD316" s="70"/>
      <c r="ALE316" s="70"/>
      <c r="ALF316" s="70"/>
      <c r="ALG316" s="70"/>
      <c r="ALH316" s="70"/>
      <c r="ALI316" s="70"/>
      <c r="ALJ316" s="70"/>
      <c r="ALK316" s="70"/>
      <c r="ALL316" s="70"/>
      <c r="ALM316" s="70"/>
      <c r="ALN316" s="70"/>
      <c r="ALO316" s="70"/>
      <c r="ALP316" s="70"/>
      <c r="ALQ316" s="70"/>
      <c r="ALR316" s="70"/>
      <c r="ALS316" s="70"/>
      <c r="ALT316" s="70"/>
      <c r="ALU316" s="70"/>
      <c r="ALV316" s="70"/>
      <c r="ALW316" s="70"/>
      <c r="ALX316" s="70"/>
      <c r="ALY316" s="70"/>
      <c r="ALZ316" s="70"/>
      <c r="AMA316" s="70"/>
      <c r="AMB316" s="70"/>
      <c r="AMC316" s="70"/>
      <c r="AMD316" s="70"/>
      <c r="AME316" s="70"/>
      <c r="AMF316" s="70"/>
      <c r="AMG316" s="70"/>
      <c r="AMH316" s="70"/>
      <c r="AMI316" s="70"/>
      <c r="AMK316" s="70"/>
    </row>
    <row r="317" customFormat="false" ht="32.8" hidden="false" customHeight="false" outlineLevel="0" collapsed="false">
      <c r="A317" s="44"/>
      <c r="B317" s="30" t="s">
        <v>293</v>
      </c>
      <c r="C317" s="79" t="n">
        <v>6810000000</v>
      </c>
      <c r="D317" s="80"/>
      <c r="E317" s="74" t="n">
        <f aca="false">E318</f>
        <v>27500</v>
      </c>
    </row>
    <row r="318" customFormat="false" ht="17.6" hidden="false" customHeight="false" outlineLevel="0" collapsed="false">
      <c r="A318" s="44"/>
      <c r="B318" s="30" t="s">
        <v>294</v>
      </c>
      <c r="C318" s="79" t="n">
        <v>6810010490</v>
      </c>
      <c r="D318" s="80"/>
      <c r="E318" s="74" t="n">
        <f aca="false">E319</f>
        <v>27500</v>
      </c>
    </row>
    <row r="319" s="70" customFormat="true" ht="32.8" hidden="false" customHeight="false" outlineLevel="0" collapsed="false">
      <c r="A319" s="44"/>
      <c r="B319" s="30" t="s">
        <v>103</v>
      </c>
      <c r="C319" s="79" t="n">
        <v>6810010490</v>
      </c>
      <c r="D319" s="80" t="s">
        <v>104</v>
      </c>
      <c r="E319" s="74" t="n">
        <f aca="false">'приложение 10'!I141</f>
        <v>27500</v>
      </c>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c r="DA319" s="48"/>
      <c r="DB319" s="48"/>
      <c r="DC319" s="48"/>
      <c r="DD319" s="48"/>
      <c r="DE319" s="48"/>
      <c r="DF319" s="48"/>
      <c r="DG319" s="48"/>
      <c r="DH319" s="48"/>
      <c r="DI319" s="48"/>
      <c r="DJ319" s="48"/>
      <c r="DK319" s="48"/>
      <c r="DL319" s="48"/>
      <c r="DM319" s="48"/>
      <c r="DN319" s="48"/>
      <c r="DO319" s="48"/>
      <c r="DP319" s="48"/>
      <c r="DQ319" s="48"/>
      <c r="DR319" s="48"/>
      <c r="DS319" s="48"/>
      <c r="DT319" s="48"/>
      <c r="DU319" s="48"/>
      <c r="DV319" s="48"/>
      <c r="DW319" s="48"/>
      <c r="DX319" s="48"/>
      <c r="DY319" s="48"/>
      <c r="DZ319" s="48"/>
      <c r="EA319" s="48"/>
      <c r="EB319" s="48"/>
      <c r="EC319" s="48"/>
      <c r="ED319" s="48"/>
      <c r="EE319" s="48"/>
      <c r="EF319" s="48"/>
      <c r="EG319" s="48"/>
      <c r="EH319" s="48"/>
      <c r="EI319" s="48"/>
      <c r="EJ319" s="48"/>
      <c r="EK319" s="48"/>
      <c r="EL319" s="48"/>
      <c r="EM319" s="48"/>
      <c r="EN319" s="48"/>
      <c r="EO319" s="48"/>
      <c r="EP319" s="48"/>
      <c r="EQ319" s="48"/>
      <c r="ER319" s="48"/>
      <c r="ES319" s="48"/>
      <c r="ET319" s="48"/>
      <c r="EU319" s="48"/>
      <c r="EV319" s="48"/>
      <c r="EW319" s="48"/>
      <c r="EX319" s="48"/>
      <c r="EY319" s="48"/>
      <c r="EZ319" s="48"/>
      <c r="FA319" s="48"/>
      <c r="FB319" s="48"/>
      <c r="FC319" s="48"/>
      <c r="FD319" s="48"/>
      <c r="FE319" s="48"/>
      <c r="FF319" s="48"/>
      <c r="FG319" s="48"/>
      <c r="FH319" s="48"/>
      <c r="FI319" s="48"/>
      <c r="FJ319" s="48"/>
      <c r="FK319" s="48"/>
      <c r="FL319" s="48"/>
      <c r="FM319" s="48"/>
      <c r="FN319" s="48"/>
      <c r="FO319" s="48"/>
      <c r="FP319" s="48"/>
      <c r="FQ319" s="48"/>
      <c r="FR319" s="48"/>
      <c r="FS319" s="48"/>
      <c r="FT319" s="48"/>
      <c r="FU319" s="48"/>
      <c r="FV319" s="48"/>
      <c r="FW319" s="48"/>
      <c r="FX319" s="48"/>
      <c r="FY319" s="48"/>
      <c r="FZ319" s="48"/>
      <c r="GA319" s="48"/>
      <c r="GB319" s="48"/>
      <c r="GC319" s="48"/>
      <c r="GD319" s="48"/>
      <c r="GE319" s="48"/>
      <c r="GF319" s="48"/>
      <c r="GG319" s="48"/>
      <c r="GH319" s="48"/>
      <c r="GI319" s="48"/>
      <c r="GJ319" s="48"/>
      <c r="GK319" s="48"/>
      <c r="GL319" s="48"/>
      <c r="GM319" s="48"/>
      <c r="GN319" s="48"/>
      <c r="GO319" s="48"/>
      <c r="GP319" s="48"/>
      <c r="GQ319" s="48"/>
      <c r="GR319" s="48"/>
      <c r="GS319" s="48"/>
      <c r="GT319" s="48"/>
      <c r="GU319" s="48"/>
      <c r="GV319" s="48"/>
      <c r="GW319" s="48"/>
      <c r="GX319" s="48"/>
      <c r="GY319" s="48"/>
      <c r="GZ319" s="48"/>
      <c r="HA319" s="48"/>
      <c r="HB319" s="48"/>
      <c r="HC319" s="48"/>
      <c r="HD319" s="48"/>
      <c r="HE319" s="48"/>
      <c r="HF319" s="48"/>
      <c r="HG319" s="48"/>
      <c r="HH319" s="48"/>
      <c r="HI319" s="48"/>
      <c r="HJ319" s="48"/>
      <c r="HK319" s="48"/>
      <c r="HL319" s="48"/>
      <c r="HM319" s="48"/>
      <c r="HN319" s="48"/>
      <c r="HO319" s="48"/>
      <c r="HP319" s="48"/>
      <c r="HQ319" s="48"/>
      <c r="HR319" s="48"/>
      <c r="HS319" s="48"/>
      <c r="HT319" s="48"/>
      <c r="HU319" s="48"/>
      <c r="HV319" s="48"/>
      <c r="HW319" s="48"/>
      <c r="HX319" s="48"/>
      <c r="HY319" s="48"/>
      <c r="HZ319" s="48"/>
      <c r="IA319" s="48"/>
      <c r="IB319" s="48"/>
      <c r="IC319" s="48"/>
      <c r="ID319" s="48"/>
      <c r="IE319" s="48"/>
      <c r="IF319" s="48"/>
      <c r="IG319" s="48"/>
      <c r="IH319" s="48"/>
      <c r="II319" s="48"/>
      <c r="IJ319" s="48"/>
      <c r="IK319" s="48"/>
      <c r="IL319" s="48"/>
      <c r="IM319" s="48"/>
      <c r="IN319" s="48"/>
      <c r="IO319" s="48"/>
      <c r="IP319" s="48"/>
      <c r="IQ319" s="48"/>
      <c r="IR319" s="48"/>
      <c r="IS319" s="48"/>
      <c r="IT319" s="48"/>
      <c r="IU319" s="48"/>
      <c r="IV319" s="48"/>
      <c r="IW319" s="48"/>
      <c r="IX319" s="48"/>
      <c r="IY319" s="48"/>
      <c r="IZ319" s="48"/>
      <c r="JA319" s="48"/>
      <c r="JB319" s="48"/>
      <c r="JC319" s="48"/>
      <c r="JD319" s="48"/>
      <c r="JE319" s="48"/>
      <c r="JF319" s="48"/>
      <c r="JG319" s="48"/>
      <c r="JH319" s="48"/>
      <c r="JI319" s="48"/>
      <c r="JJ319" s="48"/>
      <c r="JK319" s="48"/>
      <c r="JL319" s="48"/>
      <c r="JM319" s="48"/>
      <c r="JN319" s="48"/>
      <c r="JO319" s="48"/>
      <c r="JP319" s="48"/>
      <c r="JQ319" s="48"/>
      <c r="JR319" s="48"/>
      <c r="JS319" s="48"/>
      <c r="JT319" s="48"/>
      <c r="JU319" s="48"/>
      <c r="JV319" s="48"/>
      <c r="JW319" s="48"/>
      <c r="JX319" s="48"/>
      <c r="JY319" s="48"/>
      <c r="JZ319" s="48"/>
      <c r="KA319" s="48"/>
      <c r="KB319" s="48"/>
      <c r="KC319" s="48"/>
      <c r="KD319" s="48"/>
      <c r="KE319" s="48"/>
      <c r="KF319" s="48"/>
      <c r="KG319" s="48"/>
      <c r="KH319" s="48"/>
      <c r="KI319" s="48"/>
      <c r="KJ319" s="48"/>
      <c r="KK319" s="48"/>
      <c r="KL319" s="48"/>
      <c r="KM319" s="48"/>
      <c r="KN319" s="48"/>
      <c r="KO319" s="48"/>
      <c r="KP319" s="48"/>
      <c r="KQ319" s="48"/>
      <c r="KR319" s="48"/>
      <c r="KS319" s="48"/>
      <c r="KT319" s="48"/>
      <c r="KU319" s="48"/>
      <c r="KV319" s="48"/>
      <c r="KW319" s="48"/>
      <c r="KX319" s="48"/>
      <c r="KY319" s="48"/>
      <c r="KZ319" s="48"/>
      <c r="LA319" s="48"/>
      <c r="LB319" s="48"/>
      <c r="LC319" s="48"/>
      <c r="LD319" s="48"/>
      <c r="LE319" s="48"/>
      <c r="LF319" s="48"/>
      <c r="LG319" s="48"/>
      <c r="LH319" s="48"/>
      <c r="LI319" s="48"/>
      <c r="LJ319" s="48"/>
      <c r="LK319" s="48"/>
      <c r="LL319" s="48"/>
      <c r="LM319" s="48"/>
      <c r="LN319" s="48"/>
      <c r="LO319" s="48"/>
      <c r="LP319" s="48"/>
      <c r="LQ319" s="48"/>
      <c r="LR319" s="48"/>
      <c r="LS319" s="48"/>
      <c r="LT319" s="48"/>
      <c r="LU319" s="48"/>
      <c r="LV319" s="48"/>
      <c r="LW319" s="48"/>
      <c r="LX319" s="48"/>
      <c r="LY319" s="48"/>
      <c r="LZ319" s="48"/>
      <c r="MA319" s="48"/>
      <c r="MB319" s="48"/>
      <c r="MC319" s="48"/>
      <c r="MD319" s="48"/>
      <c r="ME319" s="48"/>
      <c r="MF319" s="48"/>
      <c r="MG319" s="48"/>
      <c r="MH319" s="48"/>
      <c r="MI319" s="48"/>
      <c r="MJ319" s="48"/>
      <c r="MK319" s="48"/>
      <c r="ML319" s="48"/>
      <c r="MM319" s="48"/>
      <c r="MN319" s="48"/>
      <c r="MO319" s="48"/>
      <c r="MP319" s="48"/>
      <c r="MQ319" s="48"/>
      <c r="MR319" s="48"/>
      <c r="MS319" s="48"/>
      <c r="MT319" s="48"/>
      <c r="MU319" s="48"/>
      <c r="MV319" s="48"/>
      <c r="MW319" s="48"/>
      <c r="MX319" s="48"/>
      <c r="MY319" s="48"/>
      <c r="MZ319" s="48"/>
      <c r="NA319" s="48"/>
      <c r="NB319" s="48"/>
      <c r="NC319" s="48"/>
      <c r="ND319" s="48"/>
      <c r="NE319" s="48"/>
      <c r="NF319" s="48"/>
      <c r="NG319" s="48"/>
      <c r="NH319" s="48"/>
      <c r="NI319" s="48"/>
      <c r="NJ319" s="48"/>
      <c r="NK319" s="48"/>
      <c r="NL319" s="48"/>
      <c r="NM319" s="48"/>
      <c r="NN319" s="48"/>
      <c r="NO319" s="48"/>
      <c r="NP319" s="48"/>
      <c r="NQ319" s="48"/>
      <c r="NR319" s="48"/>
      <c r="NS319" s="48"/>
      <c r="NT319" s="48"/>
      <c r="NU319" s="48"/>
      <c r="NV319" s="48"/>
      <c r="NW319" s="48"/>
      <c r="NX319" s="48"/>
      <c r="NY319" s="48"/>
      <c r="NZ319" s="48"/>
      <c r="OA319" s="48"/>
      <c r="OB319" s="48"/>
      <c r="OC319" s="48"/>
      <c r="OD319" s="48"/>
      <c r="OE319" s="48"/>
      <c r="OF319" s="48"/>
      <c r="OG319" s="48"/>
      <c r="OH319" s="48"/>
      <c r="OI319" s="48"/>
      <c r="OJ319" s="48"/>
      <c r="OK319" s="48"/>
      <c r="OL319" s="48"/>
      <c r="OM319" s="48"/>
      <c r="ON319" s="48"/>
      <c r="OO319" s="48"/>
      <c r="OP319" s="48"/>
      <c r="OQ319" s="48"/>
      <c r="OR319" s="48"/>
      <c r="OS319" s="48"/>
      <c r="OT319" s="48"/>
      <c r="OU319" s="48"/>
      <c r="OV319" s="48"/>
      <c r="OW319" s="48"/>
      <c r="OX319" s="48"/>
      <c r="OY319" s="48"/>
      <c r="OZ319" s="48"/>
      <c r="PA319" s="48"/>
      <c r="PB319" s="48"/>
      <c r="PC319" s="48"/>
      <c r="PD319" s="48"/>
      <c r="PE319" s="48"/>
      <c r="PF319" s="48"/>
      <c r="PG319" s="48"/>
      <c r="PH319" s="48"/>
      <c r="PI319" s="48"/>
      <c r="PJ319" s="48"/>
      <c r="PK319" s="48"/>
      <c r="PL319" s="48"/>
      <c r="PM319" s="48"/>
      <c r="PN319" s="48"/>
      <c r="PO319" s="48"/>
      <c r="PP319" s="48"/>
      <c r="PQ319" s="48"/>
      <c r="PR319" s="48"/>
      <c r="PS319" s="48"/>
      <c r="PT319" s="48"/>
      <c r="PU319" s="48"/>
      <c r="PV319" s="48"/>
      <c r="PW319" s="48"/>
      <c r="PX319" s="48"/>
      <c r="PY319" s="48"/>
      <c r="PZ319" s="48"/>
      <c r="QA319" s="48"/>
      <c r="QB319" s="48"/>
      <c r="QC319" s="48"/>
      <c r="QD319" s="48"/>
      <c r="QE319" s="48"/>
      <c r="QF319" s="48"/>
      <c r="QG319" s="48"/>
      <c r="QH319" s="48"/>
      <c r="QI319" s="48"/>
      <c r="QJ319" s="48"/>
      <c r="QK319" s="48"/>
      <c r="QL319" s="48"/>
      <c r="QM319" s="48"/>
      <c r="QN319" s="48"/>
      <c r="QO319" s="48"/>
      <c r="QP319" s="48"/>
      <c r="QQ319" s="48"/>
      <c r="QR319" s="48"/>
      <c r="QS319" s="48"/>
      <c r="QT319" s="48"/>
      <c r="QU319" s="48"/>
      <c r="QV319" s="48"/>
      <c r="QW319" s="48"/>
      <c r="QX319" s="48"/>
      <c r="QY319" s="48"/>
      <c r="QZ319" s="48"/>
      <c r="RA319" s="48"/>
      <c r="RB319" s="48"/>
      <c r="RC319" s="48"/>
      <c r="RD319" s="48"/>
      <c r="RE319" s="48"/>
      <c r="RF319" s="48"/>
      <c r="RG319" s="48"/>
      <c r="RH319" s="48"/>
      <c r="RI319" s="48"/>
      <c r="RJ319" s="48"/>
      <c r="RK319" s="48"/>
      <c r="RL319" s="48"/>
      <c r="RM319" s="48"/>
      <c r="RN319" s="48"/>
      <c r="RO319" s="48"/>
      <c r="RP319" s="48"/>
      <c r="RQ319" s="48"/>
      <c r="RR319" s="48"/>
      <c r="RS319" s="48"/>
      <c r="RT319" s="48"/>
      <c r="RU319" s="48"/>
      <c r="RV319" s="48"/>
      <c r="RW319" s="48"/>
      <c r="RX319" s="48"/>
      <c r="RY319" s="48"/>
      <c r="RZ319" s="48"/>
      <c r="SA319" s="48"/>
      <c r="SB319" s="48"/>
      <c r="SC319" s="48"/>
      <c r="SD319" s="48"/>
      <c r="SE319" s="48"/>
      <c r="SF319" s="48"/>
      <c r="SG319" s="48"/>
      <c r="SH319" s="48"/>
      <c r="SI319" s="48"/>
      <c r="SJ319" s="48"/>
      <c r="SK319" s="48"/>
      <c r="SL319" s="48"/>
      <c r="SM319" s="48"/>
      <c r="SN319" s="48"/>
      <c r="SO319" s="48"/>
      <c r="SP319" s="48"/>
      <c r="SQ319" s="48"/>
      <c r="SR319" s="48"/>
      <c r="SS319" s="48"/>
      <c r="ST319" s="48"/>
      <c r="SU319" s="48"/>
      <c r="SV319" s="48"/>
      <c r="SW319" s="48"/>
      <c r="SX319" s="48"/>
      <c r="SY319" s="48"/>
      <c r="SZ319" s="48"/>
      <c r="TA319" s="48"/>
      <c r="TB319" s="48"/>
      <c r="TC319" s="48"/>
      <c r="TD319" s="48"/>
      <c r="TE319" s="48"/>
      <c r="TF319" s="48"/>
      <c r="TG319" s="48"/>
      <c r="TH319" s="48"/>
      <c r="TI319" s="48"/>
      <c r="TJ319" s="48"/>
      <c r="TK319" s="48"/>
      <c r="TL319" s="48"/>
      <c r="TM319" s="48"/>
      <c r="TN319" s="48"/>
      <c r="TO319" s="48"/>
      <c r="TP319" s="48"/>
      <c r="TQ319" s="48"/>
      <c r="TR319" s="48"/>
      <c r="TS319" s="48"/>
      <c r="TT319" s="48"/>
      <c r="TU319" s="48"/>
      <c r="TV319" s="48"/>
      <c r="TW319" s="48"/>
      <c r="TX319" s="48"/>
      <c r="TY319" s="48"/>
      <c r="TZ319" s="48"/>
      <c r="UA319" s="48"/>
      <c r="UB319" s="48"/>
      <c r="UC319" s="48"/>
      <c r="UD319" s="48"/>
      <c r="UE319" s="48"/>
      <c r="UF319" s="48"/>
      <c r="UG319" s="48"/>
      <c r="UH319" s="48"/>
      <c r="UI319" s="48"/>
      <c r="UJ319" s="48"/>
      <c r="UK319" s="48"/>
      <c r="UL319" s="48"/>
      <c r="UM319" s="48"/>
      <c r="UN319" s="48"/>
      <c r="UO319" s="48"/>
      <c r="UP319" s="48"/>
      <c r="UQ319" s="48"/>
      <c r="UR319" s="48"/>
      <c r="US319" s="48"/>
      <c r="UT319" s="48"/>
      <c r="UU319" s="48"/>
      <c r="UV319" s="48"/>
      <c r="UW319" s="48"/>
      <c r="UX319" s="48"/>
      <c r="UY319" s="48"/>
      <c r="UZ319" s="48"/>
      <c r="VA319" s="48"/>
      <c r="VB319" s="48"/>
      <c r="VC319" s="48"/>
      <c r="VD319" s="48"/>
      <c r="VE319" s="48"/>
      <c r="VF319" s="48"/>
      <c r="VG319" s="48"/>
      <c r="VH319" s="48"/>
      <c r="VI319" s="48"/>
      <c r="VJ319" s="48"/>
      <c r="VK319" s="48"/>
      <c r="VL319" s="48"/>
      <c r="VM319" s="48"/>
      <c r="VN319" s="48"/>
      <c r="VO319" s="48"/>
      <c r="VP319" s="48"/>
      <c r="VQ319" s="48"/>
      <c r="VR319" s="48"/>
      <c r="VS319" s="48"/>
      <c r="VT319" s="48"/>
      <c r="VU319" s="48"/>
      <c r="VV319" s="48"/>
      <c r="VW319" s="48"/>
      <c r="VX319" s="48"/>
      <c r="VY319" s="48"/>
      <c r="VZ319" s="48"/>
      <c r="WA319" s="48"/>
      <c r="WB319" s="48"/>
      <c r="WC319" s="48"/>
      <c r="WD319" s="48"/>
      <c r="WE319" s="48"/>
      <c r="WF319" s="48"/>
      <c r="WG319" s="48"/>
      <c r="WH319" s="48"/>
      <c r="WI319" s="48"/>
      <c r="WJ319" s="48"/>
      <c r="WK319" s="48"/>
      <c r="WL319" s="48"/>
      <c r="WM319" s="48"/>
      <c r="WN319" s="48"/>
      <c r="WO319" s="48"/>
      <c r="WP319" s="48"/>
      <c r="WQ319" s="48"/>
      <c r="WR319" s="48"/>
      <c r="WS319" s="48"/>
      <c r="WT319" s="48"/>
      <c r="WU319" s="48"/>
      <c r="WV319" s="48"/>
      <c r="WW319" s="48"/>
      <c r="WX319" s="48"/>
      <c r="WY319" s="48"/>
      <c r="WZ319" s="48"/>
      <c r="XA319" s="48"/>
      <c r="XB319" s="48"/>
      <c r="XC319" s="48"/>
      <c r="XD319" s="48"/>
      <c r="XE319" s="48"/>
      <c r="XF319" s="48"/>
      <c r="XG319" s="48"/>
      <c r="XH319" s="48"/>
      <c r="XI319" s="48"/>
      <c r="XJ319" s="48"/>
      <c r="XK319" s="48"/>
      <c r="XL319" s="48"/>
      <c r="XM319" s="48"/>
      <c r="XN319" s="48"/>
      <c r="XO319" s="48"/>
      <c r="XP319" s="48"/>
      <c r="XQ319" s="48"/>
      <c r="XR319" s="48"/>
      <c r="XS319" s="48"/>
      <c r="XT319" s="48"/>
      <c r="XU319" s="48"/>
      <c r="XV319" s="48"/>
      <c r="XW319" s="48"/>
      <c r="XX319" s="48"/>
      <c r="XY319" s="48"/>
      <c r="XZ319" s="48"/>
      <c r="YA319" s="48"/>
      <c r="YB319" s="48"/>
      <c r="YC319" s="48"/>
      <c r="YD319" s="48"/>
      <c r="YE319" s="48"/>
      <c r="YF319" s="48"/>
      <c r="YG319" s="48"/>
      <c r="YH319" s="48"/>
      <c r="YI319" s="48"/>
      <c r="YJ319" s="48"/>
      <c r="YK319" s="48"/>
      <c r="YL319" s="48"/>
      <c r="YM319" s="48"/>
      <c r="YN319" s="48"/>
      <c r="YO319" s="48"/>
      <c r="YP319" s="48"/>
      <c r="YQ319" s="48"/>
      <c r="YR319" s="48"/>
      <c r="YS319" s="48"/>
      <c r="YT319" s="48"/>
      <c r="YU319" s="48"/>
      <c r="YV319" s="48"/>
      <c r="YW319" s="48"/>
      <c r="YX319" s="48"/>
      <c r="YY319" s="48"/>
      <c r="YZ319" s="48"/>
      <c r="ZA319" s="48"/>
      <c r="ZB319" s="48"/>
      <c r="ZC319" s="48"/>
      <c r="ZD319" s="48"/>
      <c r="ZE319" s="48"/>
      <c r="ZF319" s="48"/>
      <c r="ZG319" s="48"/>
      <c r="ZH319" s="48"/>
      <c r="ZI319" s="48"/>
      <c r="ZJ319" s="48"/>
      <c r="ZK319" s="48"/>
      <c r="ZL319" s="48"/>
      <c r="ZM319" s="48"/>
      <c r="ZN319" s="48"/>
      <c r="ZO319" s="48"/>
      <c r="ZP319" s="48"/>
      <c r="ZQ319" s="48"/>
      <c r="ZR319" s="48"/>
      <c r="ZS319" s="48"/>
      <c r="ZT319" s="48"/>
      <c r="ZU319" s="48"/>
      <c r="ZV319" s="48"/>
      <c r="ZW319" s="48"/>
      <c r="ZX319" s="48"/>
      <c r="ZY319" s="48"/>
      <c r="ZZ319" s="48"/>
      <c r="AAA319" s="48"/>
      <c r="AAB319" s="48"/>
      <c r="AAC319" s="48"/>
      <c r="AAD319" s="48"/>
      <c r="AAE319" s="48"/>
      <c r="AAF319" s="48"/>
      <c r="AAG319" s="48"/>
      <c r="AAH319" s="48"/>
      <c r="AAI319" s="48"/>
      <c r="AAJ319" s="48"/>
      <c r="AAK319" s="48"/>
      <c r="AAL319" s="48"/>
      <c r="AAM319" s="48"/>
      <c r="AAN319" s="48"/>
      <c r="AAO319" s="48"/>
      <c r="AAP319" s="48"/>
      <c r="AAQ319" s="48"/>
      <c r="AAR319" s="48"/>
      <c r="AAS319" s="48"/>
      <c r="AAT319" s="48"/>
      <c r="AAU319" s="48"/>
      <c r="AAV319" s="48"/>
      <c r="AAW319" s="48"/>
      <c r="AAX319" s="48"/>
      <c r="AAY319" s="48"/>
      <c r="AAZ319" s="48"/>
      <c r="ABA319" s="48"/>
      <c r="ABB319" s="48"/>
      <c r="ABC319" s="48"/>
      <c r="ABD319" s="48"/>
      <c r="ABE319" s="48"/>
      <c r="ABF319" s="48"/>
      <c r="ABG319" s="48"/>
      <c r="ABH319" s="48"/>
      <c r="ABI319" s="48"/>
      <c r="ABJ319" s="48"/>
      <c r="ABK319" s="48"/>
      <c r="ABL319" s="48"/>
      <c r="ABM319" s="48"/>
      <c r="ABN319" s="48"/>
      <c r="ABO319" s="48"/>
      <c r="ABP319" s="48"/>
      <c r="ABQ319" s="48"/>
      <c r="ABR319" s="48"/>
      <c r="ABS319" s="48"/>
      <c r="ABT319" s="48"/>
      <c r="ABU319" s="48"/>
      <c r="ABV319" s="48"/>
      <c r="ABW319" s="48"/>
      <c r="ABX319" s="48"/>
      <c r="ABY319" s="48"/>
      <c r="ABZ319" s="48"/>
      <c r="ACA319" s="48"/>
      <c r="ACB319" s="48"/>
      <c r="ACC319" s="48"/>
      <c r="ACD319" s="48"/>
      <c r="ACE319" s="48"/>
      <c r="ACF319" s="48"/>
      <c r="ACG319" s="48"/>
      <c r="ACH319" s="48"/>
      <c r="ACI319" s="48"/>
      <c r="ACJ319" s="48"/>
      <c r="ACK319" s="48"/>
      <c r="ACL319" s="48"/>
      <c r="ACM319" s="48"/>
      <c r="ACN319" s="48"/>
      <c r="ACO319" s="48"/>
      <c r="ACP319" s="48"/>
      <c r="ACQ319" s="48"/>
      <c r="ACR319" s="48"/>
      <c r="ACS319" s="48"/>
      <c r="ACT319" s="48"/>
      <c r="ACU319" s="48"/>
      <c r="ACV319" s="48"/>
      <c r="ACW319" s="48"/>
      <c r="ACX319" s="48"/>
      <c r="ACY319" s="48"/>
      <c r="ACZ319" s="48"/>
      <c r="ADA319" s="48"/>
      <c r="ADB319" s="48"/>
      <c r="ADC319" s="48"/>
      <c r="ADD319" s="48"/>
      <c r="ADE319" s="48"/>
      <c r="ADF319" s="48"/>
      <c r="ADG319" s="48"/>
      <c r="ADH319" s="48"/>
      <c r="ADI319" s="48"/>
      <c r="ADJ319" s="48"/>
      <c r="ADK319" s="48"/>
      <c r="ADL319" s="48"/>
      <c r="ADM319" s="48"/>
      <c r="ADN319" s="48"/>
      <c r="ADO319" s="48"/>
      <c r="ADP319" s="48"/>
      <c r="ADQ319" s="48"/>
      <c r="ADR319" s="48"/>
      <c r="ADS319" s="48"/>
      <c r="ADT319" s="48"/>
      <c r="ADU319" s="48"/>
      <c r="ADV319" s="48"/>
      <c r="ADW319" s="48"/>
      <c r="ADX319" s="48"/>
      <c r="ADY319" s="48"/>
      <c r="ADZ319" s="48"/>
      <c r="AEA319" s="48"/>
      <c r="AEB319" s="48"/>
      <c r="AEC319" s="48"/>
      <c r="AED319" s="48"/>
      <c r="AEE319" s="48"/>
      <c r="AEF319" s="48"/>
      <c r="AEG319" s="48"/>
      <c r="AEH319" s="48"/>
      <c r="AEI319" s="48"/>
      <c r="AEJ319" s="48"/>
      <c r="AEK319" s="48"/>
      <c r="AEL319" s="48"/>
      <c r="AEM319" s="48"/>
      <c r="AEN319" s="48"/>
      <c r="AEO319" s="48"/>
      <c r="AEP319" s="48"/>
      <c r="AEQ319" s="48"/>
      <c r="AER319" s="48"/>
      <c r="AES319" s="48"/>
      <c r="AET319" s="48"/>
      <c r="AEU319" s="48"/>
      <c r="AEV319" s="48"/>
      <c r="AEW319" s="48"/>
      <c r="AEX319" s="48"/>
      <c r="AEY319" s="48"/>
      <c r="AEZ319" s="48"/>
      <c r="AFA319" s="48"/>
      <c r="AFB319" s="48"/>
      <c r="AFC319" s="48"/>
      <c r="AFD319" s="48"/>
      <c r="AFE319" s="48"/>
      <c r="AFF319" s="48"/>
      <c r="AFG319" s="48"/>
      <c r="AFH319" s="48"/>
      <c r="AFI319" s="48"/>
      <c r="AFJ319" s="48"/>
      <c r="AFK319" s="48"/>
      <c r="AFL319" s="48"/>
      <c r="AFM319" s="48"/>
      <c r="AFN319" s="48"/>
      <c r="AFO319" s="48"/>
      <c r="AFP319" s="48"/>
      <c r="AFQ319" s="48"/>
      <c r="AFR319" s="48"/>
      <c r="AFS319" s="48"/>
      <c r="AFT319" s="48"/>
      <c r="AFU319" s="48"/>
      <c r="AFV319" s="48"/>
      <c r="AFW319" s="48"/>
      <c r="AFX319" s="48"/>
      <c r="AFY319" s="48"/>
      <c r="AFZ319" s="48"/>
      <c r="AGA319" s="48"/>
      <c r="AGB319" s="48"/>
      <c r="AGC319" s="48"/>
      <c r="AGD319" s="48"/>
      <c r="AGE319" s="48"/>
      <c r="AGF319" s="48"/>
      <c r="AGG319" s="48"/>
      <c r="AGH319" s="48"/>
      <c r="AGI319" s="48"/>
      <c r="AGJ319" s="48"/>
      <c r="AGK319" s="48"/>
      <c r="AGL319" s="48"/>
      <c r="AGM319" s="48"/>
      <c r="AGN319" s="48"/>
      <c r="AGO319" s="48"/>
      <c r="AGP319" s="48"/>
      <c r="AGQ319" s="48"/>
      <c r="AGR319" s="48"/>
      <c r="AGS319" s="48"/>
      <c r="AGT319" s="48"/>
      <c r="AGU319" s="48"/>
      <c r="AGV319" s="48"/>
      <c r="AGW319" s="48"/>
      <c r="AGX319" s="48"/>
      <c r="AGY319" s="48"/>
      <c r="AGZ319" s="48"/>
      <c r="AHA319" s="48"/>
      <c r="AHB319" s="48"/>
      <c r="AHC319" s="48"/>
      <c r="AHD319" s="48"/>
      <c r="AHE319" s="48"/>
      <c r="AHF319" s="48"/>
      <c r="AHG319" s="48"/>
      <c r="AHH319" s="48"/>
      <c r="AHI319" s="48"/>
      <c r="AHJ319" s="48"/>
      <c r="AHK319" s="48"/>
      <c r="AHL319" s="48"/>
      <c r="AHM319" s="48"/>
      <c r="AHN319" s="48"/>
      <c r="AHO319" s="48"/>
      <c r="AHP319" s="48"/>
      <c r="AHQ319" s="48"/>
      <c r="AHR319" s="48"/>
      <c r="AHS319" s="48"/>
      <c r="AHT319" s="48"/>
      <c r="AHU319" s="48"/>
      <c r="AHV319" s="48"/>
      <c r="AHW319" s="48"/>
      <c r="AHX319" s="48"/>
      <c r="AHY319" s="48"/>
      <c r="AHZ319" s="48"/>
      <c r="AIA319" s="48"/>
      <c r="AIB319" s="48"/>
      <c r="AIC319" s="48"/>
      <c r="AID319" s="48"/>
      <c r="AIE319" s="48"/>
      <c r="AIF319" s="48"/>
      <c r="AIG319" s="48"/>
      <c r="AIH319" s="48"/>
      <c r="AII319" s="48"/>
      <c r="AIJ319" s="48"/>
      <c r="AIK319" s="48"/>
      <c r="AIL319" s="48"/>
      <c r="AIM319" s="48"/>
      <c r="AIN319" s="48"/>
      <c r="AIO319" s="48"/>
      <c r="AIP319" s="48"/>
      <c r="AIQ319" s="48"/>
      <c r="AIR319" s="48"/>
      <c r="AIS319" s="48"/>
      <c r="AIT319" s="48"/>
      <c r="AIU319" s="48"/>
      <c r="AIV319" s="48"/>
      <c r="AIW319" s="48"/>
      <c r="AIX319" s="48"/>
      <c r="AIY319" s="48"/>
      <c r="AIZ319" s="48"/>
      <c r="AJA319" s="48"/>
      <c r="AJB319" s="48"/>
      <c r="AJC319" s="48"/>
      <c r="AJD319" s="48"/>
      <c r="AJE319" s="48"/>
      <c r="AJF319" s="48"/>
      <c r="AJG319" s="48"/>
      <c r="AJH319" s="48"/>
      <c r="AJI319" s="48"/>
      <c r="AJJ319" s="48"/>
      <c r="AJK319" s="48"/>
      <c r="AJL319" s="48"/>
      <c r="AJM319" s="48"/>
      <c r="AJN319" s="48"/>
      <c r="AJO319" s="48"/>
      <c r="AJP319" s="48"/>
      <c r="AJQ319" s="48"/>
      <c r="AJR319" s="48"/>
      <c r="AJS319" s="48"/>
      <c r="AJT319" s="48"/>
      <c r="AJU319" s="48"/>
      <c r="AJV319" s="48"/>
      <c r="AJW319" s="48"/>
      <c r="AJX319" s="48"/>
      <c r="AJY319" s="48"/>
      <c r="AJZ319" s="48"/>
      <c r="AKA319" s="48"/>
      <c r="AKB319" s="48"/>
      <c r="AKC319" s="48"/>
      <c r="AKD319" s="48"/>
      <c r="AKE319" s="48"/>
      <c r="AKF319" s="48"/>
      <c r="AKG319" s="48"/>
      <c r="AKH319" s="48"/>
      <c r="AKI319" s="48"/>
      <c r="AKJ319" s="48"/>
      <c r="AKK319" s="48"/>
      <c r="AKL319" s="48"/>
      <c r="AKM319" s="48"/>
      <c r="AKN319" s="48"/>
      <c r="AKO319" s="48"/>
      <c r="AKP319" s="48"/>
      <c r="AKQ319" s="48"/>
      <c r="AKR319" s="48"/>
      <c r="AKS319" s="48"/>
      <c r="AKT319" s="48"/>
      <c r="AKU319" s="48"/>
      <c r="AKV319" s="48"/>
      <c r="AKW319" s="48"/>
      <c r="AKX319" s="48"/>
      <c r="AKY319" s="48"/>
      <c r="AKZ319" s="48"/>
      <c r="ALA319" s="48"/>
      <c r="ALB319" s="48"/>
      <c r="ALC319" s="48"/>
      <c r="ALD319" s="48"/>
      <c r="ALE319" s="48"/>
      <c r="ALF319" s="48"/>
      <c r="ALG319" s="48"/>
      <c r="ALH319" s="48"/>
      <c r="ALI319" s="48"/>
      <c r="ALJ319" s="48"/>
      <c r="ALK319" s="48"/>
      <c r="ALL319" s="48"/>
      <c r="ALM319" s="48"/>
      <c r="ALN319" s="48"/>
      <c r="ALO319" s="48"/>
      <c r="ALP319" s="48"/>
      <c r="ALQ319" s="48"/>
      <c r="ALR319" s="48"/>
      <c r="ALS319" s="48"/>
      <c r="ALT319" s="48"/>
      <c r="ALU319" s="48"/>
      <c r="ALV319" s="48"/>
      <c r="ALW319" s="48"/>
      <c r="ALX319" s="48"/>
      <c r="ALY319" s="48"/>
      <c r="ALZ319" s="48"/>
      <c r="AMA319" s="48"/>
      <c r="AMB319" s="48"/>
      <c r="AMC319" s="48"/>
      <c r="AMD319" s="48"/>
      <c r="AME319" s="48"/>
      <c r="AMF319" s="48"/>
      <c r="AMG319" s="48"/>
      <c r="AMH319" s="48"/>
      <c r="AMI319" s="48"/>
      <c r="AMJ319" s="2"/>
      <c r="AMK319" s="2"/>
    </row>
    <row r="320" s="70" customFormat="true" ht="111.15" hidden="false" customHeight="false" outlineLevel="0" collapsed="false">
      <c r="A320" s="66" t="s">
        <v>295</v>
      </c>
      <c r="B320" s="21" t="s">
        <v>296</v>
      </c>
      <c r="C320" s="85" t="n">
        <v>6900000000</v>
      </c>
      <c r="D320" s="86"/>
      <c r="E320" s="72" t="n">
        <f aca="false">E321</f>
        <v>678600</v>
      </c>
      <c r="AMJ320" s="2"/>
    </row>
    <row r="321" s="70" customFormat="true" ht="48.5" hidden="false" customHeight="false" outlineLevel="0" collapsed="false">
      <c r="A321" s="44"/>
      <c r="B321" s="30" t="s">
        <v>297</v>
      </c>
      <c r="C321" s="79" t="n">
        <v>6910000000</v>
      </c>
      <c r="D321" s="80"/>
      <c r="E321" s="74" t="n">
        <f aca="false">E322</f>
        <v>678600</v>
      </c>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c r="DA321" s="48"/>
      <c r="DB321" s="48"/>
      <c r="DC321" s="48"/>
      <c r="DD321" s="48"/>
      <c r="DE321" s="48"/>
      <c r="DF321" s="48"/>
      <c r="DG321" s="48"/>
      <c r="DH321" s="48"/>
      <c r="DI321" s="48"/>
      <c r="DJ321" s="48"/>
      <c r="DK321" s="48"/>
      <c r="DL321" s="48"/>
      <c r="DM321" s="48"/>
      <c r="DN321" s="48"/>
      <c r="DO321" s="48"/>
      <c r="DP321" s="48"/>
      <c r="DQ321" s="48"/>
      <c r="DR321" s="48"/>
      <c r="DS321" s="48"/>
      <c r="DT321" s="48"/>
      <c r="DU321" s="48"/>
      <c r="DV321" s="48"/>
      <c r="DW321" s="48"/>
      <c r="DX321" s="48"/>
      <c r="DY321" s="48"/>
      <c r="DZ321" s="48"/>
      <c r="EA321" s="48"/>
      <c r="EB321" s="48"/>
      <c r="EC321" s="48"/>
      <c r="ED321" s="48"/>
      <c r="EE321" s="48"/>
      <c r="EF321" s="48"/>
      <c r="EG321" s="48"/>
      <c r="EH321" s="48"/>
      <c r="EI321" s="48"/>
      <c r="EJ321" s="48"/>
      <c r="EK321" s="48"/>
      <c r="EL321" s="48"/>
      <c r="EM321" s="48"/>
      <c r="EN321" s="48"/>
      <c r="EO321" s="48"/>
      <c r="EP321" s="48"/>
      <c r="EQ321" s="48"/>
      <c r="ER321" s="48"/>
      <c r="ES321" s="48"/>
      <c r="ET321" s="48"/>
      <c r="EU321" s="48"/>
      <c r="EV321" s="48"/>
      <c r="EW321" s="48"/>
      <c r="EX321" s="48"/>
      <c r="EY321" s="48"/>
      <c r="EZ321" s="48"/>
      <c r="FA321" s="48"/>
      <c r="FB321" s="48"/>
      <c r="FC321" s="48"/>
      <c r="FD321" s="48"/>
      <c r="FE321" s="48"/>
      <c r="FF321" s="48"/>
      <c r="FG321" s="48"/>
      <c r="FH321" s="48"/>
      <c r="FI321" s="48"/>
      <c r="FJ321" s="48"/>
      <c r="FK321" s="48"/>
      <c r="FL321" s="48"/>
      <c r="FM321" s="48"/>
      <c r="FN321" s="48"/>
      <c r="FO321" s="48"/>
      <c r="FP321" s="48"/>
      <c r="FQ321" s="48"/>
      <c r="FR321" s="48"/>
      <c r="FS321" s="48"/>
      <c r="FT321" s="48"/>
      <c r="FU321" s="48"/>
      <c r="FV321" s="48"/>
      <c r="FW321" s="48"/>
      <c r="FX321" s="48"/>
      <c r="FY321" s="48"/>
      <c r="FZ321" s="48"/>
      <c r="GA321" s="48"/>
      <c r="GB321" s="48"/>
      <c r="GC321" s="48"/>
      <c r="GD321" s="48"/>
      <c r="GE321" s="48"/>
      <c r="GF321" s="48"/>
      <c r="GG321" s="48"/>
      <c r="GH321" s="48"/>
      <c r="GI321" s="48"/>
      <c r="GJ321" s="48"/>
      <c r="GK321" s="48"/>
      <c r="GL321" s="48"/>
      <c r="GM321" s="48"/>
      <c r="GN321" s="48"/>
      <c r="GO321" s="48"/>
      <c r="GP321" s="48"/>
      <c r="GQ321" s="48"/>
      <c r="GR321" s="48"/>
      <c r="GS321" s="48"/>
      <c r="GT321" s="48"/>
      <c r="GU321" s="48"/>
      <c r="GV321" s="48"/>
      <c r="GW321" s="48"/>
      <c r="GX321" s="48"/>
      <c r="GY321" s="48"/>
      <c r="GZ321" s="48"/>
      <c r="HA321" s="48"/>
      <c r="HB321" s="48"/>
      <c r="HC321" s="48"/>
      <c r="HD321" s="48"/>
      <c r="HE321" s="48"/>
      <c r="HF321" s="48"/>
      <c r="HG321" s="48"/>
      <c r="HH321" s="48"/>
      <c r="HI321" s="48"/>
      <c r="HJ321" s="48"/>
      <c r="HK321" s="48"/>
      <c r="HL321" s="48"/>
      <c r="HM321" s="48"/>
      <c r="HN321" s="48"/>
      <c r="HO321" s="48"/>
      <c r="HP321" s="48"/>
      <c r="HQ321" s="48"/>
      <c r="HR321" s="48"/>
      <c r="HS321" s="48"/>
      <c r="HT321" s="48"/>
      <c r="HU321" s="48"/>
      <c r="HV321" s="48"/>
      <c r="HW321" s="48"/>
      <c r="HX321" s="48"/>
      <c r="HY321" s="48"/>
      <c r="HZ321" s="48"/>
      <c r="IA321" s="48"/>
      <c r="IB321" s="48"/>
      <c r="IC321" s="48"/>
      <c r="ID321" s="48"/>
      <c r="IE321" s="48"/>
      <c r="IF321" s="48"/>
      <c r="IG321" s="48"/>
      <c r="IH321" s="48"/>
      <c r="II321" s="48"/>
      <c r="IJ321" s="48"/>
      <c r="IK321" s="48"/>
      <c r="IL321" s="48"/>
      <c r="IM321" s="48"/>
      <c r="IN321" s="48"/>
      <c r="IO321" s="48"/>
      <c r="IP321" s="48"/>
      <c r="IQ321" s="48"/>
      <c r="IR321" s="48"/>
      <c r="IS321" s="48"/>
      <c r="IT321" s="48"/>
      <c r="IU321" s="48"/>
      <c r="IV321" s="48"/>
      <c r="IW321" s="48"/>
      <c r="IX321" s="48"/>
      <c r="IY321" s="48"/>
      <c r="IZ321" s="48"/>
      <c r="JA321" s="48"/>
      <c r="JB321" s="48"/>
      <c r="JC321" s="48"/>
      <c r="JD321" s="48"/>
      <c r="JE321" s="48"/>
      <c r="JF321" s="48"/>
      <c r="JG321" s="48"/>
      <c r="JH321" s="48"/>
      <c r="JI321" s="48"/>
      <c r="JJ321" s="48"/>
      <c r="JK321" s="48"/>
      <c r="JL321" s="48"/>
      <c r="JM321" s="48"/>
      <c r="JN321" s="48"/>
      <c r="JO321" s="48"/>
      <c r="JP321" s="48"/>
      <c r="JQ321" s="48"/>
      <c r="JR321" s="48"/>
      <c r="JS321" s="48"/>
      <c r="JT321" s="48"/>
      <c r="JU321" s="48"/>
      <c r="JV321" s="48"/>
      <c r="JW321" s="48"/>
      <c r="JX321" s="48"/>
      <c r="JY321" s="48"/>
      <c r="JZ321" s="48"/>
      <c r="KA321" s="48"/>
      <c r="KB321" s="48"/>
      <c r="KC321" s="48"/>
      <c r="KD321" s="48"/>
      <c r="KE321" s="48"/>
      <c r="KF321" s="48"/>
      <c r="KG321" s="48"/>
      <c r="KH321" s="48"/>
      <c r="KI321" s="48"/>
      <c r="KJ321" s="48"/>
      <c r="KK321" s="48"/>
      <c r="KL321" s="48"/>
      <c r="KM321" s="48"/>
      <c r="KN321" s="48"/>
      <c r="KO321" s="48"/>
      <c r="KP321" s="48"/>
      <c r="KQ321" s="48"/>
      <c r="KR321" s="48"/>
      <c r="KS321" s="48"/>
      <c r="KT321" s="48"/>
      <c r="KU321" s="48"/>
      <c r="KV321" s="48"/>
      <c r="KW321" s="48"/>
      <c r="KX321" s="48"/>
      <c r="KY321" s="48"/>
      <c r="KZ321" s="48"/>
      <c r="LA321" s="48"/>
      <c r="LB321" s="48"/>
      <c r="LC321" s="48"/>
      <c r="LD321" s="48"/>
      <c r="LE321" s="48"/>
      <c r="LF321" s="48"/>
      <c r="LG321" s="48"/>
      <c r="LH321" s="48"/>
      <c r="LI321" s="48"/>
      <c r="LJ321" s="48"/>
      <c r="LK321" s="48"/>
      <c r="LL321" s="48"/>
      <c r="LM321" s="48"/>
      <c r="LN321" s="48"/>
      <c r="LO321" s="48"/>
      <c r="LP321" s="48"/>
      <c r="LQ321" s="48"/>
      <c r="LR321" s="48"/>
      <c r="LS321" s="48"/>
      <c r="LT321" s="48"/>
      <c r="LU321" s="48"/>
      <c r="LV321" s="48"/>
      <c r="LW321" s="48"/>
      <c r="LX321" s="48"/>
      <c r="LY321" s="48"/>
      <c r="LZ321" s="48"/>
      <c r="MA321" s="48"/>
      <c r="MB321" s="48"/>
      <c r="MC321" s="48"/>
      <c r="MD321" s="48"/>
      <c r="ME321" s="48"/>
      <c r="MF321" s="48"/>
      <c r="MG321" s="48"/>
      <c r="MH321" s="48"/>
      <c r="MI321" s="48"/>
      <c r="MJ321" s="48"/>
      <c r="MK321" s="48"/>
      <c r="ML321" s="48"/>
      <c r="MM321" s="48"/>
      <c r="MN321" s="48"/>
      <c r="MO321" s="48"/>
      <c r="MP321" s="48"/>
      <c r="MQ321" s="48"/>
      <c r="MR321" s="48"/>
      <c r="MS321" s="48"/>
      <c r="MT321" s="48"/>
      <c r="MU321" s="48"/>
      <c r="MV321" s="48"/>
      <c r="MW321" s="48"/>
      <c r="MX321" s="48"/>
      <c r="MY321" s="48"/>
      <c r="MZ321" s="48"/>
      <c r="NA321" s="48"/>
      <c r="NB321" s="48"/>
      <c r="NC321" s="48"/>
      <c r="ND321" s="48"/>
      <c r="NE321" s="48"/>
      <c r="NF321" s="48"/>
      <c r="NG321" s="48"/>
      <c r="NH321" s="48"/>
      <c r="NI321" s="48"/>
      <c r="NJ321" s="48"/>
      <c r="NK321" s="48"/>
      <c r="NL321" s="48"/>
      <c r="NM321" s="48"/>
      <c r="NN321" s="48"/>
      <c r="NO321" s="48"/>
      <c r="NP321" s="48"/>
      <c r="NQ321" s="48"/>
      <c r="NR321" s="48"/>
      <c r="NS321" s="48"/>
      <c r="NT321" s="48"/>
      <c r="NU321" s="48"/>
      <c r="NV321" s="48"/>
      <c r="NW321" s="48"/>
      <c r="NX321" s="48"/>
      <c r="NY321" s="48"/>
      <c r="NZ321" s="48"/>
      <c r="OA321" s="48"/>
      <c r="OB321" s="48"/>
      <c r="OC321" s="48"/>
      <c r="OD321" s="48"/>
      <c r="OE321" s="48"/>
      <c r="OF321" s="48"/>
      <c r="OG321" s="48"/>
      <c r="OH321" s="48"/>
      <c r="OI321" s="48"/>
      <c r="OJ321" s="48"/>
      <c r="OK321" s="48"/>
      <c r="OL321" s="48"/>
      <c r="OM321" s="48"/>
      <c r="ON321" s="48"/>
      <c r="OO321" s="48"/>
      <c r="OP321" s="48"/>
      <c r="OQ321" s="48"/>
      <c r="OR321" s="48"/>
      <c r="OS321" s="48"/>
      <c r="OT321" s="48"/>
      <c r="OU321" s="48"/>
      <c r="OV321" s="48"/>
      <c r="OW321" s="48"/>
      <c r="OX321" s="48"/>
      <c r="OY321" s="48"/>
      <c r="OZ321" s="48"/>
      <c r="PA321" s="48"/>
      <c r="PB321" s="48"/>
      <c r="PC321" s="48"/>
      <c r="PD321" s="48"/>
      <c r="PE321" s="48"/>
      <c r="PF321" s="48"/>
      <c r="PG321" s="48"/>
      <c r="PH321" s="48"/>
      <c r="PI321" s="48"/>
      <c r="PJ321" s="48"/>
      <c r="PK321" s="48"/>
      <c r="PL321" s="48"/>
      <c r="PM321" s="48"/>
      <c r="PN321" s="48"/>
      <c r="PO321" s="48"/>
      <c r="PP321" s="48"/>
      <c r="PQ321" s="48"/>
      <c r="PR321" s="48"/>
      <c r="PS321" s="48"/>
      <c r="PT321" s="48"/>
      <c r="PU321" s="48"/>
      <c r="PV321" s="48"/>
      <c r="PW321" s="48"/>
      <c r="PX321" s="48"/>
      <c r="PY321" s="48"/>
      <c r="PZ321" s="48"/>
      <c r="QA321" s="48"/>
      <c r="QB321" s="48"/>
      <c r="QC321" s="48"/>
      <c r="QD321" s="48"/>
      <c r="QE321" s="48"/>
      <c r="QF321" s="48"/>
      <c r="QG321" s="48"/>
      <c r="QH321" s="48"/>
      <c r="QI321" s="48"/>
      <c r="QJ321" s="48"/>
      <c r="QK321" s="48"/>
      <c r="QL321" s="48"/>
      <c r="QM321" s="48"/>
      <c r="QN321" s="48"/>
      <c r="QO321" s="48"/>
      <c r="QP321" s="48"/>
      <c r="QQ321" s="48"/>
      <c r="QR321" s="48"/>
      <c r="QS321" s="48"/>
      <c r="QT321" s="48"/>
      <c r="QU321" s="48"/>
      <c r="QV321" s="48"/>
      <c r="QW321" s="48"/>
      <c r="QX321" s="48"/>
      <c r="QY321" s="48"/>
      <c r="QZ321" s="48"/>
      <c r="RA321" s="48"/>
      <c r="RB321" s="48"/>
      <c r="RC321" s="48"/>
      <c r="RD321" s="48"/>
      <c r="RE321" s="48"/>
      <c r="RF321" s="48"/>
      <c r="RG321" s="48"/>
      <c r="RH321" s="48"/>
      <c r="RI321" s="48"/>
      <c r="RJ321" s="48"/>
      <c r="RK321" s="48"/>
      <c r="RL321" s="48"/>
      <c r="RM321" s="48"/>
      <c r="RN321" s="48"/>
      <c r="RO321" s="48"/>
      <c r="RP321" s="48"/>
      <c r="RQ321" s="48"/>
      <c r="RR321" s="48"/>
      <c r="RS321" s="48"/>
      <c r="RT321" s="48"/>
      <c r="RU321" s="48"/>
      <c r="RV321" s="48"/>
      <c r="RW321" s="48"/>
      <c r="RX321" s="48"/>
      <c r="RY321" s="48"/>
      <c r="RZ321" s="48"/>
      <c r="SA321" s="48"/>
      <c r="SB321" s="48"/>
      <c r="SC321" s="48"/>
      <c r="SD321" s="48"/>
      <c r="SE321" s="48"/>
      <c r="SF321" s="48"/>
      <c r="SG321" s="48"/>
      <c r="SH321" s="48"/>
      <c r="SI321" s="48"/>
      <c r="SJ321" s="48"/>
      <c r="SK321" s="48"/>
      <c r="SL321" s="48"/>
      <c r="SM321" s="48"/>
      <c r="SN321" s="48"/>
      <c r="SO321" s="48"/>
      <c r="SP321" s="48"/>
      <c r="SQ321" s="48"/>
      <c r="SR321" s="48"/>
      <c r="SS321" s="48"/>
      <c r="ST321" s="48"/>
      <c r="SU321" s="48"/>
      <c r="SV321" s="48"/>
      <c r="SW321" s="48"/>
      <c r="SX321" s="48"/>
      <c r="SY321" s="48"/>
      <c r="SZ321" s="48"/>
      <c r="TA321" s="48"/>
      <c r="TB321" s="48"/>
      <c r="TC321" s="48"/>
      <c r="TD321" s="48"/>
      <c r="TE321" s="48"/>
      <c r="TF321" s="48"/>
      <c r="TG321" s="48"/>
      <c r="TH321" s="48"/>
      <c r="TI321" s="48"/>
      <c r="TJ321" s="48"/>
      <c r="TK321" s="48"/>
      <c r="TL321" s="48"/>
      <c r="TM321" s="48"/>
      <c r="TN321" s="48"/>
      <c r="TO321" s="48"/>
      <c r="TP321" s="48"/>
      <c r="TQ321" s="48"/>
      <c r="TR321" s="48"/>
      <c r="TS321" s="48"/>
      <c r="TT321" s="48"/>
      <c r="TU321" s="48"/>
      <c r="TV321" s="48"/>
      <c r="TW321" s="48"/>
      <c r="TX321" s="48"/>
      <c r="TY321" s="48"/>
      <c r="TZ321" s="48"/>
      <c r="UA321" s="48"/>
      <c r="UB321" s="48"/>
      <c r="UC321" s="48"/>
      <c r="UD321" s="48"/>
      <c r="UE321" s="48"/>
      <c r="UF321" s="48"/>
      <c r="UG321" s="48"/>
      <c r="UH321" s="48"/>
      <c r="UI321" s="48"/>
      <c r="UJ321" s="48"/>
      <c r="UK321" s="48"/>
      <c r="UL321" s="48"/>
      <c r="UM321" s="48"/>
      <c r="UN321" s="48"/>
      <c r="UO321" s="48"/>
      <c r="UP321" s="48"/>
      <c r="UQ321" s="48"/>
      <c r="UR321" s="48"/>
      <c r="US321" s="48"/>
      <c r="UT321" s="48"/>
      <c r="UU321" s="48"/>
      <c r="UV321" s="48"/>
      <c r="UW321" s="48"/>
      <c r="UX321" s="48"/>
      <c r="UY321" s="48"/>
      <c r="UZ321" s="48"/>
      <c r="VA321" s="48"/>
      <c r="VB321" s="48"/>
      <c r="VC321" s="48"/>
      <c r="VD321" s="48"/>
      <c r="VE321" s="48"/>
      <c r="VF321" s="48"/>
      <c r="VG321" s="48"/>
      <c r="VH321" s="48"/>
      <c r="VI321" s="48"/>
      <c r="VJ321" s="48"/>
      <c r="VK321" s="48"/>
      <c r="VL321" s="48"/>
      <c r="VM321" s="48"/>
      <c r="VN321" s="48"/>
      <c r="VO321" s="48"/>
      <c r="VP321" s="48"/>
      <c r="VQ321" s="48"/>
      <c r="VR321" s="48"/>
      <c r="VS321" s="48"/>
      <c r="VT321" s="48"/>
      <c r="VU321" s="48"/>
      <c r="VV321" s="48"/>
      <c r="VW321" s="48"/>
      <c r="VX321" s="48"/>
      <c r="VY321" s="48"/>
      <c r="VZ321" s="48"/>
      <c r="WA321" s="48"/>
      <c r="WB321" s="48"/>
      <c r="WC321" s="48"/>
      <c r="WD321" s="48"/>
      <c r="WE321" s="48"/>
      <c r="WF321" s="48"/>
      <c r="WG321" s="48"/>
      <c r="WH321" s="48"/>
      <c r="WI321" s="48"/>
      <c r="WJ321" s="48"/>
      <c r="WK321" s="48"/>
      <c r="WL321" s="48"/>
      <c r="WM321" s="48"/>
      <c r="WN321" s="48"/>
      <c r="WO321" s="48"/>
      <c r="WP321" s="48"/>
      <c r="WQ321" s="48"/>
      <c r="WR321" s="48"/>
      <c r="WS321" s="48"/>
      <c r="WT321" s="48"/>
      <c r="WU321" s="48"/>
      <c r="WV321" s="48"/>
      <c r="WW321" s="48"/>
      <c r="WX321" s="48"/>
      <c r="WY321" s="48"/>
      <c r="WZ321" s="48"/>
      <c r="XA321" s="48"/>
      <c r="XB321" s="48"/>
      <c r="XC321" s="48"/>
      <c r="XD321" s="48"/>
      <c r="XE321" s="48"/>
      <c r="XF321" s="48"/>
      <c r="XG321" s="48"/>
      <c r="XH321" s="48"/>
      <c r="XI321" s="48"/>
      <c r="XJ321" s="48"/>
      <c r="XK321" s="48"/>
      <c r="XL321" s="48"/>
      <c r="XM321" s="48"/>
      <c r="XN321" s="48"/>
      <c r="XO321" s="48"/>
      <c r="XP321" s="48"/>
      <c r="XQ321" s="48"/>
      <c r="XR321" s="48"/>
      <c r="XS321" s="48"/>
      <c r="XT321" s="48"/>
      <c r="XU321" s="48"/>
      <c r="XV321" s="48"/>
      <c r="XW321" s="48"/>
      <c r="XX321" s="48"/>
      <c r="XY321" s="48"/>
      <c r="XZ321" s="48"/>
      <c r="YA321" s="48"/>
      <c r="YB321" s="48"/>
      <c r="YC321" s="48"/>
      <c r="YD321" s="48"/>
      <c r="YE321" s="48"/>
      <c r="YF321" s="48"/>
      <c r="YG321" s="48"/>
      <c r="YH321" s="48"/>
      <c r="YI321" s="48"/>
      <c r="YJ321" s="48"/>
      <c r="YK321" s="48"/>
      <c r="YL321" s="48"/>
      <c r="YM321" s="48"/>
      <c r="YN321" s="48"/>
      <c r="YO321" s="48"/>
      <c r="YP321" s="48"/>
      <c r="YQ321" s="48"/>
      <c r="YR321" s="48"/>
      <c r="YS321" s="48"/>
      <c r="YT321" s="48"/>
      <c r="YU321" s="48"/>
      <c r="YV321" s="48"/>
      <c r="YW321" s="48"/>
      <c r="YX321" s="48"/>
      <c r="YY321" s="48"/>
      <c r="YZ321" s="48"/>
      <c r="ZA321" s="48"/>
      <c r="ZB321" s="48"/>
      <c r="ZC321" s="48"/>
      <c r="ZD321" s="48"/>
      <c r="ZE321" s="48"/>
      <c r="ZF321" s="48"/>
      <c r="ZG321" s="48"/>
      <c r="ZH321" s="48"/>
      <c r="ZI321" s="48"/>
      <c r="ZJ321" s="48"/>
      <c r="ZK321" s="48"/>
      <c r="ZL321" s="48"/>
      <c r="ZM321" s="48"/>
      <c r="ZN321" s="48"/>
      <c r="ZO321" s="48"/>
      <c r="ZP321" s="48"/>
      <c r="ZQ321" s="48"/>
      <c r="ZR321" s="48"/>
      <c r="ZS321" s="48"/>
      <c r="ZT321" s="48"/>
      <c r="ZU321" s="48"/>
      <c r="ZV321" s="48"/>
      <c r="ZW321" s="48"/>
      <c r="ZX321" s="48"/>
      <c r="ZY321" s="48"/>
      <c r="ZZ321" s="48"/>
      <c r="AAA321" s="48"/>
      <c r="AAB321" s="48"/>
      <c r="AAC321" s="48"/>
      <c r="AAD321" s="48"/>
      <c r="AAE321" s="48"/>
      <c r="AAF321" s="48"/>
      <c r="AAG321" s="48"/>
      <c r="AAH321" s="48"/>
      <c r="AAI321" s="48"/>
      <c r="AAJ321" s="48"/>
      <c r="AAK321" s="48"/>
      <c r="AAL321" s="48"/>
      <c r="AAM321" s="48"/>
      <c r="AAN321" s="48"/>
      <c r="AAO321" s="48"/>
      <c r="AAP321" s="48"/>
      <c r="AAQ321" s="48"/>
      <c r="AAR321" s="48"/>
      <c r="AAS321" s="48"/>
      <c r="AAT321" s="48"/>
      <c r="AAU321" s="48"/>
      <c r="AAV321" s="48"/>
      <c r="AAW321" s="48"/>
      <c r="AAX321" s="48"/>
      <c r="AAY321" s="48"/>
      <c r="AAZ321" s="48"/>
      <c r="ABA321" s="48"/>
      <c r="ABB321" s="48"/>
      <c r="ABC321" s="48"/>
      <c r="ABD321" s="48"/>
      <c r="ABE321" s="48"/>
      <c r="ABF321" s="48"/>
      <c r="ABG321" s="48"/>
      <c r="ABH321" s="48"/>
      <c r="ABI321" s="48"/>
      <c r="ABJ321" s="48"/>
      <c r="ABK321" s="48"/>
      <c r="ABL321" s="48"/>
      <c r="ABM321" s="48"/>
      <c r="ABN321" s="48"/>
      <c r="ABO321" s="48"/>
      <c r="ABP321" s="48"/>
      <c r="ABQ321" s="48"/>
      <c r="ABR321" s="48"/>
      <c r="ABS321" s="48"/>
      <c r="ABT321" s="48"/>
      <c r="ABU321" s="48"/>
      <c r="ABV321" s="48"/>
      <c r="ABW321" s="48"/>
      <c r="ABX321" s="48"/>
      <c r="ABY321" s="48"/>
      <c r="ABZ321" s="48"/>
      <c r="ACA321" s="48"/>
      <c r="ACB321" s="48"/>
      <c r="ACC321" s="48"/>
      <c r="ACD321" s="48"/>
      <c r="ACE321" s="48"/>
      <c r="ACF321" s="48"/>
      <c r="ACG321" s="48"/>
      <c r="ACH321" s="48"/>
      <c r="ACI321" s="48"/>
      <c r="ACJ321" s="48"/>
      <c r="ACK321" s="48"/>
      <c r="ACL321" s="48"/>
      <c r="ACM321" s="48"/>
      <c r="ACN321" s="48"/>
      <c r="ACO321" s="48"/>
      <c r="ACP321" s="48"/>
      <c r="ACQ321" s="48"/>
      <c r="ACR321" s="48"/>
      <c r="ACS321" s="48"/>
      <c r="ACT321" s="48"/>
      <c r="ACU321" s="48"/>
      <c r="ACV321" s="48"/>
      <c r="ACW321" s="48"/>
      <c r="ACX321" s="48"/>
      <c r="ACY321" s="48"/>
      <c r="ACZ321" s="48"/>
      <c r="ADA321" s="48"/>
      <c r="ADB321" s="48"/>
      <c r="ADC321" s="48"/>
      <c r="ADD321" s="48"/>
      <c r="ADE321" s="48"/>
      <c r="ADF321" s="48"/>
      <c r="ADG321" s="48"/>
      <c r="ADH321" s="48"/>
      <c r="ADI321" s="48"/>
      <c r="ADJ321" s="48"/>
      <c r="ADK321" s="48"/>
      <c r="ADL321" s="48"/>
      <c r="ADM321" s="48"/>
      <c r="ADN321" s="48"/>
      <c r="ADO321" s="48"/>
      <c r="ADP321" s="48"/>
      <c r="ADQ321" s="48"/>
      <c r="ADR321" s="48"/>
      <c r="ADS321" s="48"/>
      <c r="ADT321" s="48"/>
      <c r="ADU321" s="48"/>
      <c r="ADV321" s="48"/>
      <c r="ADW321" s="48"/>
      <c r="ADX321" s="48"/>
      <c r="ADY321" s="48"/>
      <c r="ADZ321" s="48"/>
      <c r="AEA321" s="48"/>
      <c r="AEB321" s="48"/>
      <c r="AEC321" s="48"/>
      <c r="AED321" s="48"/>
      <c r="AEE321" s="48"/>
      <c r="AEF321" s="48"/>
      <c r="AEG321" s="48"/>
      <c r="AEH321" s="48"/>
      <c r="AEI321" s="48"/>
      <c r="AEJ321" s="48"/>
      <c r="AEK321" s="48"/>
      <c r="AEL321" s="48"/>
      <c r="AEM321" s="48"/>
      <c r="AEN321" s="48"/>
      <c r="AEO321" s="48"/>
      <c r="AEP321" s="48"/>
      <c r="AEQ321" s="48"/>
      <c r="AER321" s="48"/>
      <c r="AES321" s="48"/>
      <c r="AET321" s="48"/>
      <c r="AEU321" s="48"/>
      <c r="AEV321" s="48"/>
      <c r="AEW321" s="48"/>
      <c r="AEX321" s="48"/>
      <c r="AEY321" s="48"/>
      <c r="AEZ321" s="48"/>
      <c r="AFA321" s="48"/>
      <c r="AFB321" s="48"/>
      <c r="AFC321" s="48"/>
      <c r="AFD321" s="48"/>
      <c r="AFE321" s="48"/>
      <c r="AFF321" s="48"/>
      <c r="AFG321" s="48"/>
      <c r="AFH321" s="48"/>
      <c r="AFI321" s="48"/>
      <c r="AFJ321" s="48"/>
      <c r="AFK321" s="48"/>
      <c r="AFL321" s="48"/>
      <c r="AFM321" s="48"/>
      <c r="AFN321" s="48"/>
      <c r="AFO321" s="48"/>
      <c r="AFP321" s="48"/>
      <c r="AFQ321" s="48"/>
      <c r="AFR321" s="48"/>
      <c r="AFS321" s="48"/>
      <c r="AFT321" s="48"/>
      <c r="AFU321" s="48"/>
      <c r="AFV321" s="48"/>
      <c r="AFW321" s="48"/>
      <c r="AFX321" s="48"/>
      <c r="AFY321" s="48"/>
      <c r="AFZ321" s="48"/>
      <c r="AGA321" s="48"/>
      <c r="AGB321" s="48"/>
      <c r="AGC321" s="48"/>
      <c r="AGD321" s="48"/>
      <c r="AGE321" s="48"/>
      <c r="AGF321" s="48"/>
      <c r="AGG321" s="48"/>
      <c r="AGH321" s="48"/>
      <c r="AGI321" s="48"/>
      <c r="AGJ321" s="48"/>
      <c r="AGK321" s="48"/>
      <c r="AGL321" s="48"/>
      <c r="AGM321" s="48"/>
      <c r="AGN321" s="48"/>
      <c r="AGO321" s="48"/>
      <c r="AGP321" s="48"/>
      <c r="AGQ321" s="48"/>
      <c r="AGR321" s="48"/>
      <c r="AGS321" s="48"/>
      <c r="AGT321" s="48"/>
      <c r="AGU321" s="48"/>
      <c r="AGV321" s="48"/>
      <c r="AGW321" s="48"/>
      <c r="AGX321" s="48"/>
      <c r="AGY321" s="48"/>
      <c r="AGZ321" s="48"/>
      <c r="AHA321" s="48"/>
      <c r="AHB321" s="48"/>
      <c r="AHC321" s="48"/>
      <c r="AHD321" s="48"/>
      <c r="AHE321" s="48"/>
      <c r="AHF321" s="48"/>
      <c r="AHG321" s="48"/>
      <c r="AHH321" s="48"/>
      <c r="AHI321" s="48"/>
      <c r="AHJ321" s="48"/>
      <c r="AHK321" s="48"/>
      <c r="AHL321" s="48"/>
      <c r="AHM321" s="48"/>
      <c r="AHN321" s="48"/>
      <c r="AHO321" s="48"/>
      <c r="AHP321" s="48"/>
      <c r="AHQ321" s="48"/>
      <c r="AHR321" s="48"/>
      <c r="AHS321" s="48"/>
      <c r="AHT321" s="48"/>
      <c r="AHU321" s="48"/>
      <c r="AHV321" s="48"/>
      <c r="AHW321" s="48"/>
      <c r="AHX321" s="48"/>
      <c r="AHY321" s="48"/>
      <c r="AHZ321" s="48"/>
      <c r="AIA321" s="48"/>
      <c r="AIB321" s="48"/>
      <c r="AIC321" s="48"/>
      <c r="AID321" s="48"/>
      <c r="AIE321" s="48"/>
      <c r="AIF321" s="48"/>
      <c r="AIG321" s="48"/>
      <c r="AIH321" s="48"/>
      <c r="AII321" s="48"/>
      <c r="AIJ321" s="48"/>
      <c r="AIK321" s="48"/>
      <c r="AIL321" s="48"/>
      <c r="AIM321" s="48"/>
      <c r="AIN321" s="48"/>
      <c r="AIO321" s="48"/>
      <c r="AIP321" s="48"/>
      <c r="AIQ321" s="48"/>
      <c r="AIR321" s="48"/>
      <c r="AIS321" s="48"/>
      <c r="AIT321" s="48"/>
      <c r="AIU321" s="48"/>
      <c r="AIV321" s="48"/>
      <c r="AIW321" s="48"/>
      <c r="AIX321" s="48"/>
      <c r="AIY321" s="48"/>
      <c r="AIZ321" s="48"/>
      <c r="AJA321" s="48"/>
      <c r="AJB321" s="48"/>
      <c r="AJC321" s="48"/>
      <c r="AJD321" s="48"/>
      <c r="AJE321" s="48"/>
      <c r="AJF321" s="48"/>
      <c r="AJG321" s="48"/>
      <c r="AJH321" s="48"/>
      <c r="AJI321" s="48"/>
      <c r="AJJ321" s="48"/>
      <c r="AJK321" s="48"/>
      <c r="AJL321" s="48"/>
      <c r="AJM321" s="48"/>
      <c r="AJN321" s="48"/>
      <c r="AJO321" s="48"/>
      <c r="AJP321" s="48"/>
      <c r="AJQ321" s="48"/>
      <c r="AJR321" s="48"/>
      <c r="AJS321" s="48"/>
      <c r="AJT321" s="48"/>
      <c r="AJU321" s="48"/>
      <c r="AJV321" s="48"/>
      <c r="AJW321" s="48"/>
      <c r="AJX321" s="48"/>
      <c r="AJY321" s="48"/>
      <c r="AJZ321" s="48"/>
      <c r="AKA321" s="48"/>
      <c r="AKB321" s="48"/>
      <c r="AKC321" s="48"/>
      <c r="AKD321" s="48"/>
      <c r="AKE321" s="48"/>
      <c r="AKF321" s="48"/>
      <c r="AKG321" s="48"/>
      <c r="AKH321" s="48"/>
      <c r="AKI321" s="48"/>
      <c r="AKJ321" s="48"/>
      <c r="AKK321" s="48"/>
      <c r="AKL321" s="48"/>
      <c r="AKM321" s="48"/>
      <c r="AKN321" s="48"/>
      <c r="AKO321" s="48"/>
      <c r="AKP321" s="48"/>
      <c r="AKQ321" s="48"/>
      <c r="AKR321" s="48"/>
      <c r="AKS321" s="48"/>
      <c r="AKT321" s="48"/>
      <c r="AKU321" s="48"/>
      <c r="AKV321" s="48"/>
      <c r="AKW321" s="48"/>
      <c r="AKX321" s="48"/>
      <c r="AKY321" s="48"/>
      <c r="AKZ321" s="48"/>
      <c r="ALA321" s="48"/>
      <c r="ALB321" s="48"/>
      <c r="ALC321" s="48"/>
      <c r="ALD321" s="48"/>
      <c r="ALE321" s="48"/>
      <c r="ALF321" s="48"/>
      <c r="ALG321" s="48"/>
      <c r="ALH321" s="48"/>
      <c r="ALI321" s="48"/>
      <c r="ALJ321" s="48"/>
      <c r="ALK321" s="48"/>
      <c r="ALL321" s="48"/>
      <c r="ALM321" s="48"/>
      <c r="ALN321" s="48"/>
      <c r="ALO321" s="48"/>
      <c r="ALP321" s="48"/>
      <c r="ALQ321" s="48"/>
      <c r="ALR321" s="48"/>
      <c r="ALS321" s="48"/>
      <c r="ALT321" s="48"/>
      <c r="ALU321" s="48"/>
      <c r="ALV321" s="48"/>
      <c r="ALW321" s="48"/>
      <c r="ALX321" s="48"/>
      <c r="ALY321" s="48"/>
      <c r="ALZ321" s="48"/>
      <c r="AMA321" s="48"/>
      <c r="AMB321" s="48"/>
      <c r="AMC321" s="48"/>
      <c r="AMD321" s="48"/>
      <c r="AME321" s="48"/>
      <c r="AMF321" s="48"/>
      <c r="AMG321" s="48"/>
      <c r="AMH321" s="48"/>
      <c r="AMI321" s="48"/>
      <c r="AMJ321" s="2"/>
      <c r="AMK321" s="2"/>
    </row>
    <row r="322" s="70" customFormat="true" ht="111.15" hidden="false" customHeight="false" outlineLevel="0" collapsed="false">
      <c r="A322" s="44"/>
      <c r="B322" s="30" t="s">
        <v>298</v>
      </c>
      <c r="C322" s="79" t="n">
        <v>6910010500</v>
      </c>
      <c r="D322" s="80"/>
      <c r="E322" s="74" t="n">
        <f aca="false">E323</f>
        <v>678600</v>
      </c>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c r="DA322" s="48"/>
      <c r="DB322" s="48"/>
      <c r="DC322" s="48"/>
      <c r="DD322" s="48"/>
      <c r="DE322" s="48"/>
      <c r="DF322" s="48"/>
      <c r="DG322" s="48"/>
      <c r="DH322" s="48"/>
      <c r="DI322" s="48"/>
      <c r="DJ322" s="48"/>
      <c r="DK322" s="48"/>
      <c r="DL322" s="48"/>
      <c r="DM322" s="48"/>
      <c r="DN322" s="48"/>
      <c r="DO322" s="48"/>
      <c r="DP322" s="48"/>
      <c r="DQ322" s="48"/>
      <c r="DR322" s="48"/>
      <c r="DS322" s="48"/>
      <c r="DT322" s="48"/>
      <c r="DU322" s="48"/>
      <c r="DV322" s="48"/>
      <c r="DW322" s="48"/>
      <c r="DX322" s="48"/>
      <c r="DY322" s="48"/>
      <c r="DZ322" s="48"/>
      <c r="EA322" s="48"/>
      <c r="EB322" s="48"/>
      <c r="EC322" s="48"/>
      <c r="ED322" s="48"/>
      <c r="EE322" s="48"/>
      <c r="EF322" s="48"/>
      <c r="EG322" s="48"/>
      <c r="EH322" s="48"/>
      <c r="EI322" s="48"/>
      <c r="EJ322" s="48"/>
      <c r="EK322" s="48"/>
      <c r="EL322" s="48"/>
      <c r="EM322" s="48"/>
      <c r="EN322" s="48"/>
      <c r="EO322" s="48"/>
      <c r="EP322" s="48"/>
      <c r="EQ322" s="48"/>
      <c r="ER322" s="48"/>
      <c r="ES322" s="48"/>
      <c r="ET322" s="48"/>
      <c r="EU322" s="48"/>
      <c r="EV322" s="48"/>
      <c r="EW322" s="48"/>
      <c r="EX322" s="48"/>
      <c r="EY322" s="48"/>
      <c r="EZ322" s="48"/>
      <c r="FA322" s="48"/>
      <c r="FB322" s="48"/>
      <c r="FC322" s="48"/>
      <c r="FD322" s="48"/>
      <c r="FE322" s="48"/>
      <c r="FF322" s="48"/>
      <c r="FG322" s="48"/>
      <c r="FH322" s="48"/>
      <c r="FI322" s="48"/>
      <c r="FJ322" s="48"/>
      <c r="FK322" s="48"/>
      <c r="FL322" s="48"/>
      <c r="FM322" s="48"/>
      <c r="FN322" s="48"/>
      <c r="FO322" s="48"/>
      <c r="FP322" s="48"/>
      <c r="FQ322" s="48"/>
      <c r="FR322" s="48"/>
      <c r="FS322" s="48"/>
      <c r="FT322" s="48"/>
      <c r="FU322" s="48"/>
      <c r="FV322" s="48"/>
      <c r="FW322" s="48"/>
      <c r="FX322" s="48"/>
      <c r="FY322" s="48"/>
      <c r="FZ322" s="48"/>
      <c r="GA322" s="48"/>
      <c r="GB322" s="48"/>
      <c r="GC322" s="48"/>
      <c r="GD322" s="48"/>
      <c r="GE322" s="48"/>
      <c r="GF322" s="48"/>
      <c r="GG322" s="48"/>
      <c r="GH322" s="48"/>
      <c r="GI322" s="48"/>
      <c r="GJ322" s="48"/>
      <c r="GK322" s="48"/>
      <c r="GL322" s="48"/>
      <c r="GM322" s="48"/>
      <c r="GN322" s="48"/>
      <c r="GO322" s="48"/>
      <c r="GP322" s="48"/>
      <c r="GQ322" s="48"/>
      <c r="GR322" s="48"/>
      <c r="GS322" s="48"/>
      <c r="GT322" s="48"/>
      <c r="GU322" s="48"/>
      <c r="GV322" s="48"/>
      <c r="GW322" s="48"/>
      <c r="GX322" s="48"/>
      <c r="GY322" s="48"/>
      <c r="GZ322" s="48"/>
      <c r="HA322" s="48"/>
      <c r="HB322" s="48"/>
      <c r="HC322" s="48"/>
      <c r="HD322" s="48"/>
      <c r="HE322" s="48"/>
      <c r="HF322" s="48"/>
      <c r="HG322" s="48"/>
      <c r="HH322" s="48"/>
      <c r="HI322" s="48"/>
      <c r="HJ322" s="48"/>
      <c r="HK322" s="48"/>
      <c r="HL322" s="48"/>
      <c r="HM322" s="48"/>
      <c r="HN322" s="48"/>
      <c r="HO322" s="48"/>
      <c r="HP322" s="48"/>
      <c r="HQ322" s="48"/>
      <c r="HR322" s="48"/>
      <c r="HS322" s="48"/>
      <c r="HT322" s="48"/>
      <c r="HU322" s="48"/>
      <c r="HV322" s="48"/>
      <c r="HW322" s="48"/>
      <c r="HX322" s="48"/>
      <c r="HY322" s="48"/>
      <c r="HZ322" s="48"/>
      <c r="IA322" s="48"/>
      <c r="IB322" s="48"/>
      <c r="IC322" s="48"/>
      <c r="ID322" s="48"/>
      <c r="IE322" s="48"/>
      <c r="IF322" s="48"/>
      <c r="IG322" s="48"/>
      <c r="IH322" s="48"/>
      <c r="II322" s="48"/>
      <c r="IJ322" s="48"/>
      <c r="IK322" s="48"/>
      <c r="IL322" s="48"/>
      <c r="IM322" s="48"/>
      <c r="IN322" s="48"/>
      <c r="IO322" s="48"/>
      <c r="IP322" s="48"/>
      <c r="IQ322" s="48"/>
      <c r="IR322" s="48"/>
      <c r="IS322" s="48"/>
      <c r="IT322" s="48"/>
      <c r="IU322" s="48"/>
      <c r="IV322" s="48"/>
      <c r="IW322" s="48"/>
      <c r="IX322" s="48"/>
      <c r="IY322" s="48"/>
      <c r="IZ322" s="48"/>
      <c r="JA322" s="48"/>
      <c r="JB322" s="48"/>
      <c r="JC322" s="48"/>
      <c r="JD322" s="48"/>
      <c r="JE322" s="48"/>
      <c r="JF322" s="48"/>
      <c r="JG322" s="48"/>
      <c r="JH322" s="48"/>
      <c r="JI322" s="48"/>
      <c r="JJ322" s="48"/>
      <c r="JK322" s="48"/>
      <c r="JL322" s="48"/>
      <c r="JM322" s="48"/>
      <c r="JN322" s="48"/>
      <c r="JO322" s="48"/>
      <c r="JP322" s="48"/>
      <c r="JQ322" s="48"/>
      <c r="JR322" s="48"/>
      <c r="JS322" s="48"/>
      <c r="JT322" s="48"/>
      <c r="JU322" s="48"/>
      <c r="JV322" s="48"/>
      <c r="JW322" s="48"/>
      <c r="JX322" s="48"/>
      <c r="JY322" s="48"/>
      <c r="JZ322" s="48"/>
      <c r="KA322" s="48"/>
      <c r="KB322" s="48"/>
      <c r="KC322" s="48"/>
      <c r="KD322" s="48"/>
      <c r="KE322" s="48"/>
      <c r="KF322" s="48"/>
      <c r="KG322" s="48"/>
      <c r="KH322" s="48"/>
      <c r="KI322" s="48"/>
      <c r="KJ322" s="48"/>
      <c r="KK322" s="48"/>
      <c r="KL322" s="48"/>
      <c r="KM322" s="48"/>
      <c r="KN322" s="48"/>
      <c r="KO322" s="48"/>
      <c r="KP322" s="48"/>
      <c r="KQ322" s="48"/>
      <c r="KR322" s="48"/>
      <c r="KS322" s="48"/>
      <c r="KT322" s="48"/>
      <c r="KU322" s="48"/>
      <c r="KV322" s="48"/>
      <c r="KW322" s="48"/>
      <c r="KX322" s="48"/>
      <c r="KY322" s="48"/>
      <c r="KZ322" s="48"/>
      <c r="LA322" s="48"/>
      <c r="LB322" s="48"/>
      <c r="LC322" s="48"/>
      <c r="LD322" s="48"/>
      <c r="LE322" s="48"/>
      <c r="LF322" s="48"/>
      <c r="LG322" s="48"/>
      <c r="LH322" s="48"/>
      <c r="LI322" s="48"/>
      <c r="LJ322" s="48"/>
      <c r="LK322" s="48"/>
      <c r="LL322" s="48"/>
      <c r="LM322" s="48"/>
      <c r="LN322" s="48"/>
      <c r="LO322" s="48"/>
      <c r="LP322" s="48"/>
      <c r="LQ322" s="48"/>
      <c r="LR322" s="48"/>
      <c r="LS322" s="48"/>
      <c r="LT322" s="48"/>
      <c r="LU322" s="48"/>
      <c r="LV322" s="48"/>
      <c r="LW322" s="48"/>
      <c r="LX322" s="48"/>
      <c r="LY322" s="48"/>
      <c r="LZ322" s="48"/>
      <c r="MA322" s="48"/>
      <c r="MB322" s="48"/>
      <c r="MC322" s="48"/>
      <c r="MD322" s="48"/>
      <c r="ME322" s="48"/>
      <c r="MF322" s="48"/>
      <c r="MG322" s="48"/>
      <c r="MH322" s="48"/>
      <c r="MI322" s="48"/>
      <c r="MJ322" s="48"/>
      <c r="MK322" s="48"/>
      <c r="ML322" s="48"/>
      <c r="MM322" s="48"/>
      <c r="MN322" s="48"/>
      <c r="MO322" s="48"/>
      <c r="MP322" s="48"/>
      <c r="MQ322" s="48"/>
      <c r="MR322" s="48"/>
      <c r="MS322" s="48"/>
      <c r="MT322" s="48"/>
      <c r="MU322" s="48"/>
      <c r="MV322" s="48"/>
      <c r="MW322" s="48"/>
      <c r="MX322" s="48"/>
      <c r="MY322" s="48"/>
      <c r="MZ322" s="48"/>
      <c r="NA322" s="48"/>
      <c r="NB322" s="48"/>
      <c r="NC322" s="48"/>
      <c r="ND322" s="48"/>
      <c r="NE322" s="48"/>
      <c r="NF322" s="48"/>
      <c r="NG322" s="48"/>
      <c r="NH322" s="48"/>
      <c r="NI322" s="48"/>
      <c r="NJ322" s="48"/>
      <c r="NK322" s="48"/>
      <c r="NL322" s="48"/>
      <c r="NM322" s="48"/>
      <c r="NN322" s="48"/>
      <c r="NO322" s="48"/>
      <c r="NP322" s="48"/>
      <c r="NQ322" s="48"/>
      <c r="NR322" s="48"/>
      <c r="NS322" s="48"/>
      <c r="NT322" s="48"/>
      <c r="NU322" s="48"/>
      <c r="NV322" s="48"/>
      <c r="NW322" s="48"/>
      <c r="NX322" s="48"/>
      <c r="NY322" s="48"/>
      <c r="NZ322" s="48"/>
      <c r="OA322" s="48"/>
      <c r="OB322" s="48"/>
      <c r="OC322" s="48"/>
      <c r="OD322" s="48"/>
      <c r="OE322" s="48"/>
      <c r="OF322" s="48"/>
      <c r="OG322" s="48"/>
      <c r="OH322" s="48"/>
      <c r="OI322" s="48"/>
      <c r="OJ322" s="48"/>
      <c r="OK322" s="48"/>
      <c r="OL322" s="48"/>
      <c r="OM322" s="48"/>
      <c r="ON322" s="48"/>
      <c r="OO322" s="48"/>
      <c r="OP322" s="48"/>
      <c r="OQ322" s="48"/>
      <c r="OR322" s="48"/>
      <c r="OS322" s="48"/>
      <c r="OT322" s="48"/>
      <c r="OU322" s="48"/>
      <c r="OV322" s="48"/>
      <c r="OW322" s="48"/>
      <c r="OX322" s="48"/>
      <c r="OY322" s="48"/>
      <c r="OZ322" s="48"/>
      <c r="PA322" s="48"/>
      <c r="PB322" s="48"/>
      <c r="PC322" s="48"/>
      <c r="PD322" s="48"/>
      <c r="PE322" s="48"/>
      <c r="PF322" s="48"/>
      <c r="PG322" s="48"/>
      <c r="PH322" s="48"/>
      <c r="PI322" s="48"/>
      <c r="PJ322" s="48"/>
      <c r="PK322" s="48"/>
      <c r="PL322" s="48"/>
      <c r="PM322" s="48"/>
      <c r="PN322" s="48"/>
      <c r="PO322" s="48"/>
      <c r="PP322" s="48"/>
      <c r="PQ322" s="48"/>
      <c r="PR322" s="48"/>
      <c r="PS322" s="48"/>
      <c r="PT322" s="48"/>
      <c r="PU322" s="48"/>
      <c r="PV322" s="48"/>
      <c r="PW322" s="48"/>
      <c r="PX322" s="48"/>
      <c r="PY322" s="48"/>
      <c r="PZ322" s="48"/>
      <c r="QA322" s="48"/>
      <c r="QB322" s="48"/>
      <c r="QC322" s="48"/>
      <c r="QD322" s="48"/>
      <c r="QE322" s="48"/>
      <c r="QF322" s="48"/>
      <c r="QG322" s="48"/>
      <c r="QH322" s="48"/>
      <c r="QI322" s="48"/>
      <c r="QJ322" s="48"/>
      <c r="QK322" s="48"/>
      <c r="QL322" s="48"/>
      <c r="QM322" s="48"/>
      <c r="QN322" s="48"/>
      <c r="QO322" s="48"/>
      <c r="QP322" s="48"/>
      <c r="QQ322" s="48"/>
      <c r="QR322" s="48"/>
      <c r="QS322" s="48"/>
      <c r="QT322" s="48"/>
      <c r="QU322" s="48"/>
      <c r="QV322" s="48"/>
      <c r="QW322" s="48"/>
      <c r="QX322" s="48"/>
      <c r="QY322" s="48"/>
      <c r="QZ322" s="48"/>
      <c r="RA322" s="48"/>
      <c r="RB322" s="48"/>
      <c r="RC322" s="48"/>
      <c r="RD322" s="48"/>
      <c r="RE322" s="48"/>
      <c r="RF322" s="48"/>
      <c r="RG322" s="48"/>
      <c r="RH322" s="48"/>
      <c r="RI322" s="48"/>
      <c r="RJ322" s="48"/>
      <c r="RK322" s="48"/>
      <c r="RL322" s="48"/>
      <c r="RM322" s="48"/>
      <c r="RN322" s="48"/>
      <c r="RO322" s="48"/>
      <c r="RP322" s="48"/>
      <c r="RQ322" s="48"/>
      <c r="RR322" s="48"/>
      <c r="RS322" s="48"/>
      <c r="RT322" s="48"/>
      <c r="RU322" s="48"/>
      <c r="RV322" s="48"/>
      <c r="RW322" s="48"/>
      <c r="RX322" s="48"/>
      <c r="RY322" s="48"/>
      <c r="RZ322" s="48"/>
      <c r="SA322" s="48"/>
      <c r="SB322" s="48"/>
      <c r="SC322" s="48"/>
      <c r="SD322" s="48"/>
      <c r="SE322" s="48"/>
      <c r="SF322" s="48"/>
      <c r="SG322" s="48"/>
      <c r="SH322" s="48"/>
      <c r="SI322" s="48"/>
      <c r="SJ322" s="48"/>
      <c r="SK322" s="48"/>
      <c r="SL322" s="48"/>
      <c r="SM322" s="48"/>
      <c r="SN322" s="48"/>
      <c r="SO322" s="48"/>
      <c r="SP322" s="48"/>
      <c r="SQ322" s="48"/>
      <c r="SR322" s="48"/>
      <c r="SS322" s="48"/>
      <c r="ST322" s="48"/>
      <c r="SU322" s="48"/>
      <c r="SV322" s="48"/>
      <c r="SW322" s="48"/>
      <c r="SX322" s="48"/>
      <c r="SY322" s="48"/>
      <c r="SZ322" s="48"/>
      <c r="TA322" s="48"/>
      <c r="TB322" s="48"/>
      <c r="TC322" s="48"/>
      <c r="TD322" s="48"/>
      <c r="TE322" s="48"/>
      <c r="TF322" s="48"/>
      <c r="TG322" s="48"/>
      <c r="TH322" s="48"/>
      <c r="TI322" s="48"/>
      <c r="TJ322" s="48"/>
      <c r="TK322" s="48"/>
      <c r="TL322" s="48"/>
      <c r="TM322" s="48"/>
      <c r="TN322" s="48"/>
      <c r="TO322" s="48"/>
      <c r="TP322" s="48"/>
      <c r="TQ322" s="48"/>
      <c r="TR322" s="48"/>
      <c r="TS322" s="48"/>
      <c r="TT322" s="48"/>
      <c r="TU322" s="48"/>
      <c r="TV322" s="48"/>
      <c r="TW322" s="48"/>
      <c r="TX322" s="48"/>
      <c r="TY322" s="48"/>
      <c r="TZ322" s="48"/>
      <c r="UA322" s="48"/>
      <c r="UB322" s="48"/>
      <c r="UC322" s="48"/>
      <c r="UD322" s="48"/>
      <c r="UE322" s="48"/>
      <c r="UF322" s="48"/>
      <c r="UG322" s="48"/>
      <c r="UH322" s="48"/>
      <c r="UI322" s="48"/>
      <c r="UJ322" s="48"/>
      <c r="UK322" s="48"/>
      <c r="UL322" s="48"/>
      <c r="UM322" s="48"/>
      <c r="UN322" s="48"/>
      <c r="UO322" s="48"/>
      <c r="UP322" s="48"/>
      <c r="UQ322" s="48"/>
      <c r="UR322" s="48"/>
      <c r="US322" s="48"/>
      <c r="UT322" s="48"/>
      <c r="UU322" s="48"/>
      <c r="UV322" s="48"/>
      <c r="UW322" s="48"/>
      <c r="UX322" s="48"/>
      <c r="UY322" s="48"/>
      <c r="UZ322" s="48"/>
      <c r="VA322" s="48"/>
      <c r="VB322" s="48"/>
      <c r="VC322" s="48"/>
      <c r="VD322" s="48"/>
      <c r="VE322" s="48"/>
      <c r="VF322" s="48"/>
      <c r="VG322" s="48"/>
      <c r="VH322" s="48"/>
      <c r="VI322" s="48"/>
      <c r="VJ322" s="48"/>
      <c r="VK322" s="48"/>
      <c r="VL322" s="48"/>
      <c r="VM322" s="48"/>
      <c r="VN322" s="48"/>
      <c r="VO322" s="48"/>
      <c r="VP322" s="48"/>
      <c r="VQ322" s="48"/>
      <c r="VR322" s="48"/>
      <c r="VS322" s="48"/>
      <c r="VT322" s="48"/>
      <c r="VU322" s="48"/>
      <c r="VV322" s="48"/>
      <c r="VW322" s="48"/>
      <c r="VX322" s="48"/>
      <c r="VY322" s="48"/>
      <c r="VZ322" s="48"/>
      <c r="WA322" s="48"/>
      <c r="WB322" s="48"/>
      <c r="WC322" s="48"/>
      <c r="WD322" s="48"/>
      <c r="WE322" s="48"/>
      <c r="WF322" s="48"/>
      <c r="WG322" s="48"/>
      <c r="WH322" s="48"/>
      <c r="WI322" s="48"/>
      <c r="WJ322" s="48"/>
      <c r="WK322" s="48"/>
      <c r="WL322" s="48"/>
      <c r="WM322" s="48"/>
      <c r="WN322" s="48"/>
      <c r="WO322" s="48"/>
      <c r="WP322" s="48"/>
      <c r="WQ322" s="48"/>
      <c r="WR322" s="48"/>
      <c r="WS322" s="48"/>
      <c r="WT322" s="48"/>
      <c r="WU322" s="48"/>
      <c r="WV322" s="48"/>
      <c r="WW322" s="48"/>
      <c r="WX322" s="48"/>
      <c r="WY322" s="48"/>
      <c r="WZ322" s="48"/>
      <c r="XA322" s="48"/>
      <c r="XB322" s="48"/>
      <c r="XC322" s="48"/>
      <c r="XD322" s="48"/>
      <c r="XE322" s="48"/>
      <c r="XF322" s="48"/>
      <c r="XG322" s="48"/>
      <c r="XH322" s="48"/>
      <c r="XI322" s="48"/>
      <c r="XJ322" s="48"/>
      <c r="XK322" s="48"/>
      <c r="XL322" s="48"/>
      <c r="XM322" s="48"/>
      <c r="XN322" s="48"/>
      <c r="XO322" s="48"/>
      <c r="XP322" s="48"/>
      <c r="XQ322" s="48"/>
      <c r="XR322" s="48"/>
      <c r="XS322" s="48"/>
      <c r="XT322" s="48"/>
      <c r="XU322" s="48"/>
      <c r="XV322" s="48"/>
      <c r="XW322" s="48"/>
      <c r="XX322" s="48"/>
      <c r="XY322" s="48"/>
      <c r="XZ322" s="48"/>
      <c r="YA322" s="48"/>
      <c r="YB322" s="48"/>
      <c r="YC322" s="48"/>
      <c r="YD322" s="48"/>
      <c r="YE322" s="48"/>
      <c r="YF322" s="48"/>
      <c r="YG322" s="48"/>
      <c r="YH322" s="48"/>
      <c r="YI322" s="48"/>
      <c r="YJ322" s="48"/>
      <c r="YK322" s="48"/>
      <c r="YL322" s="48"/>
      <c r="YM322" s="48"/>
      <c r="YN322" s="48"/>
      <c r="YO322" s="48"/>
      <c r="YP322" s="48"/>
      <c r="YQ322" s="48"/>
      <c r="YR322" s="48"/>
      <c r="YS322" s="48"/>
      <c r="YT322" s="48"/>
      <c r="YU322" s="48"/>
      <c r="YV322" s="48"/>
      <c r="YW322" s="48"/>
      <c r="YX322" s="48"/>
      <c r="YY322" s="48"/>
      <c r="YZ322" s="48"/>
      <c r="ZA322" s="48"/>
      <c r="ZB322" s="48"/>
      <c r="ZC322" s="48"/>
      <c r="ZD322" s="48"/>
      <c r="ZE322" s="48"/>
      <c r="ZF322" s="48"/>
      <c r="ZG322" s="48"/>
      <c r="ZH322" s="48"/>
      <c r="ZI322" s="48"/>
      <c r="ZJ322" s="48"/>
      <c r="ZK322" s="48"/>
      <c r="ZL322" s="48"/>
      <c r="ZM322" s="48"/>
      <c r="ZN322" s="48"/>
      <c r="ZO322" s="48"/>
      <c r="ZP322" s="48"/>
      <c r="ZQ322" s="48"/>
      <c r="ZR322" s="48"/>
      <c r="ZS322" s="48"/>
      <c r="ZT322" s="48"/>
      <c r="ZU322" s="48"/>
      <c r="ZV322" s="48"/>
      <c r="ZW322" s="48"/>
      <c r="ZX322" s="48"/>
      <c r="ZY322" s="48"/>
      <c r="ZZ322" s="48"/>
      <c r="AAA322" s="48"/>
      <c r="AAB322" s="48"/>
      <c r="AAC322" s="48"/>
      <c r="AAD322" s="48"/>
      <c r="AAE322" s="48"/>
      <c r="AAF322" s="48"/>
      <c r="AAG322" s="48"/>
      <c r="AAH322" s="48"/>
      <c r="AAI322" s="48"/>
      <c r="AAJ322" s="48"/>
      <c r="AAK322" s="48"/>
      <c r="AAL322" s="48"/>
      <c r="AAM322" s="48"/>
      <c r="AAN322" s="48"/>
      <c r="AAO322" s="48"/>
      <c r="AAP322" s="48"/>
      <c r="AAQ322" s="48"/>
      <c r="AAR322" s="48"/>
      <c r="AAS322" s="48"/>
      <c r="AAT322" s="48"/>
      <c r="AAU322" s="48"/>
      <c r="AAV322" s="48"/>
      <c r="AAW322" s="48"/>
      <c r="AAX322" s="48"/>
      <c r="AAY322" s="48"/>
      <c r="AAZ322" s="48"/>
      <c r="ABA322" s="48"/>
      <c r="ABB322" s="48"/>
      <c r="ABC322" s="48"/>
      <c r="ABD322" s="48"/>
      <c r="ABE322" s="48"/>
      <c r="ABF322" s="48"/>
      <c r="ABG322" s="48"/>
      <c r="ABH322" s="48"/>
      <c r="ABI322" s="48"/>
      <c r="ABJ322" s="48"/>
      <c r="ABK322" s="48"/>
      <c r="ABL322" s="48"/>
      <c r="ABM322" s="48"/>
      <c r="ABN322" s="48"/>
      <c r="ABO322" s="48"/>
      <c r="ABP322" s="48"/>
      <c r="ABQ322" s="48"/>
      <c r="ABR322" s="48"/>
      <c r="ABS322" s="48"/>
      <c r="ABT322" s="48"/>
      <c r="ABU322" s="48"/>
      <c r="ABV322" s="48"/>
      <c r="ABW322" s="48"/>
      <c r="ABX322" s="48"/>
      <c r="ABY322" s="48"/>
      <c r="ABZ322" s="48"/>
      <c r="ACA322" s="48"/>
      <c r="ACB322" s="48"/>
      <c r="ACC322" s="48"/>
      <c r="ACD322" s="48"/>
      <c r="ACE322" s="48"/>
      <c r="ACF322" s="48"/>
      <c r="ACG322" s="48"/>
      <c r="ACH322" s="48"/>
      <c r="ACI322" s="48"/>
      <c r="ACJ322" s="48"/>
      <c r="ACK322" s="48"/>
      <c r="ACL322" s="48"/>
      <c r="ACM322" s="48"/>
      <c r="ACN322" s="48"/>
      <c r="ACO322" s="48"/>
      <c r="ACP322" s="48"/>
      <c r="ACQ322" s="48"/>
      <c r="ACR322" s="48"/>
      <c r="ACS322" s="48"/>
      <c r="ACT322" s="48"/>
      <c r="ACU322" s="48"/>
      <c r="ACV322" s="48"/>
      <c r="ACW322" s="48"/>
      <c r="ACX322" s="48"/>
      <c r="ACY322" s="48"/>
      <c r="ACZ322" s="48"/>
      <c r="ADA322" s="48"/>
      <c r="ADB322" s="48"/>
      <c r="ADC322" s="48"/>
      <c r="ADD322" s="48"/>
      <c r="ADE322" s="48"/>
      <c r="ADF322" s="48"/>
      <c r="ADG322" s="48"/>
      <c r="ADH322" s="48"/>
      <c r="ADI322" s="48"/>
      <c r="ADJ322" s="48"/>
      <c r="ADK322" s="48"/>
      <c r="ADL322" s="48"/>
      <c r="ADM322" s="48"/>
      <c r="ADN322" s="48"/>
      <c r="ADO322" s="48"/>
      <c r="ADP322" s="48"/>
      <c r="ADQ322" s="48"/>
      <c r="ADR322" s="48"/>
      <c r="ADS322" s="48"/>
      <c r="ADT322" s="48"/>
      <c r="ADU322" s="48"/>
      <c r="ADV322" s="48"/>
      <c r="ADW322" s="48"/>
      <c r="ADX322" s="48"/>
      <c r="ADY322" s="48"/>
      <c r="ADZ322" s="48"/>
      <c r="AEA322" s="48"/>
      <c r="AEB322" s="48"/>
      <c r="AEC322" s="48"/>
      <c r="AED322" s="48"/>
      <c r="AEE322" s="48"/>
      <c r="AEF322" s="48"/>
      <c r="AEG322" s="48"/>
      <c r="AEH322" s="48"/>
      <c r="AEI322" s="48"/>
      <c r="AEJ322" s="48"/>
      <c r="AEK322" s="48"/>
      <c r="AEL322" s="48"/>
      <c r="AEM322" s="48"/>
      <c r="AEN322" s="48"/>
      <c r="AEO322" s="48"/>
      <c r="AEP322" s="48"/>
      <c r="AEQ322" s="48"/>
      <c r="AER322" s="48"/>
      <c r="AES322" s="48"/>
      <c r="AET322" s="48"/>
      <c r="AEU322" s="48"/>
      <c r="AEV322" s="48"/>
      <c r="AEW322" s="48"/>
      <c r="AEX322" s="48"/>
      <c r="AEY322" s="48"/>
      <c r="AEZ322" s="48"/>
      <c r="AFA322" s="48"/>
      <c r="AFB322" s="48"/>
      <c r="AFC322" s="48"/>
      <c r="AFD322" s="48"/>
      <c r="AFE322" s="48"/>
      <c r="AFF322" s="48"/>
      <c r="AFG322" s="48"/>
      <c r="AFH322" s="48"/>
      <c r="AFI322" s="48"/>
      <c r="AFJ322" s="48"/>
      <c r="AFK322" s="48"/>
      <c r="AFL322" s="48"/>
      <c r="AFM322" s="48"/>
      <c r="AFN322" s="48"/>
      <c r="AFO322" s="48"/>
      <c r="AFP322" s="48"/>
      <c r="AFQ322" s="48"/>
      <c r="AFR322" s="48"/>
      <c r="AFS322" s="48"/>
      <c r="AFT322" s="48"/>
      <c r="AFU322" s="48"/>
      <c r="AFV322" s="48"/>
      <c r="AFW322" s="48"/>
      <c r="AFX322" s="48"/>
      <c r="AFY322" s="48"/>
      <c r="AFZ322" s="48"/>
      <c r="AGA322" s="48"/>
      <c r="AGB322" s="48"/>
      <c r="AGC322" s="48"/>
      <c r="AGD322" s="48"/>
      <c r="AGE322" s="48"/>
      <c r="AGF322" s="48"/>
      <c r="AGG322" s="48"/>
      <c r="AGH322" s="48"/>
      <c r="AGI322" s="48"/>
      <c r="AGJ322" s="48"/>
      <c r="AGK322" s="48"/>
      <c r="AGL322" s="48"/>
      <c r="AGM322" s="48"/>
      <c r="AGN322" s="48"/>
      <c r="AGO322" s="48"/>
      <c r="AGP322" s="48"/>
      <c r="AGQ322" s="48"/>
      <c r="AGR322" s="48"/>
      <c r="AGS322" s="48"/>
      <c r="AGT322" s="48"/>
      <c r="AGU322" s="48"/>
      <c r="AGV322" s="48"/>
      <c r="AGW322" s="48"/>
      <c r="AGX322" s="48"/>
      <c r="AGY322" s="48"/>
      <c r="AGZ322" s="48"/>
      <c r="AHA322" s="48"/>
      <c r="AHB322" s="48"/>
      <c r="AHC322" s="48"/>
      <c r="AHD322" s="48"/>
      <c r="AHE322" s="48"/>
      <c r="AHF322" s="48"/>
      <c r="AHG322" s="48"/>
      <c r="AHH322" s="48"/>
      <c r="AHI322" s="48"/>
      <c r="AHJ322" s="48"/>
      <c r="AHK322" s="48"/>
      <c r="AHL322" s="48"/>
      <c r="AHM322" s="48"/>
      <c r="AHN322" s="48"/>
      <c r="AHO322" s="48"/>
      <c r="AHP322" s="48"/>
      <c r="AHQ322" s="48"/>
      <c r="AHR322" s="48"/>
      <c r="AHS322" s="48"/>
      <c r="AHT322" s="48"/>
      <c r="AHU322" s="48"/>
      <c r="AHV322" s="48"/>
      <c r="AHW322" s="48"/>
      <c r="AHX322" s="48"/>
      <c r="AHY322" s="48"/>
      <c r="AHZ322" s="48"/>
      <c r="AIA322" s="48"/>
      <c r="AIB322" s="48"/>
      <c r="AIC322" s="48"/>
      <c r="AID322" s="48"/>
      <c r="AIE322" s="48"/>
      <c r="AIF322" s="48"/>
      <c r="AIG322" s="48"/>
      <c r="AIH322" s="48"/>
      <c r="AII322" s="48"/>
      <c r="AIJ322" s="48"/>
      <c r="AIK322" s="48"/>
      <c r="AIL322" s="48"/>
      <c r="AIM322" s="48"/>
      <c r="AIN322" s="48"/>
      <c r="AIO322" s="48"/>
      <c r="AIP322" s="48"/>
      <c r="AIQ322" s="48"/>
      <c r="AIR322" s="48"/>
      <c r="AIS322" s="48"/>
      <c r="AIT322" s="48"/>
      <c r="AIU322" s="48"/>
      <c r="AIV322" s="48"/>
      <c r="AIW322" s="48"/>
      <c r="AIX322" s="48"/>
      <c r="AIY322" s="48"/>
      <c r="AIZ322" s="48"/>
      <c r="AJA322" s="48"/>
      <c r="AJB322" s="48"/>
      <c r="AJC322" s="48"/>
      <c r="AJD322" s="48"/>
      <c r="AJE322" s="48"/>
      <c r="AJF322" s="48"/>
      <c r="AJG322" s="48"/>
      <c r="AJH322" s="48"/>
      <c r="AJI322" s="48"/>
      <c r="AJJ322" s="48"/>
      <c r="AJK322" s="48"/>
      <c r="AJL322" s="48"/>
      <c r="AJM322" s="48"/>
      <c r="AJN322" s="48"/>
      <c r="AJO322" s="48"/>
      <c r="AJP322" s="48"/>
      <c r="AJQ322" s="48"/>
      <c r="AJR322" s="48"/>
      <c r="AJS322" s="48"/>
      <c r="AJT322" s="48"/>
      <c r="AJU322" s="48"/>
      <c r="AJV322" s="48"/>
      <c r="AJW322" s="48"/>
      <c r="AJX322" s="48"/>
      <c r="AJY322" s="48"/>
      <c r="AJZ322" s="48"/>
      <c r="AKA322" s="48"/>
      <c r="AKB322" s="48"/>
      <c r="AKC322" s="48"/>
      <c r="AKD322" s="48"/>
      <c r="AKE322" s="48"/>
      <c r="AKF322" s="48"/>
      <c r="AKG322" s="48"/>
      <c r="AKH322" s="48"/>
      <c r="AKI322" s="48"/>
      <c r="AKJ322" s="48"/>
      <c r="AKK322" s="48"/>
      <c r="AKL322" s="48"/>
      <c r="AKM322" s="48"/>
      <c r="AKN322" s="48"/>
      <c r="AKO322" s="48"/>
      <c r="AKP322" s="48"/>
      <c r="AKQ322" s="48"/>
      <c r="AKR322" s="48"/>
      <c r="AKS322" s="48"/>
      <c r="AKT322" s="48"/>
      <c r="AKU322" s="48"/>
      <c r="AKV322" s="48"/>
      <c r="AKW322" s="48"/>
      <c r="AKX322" s="48"/>
      <c r="AKY322" s="48"/>
      <c r="AKZ322" s="48"/>
      <c r="ALA322" s="48"/>
      <c r="ALB322" s="48"/>
      <c r="ALC322" s="48"/>
      <c r="ALD322" s="48"/>
      <c r="ALE322" s="48"/>
      <c r="ALF322" s="48"/>
      <c r="ALG322" s="48"/>
      <c r="ALH322" s="48"/>
      <c r="ALI322" s="48"/>
      <c r="ALJ322" s="48"/>
      <c r="ALK322" s="48"/>
      <c r="ALL322" s="48"/>
      <c r="ALM322" s="48"/>
      <c r="ALN322" s="48"/>
      <c r="ALO322" s="48"/>
      <c r="ALP322" s="48"/>
      <c r="ALQ322" s="48"/>
      <c r="ALR322" s="48"/>
      <c r="ALS322" s="48"/>
      <c r="ALT322" s="48"/>
      <c r="ALU322" s="48"/>
      <c r="ALV322" s="48"/>
      <c r="ALW322" s="48"/>
      <c r="ALX322" s="48"/>
      <c r="ALY322" s="48"/>
      <c r="ALZ322" s="48"/>
      <c r="AMA322" s="48"/>
      <c r="AMB322" s="48"/>
      <c r="AMC322" s="48"/>
      <c r="AMD322" s="48"/>
      <c r="AME322" s="48"/>
      <c r="AMF322" s="48"/>
      <c r="AMG322" s="48"/>
      <c r="AMH322" s="48"/>
      <c r="AMI322" s="48"/>
      <c r="AMJ322" s="2"/>
      <c r="AMK322" s="2"/>
    </row>
    <row r="323" s="70" customFormat="true" ht="32.8" hidden="false" customHeight="false" outlineLevel="0" collapsed="false">
      <c r="A323" s="44"/>
      <c r="B323" s="30" t="s">
        <v>103</v>
      </c>
      <c r="C323" s="79" t="n">
        <v>6910010500</v>
      </c>
      <c r="D323" s="80" t="s">
        <v>104</v>
      </c>
      <c r="E323" s="74" t="n">
        <f aca="false">'приложение 10'!I686+'приложение 10'!I601</f>
        <v>678600</v>
      </c>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c r="DA323" s="48"/>
      <c r="DB323" s="48"/>
      <c r="DC323" s="48"/>
      <c r="DD323" s="48"/>
      <c r="DE323" s="48"/>
      <c r="DF323" s="48"/>
      <c r="DG323" s="48"/>
      <c r="DH323" s="48"/>
      <c r="DI323" s="48"/>
      <c r="DJ323" s="48"/>
      <c r="DK323" s="48"/>
      <c r="DL323" s="48"/>
      <c r="DM323" s="48"/>
      <c r="DN323" s="48"/>
      <c r="DO323" s="48"/>
      <c r="DP323" s="48"/>
      <c r="DQ323" s="48"/>
      <c r="DR323" s="48"/>
      <c r="DS323" s="48"/>
      <c r="DT323" s="48"/>
      <c r="DU323" s="48"/>
      <c r="DV323" s="48"/>
      <c r="DW323" s="48"/>
      <c r="DX323" s="48"/>
      <c r="DY323" s="48"/>
      <c r="DZ323" s="48"/>
      <c r="EA323" s="48"/>
      <c r="EB323" s="48"/>
      <c r="EC323" s="48"/>
      <c r="ED323" s="48"/>
      <c r="EE323" s="48"/>
      <c r="EF323" s="48"/>
      <c r="EG323" s="48"/>
      <c r="EH323" s="48"/>
      <c r="EI323" s="48"/>
      <c r="EJ323" s="48"/>
      <c r="EK323" s="48"/>
      <c r="EL323" s="48"/>
      <c r="EM323" s="48"/>
      <c r="EN323" s="48"/>
      <c r="EO323" s="48"/>
      <c r="EP323" s="48"/>
      <c r="EQ323" s="48"/>
      <c r="ER323" s="48"/>
      <c r="ES323" s="48"/>
      <c r="ET323" s="48"/>
      <c r="EU323" s="48"/>
      <c r="EV323" s="48"/>
      <c r="EW323" s="48"/>
      <c r="EX323" s="48"/>
      <c r="EY323" s="48"/>
      <c r="EZ323" s="48"/>
      <c r="FA323" s="48"/>
      <c r="FB323" s="48"/>
      <c r="FC323" s="48"/>
      <c r="FD323" s="48"/>
      <c r="FE323" s="48"/>
      <c r="FF323" s="48"/>
      <c r="FG323" s="48"/>
      <c r="FH323" s="48"/>
      <c r="FI323" s="48"/>
      <c r="FJ323" s="48"/>
      <c r="FK323" s="48"/>
      <c r="FL323" s="48"/>
      <c r="FM323" s="48"/>
      <c r="FN323" s="48"/>
      <c r="FO323" s="48"/>
      <c r="FP323" s="48"/>
      <c r="FQ323" s="48"/>
      <c r="FR323" s="48"/>
      <c r="FS323" s="48"/>
      <c r="FT323" s="48"/>
      <c r="FU323" s="48"/>
      <c r="FV323" s="48"/>
      <c r="FW323" s="48"/>
      <c r="FX323" s="48"/>
      <c r="FY323" s="48"/>
      <c r="FZ323" s="48"/>
      <c r="GA323" s="48"/>
      <c r="GB323" s="48"/>
      <c r="GC323" s="48"/>
      <c r="GD323" s="48"/>
      <c r="GE323" s="48"/>
      <c r="GF323" s="48"/>
      <c r="GG323" s="48"/>
      <c r="GH323" s="48"/>
      <c r="GI323" s="48"/>
      <c r="GJ323" s="48"/>
      <c r="GK323" s="48"/>
      <c r="GL323" s="48"/>
      <c r="GM323" s="48"/>
      <c r="GN323" s="48"/>
      <c r="GO323" s="48"/>
      <c r="GP323" s="48"/>
      <c r="GQ323" s="48"/>
      <c r="GR323" s="48"/>
      <c r="GS323" s="48"/>
      <c r="GT323" s="48"/>
      <c r="GU323" s="48"/>
      <c r="GV323" s="48"/>
      <c r="GW323" s="48"/>
      <c r="GX323" s="48"/>
      <c r="GY323" s="48"/>
      <c r="GZ323" s="48"/>
      <c r="HA323" s="48"/>
      <c r="HB323" s="48"/>
      <c r="HC323" s="48"/>
      <c r="HD323" s="48"/>
      <c r="HE323" s="48"/>
      <c r="HF323" s="48"/>
      <c r="HG323" s="48"/>
      <c r="HH323" s="48"/>
      <c r="HI323" s="48"/>
      <c r="HJ323" s="48"/>
      <c r="HK323" s="48"/>
      <c r="HL323" s="48"/>
      <c r="HM323" s="48"/>
      <c r="HN323" s="48"/>
      <c r="HO323" s="48"/>
      <c r="HP323" s="48"/>
      <c r="HQ323" s="48"/>
      <c r="HR323" s="48"/>
      <c r="HS323" s="48"/>
      <c r="HT323" s="48"/>
      <c r="HU323" s="48"/>
      <c r="HV323" s="48"/>
      <c r="HW323" s="48"/>
      <c r="HX323" s="48"/>
      <c r="HY323" s="48"/>
      <c r="HZ323" s="48"/>
      <c r="IA323" s="48"/>
      <c r="IB323" s="48"/>
      <c r="IC323" s="48"/>
      <c r="ID323" s="48"/>
      <c r="IE323" s="48"/>
      <c r="IF323" s="48"/>
      <c r="IG323" s="48"/>
      <c r="IH323" s="48"/>
      <c r="II323" s="48"/>
      <c r="IJ323" s="48"/>
      <c r="IK323" s="48"/>
      <c r="IL323" s="48"/>
      <c r="IM323" s="48"/>
      <c r="IN323" s="48"/>
      <c r="IO323" s="48"/>
      <c r="IP323" s="48"/>
      <c r="IQ323" s="48"/>
      <c r="IR323" s="48"/>
      <c r="IS323" s="48"/>
      <c r="IT323" s="48"/>
      <c r="IU323" s="48"/>
      <c r="IV323" s="48"/>
      <c r="IW323" s="48"/>
      <c r="IX323" s="48"/>
      <c r="IY323" s="48"/>
      <c r="IZ323" s="48"/>
      <c r="JA323" s="48"/>
      <c r="JB323" s="48"/>
      <c r="JC323" s="48"/>
      <c r="JD323" s="48"/>
      <c r="JE323" s="48"/>
      <c r="JF323" s="48"/>
      <c r="JG323" s="48"/>
      <c r="JH323" s="48"/>
      <c r="JI323" s="48"/>
      <c r="JJ323" s="48"/>
      <c r="JK323" s="48"/>
      <c r="JL323" s="48"/>
      <c r="JM323" s="48"/>
      <c r="JN323" s="48"/>
      <c r="JO323" s="48"/>
      <c r="JP323" s="48"/>
      <c r="JQ323" s="48"/>
      <c r="JR323" s="48"/>
      <c r="JS323" s="48"/>
      <c r="JT323" s="48"/>
      <c r="JU323" s="48"/>
      <c r="JV323" s="48"/>
      <c r="JW323" s="48"/>
      <c r="JX323" s="48"/>
      <c r="JY323" s="48"/>
      <c r="JZ323" s="48"/>
      <c r="KA323" s="48"/>
      <c r="KB323" s="48"/>
      <c r="KC323" s="48"/>
      <c r="KD323" s="48"/>
      <c r="KE323" s="48"/>
      <c r="KF323" s="48"/>
      <c r="KG323" s="48"/>
      <c r="KH323" s="48"/>
      <c r="KI323" s="48"/>
      <c r="KJ323" s="48"/>
      <c r="KK323" s="48"/>
      <c r="KL323" s="48"/>
      <c r="KM323" s="48"/>
      <c r="KN323" s="48"/>
      <c r="KO323" s="48"/>
      <c r="KP323" s="48"/>
      <c r="KQ323" s="48"/>
      <c r="KR323" s="48"/>
      <c r="KS323" s="48"/>
      <c r="KT323" s="48"/>
      <c r="KU323" s="48"/>
      <c r="KV323" s="48"/>
      <c r="KW323" s="48"/>
      <c r="KX323" s="48"/>
      <c r="KY323" s="48"/>
      <c r="KZ323" s="48"/>
      <c r="LA323" s="48"/>
      <c r="LB323" s="48"/>
      <c r="LC323" s="48"/>
      <c r="LD323" s="48"/>
      <c r="LE323" s="48"/>
      <c r="LF323" s="48"/>
      <c r="LG323" s="48"/>
      <c r="LH323" s="48"/>
      <c r="LI323" s="48"/>
      <c r="LJ323" s="48"/>
      <c r="LK323" s="48"/>
      <c r="LL323" s="48"/>
      <c r="LM323" s="48"/>
      <c r="LN323" s="48"/>
      <c r="LO323" s="48"/>
      <c r="LP323" s="48"/>
      <c r="LQ323" s="48"/>
      <c r="LR323" s="48"/>
      <c r="LS323" s="48"/>
      <c r="LT323" s="48"/>
      <c r="LU323" s="48"/>
      <c r="LV323" s="48"/>
      <c r="LW323" s="48"/>
      <c r="LX323" s="48"/>
      <c r="LY323" s="48"/>
      <c r="LZ323" s="48"/>
      <c r="MA323" s="48"/>
      <c r="MB323" s="48"/>
      <c r="MC323" s="48"/>
      <c r="MD323" s="48"/>
      <c r="ME323" s="48"/>
      <c r="MF323" s="48"/>
      <c r="MG323" s="48"/>
      <c r="MH323" s="48"/>
      <c r="MI323" s="48"/>
      <c r="MJ323" s="48"/>
      <c r="MK323" s="48"/>
      <c r="ML323" s="48"/>
      <c r="MM323" s="48"/>
      <c r="MN323" s="48"/>
      <c r="MO323" s="48"/>
      <c r="MP323" s="48"/>
      <c r="MQ323" s="48"/>
      <c r="MR323" s="48"/>
      <c r="MS323" s="48"/>
      <c r="MT323" s="48"/>
      <c r="MU323" s="48"/>
      <c r="MV323" s="48"/>
      <c r="MW323" s="48"/>
      <c r="MX323" s="48"/>
      <c r="MY323" s="48"/>
      <c r="MZ323" s="48"/>
      <c r="NA323" s="48"/>
      <c r="NB323" s="48"/>
      <c r="NC323" s="48"/>
      <c r="ND323" s="48"/>
      <c r="NE323" s="48"/>
      <c r="NF323" s="48"/>
      <c r="NG323" s="48"/>
      <c r="NH323" s="48"/>
      <c r="NI323" s="48"/>
      <c r="NJ323" s="48"/>
      <c r="NK323" s="48"/>
      <c r="NL323" s="48"/>
      <c r="NM323" s="48"/>
      <c r="NN323" s="48"/>
      <c r="NO323" s="48"/>
      <c r="NP323" s="48"/>
      <c r="NQ323" s="48"/>
      <c r="NR323" s="48"/>
      <c r="NS323" s="48"/>
      <c r="NT323" s="48"/>
      <c r="NU323" s="48"/>
      <c r="NV323" s="48"/>
      <c r="NW323" s="48"/>
      <c r="NX323" s="48"/>
      <c r="NY323" s="48"/>
      <c r="NZ323" s="48"/>
      <c r="OA323" s="48"/>
      <c r="OB323" s="48"/>
      <c r="OC323" s="48"/>
      <c r="OD323" s="48"/>
      <c r="OE323" s="48"/>
      <c r="OF323" s="48"/>
      <c r="OG323" s="48"/>
      <c r="OH323" s="48"/>
      <c r="OI323" s="48"/>
      <c r="OJ323" s="48"/>
      <c r="OK323" s="48"/>
      <c r="OL323" s="48"/>
      <c r="OM323" s="48"/>
      <c r="ON323" s="48"/>
      <c r="OO323" s="48"/>
      <c r="OP323" s="48"/>
      <c r="OQ323" s="48"/>
      <c r="OR323" s="48"/>
      <c r="OS323" s="48"/>
      <c r="OT323" s="48"/>
      <c r="OU323" s="48"/>
      <c r="OV323" s="48"/>
      <c r="OW323" s="48"/>
      <c r="OX323" s="48"/>
      <c r="OY323" s="48"/>
      <c r="OZ323" s="48"/>
      <c r="PA323" s="48"/>
      <c r="PB323" s="48"/>
      <c r="PC323" s="48"/>
      <c r="PD323" s="48"/>
      <c r="PE323" s="48"/>
      <c r="PF323" s="48"/>
      <c r="PG323" s="48"/>
      <c r="PH323" s="48"/>
      <c r="PI323" s="48"/>
      <c r="PJ323" s="48"/>
      <c r="PK323" s="48"/>
      <c r="PL323" s="48"/>
      <c r="PM323" s="48"/>
      <c r="PN323" s="48"/>
      <c r="PO323" s="48"/>
      <c r="PP323" s="48"/>
      <c r="PQ323" s="48"/>
      <c r="PR323" s="48"/>
      <c r="PS323" s="48"/>
      <c r="PT323" s="48"/>
      <c r="PU323" s="48"/>
      <c r="PV323" s="48"/>
      <c r="PW323" s="48"/>
      <c r="PX323" s="48"/>
      <c r="PY323" s="48"/>
      <c r="PZ323" s="48"/>
      <c r="QA323" s="48"/>
      <c r="QB323" s="48"/>
      <c r="QC323" s="48"/>
      <c r="QD323" s="48"/>
      <c r="QE323" s="48"/>
      <c r="QF323" s="48"/>
      <c r="QG323" s="48"/>
      <c r="QH323" s="48"/>
      <c r="QI323" s="48"/>
      <c r="QJ323" s="48"/>
      <c r="QK323" s="48"/>
      <c r="QL323" s="48"/>
      <c r="QM323" s="48"/>
      <c r="QN323" s="48"/>
      <c r="QO323" s="48"/>
      <c r="QP323" s="48"/>
      <c r="QQ323" s="48"/>
      <c r="QR323" s="48"/>
      <c r="QS323" s="48"/>
      <c r="QT323" s="48"/>
      <c r="QU323" s="48"/>
      <c r="QV323" s="48"/>
      <c r="QW323" s="48"/>
      <c r="QX323" s="48"/>
      <c r="QY323" s="48"/>
      <c r="QZ323" s="48"/>
      <c r="RA323" s="48"/>
      <c r="RB323" s="48"/>
      <c r="RC323" s="48"/>
      <c r="RD323" s="48"/>
      <c r="RE323" s="48"/>
      <c r="RF323" s="48"/>
      <c r="RG323" s="48"/>
      <c r="RH323" s="48"/>
      <c r="RI323" s="48"/>
      <c r="RJ323" s="48"/>
      <c r="RK323" s="48"/>
      <c r="RL323" s="48"/>
      <c r="RM323" s="48"/>
      <c r="RN323" s="48"/>
      <c r="RO323" s="48"/>
      <c r="RP323" s="48"/>
      <c r="RQ323" s="48"/>
      <c r="RR323" s="48"/>
      <c r="RS323" s="48"/>
      <c r="RT323" s="48"/>
      <c r="RU323" s="48"/>
      <c r="RV323" s="48"/>
      <c r="RW323" s="48"/>
      <c r="RX323" s="48"/>
      <c r="RY323" s="48"/>
      <c r="RZ323" s="48"/>
      <c r="SA323" s="48"/>
      <c r="SB323" s="48"/>
      <c r="SC323" s="48"/>
      <c r="SD323" s="48"/>
      <c r="SE323" s="48"/>
      <c r="SF323" s="48"/>
      <c r="SG323" s="48"/>
      <c r="SH323" s="48"/>
      <c r="SI323" s="48"/>
      <c r="SJ323" s="48"/>
      <c r="SK323" s="48"/>
      <c r="SL323" s="48"/>
      <c r="SM323" s="48"/>
      <c r="SN323" s="48"/>
      <c r="SO323" s="48"/>
      <c r="SP323" s="48"/>
      <c r="SQ323" s="48"/>
      <c r="SR323" s="48"/>
      <c r="SS323" s="48"/>
      <c r="ST323" s="48"/>
      <c r="SU323" s="48"/>
      <c r="SV323" s="48"/>
      <c r="SW323" s="48"/>
      <c r="SX323" s="48"/>
      <c r="SY323" s="48"/>
      <c r="SZ323" s="48"/>
      <c r="TA323" s="48"/>
      <c r="TB323" s="48"/>
      <c r="TC323" s="48"/>
      <c r="TD323" s="48"/>
      <c r="TE323" s="48"/>
      <c r="TF323" s="48"/>
      <c r="TG323" s="48"/>
      <c r="TH323" s="48"/>
      <c r="TI323" s="48"/>
      <c r="TJ323" s="48"/>
      <c r="TK323" s="48"/>
      <c r="TL323" s="48"/>
      <c r="TM323" s="48"/>
      <c r="TN323" s="48"/>
      <c r="TO323" s="48"/>
      <c r="TP323" s="48"/>
      <c r="TQ323" s="48"/>
      <c r="TR323" s="48"/>
      <c r="TS323" s="48"/>
      <c r="TT323" s="48"/>
      <c r="TU323" s="48"/>
      <c r="TV323" s="48"/>
      <c r="TW323" s="48"/>
      <c r="TX323" s="48"/>
      <c r="TY323" s="48"/>
      <c r="TZ323" s="48"/>
      <c r="UA323" s="48"/>
      <c r="UB323" s="48"/>
      <c r="UC323" s="48"/>
      <c r="UD323" s="48"/>
      <c r="UE323" s="48"/>
      <c r="UF323" s="48"/>
      <c r="UG323" s="48"/>
      <c r="UH323" s="48"/>
      <c r="UI323" s="48"/>
      <c r="UJ323" s="48"/>
      <c r="UK323" s="48"/>
      <c r="UL323" s="48"/>
      <c r="UM323" s="48"/>
      <c r="UN323" s="48"/>
      <c r="UO323" s="48"/>
      <c r="UP323" s="48"/>
      <c r="UQ323" s="48"/>
      <c r="UR323" s="48"/>
      <c r="US323" s="48"/>
      <c r="UT323" s="48"/>
      <c r="UU323" s="48"/>
      <c r="UV323" s="48"/>
      <c r="UW323" s="48"/>
      <c r="UX323" s="48"/>
      <c r="UY323" s="48"/>
      <c r="UZ323" s="48"/>
      <c r="VA323" s="48"/>
      <c r="VB323" s="48"/>
      <c r="VC323" s="48"/>
      <c r="VD323" s="48"/>
      <c r="VE323" s="48"/>
      <c r="VF323" s="48"/>
      <c r="VG323" s="48"/>
      <c r="VH323" s="48"/>
      <c r="VI323" s="48"/>
      <c r="VJ323" s="48"/>
      <c r="VK323" s="48"/>
      <c r="VL323" s="48"/>
      <c r="VM323" s="48"/>
      <c r="VN323" s="48"/>
      <c r="VO323" s="48"/>
      <c r="VP323" s="48"/>
      <c r="VQ323" s="48"/>
      <c r="VR323" s="48"/>
      <c r="VS323" s="48"/>
      <c r="VT323" s="48"/>
      <c r="VU323" s="48"/>
      <c r="VV323" s="48"/>
      <c r="VW323" s="48"/>
      <c r="VX323" s="48"/>
      <c r="VY323" s="48"/>
      <c r="VZ323" s="48"/>
      <c r="WA323" s="48"/>
      <c r="WB323" s="48"/>
      <c r="WC323" s="48"/>
      <c r="WD323" s="48"/>
      <c r="WE323" s="48"/>
      <c r="WF323" s="48"/>
      <c r="WG323" s="48"/>
      <c r="WH323" s="48"/>
      <c r="WI323" s="48"/>
      <c r="WJ323" s="48"/>
      <c r="WK323" s="48"/>
      <c r="WL323" s="48"/>
      <c r="WM323" s="48"/>
      <c r="WN323" s="48"/>
      <c r="WO323" s="48"/>
      <c r="WP323" s="48"/>
      <c r="WQ323" s="48"/>
      <c r="WR323" s="48"/>
      <c r="WS323" s="48"/>
      <c r="WT323" s="48"/>
      <c r="WU323" s="48"/>
      <c r="WV323" s="48"/>
      <c r="WW323" s="48"/>
      <c r="WX323" s="48"/>
      <c r="WY323" s="48"/>
      <c r="WZ323" s="48"/>
      <c r="XA323" s="48"/>
      <c r="XB323" s="48"/>
      <c r="XC323" s="48"/>
      <c r="XD323" s="48"/>
      <c r="XE323" s="48"/>
      <c r="XF323" s="48"/>
      <c r="XG323" s="48"/>
      <c r="XH323" s="48"/>
      <c r="XI323" s="48"/>
      <c r="XJ323" s="48"/>
      <c r="XK323" s="48"/>
      <c r="XL323" s="48"/>
      <c r="XM323" s="48"/>
      <c r="XN323" s="48"/>
      <c r="XO323" s="48"/>
      <c r="XP323" s="48"/>
      <c r="XQ323" s="48"/>
      <c r="XR323" s="48"/>
      <c r="XS323" s="48"/>
      <c r="XT323" s="48"/>
      <c r="XU323" s="48"/>
      <c r="XV323" s="48"/>
      <c r="XW323" s="48"/>
      <c r="XX323" s="48"/>
      <c r="XY323" s="48"/>
      <c r="XZ323" s="48"/>
      <c r="YA323" s="48"/>
      <c r="YB323" s="48"/>
      <c r="YC323" s="48"/>
      <c r="YD323" s="48"/>
      <c r="YE323" s="48"/>
      <c r="YF323" s="48"/>
      <c r="YG323" s="48"/>
      <c r="YH323" s="48"/>
      <c r="YI323" s="48"/>
      <c r="YJ323" s="48"/>
      <c r="YK323" s="48"/>
      <c r="YL323" s="48"/>
      <c r="YM323" s="48"/>
      <c r="YN323" s="48"/>
      <c r="YO323" s="48"/>
      <c r="YP323" s="48"/>
      <c r="YQ323" s="48"/>
      <c r="YR323" s="48"/>
      <c r="YS323" s="48"/>
      <c r="YT323" s="48"/>
      <c r="YU323" s="48"/>
      <c r="YV323" s="48"/>
      <c r="YW323" s="48"/>
      <c r="YX323" s="48"/>
      <c r="YY323" s="48"/>
      <c r="YZ323" s="48"/>
      <c r="ZA323" s="48"/>
      <c r="ZB323" s="48"/>
      <c r="ZC323" s="48"/>
      <c r="ZD323" s="48"/>
      <c r="ZE323" s="48"/>
      <c r="ZF323" s="48"/>
      <c r="ZG323" s="48"/>
      <c r="ZH323" s="48"/>
      <c r="ZI323" s="48"/>
      <c r="ZJ323" s="48"/>
      <c r="ZK323" s="48"/>
      <c r="ZL323" s="48"/>
      <c r="ZM323" s="48"/>
      <c r="ZN323" s="48"/>
      <c r="ZO323" s="48"/>
      <c r="ZP323" s="48"/>
      <c r="ZQ323" s="48"/>
      <c r="ZR323" s="48"/>
      <c r="ZS323" s="48"/>
      <c r="ZT323" s="48"/>
      <c r="ZU323" s="48"/>
      <c r="ZV323" s="48"/>
      <c r="ZW323" s="48"/>
      <c r="ZX323" s="48"/>
      <c r="ZY323" s="48"/>
      <c r="ZZ323" s="48"/>
      <c r="AAA323" s="48"/>
      <c r="AAB323" s="48"/>
      <c r="AAC323" s="48"/>
      <c r="AAD323" s="48"/>
      <c r="AAE323" s="48"/>
      <c r="AAF323" s="48"/>
      <c r="AAG323" s="48"/>
      <c r="AAH323" s="48"/>
      <c r="AAI323" s="48"/>
      <c r="AAJ323" s="48"/>
      <c r="AAK323" s="48"/>
      <c r="AAL323" s="48"/>
      <c r="AAM323" s="48"/>
      <c r="AAN323" s="48"/>
      <c r="AAO323" s="48"/>
      <c r="AAP323" s="48"/>
      <c r="AAQ323" s="48"/>
      <c r="AAR323" s="48"/>
      <c r="AAS323" s="48"/>
      <c r="AAT323" s="48"/>
      <c r="AAU323" s="48"/>
      <c r="AAV323" s="48"/>
      <c r="AAW323" s="48"/>
      <c r="AAX323" s="48"/>
      <c r="AAY323" s="48"/>
      <c r="AAZ323" s="48"/>
      <c r="ABA323" s="48"/>
      <c r="ABB323" s="48"/>
      <c r="ABC323" s="48"/>
      <c r="ABD323" s="48"/>
      <c r="ABE323" s="48"/>
      <c r="ABF323" s="48"/>
      <c r="ABG323" s="48"/>
      <c r="ABH323" s="48"/>
      <c r="ABI323" s="48"/>
      <c r="ABJ323" s="48"/>
      <c r="ABK323" s="48"/>
      <c r="ABL323" s="48"/>
      <c r="ABM323" s="48"/>
      <c r="ABN323" s="48"/>
      <c r="ABO323" s="48"/>
      <c r="ABP323" s="48"/>
      <c r="ABQ323" s="48"/>
      <c r="ABR323" s="48"/>
      <c r="ABS323" s="48"/>
      <c r="ABT323" s="48"/>
      <c r="ABU323" s="48"/>
      <c r="ABV323" s="48"/>
      <c r="ABW323" s="48"/>
      <c r="ABX323" s="48"/>
      <c r="ABY323" s="48"/>
      <c r="ABZ323" s="48"/>
      <c r="ACA323" s="48"/>
      <c r="ACB323" s="48"/>
      <c r="ACC323" s="48"/>
      <c r="ACD323" s="48"/>
      <c r="ACE323" s="48"/>
      <c r="ACF323" s="48"/>
      <c r="ACG323" s="48"/>
      <c r="ACH323" s="48"/>
      <c r="ACI323" s="48"/>
      <c r="ACJ323" s="48"/>
      <c r="ACK323" s="48"/>
      <c r="ACL323" s="48"/>
      <c r="ACM323" s="48"/>
      <c r="ACN323" s="48"/>
      <c r="ACO323" s="48"/>
      <c r="ACP323" s="48"/>
      <c r="ACQ323" s="48"/>
      <c r="ACR323" s="48"/>
      <c r="ACS323" s="48"/>
      <c r="ACT323" s="48"/>
      <c r="ACU323" s="48"/>
      <c r="ACV323" s="48"/>
      <c r="ACW323" s="48"/>
      <c r="ACX323" s="48"/>
      <c r="ACY323" s="48"/>
      <c r="ACZ323" s="48"/>
      <c r="ADA323" s="48"/>
      <c r="ADB323" s="48"/>
      <c r="ADC323" s="48"/>
      <c r="ADD323" s="48"/>
      <c r="ADE323" s="48"/>
      <c r="ADF323" s="48"/>
      <c r="ADG323" s="48"/>
      <c r="ADH323" s="48"/>
      <c r="ADI323" s="48"/>
      <c r="ADJ323" s="48"/>
      <c r="ADK323" s="48"/>
      <c r="ADL323" s="48"/>
      <c r="ADM323" s="48"/>
      <c r="ADN323" s="48"/>
      <c r="ADO323" s="48"/>
      <c r="ADP323" s="48"/>
      <c r="ADQ323" s="48"/>
      <c r="ADR323" s="48"/>
      <c r="ADS323" s="48"/>
      <c r="ADT323" s="48"/>
      <c r="ADU323" s="48"/>
      <c r="ADV323" s="48"/>
      <c r="ADW323" s="48"/>
      <c r="ADX323" s="48"/>
      <c r="ADY323" s="48"/>
      <c r="ADZ323" s="48"/>
      <c r="AEA323" s="48"/>
      <c r="AEB323" s="48"/>
      <c r="AEC323" s="48"/>
      <c r="AED323" s="48"/>
      <c r="AEE323" s="48"/>
      <c r="AEF323" s="48"/>
      <c r="AEG323" s="48"/>
      <c r="AEH323" s="48"/>
      <c r="AEI323" s="48"/>
      <c r="AEJ323" s="48"/>
      <c r="AEK323" s="48"/>
      <c r="AEL323" s="48"/>
      <c r="AEM323" s="48"/>
      <c r="AEN323" s="48"/>
      <c r="AEO323" s="48"/>
      <c r="AEP323" s="48"/>
      <c r="AEQ323" s="48"/>
      <c r="AER323" s="48"/>
      <c r="AES323" s="48"/>
      <c r="AET323" s="48"/>
      <c r="AEU323" s="48"/>
      <c r="AEV323" s="48"/>
      <c r="AEW323" s="48"/>
      <c r="AEX323" s="48"/>
      <c r="AEY323" s="48"/>
      <c r="AEZ323" s="48"/>
      <c r="AFA323" s="48"/>
      <c r="AFB323" s="48"/>
      <c r="AFC323" s="48"/>
      <c r="AFD323" s="48"/>
      <c r="AFE323" s="48"/>
      <c r="AFF323" s="48"/>
      <c r="AFG323" s="48"/>
      <c r="AFH323" s="48"/>
      <c r="AFI323" s="48"/>
      <c r="AFJ323" s="48"/>
      <c r="AFK323" s="48"/>
      <c r="AFL323" s="48"/>
      <c r="AFM323" s="48"/>
      <c r="AFN323" s="48"/>
      <c r="AFO323" s="48"/>
      <c r="AFP323" s="48"/>
      <c r="AFQ323" s="48"/>
      <c r="AFR323" s="48"/>
      <c r="AFS323" s="48"/>
      <c r="AFT323" s="48"/>
      <c r="AFU323" s="48"/>
      <c r="AFV323" s="48"/>
      <c r="AFW323" s="48"/>
      <c r="AFX323" s="48"/>
      <c r="AFY323" s="48"/>
      <c r="AFZ323" s="48"/>
      <c r="AGA323" s="48"/>
      <c r="AGB323" s="48"/>
      <c r="AGC323" s="48"/>
      <c r="AGD323" s="48"/>
      <c r="AGE323" s="48"/>
      <c r="AGF323" s="48"/>
      <c r="AGG323" s="48"/>
      <c r="AGH323" s="48"/>
      <c r="AGI323" s="48"/>
      <c r="AGJ323" s="48"/>
      <c r="AGK323" s="48"/>
      <c r="AGL323" s="48"/>
      <c r="AGM323" s="48"/>
      <c r="AGN323" s="48"/>
      <c r="AGO323" s="48"/>
      <c r="AGP323" s="48"/>
      <c r="AGQ323" s="48"/>
      <c r="AGR323" s="48"/>
      <c r="AGS323" s="48"/>
      <c r="AGT323" s="48"/>
      <c r="AGU323" s="48"/>
      <c r="AGV323" s="48"/>
      <c r="AGW323" s="48"/>
      <c r="AGX323" s="48"/>
      <c r="AGY323" s="48"/>
      <c r="AGZ323" s="48"/>
      <c r="AHA323" s="48"/>
      <c r="AHB323" s="48"/>
      <c r="AHC323" s="48"/>
      <c r="AHD323" s="48"/>
      <c r="AHE323" s="48"/>
      <c r="AHF323" s="48"/>
      <c r="AHG323" s="48"/>
      <c r="AHH323" s="48"/>
      <c r="AHI323" s="48"/>
      <c r="AHJ323" s="48"/>
      <c r="AHK323" s="48"/>
      <c r="AHL323" s="48"/>
      <c r="AHM323" s="48"/>
      <c r="AHN323" s="48"/>
      <c r="AHO323" s="48"/>
      <c r="AHP323" s="48"/>
      <c r="AHQ323" s="48"/>
      <c r="AHR323" s="48"/>
      <c r="AHS323" s="48"/>
      <c r="AHT323" s="48"/>
      <c r="AHU323" s="48"/>
      <c r="AHV323" s="48"/>
      <c r="AHW323" s="48"/>
      <c r="AHX323" s="48"/>
      <c r="AHY323" s="48"/>
      <c r="AHZ323" s="48"/>
      <c r="AIA323" s="48"/>
      <c r="AIB323" s="48"/>
      <c r="AIC323" s="48"/>
      <c r="AID323" s="48"/>
      <c r="AIE323" s="48"/>
      <c r="AIF323" s="48"/>
      <c r="AIG323" s="48"/>
      <c r="AIH323" s="48"/>
      <c r="AII323" s="48"/>
      <c r="AIJ323" s="48"/>
      <c r="AIK323" s="48"/>
      <c r="AIL323" s="48"/>
      <c r="AIM323" s="48"/>
      <c r="AIN323" s="48"/>
      <c r="AIO323" s="48"/>
      <c r="AIP323" s="48"/>
      <c r="AIQ323" s="48"/>
      <c r="AIR323" s="48"/>
      <c r="AIS323" s="48"/>
      <c r="AIT323" s="48"/>
      <c r="AIU323" s="48"/>
      <c r="AIV323" s="48"/>
      <c r="AIW323" s="48"/>
      <c r="AIX323" s="48"/>
      <c r="AIY323" s="48"/>
      <c r="AIZ323" s="48"/>
      <c r="AJA323" s="48"/>
      <c r="AJB323" s="48"/>
      <c r="AJC323" s="48"/>
      <c r="AJD323" s="48"/>
      <c r="AJE323" s="48"/>
      <c r="AJF323" s="48"/>
      <c r="AJG323" s="48"/>
      <c r="AJH323" s="48"/>
      <c r="AJI323" s="48"/>
      <c r="AJJ323" s="48"/>
      <c r="AJK323" s="48"/>
      <c r="AJL323" s="48"/>
      <c r="AJM323" s="48"/>
      <c r="AJN323" s="48"/>
      <c r="AJO323" s="48"/>
      <c r="AJP323" s="48"/>
      <c r="AJQ323" s="48"/>
      <c r="AJR323" s="48"/>
      <c r="AJS323" s="48"/>
      <c r="AJT323" s="48"/>
      <c r="AJU323" s="48"/>
      <c r="AJV323" s="48"/>
      <c r="AJW323" s="48"/>
      <c r="AJX323" s="48"/>
      <c r="AJY323" s="48"/>
      <c r="AJZ323" s="48"/>
      <c r="AKA323" s="48"/>
      <c r="AKB323" s="48"/>
      <c r="AKC323" s="48"/>
      <c r="AKD323" s="48"/>
      <c r="AKE323" s="48"/>
      <c r="AKF323" s="48"/>
      <c r="AKG323" s="48"/>
      <c r="AKH323" s="48"/>
      <c r="AKI323" s="48"/>
      <c r="AKJ323" s="48"/>
      <c r="AKK323" s="48"/>
      <c r="AKL323" s="48"/>
      <c r="AKM323" s="48"/>
      <c r="AKN323" s="48"/>
      <c r="AKO323" s="48"/>
      <c r="AKP323" s="48"/>
      <c r="AKQ323" s="48"/>
      <c r="AKR323" s="48"/>
      <c r="AKS323" s="48"/>
      <c r="AKT323" s="48"/>
      <c r="AKU323" s="48"/>
      <c r="AKV323" s="48"/>
      <c r="AKW323" s="48"/>
      <c r="AKX323" s="48"/>
      <c r="AKY323" s="48"/>
      <c r="AKZ323" s="48"/>
      <c r="ALA323" s="48"/>
      <c r="ALB323" s="48"/>
      <c r="ALC323" s="48"/>
      <c r="ALD323" s="48"/>
      <c r="ALE323" s="48"/>
      <c r="ALF323" s="48"/>
      <c r="ALG323" s="48"/>
      <c r="ALH323" s="48"/>
      <c r="ALI323" s="48"/>
      <c r="ALJ323" s="48"/>
      <c r="ALK323" s="48"/>
      <c r="ALL323" s="48"/>
      <c r="ALM323" s="48"/>
      <c r="ALN323" s="48"/>
      <c r="ALO323" s="48"/>
      <c r="ALP323" s="48"/>
      <c r="ALQ323" s="48"/>
      <c r="ALR323" s="48"/>
      <c r="ALS323" s="48"/>
      <c r="ALT323" s="48"/>
      <c r="ALU323" s="48"/>
      <c r="ALV323" s="48"/>
      <c r="ALW323" s="48"/>
      <c r="ALX323" s="48"/>
      <c r="ALY323" s="48"/>
      <c r="ALZ323" s="48"/>
      <c r="AMA323" s="48"/>
      <c r="AMB323" s="48"/>
      <c r="AMC323" s="48"/>
      <c r="AMD323" s="48"/>
      <c r="AME323" s="48"/>
      <c r="AMF323" s="48"/>
      <c r="AMG323" s="48"/>
      <c r="AMH323" s="48"/>
      <c r="AMI323" s="48"/>
      <c r="AMJ323" s="2"/>
      <c r="AMK323" s="2"/>
    </row>
    <row r="324" s="70" customFormat="true" ht="17.6" hidden="false" customHeight="false" outlineLevel="0" collapsed="false">
      <c r="A324" s="66" t="s">
        <v>299</v>
      </c>
      <c r="B324" s="66" t="s">
        <v>300</v>
      </c>
      <c r="C324" s="65" t="n">
        <v>7000000000</v>
      </c>
      <c r="D324" s="84"/>
      <c r="E324" s="72" t="n">
        <f aca="false">E325+E335</f>
        <v>26481300</v>
      </c>
      <c r="AMJ324" s="2"/>
    </row>
    <row r="325" s="70" customFormat="true" ht="32.8" hidden="false" customHeight="false" outlineLevel="0" collapsed="false">
      <c r="A325" s="44"/>
      <c r="B325" s="30" t="s">
        <v>301</v>
      </c>
      <c r="C325" s="79" t="n">
        <v>7010000000</v>
      </c>
      <c r="D325" s="83"/>
      <c r="E325" s="74" t="n">
        <f aca="false">E329+E333+E331+E326</f>
        <v>26390500</v>
      </c>
      <c r="AMJ325" s="2"/>
    </row>
    <row r="326" s="70" customFormat="true" ht="32.8" hidden="false" customHeight="false" outlineLevel="0" collapsed="false">
      <c r="A326" s="44"/>
      <c r="B326" s="30" t="s">
        <v>130</v>
      </c>
      <c r="C326" s="79" t="n">
        <v>7010000590</v>
      </c>
      <c r="D326" s="80"/>
      <c r="E326" s="74" t="n">
        <f aca="false">E327+E328</f>
        <v>14135100</v>
      </c>
      <c r="AMJ326" s="2"/>
    </row>
    <row r="327" s="70" customFormat="true" ht="32.8" hidden="false" customHeight="false" outlineLevel="0" collapsed="false">
      <c r="A327" s="44"/>
      <c r="B327" s="30" t="s">
        <v>103</v>
      </c>
      <c r="C327" s="79" t="n">
        <v>7010000590</v>
      </c>
      <c r="D327" s="80" t="s">
        <v>104</v>
      </c>
      <c r="E327" s="74" t="n">
        <f aca="false">'приложение 10'!I234</f>
        <v>55000</v>
      </c>
      <c r="AMJ327" s="2"/>
    </row>
    <row r="328" s="70" customFormat="true" ht="48.5" hidden="false" customHeight="false" outlineLevel="0" collapsed="false">
      <c r="A328" s="44"/>
      <c r="B328" s="30" t="s">
        <v>146</v>
      </c>
      <c r="C328" s="79" t="n">
        <v>7010000590</v>
      </c>
      <c r="D328" s="80" t="s">
        <v>202</v>
      </c>
      <c r="E328" s="74" t="n">
        <f aca="false">'приложение 10'!I509</f>
        <v>14080100</v>
      </c>
      <c r="AMJ328" s="2"/>
    </row>
    <row r="329" s="70" customFormat="true" ht="95.5" hidden="false" customHeight="false" outlineLevel="0" collapsed="false">
      <c r="A329" s="44"/>
      <c r="B329" s="30" t="s">
        <v>302</v>
      </c>
      <c r="C329" s="79" t="n">
        <v>7010063110</v>
      </c>
      <c r="D329" s="83"/>
      <c r="E329" s="74" t="n">
        <f aca="false">E330</f>
        <v>3127100</v>
      </c>
      <c r="AMJ329" s="2"/>
    </row>
    <row r="330" s="70" customFormat="true" ht="48.5" hidden="false" customHeight="false" outlineLevel="0" collapsed="false">
      <c r="A330" s="44"/>
      <c r="B330" s="30" t="s">
        <v>146</v>
      </c>
      <c r="C330" s="79" t="n">
        <v>7010063110</v>
      </c>
      <c r="D330" s="83" t="n">
        <v>600</v>
      </c>
      <c r="E330" s="74" t="n">
        <f aca="false">'приложение 10'!I511</f>
        <v>3127100</v>
      </c>
      <c r="AMJ330" s="2"/>
    </row>
    <row r="331" s="70" customFormat="true" ht="48.5" hidden="false" customHeight="false" outlineLevel="0" collapsed="false">
      <c r="A331" s="44"/>
      <c r="B331" s="30" t="s">
        <v>303</v>
      </c>
      <c r="C331" s="79" t="s">
        <v>304</v>
      </c>
      <c r="D331" s="83"/>
      <c r="E331" s="74" t="n">
        <f aca="false">E332</f>
        <v>5618000</v>
      </c>
      <c r="AMJ331" s="2"/>
    </row>
    <row r="332" s="70" customFormat="true" ht="48.5" hidden="false" customHeight="false" outlineLevel="0" collapsed="false">
      <c r="A332" s="44"/>
      <c r="B332" s="30" t="s">
        <v>146</v>
      </c>
      <c r="C332" s="79" t="s">
        <v>304</v>
      </c>
      <c r="D332" s="83" t="n">
        <v>600</v>
      </c>
      <c r="E332" s="74" t="n">
        <f aca="false">'приложение 10'!I513</f>
        <v>5618000</v>
      </c>
      <c r="AMJ332" s="2"/>
    </row>
    <row r="333" s="70" customFormat="true" ht="64.15" hidden="false" customHeight="false" outlineLevel="0" collapsed="false">
      <c r="A333" s="44"/>
      <c r="B333" s="30" t="s">
        <v>305</v>
      </c>
      <c r="C333" s="79" t="s">
        <v>306</v>
      </c>
      <c r="D333" s="83"/>
      <c r="E333" s="74" t="n">
        <f aca="false">E334</f>
        <v>3510300</v>
      </c>
      <c r="AMJ333" s="2"/>
    </row>
    <row r="334" s="70" customFormat="true" ht="48.5" hidden="false" customHeight="false" outlineLevel="0" collapsed="false">
      <c r="A334" s="44"/>
      <c r="B334" s="30" t="s">
        <v>146</v>
      </c>
      <c r="C334" s="79" t="s">
        <v>306</v>
      </c>
      <c r="D334" s="83" t="n">
        <v>600</v>
      </c>
      <c r="E334" s="74" t="n">
        <f aca="false">'приложение 10'!I515</f>
        <v>3510300</v>
      </c>
      <c r="AMJ334" s="2"/>
    </row>
    <row r="335" s="70" customFormat="true" ht="17.6" hidden="false" customHeight="false" outlineLevel="0" collapsed="false">
      <c r="A335" s="44"/>
      <c r="B335" s="30" t="s">
        <v>307</v>
      </c>
      <c r="C335" s="79" t="n">
        <v>7020000000</v>
      </c>
      <c r="D335" s="83"/>
      <c r="E335" s="74" t="n">
        <f aca="false">E336</f>
        <v>90800</v>
      </c>
      <c r="AMJ335" s="2"/>
    </row>
    <row r="336" s="70" customFormat="true" ht="48.5" hidden="false" customHeight="false" outlineLevel="0" collapsed="false">
      <c r="A336" s="44"/>
      <c r="B336" s="30" t="s">
        <v>308</v>
      </c>
      <c r="C336" s="79" t="n">
        <v>7020010060</v>
      </c>
      <c r="D336" s="83"/>
      <c r="E336" s="74" t="n">
        <f aca="false">E337</f>
        <v>90800</v>
      </c>
      <c r="AMJ336" s="2"/>
    </row>
    <row r="337" s="70" customFormat="true" ht="32.8" hidden="false" customHeight="false" outlineLevel="0" collapsed="false">
      <c r="A337" s="44"/>
      <c r="B337" s="30" t="s">
        <v>142</v>
      </c>
      <c r="C337" s="79" t="n">
        <v>7020010060</v>
      </c>
      <c r="D337" s="83" t="n">
        <v>300</v>
      </c>
      <c r="E337" s="74" t="n">
        <f aca="false">'приложение 10'!I566</f>
        <v>90800</v>
      </c>
      <c r="AMJ337" s="2"/>
    </row>
    <row r="338" s="70" customFormat="true" ht="32.8" hidden="false" customHeight="false" outlineLevel="0" collapsed="false">
      <c r="A338" s="66" t="s">
        <v>309</v>
      </c>
      <c r="B338" s="21" t="s">
        <v>310</v>
      </c>
      <c r="C338" s="85" t="n">
        <v>7100000000</v>
      </c>
      <c r="D338" s="86"/>
      <c r="E338" s="72" t="n">
        <f aca="false">E339</f>
        <v>1515300</v>
      </c>
      <c r="AMJ338" s="2"/>
    </row>
    <row r="339" s="70" customFormat="true" ht="48.5" hidden="false" customHeight="false" outlineLevel="0" collapsed="false">
      <c r="A339" s="44"/>
      <c r="B339" s="30" t="s">
        <v>311</v>
      </c>
      <c r="C339" s="79" t="n">
        <v>7110000000</v>
      </c>
      <c r="D339" s="80"/>
      <c r="E339" s="74" t="n">
        <f aca="false">E340</f>
        <v>1515300</v>
      </c>
      <c r="AMJ339" s="2"/>
    </row>
    <row r="340" s="70" customFormat="true" ht="48.5" hidden="false" customHeight="false" outlineLevel="0" collapsed="false">
      <c r="A340" s="44"/>
      <c r="B340" s="30" t="s">
        <v>312</v>
      </c>
      <c r="C340" s="79" t="n">
        <v>7110010610</v>
      </c>
      <c r="D340" s="80"/>
      <c r="E340" s="74" t="n">
        <f aca="false">E341</f>
        <v>1515300</v>
      </c>
      <c r="AMJ340" s="2"/>
    </row>
    <row r="341" s="70" customFormat="true" ht="32.8" hidden="false" customHeight="false" outlineLevel="0" collapsed="false">
      <c r="A341" s="44"/>
      <c r="B341" s="30" t="s">
        <v>103</v>
      </c>
      <c r="C341" s="79" t="n">
        <v>7110010610</v>
      </c>
      <c r="D341" s="80" t="s">
        <v>104</v>
      </c>
      <c r="E341" s="74" t="n">
        <f aca="false">'приложение 10'!I690+'приложение 10'!I605+'приложение 10'!I145</f>
        <v>1515300</v>
      </c>
      <c r="AMJ341" s="2"/>
    </row>
    <row r="342" s="70" customFormat="true" ht="64.15" hidden="false" customHeight="false" outlineLevel="0" collapsed="false">
      <c r="A342" s="66" t="s">
        <v>313</v>
      </c>
      <c r="B342" s="21" t="s">
        <v>314</v>
      </c>
      <c r="C342" s="85" t="n">
        <v>7200000000</v>
      </c>
      <c r="D342" s="86"/>
      <c r="E342" s="72" t="n">
        <f aca="false">E343</f>
        <v>799000</v>
      </c>
      <c r="AMJ342" s="2"/>
    </row>
    <row r="343" s="70" customFormat="true" ht="48.5" hidden="false" customHeight="false" outlineLevel="0" collapsed="false">
      <c r="A343" s="44"/>
      <c r="B343" s="30" t="s">
        <v>315</v>
      </c>
      <c r="C343" s="79" t="n">
        <v>7210000000</v>
      </c>
      <c r="D343" s="80"/>
      <c r="E343" s="74" t="n">
        <f aca="false">E348+E344+E346</f>
        <v>799000</v>
      </c>
      <c r="AMJ343" s="2"/>
    </row>
    <row r="344" s="70" customFormat="true" ht="17.6" hidden="false" customHeight="false" outlineLevel="0" collapsed="false">
      <c r="A344" s="44"/>
      <c r="B344" s="30" t="s">
        <v>316</v>
      </c>
      <c r="C344" s="79" t="n">
        <v>7210010870</v>
      </c>
      <c r="D344" s="80"/>
      <c r="E344" s="74" t="n">
        <f aca="false">E345</f>
        <v>660000</v>
      </c>
      <c r="AMJ344" s="2"/>
    </row>
    <row r="345" s="70" customFormat="true" ht="32.8" hidden="false" customHeight="false" outlineLevel="0" collapsed="false">
      <c r="A345" s="44"/>
      <c r="B345" s="30" t="s">
        <v>103</v>
      </c>
      <c r="C345" s="79" t="n">
        <v>7210010870</v>
      </c>
      <c r="D345" s="80" t="s">
        <v>104</v>
      </c>
      <c r="E345" s="74" t="n">
        <f aca="false">'приложение 10'!I174</f>
        <v>660000</v>
      </c>
      <c r="AMJ345" s="2"/>
    </row>
    <row r="346" s="70" customFormat="true" ht="48.5" hidden="false" customHeight="false" outlineLevel="0" collapsed="false">
      <c r="A346" s="44"/>
      <c r="B346" s="30" t="s">
        <v>317</v>
      </c>
      <c r="C346" s="79" t="s">
        <v>318</v>
      </c>
      <c r="D346" s="80"/>
      <c r="E346" s="74" t="n">
        <f aca="false">E347</f>
        <v>139000</v>
      </c>
      <c r="AMJ346" s="2"/>
    </row>
    <row r="347" s="70" customFormat="true" ht="32.8" hidden="false" customHeight="false" outlineLevel="0" collapsed="false">
      <c r="A347" s="44"/>
      <c r="B347" s="30" t="s">
        <v>103</v>
      </c>
      <c r="C347" s="79" t="s">
        <v>318</v>
      </c>
      <c r="D347" s="80" t="s">
        <v>104</v>
      </c>
      <c r="E347" s="74" t="n">
        <f aca="false">'приложение 10'!I176</f>
        <v>139000</v>
      </c>
      <c r="AMJ347" s="2"/>
    </row>
    <row r="348" s="70" customFormat="true" ht="17.6" hidden="true" customHeight="false" outlineLevel="0" collapsed="false">
      <c r="A348" s="44"/>
      <c r="B348" s="30" t="s">
        <v>319</v>
      </c>
      <c r="C348" s="79" t="s">
        <v>320</v>
      </c>
      <c r="D348" s="80"/>
      <c r="E348" s="74" t="n">
        <f aca="false">E349</f>
        <v>0</v>
      </c>
      <c r="AMJ348" s="2"/>
    </row>
    <row r="349" s="70" customFormat="true" ht="32.8" hidden="true" customHeight="false" outlineLevel="0" collapsed="false">
      <c r="A349" s="44"/>
      <c r="B349" s="30" t="s">
        <v>103</v>
      </c>
      <c r="C349" s="79" t="s">
        <v>320</v>
      </c>
      <c r="D349" s="80" t="s">
        <v>104</v>
      </c>
      <c r="E349" s="74" t="n">
        <f aca="false">'приложение 10'!I361</f>
        <v>0</v>
      </c>
      <c r="AMJ349" s="2"/>
    </row>
    <row r="350" s="70" customFormat="true" ht="32.8" hidden="false" customHeight="false" outlineLevel="0" collapsed="false">
      <c r="A350" s="66" t="s">
        <v>321</v>
      </c>
      <c r="B350" s="21" t="s">
        <v>322</v>
      </c>
      <c r="C350" s="85" t="n">
        <v>7300000000</v>
      </c>
      <c r="D350" s="86"/>
      <c r="E350" s="72" t="n">
        <f aca="false">E351+E356+E359</f>
        <v>101018112.23</v>
      </c>
      <c r="AMJ350" s="2"/>
    </row>
    <row r="351" s="70" customFormat="true" ht="32.8" hidden="false" customHeight="false" outlineLevel="0" collapsed="false">
      <c r="A351" s="44"/>
      <c r="B351" s="30" t="s">
        <v>323</v>
      </c>
      <c r="C351" s="79" t="n">
        <v>7310000000</v>
      </c>
      <c r="D351" s="80"/>
      <c r="E351" s="74" t="n">
        <f aca="false">E352+E354</f>
        <v>4841400</v>
      </c>
      <c r="AMJ351" s="2"/>
    </row>
    <row r="352" s="70" customFormat="true" ht="48.5" hidden="false" customHeight="false" outlineLevel="0" collapsed="false">
      <c r="A352" s="44"/>
      <c r="B352" s="30" t="s">
        <v>324</v>
      </c>
      <c r="C352" s="79" t="n">
        <v>7310010140</v>
      </c>
      <c r="D352" s="80"/>
      <c r="E352" s="74" t="n">
        <f aca="false">E353</f>
        <v>1650000</v>
      </c>
      <c r="AMJ352" s="2"/>
    </row>
    <row r="353" s="70" customFormat="true" ht="32.8" hidden="false" customHeight="false" outlineLevel="0" collapsed="false">
      <c r="A353" s="44"/>
      <c r="B353" s="30" t="s">
        <v>103</v>
      </c>
      <c r="C353" s="79" t="n">
        <v>7310010140</v>
      </c>
      <c r="D353" s="80" t="s">
        <v>104</v>
      </c>
      <c r="E353" s="74" t="n">
        <f aca="false">'приложение 10'!I201</f>
        <v>1650000</v>
      </c>
      <c r="AMJ353" s="2"/>
    </row>
    <row r="354" s="70" customFormat="true" ht="32.8" hidden="false" customHeight="false" outlineLevel="0" collapsed="false">
      <c r="A354" s="44"/>
      <c r="B354" s="30" t="s">
        <v>325</v>
      </c>
      <c r="C354" s="79" t="n">
        <v>7310010860</v>
      </c>
      <c r="D354" s="80"/>
      <c r="E354" s="74" t="n">
        <f aca="false">E355</f>
        <v>3191400</v>
      </c>
      <c r="AMJ354" s="2"/>
    </row>
    <row r="355" s="70" customFormat="true" ht="32.8" hidden="false" customHeight="false" outlineLevel="0" collapsed="false">
      <c r="A355" s="44"/>
      <c r="B355" s="30" t="s">
        <v>103</v>
      </c>
      <c r="C355" s="79" t="n">
        <v>7310010860</v>
      </c>
      <c r="D355" s="80" t="s">
        <v>104</v>
      </c>
      <c r="E355" s="74" t="n">
        <f aca="false">'приложение 10'!I203</f>
        <v>3191400</v>
      </c>
      <c r="AMJ355" s="2"/>
    </row>
    <row r="356" s="70" customFormat="true" ht="32.8" hidden="false" customHeight="false" outlineLevel="0" collapsed="false">
      <c r="A356" s="44"/>
      <c r="B356" s="30" t="s">
        <v>326</v>
      </c>
      <c r="C356" s="79" t="n">
        <v>7320000000</v>
      </c>
      <c r="D356" s="80"/>
      <c r="E356" s="74" t="n">
        <f aca="false">E357</f>
        <v>22900</v>
      </c>
      <c r="AMJ356" s="2"/>
    </row>
    <row r="357" s="70" customFormat="true" ht="64.15" hidden="false" customHeight="false" outlineLevel="0" collapsed="false">
      <c r="A357" s="44"/>
      <c r="B357" s="30" t="s">
        <v>327</v>
      </c>
      <c r="C357" s="79" t="n">
        <v>7320010080</v>
      </c>
      <c r="D357" s="80"/>
      <c r="E357" s="74" t="n">
        <f aca="false">E358</f>
        <v>22900</v>
      </c>
      <c r="AMJ357" s="2"/>
    </row>
    <row r="358" s="70" customFormat="true" ht="32.8" hidden="false" customHeight="false" outlineLevel="0" collapsed="false">
      <c r="A358" s="44"/>
      <c r="B358" s="30" t="s">
        <v>103</v>
      </c>
      <c r="C358" s="79" t="n">
        <v>7320010080</v>
      </c>
      <c r="D358" s="80" t="s">
        <v>104</v>
      </c>
      <c r="E358" s="74" t="n">
        <f aca="false">'приложение 10'!I206</f>
        <v>22900</v>
      </c>
      <c r="AMJ358" s="2"/>
    </row>
    <row r="359" s="70" customFormat="true" ht="48.5" hidden="false" customHeight="false" outlineLevel="0" collapsed="false">
      <c r="A359" s="44"/>
      <c r="B359" s="30" t="s">
        <v>328</v>
      </c>
      <c r="C359" s="79" t="n">
        <v>7330000000</v>
      </c>
      <c r="D359" s="80"/>
      <c r="E359" s="74" t="n">
        <f aca="false">E360+E363</f>
        <v>96153812.23</v>
      </c>
      <c r="AMJ359" s="2"/>
    </row>
    <row r="360" s="70" customFormat="true" ht="32.8" hidden="false" customHeight="false" outlineLevel="0" collapsed="false">
      <c r="A360" s="44"/>
      <c r="B360" s="30" t="s">
        <v>329</v>
      </c>
      <c r="C360" s="79" t="n">
        <v>7330010720</v>
      </c>
      <c r="D360" s="80"/>
      <c r="E360" s="74" t="n">
        <f aca="false">E361</f>
        <v>94310312.23</v>
      </c>
      <c r="AMJ360" s="2"/>
    </row>
    <row r="361" s="70" customFormat="true" ht="32.8" hidden="false" customHeight="false" outlineLevel="0" collapsed="false">
      <c r="A361" s="44"/>
      <c r="B361" s="30" t="s">
        <v>103</v>
      </c>
      <c r="C361" s="79" t="n">
        <v>7330010720</v>
      </c>
      <c r="D361" s="80" t="s">
        <v>104</v>
      </c>
      <c r="E361" s="74" t="n">
        <f aca="false">'приложение 10'!I209</f>
        <v>94310312.23</v>
      </c>
      <c r="AMJ361" s="2"/>
    </row>
    <row r="362" s="70" customFormat="true" ht="32.8" hidden="true" customHeight="false" outlineLevel="0" collapsed="false">
      <c r="A362" s="44"/>
      <c r="B362" s="30" t="s">
        <v>258</v>
      </c>
      <c r="C362" s="79" t="n">
        <v>7330010720</v>
      </c>
      <c r="D362" s="80" t="s">
        <v>259</v>
      </c>
      <c r="E362" s="74" t="n">
        <f aca="false">'приложение 10'!I210</f>
        <v>0</v>
      </c>
      <c r="AMJ362" s="2"/>
    </row>
    <row r="363" s="70" customFormat="true" ht="95.5" hidden="false" customHeight="false" outlineLevel="0" collapsed="false">
      <c r="A363" s="44"/>
      <c r="B363" s="30" t="s">
        <v>330</v>
      </c>
      <c r="C363" s="79" t="s">
        <v>331</v>
      </c>
      <c r="D363" s="80"/>
      <c r="E363" s="74" t="n">
        <f aca="false">E364</f>
        <v>1843500</v>
      </c>
      <c r="AMJ363" s="2"/>
    </row>
    <row r="364" s="70" customFormat="true" ht="32.8" hidden="false" customHeight="false" outlineLevel="0" collapsed="false">
      <c r="A364" s="44"/>
      <c r="B364" s="30" t="s">
        <v>103</v>
      </c>
      <c r="C364" s="79" t="s">
        <v>331</v>
      </c>
      <c r="D364" s="80" t="s">
        <v>104</v>
      </c>
      <c r="E364" s="74" t="n">
        <f aca="false">'приложение 10'!I212</f>
        <v>1843500</v>
      </c>
      <c r="AMJ364" s="2"/>
    </row>
    <row r="365" s="70" customFormat="true" ht="32.8" hidden="true" customHeight="false" outlineLevel="0" collapsed="false">
      <c r="A365" s="44"/>
      <c r="B365" s="30" t="s">
        <v>258</v>
      </c>
      <c r="C365" s="79" t="s">
        <v>331</v>
      </c>
      <c r="D365" s="80" t="s">
        <v>259</v>
      </c>
      <c r="E365" s="74" t="n">
        <f aca="false">'приложение 10'!I213</f>
        <v>0</v>
      </c>
      <c r="AMJ365" s="2"/>
    </row>
    <row r="366" s="70" customFormat="true" ht="32.8" hidden="false" customHeight="false" outlineLevel="0" collapsed="false">
      <c r="A366" s="65" t="n">
        <v>25</v>
      </c>
      <c r="B366" s="21" t="s">
        <v>332</v>
      </c>
      <c r="C366" s="85" t="n">
        <v>7600000000</v>
      </c>
      <c r="D366" s="86"/>
      <c r="E366" s="72" t="n">
        <f aca="false">E367</f>
        <v>14904100</v>
      </c>
      <c r="AMJ366" s="33"/>
    </row>
    <row r="367" s="70" customFormat="true" ht="32.8" hidden="false" customHeight="false" outlineLevel="0" collapsed="false">
      <c r="A367" s="44"/>
      <c r="B367" s="30" t="s">
        <v>333</v>
      </c>
      <c r="C367" s="79" t="n">
        <v>7610000000</v>
      </c>
      <c r="D367" s="80"/>
      <c r="E367" s="74" t="n">
        <f aca="false">E368+E370+E373</f>
        <v>14904100</v>
      </c>
      <c r="AMJ367" s="2"/>
    </row>
    <row r="368" s="70" customFormat="true" ht="32.8" hidden="false" customHeight="false" outlineLevel="0" collapsed="false">
      <c r="A368" s="44"/>
      <c r="B368" s="30" t="s">
        <v>334</v>
      </c>
      <c r="C368" s="79" t="n">
        <v>7610010960</v>
      </c>
      <c r="D368" s="80"/>
      <c r="E368" s="74" t="n">
        <f aca="false">E369</f>
        <v>3135600</v>
      </c>
      <c r="AMJ368" s="2"/>
    </row>
    <row r="369" s="70" customFormat="true" ht="32.8" hidden="false" customHeight="false" outlineLevel="0" collapsed="false">
      <c r="A369" s="44"/>
      <c r="B369" s="30" t="s">
        <v>103</v>
      </c>
      <c r="C369" s="79" t="n">
        <v>7610010960</v>
      </c>
      <c r="D369" s="80" t="s">
        <v>104</v>
      </c>
      <c r="E369" s="74" t="n">
        <f aca="false">'приложение 10'!I182</f>
        <v>3135600</v>
      </c>
      <c r="AMJ369" s="2"/>
    </row>
    <row r="370" s="70" customFormat="true" ht="32.8" hidden="false" customHeight="false" outlineLevel="0" collapsed="false">
      <c r="A370" s="44"/>
      <c r="B370" s="30" t="s">
        <v>335</v>
      </c>
      <c r="C370" s="79" t="n">
        <v>7610011200</v>
      </c>
      <c r="D370" s="80"/>
      <c r="E370" s="74" t="n">
        <f aca="false">E371+E372</f>
        <v>11518500</v>
      </c>
      <c r="AMJ370" s="2"/>
    </row>
    <row r="371" s="70" customFormat="true" ht="32.8" hidden="false" customHeight="false" outlineLevel="0" collapsed="false">
      <c r="A371" s="44"/>
      <c r="B371" s="30" t="s">
        <v>258</v>
      </c>
      <c r="C371" s="79" t="n">
        <v>7610011200</v>
      </c>
      <c r="D371" s="80" t="s">
        <v>259</v>
      </c>
      <c r="E371" s="74" t="n">
        <f aca="false">'приложение 10'!I184</f>
        <v>5120000</v>
      </c>
      <c r="AMJ371" s="2"/>
    </row>
    <row r="372" s="70" customFormat="true" ht="17.35" hidden="false" customHeight="false" outlineLevel="0" collapsed="false">
      <c r="A372" s="44"/>
      <c r="B372" s="30" t="s">
        <v>106</v>
      </c>
      <c r="C372" s="79" t="n">
        <v>7610011200</v>
      </c>
      <c r="D372" s="80" t="s">
        <v>107</v>
      </c>
      <c r="E372" s="74" t="n">
        <f aca="false">'приложение 10'!I185</f>
        <v>6398500</v>
      </c>
      <c r="AMJ372" s="2"/>
    </row>
    <row r="373" s="70" customFormat="true" ht="64.15" hidden="false" customHeight="false" outlineLevel="0" collapsed="false">
      <c r="A373" s="44"/>
      <c r="B373" s="30" t="s">
        <v>336</v>
      </c>
      <c r="C373" s="79" t="n">
        <v>7610011300</v>
      </c>
      <c r="D373" s="80"/>
      <c r="E373" s="74" t="n">
        <f aca="false">E374</f>
        <v>250000</v>
      </c>
      <c r="AMJ373" s="2"/>
    </row>
    <row r="374" s="70" customFormat="true" ht="32.8" hidden="false" customHeight="false" outlineLevel="0" collapsed="false">
      <c r="A374" s="44"/>
      <c r="B374" s="30" t="s">
        <v>103</v>
      </c>
      <c r="C374" s="79" t="n">
        <v>7610011300</v>
      </c>
      <c r="D374" s="80" t="s">
        <v>104</v>
      </c>
      <c r="E374" s="74" t="n">
        <f aca="false">'приложение 10'!I187</f>
        <v>250000</v>
      </c>
      <c r="AMJ374" s="2"/>
    </row>
    <row r="375" s="70" customFormat="true" ht="48.5" hidden="false" customHeight="false" outlineLevel="0" collapsed="false">
      <c r="A375" s="65" t="n">
        <v>26</v>
      </c>
      <c r="B375" s="66" t="s">
        <v>337</v>
      </c>
      <c r="C375" s="65" t="n">
        <v>9900000000</v>
      </c>
      <c r="D375" s="81"/>
      <c r="E375" s="72" t="n">
        <f aca="false">E396+E399+E404+E390+E376+E388+E385+E378+E383+E407+E381</f>
        <v>103530577.06</v>
      </c>
      <c r="AMJ375" s="2"/>
    </row>
    <row r="376" s="70" customFormat="true" ht="64.15" hidden="false" customHeight="false" outlineLevel="0" collapsed="false">
      <c r="A376" s="65"/>
      <c r="B376" s="34" t="s">
        <v>338</v>
      </c>
      <c r="C376" s="44" t="n">
        <v>9900010110</v>
      </c>
      <c r="D376" s="73"/>
      <c r="E376" s="74" t="n">
        <f aca="false">E377</f>
        <v>1867600</v>
      </c>
      <c r="AMJ376" s="2"/>
    </row>
    <row r="377" s="70" customFormat="true" ht="32.8" hidden="false" customHeight="false" outlineLevel="0" collapsed="false">
      <c r="A377" s="65"/>
      <c r="B377" s="34" t="s">
        <v>103</v>
      </c>
      <c r="C377" s="44" t="n">
        <v>9900010110</v>
      </c>
      <c r="D377" s="73" t="s">
        <v>104</v>
      </c>
      <c r="E377" s="74" t="n">
        <f aca="false">'приложение 10'!I355</f>
        <v>1867600</v>
      </c>
      <c r="AMJ377" s="2"/>
    </row>
    <row r="378" s="70" customFormat="true" ht="32.8" hidden="false" customHeight="false" outlineLevel="0" collapsed="false">
      <c r="A378" s="65"/>
      <c r="B378" s="30" t="s">
        <v>339</v>
      </c>
      <c r="C378" s="79" t="n">
        <v>9900010150</v>
      </c>
      <c r="D378" s="80"/>
      <c r="E378" s="74" t="n">
        <f aca="false">E379+E380</f>
        <v>10000000</v>
      </c>
      <c r="AMJ378" s="2"/>
    </row>
    <row r="379" s="70" customFormat="true" ht="32.8" hidden="false" customHeight="false" outlineLevel="0" collapsed="false">
      <c r="A379" s="65"/>
      <c r="B379" s="30" t="s">
        <v>103</v>
      </c>
      <c r="C379" s="79" t="n">
        <v>9900010150</v>
      </c>
      <c r="D379" s="80" t="s">
        <v>104</v>
      </c>
      <c r="E379" s="74" t="n">
        <f aca="false">'приложение 10'!I94+'приложение 10'!I693</f>
        <v>150000</v>
      </c>
      <c r="AMJ379" s="2"/>
    </row>
    <row r="380" s="70" customFormat="true" ht="46.75" hidden="false" customHeight="false" outlineLevel="0" collapsed="false">
      <c r="A380" s="65"/>
      <c r="B380" s="30" t="s">
        <v>146</v>
      </c>
      <c r="C380" s="79" t="n">
        <v>9900010150</v>
      </c>
      <c r="D380" s="80" t="s">
        <v>202</v>
      </c>
      <c r="E380" s="74" t="n">
        <f aca="false">'приложение 10'!I518+'приложение 10'!I569+'приложение 10'!I642</f>
        <v>9850000</v>
      </c>
      <c r="AMJ380" s="2"/>
    </row>
    <row r="381" s="70" customFormat="true" ht="32.8" hidden="false" customHeight="false" outlineLevel="0" collapsed="false">
      <c r="A381" s="65"/>
      <c r="B381" s="30" t="s">
        <v>340</v>
      </c>
      <c r="C381" s="79" t="n">
        <v>9900010580</v>
      </c>
      <c r="D381" s="80"/>
      <c r="E381" s="74" t="n">
        <f aca="false">E382</f>
        <v>60000000</v>
      </c>
      <c r="AMJ381" s="2"/>
    </row>
    <row r="382" s="70" customFormat="true" ht="32.8" hidden="false" customHeight="false" outlineLevel="0" collapsed="false">
      <c r="A382" s="65"/>
      <c r="B382" s="30" t="s">
        <v>142</v>
      </c>
      <c r="C382" s="79" t="n">
        <v>9900010580</v>
      </c>
      <c r="D382" s="80" t="s">
        <v>143</v>
      </c>
      <c r="E382" s="74" t="n">
        <f aca="false">'приложение 10'!I257</f>
        <v>60000000</v>
      </c>
      <c r="AMJ382" s="2"/>
    </row>
    <row r="383" s="70" customFormat="true" ht="64.15" hidden="false" customHeight="false" outlineLevel="0" collapsed="false">
      <c r="A383" s="65"/>
      <c r="B383" s="30" t="s">
        <v>341</v>
      </c>
      <c r="C383" s="79" t="n">
        <v>9900010620</v>
      </c>
      <c r="D383" s="80"/>
      <c r="E383" s="74" t="n">
        <f aca="false">E384</f>
        <v>5115000</v>
      </c>
      <c r="AMJ383" s="2"/>
    </row>
    <row r="384" s="70" customFormat="true" ht="32.8" hidden="false" customHeight="false" outlineLevel="0" collapsed="false">
      <c r="A384" s="65"/>
      <c r="B384" s="30" t="s">
        <v>142</v>
      </c>
      <c r="C384" s="79" t="n">
        <v>9900010620</v>
      </c>
      <c r="D384" s="80" t="s">
        <v>143</v>
      </c>
      <c r="E384" s="74" t="n">
        <f aca="false">'приложение 10'!I259</f>
        <v>5115000</v>
      </c>
      <c r="AMJ384" s="2"/>
    </row>
    <row r="385" s="70" customFormat="true" ht="17.6" hidden="false" customHeight="false" outlineLevel="0" collapsed="false">
      <c r="A385" s="44"/>
      <c r="B385" s="34" t="s">
        <v>342</v>
      </c>
      <c r="C385" s="44" t="n">
        <v>9900010910</v>
      </c>
      <c r="D385" s="73"/>
      <c r="E385" s="74" t="n">
        <f aca="false">E386+E387</f>
        <v>960277.06</v>
      </c>
      <c r="AMJ385" s="2"/>
    </row>
    <row r="386" s="70" customFormat="true" ht="32.8" hidden="false" customHeight="false" outlineLevel="0" collapsed="false">
      <c r="A386" s="44"/>
      <c r="B386" s="30" t="s">
        <v>103</v>
      </c>
      <c r="C386" s="44" t="n">
        <v>9900010910</v>
      </c>
      <c r="D386" s="73" t="s">
        <v>104</v>
      </c>
      <c r="E386" s="74" t="n">
        <f aca="false">'приложение 10'!I96+'приложение 10'!I393+'приложение 10'!I451</f>
        <v>718900</v>
      </c>
      <c r="AMJ386" s="2"/>
    </row>
    <row r="387" s="70" customFormat="true" ht="48.5" hidden="false" customHeight="false" outlineLevel="0" collapsed="false">
      <c r="A387" s="44"/>
      <c r="B387" s="30" t="s">
        <v>146</v>
      </c>
      <c r="C387" s="79" t="n">
        <v>9900010910</v>
      </c>
      <c r="D387" s="83" t="n">
        <v>600</v>
      </c>
      <c r="E387" s="74" t="n">
        <f aca="false">'приложение 10'!I470</f>
        <v>241377.06</v>
      </c>
      <c r="AMJ387" s="2"/>
    </row>
    <row r="388" s="70" customFormat="true" ht="64.15" hidden="false" customHeight="false" outlineLevel="0" collapsed="false">
      <c r="A388" s="44"/>
      <c r="B388" s="34" t="s">
        <v>343</v>
      </c>
      <c r="C388" s="44" t="n">
        <v>9900051200</v>
      </c>
      <c r="D388" s="73"/>
      <c r="E388" s="74" t="n">
        <f aca="false">E389</f>
        <v>85000</v>
      </c>
      <c r="AMJ388" s="2"/>
    </row>
    <row r="389" s="70" customFormat="true" ht="32.8" hidden="false" customHeight="false" outlineLevel="0" collapsed="false">
      <c r="A389" s="44"/>
      <c r="B389" s="34" t="s">
        <v>103</v>
      </c>
      <c r="C389" s="44" t="n">
        <v>9900051200</v>
      </c>
      <c r="D389" s="73" t="s">
        <v>104</v>
      </c>
      <c r="E389" s="74" t="n">
        <f aca="false">'приложение 10'!I49</f>
        <v>85000</v>
      </c>
      <c r="AMJ389" s="2"/>
    </row>
    <row r="390" s="70" customFormat="true" ht="64.15" hidden="false" customHeight="false" outlineLevel="0" collapsed="false">
      <c r="A390" s="44"/>
      <c r="B390" s="34" t="s">
        <v>344</v>
      </c>
      <c r="C390" s="44" t="n">
        <v>9900200000</v>
      </c>
      <c r="D390" s="73"/>
      <c r="E390" s="74" t="n">
        <f aca="false">E391+E394</f>
        <v>2616726.24</v>
      </c>
      <c r="AMJ390" s="2"/>
    </row>
    <row r="391" s="70" customFormat="true" ht="64.15" hidden="false" customHeight="false" outlineLevel="0" collapsed="false">
      <c r="A391" s="44"/>
      <c r="B391" s="34" t="s">
        <v>344</v>
      </c>
      <c r="C391" s="44" t="n">
        <v>9900210010</v>
      </c>
      <c r="D391" s="73"/>
      <c r="E391" s="74" t="n">
        <f aca="false">E392+E393</f>
        <v>2616626.24</v>
      </c>
      <c r="AMJ391" s="2"/>
    </row>
    <row r="392" s="70" customFormat="true" ht="32.8" hidden="false" customHeight="false" outlineLevel="0" collapsed="false">
      <c r="A392" s="44"/>
      <c r="B392" s="34" t="s">
        <v>103</v>
      </c>
      <c r="C392" s="44" t="n">
        <v>9900210010</v>
      </c>
      <c r="D392" s="73" t="s">
        <v>104</v>
      </c>
      <c r="E392" s="74" t="n">
        <f aca="false">'приложение 10'!I112+'приложение 10'!I123</f>
        <v>2162051.24</v>
      </c>
      <c r="AMJ392" s="2"/>
    </row>
    <row r="393" s="70" customFormat="true" ht="17.35" hidden="false" customHeight="false" outlineLevel="0" collapsed="false">
      <c r="A393" s="44"/>
      <c r="B393" s="30" t="s">
        <v>345</v>
      </c>
      <c r="C393" s="79" t="n">
        <v>9900210010</v>
      </c>
      <c r="D393" s="80" t="s">
        <v>143</v>
      </c>
      <c r="E393" s="74" t="n">
        <f aca="false">'приложение 10'!I124</f>
        <v>454575</v>
      </c>
      <c r="AMJ393" s="2"/>
    </row>
    <row r="394" s="70" customFormat="true" ht="48.5" hidden="false" customHeight="false" outlineLevel="0" collapsed="false">
      <c r="A394" s="44"/>
      <c r="B394" s="34" t="s">
        <v>346</v>
      </c>
      <c r="C394" s="44" t="n">
        <v>9900210020</v>
      </c>
      <c r="D394" s="73"/>
      <c r="E394" s="74" t="n">
        <f aca="false">E395</f>
        <v>100</v>
      </c>
      <c r="AMJ394" s="2"/>
    </row>
    <row r="395" s="70" customFormat="true" ht="32.8" hidden="false" customHeight="false" outlineLevel="0" collapsed="false">
      <c r="A395" s="44"/>
      <c r="B395" s="34" t="s">
        <v>103</v>
      </c>
      <c r="C395" s="44" t="n">
        <v>9900210020</v>
      </c>
      <c r="D395" s="73" t="s">
        <v>104</v>
      </c>
      <c r="E395" s="74" t="n">
        <f aca="false">'приложение 10'!I114</f>
        <v>100</v>
      </c>
      <c r="AMJ395" s="2"/>
    </row>
    <row r="396" s="70" customFormat="true" ht="64.15" hidden="false" customHeight="false" outlineLevel="0" collapsed="false">
      <c r="A396" s="65"/>
      <c r="B396" s="34" t="s">
        <v>347</v>
      </c>
      <c r="C396" s="44" t="n">
        <v>9910000000</v>
      </c>
      <c r="D396" s="73"/>
      <c r="E396" s="74" t="n">
        <f aca="false">E397</f>
        <v>7283100</v>
      </c>
      <c r="AMJ396" s="2"/>
    </row>
    <row r="397" s="70" customFormat="true" ht="32.8" hidden="false" customHeight="false" outlineLevel="0" collapsed="false">
      <c r="A397" s="65"/>
      <c r="B397" s="34" t="s">
        <v>99</v>
      </c>
      <c r="C397" s="44" t="n">
        <v>9910000190</v>
      </c>
      <c r="D397" s="73"/>
      <c r="E397" s="74" t="n">
        <f aca="false">E398</f>
        <v>7283100</v>
      </c>
      <c r="AMJ397" s="2"/>
    </row>
    <row r="398" s="70" customFormat="true" ht="79.85" hidden="false" customHeight="false" outlineLevel="0" collapsed="false">
      <c r="A398" s="65"/>
      <c r="B398" s="34" t="s">
        <v>100</v>
      </c>
      <c r="C398" s="44" t="n">
        <v>9910000190</v>
      </c>
      <c r="D398" s="73" t="s">
        <v>101</v>
      </c>
      <c r="E398" s="74" t="n">
        <f aca="false">'приложение 10'!I15+'приложение 10'!I306</f>
        <v>7283100</v>
      </c>
      <c r="AMJ398" s="2"/>
    </row>
    <row r="399" s="70" customFormat="true" ht="64.15" hidden="false" customHeight="false" outlineLevel="0" collapsed="false">
      <c r="A399" s="65"/>
      <c r="B399" s="34" t="s">
        <v>348</v>
      </c>
      <c r="C399" s="44" t="n">
        <v>9920000000</v>
      </c>
      <c r="D399" s="73"/>
      <c r="E399" s="74" t="n">
        <f aca="false">E400</f>
        <v>9311300</v>
      </c>
      <c r="AMJ399" s="2"/>
    </row>
    <row r="400" s="70" customFormat="true" ht="32.8" hidden="false" customHeight="false" outlineLevel="0" collapsed="false">
      <c r="A400" s="65"/>
      <c r="B400" s="34" t="s">
        <v>99</v>
      </c>
      <c r="C400" s="44" t="n">
        <v>9920000190</v>
      </c>
      <c r="D400" s="73"/>
      <c r="E400" s="74" t="n">
        <f aca="false">E401+E403+E402</f>
        <v>9311300</v>
      </c>
      <c r="AMJ400" s="2"/>
    </row>
    <row r="401" s="70" customFormat="true" ht="96.5" hidden="false" customHeight="true" outlineLevel="0" collapsed="false">
      <c r="A401" s="65"/>
      <c r="B401" s="34" t="s">
        <v>100</v>
      </c>
      <c r="C401" s="44" t="n">
        <v>9920000190</v>
      </c>
      <c r="D401" s="73" t="s">
        <v>101</v>
      </c>
      <c r="E401" s="74" t="n">
        <f aca="false">'приложение 10'!I18+'приложение 10'!I309</f>
        <v>9248900</v>
      </c>
      <c r="AMJ401" s="2"/>
    </row>
    <row r="402" s="70" customFormat="true" ht="32.8" hidden="false" customHeight="false" outlineLevel="0" collapsed="false">
      <c r="A402" s="65"/>
      <c r="B402" s="30" t="s">
        <v>103</v>
      </c>
      <c r="C402" s="79" t="n">
        <v>9920000190</v>
      </c>
      <c r="D402" s="80" t="s">
        <v>104</v>
      </c>
      <c r="E402" s="74" t="n">
        <f aca="false">'приложение 10'!I310</f>
        <v>56400</v>
      </c>
      <c r="AMJ402" s="2"/>
    </row>
    <row r="403" s="70" customFormat="true" ht="17.6" hidden="false" customHeight="false" outlineLevel="0" collapsed="false">
      <c r="A403" s="65"/>
      <c r="B403" s="34" t="s">
        <v>106</v>
      </c>
      <c r="C403" s="44" t="n">
        <v>9920000190</v>
      </c>
      <c r="D403" s="73" t="s">
        <v>107</v>
      </c>
      <c r="E403" s="74" t="n">
        <f aca="false">'приложение 10'!I19+'приложение 10'!I311</f>
        <v>6000</v>
      </c>
      <c r="AMJ403" s="2"/>
    </row>
    <row r="404" s="70" customFormat="true" ht="32.8" hidden="false" customHeight="false" outlineLevel="0" collapsed="false">
      <c r="A404" s="65"/>
      <c r="B404" s="34" t="s">
        <v>349</v>
      </c>
      <c r="C404" s="44" t="n">
        <v>9930000000</v>
      </c>
      <c r="D404" s="73"/>
      <c r="E404" s="74" t="n">
        <f aca="false">E405</f>
        <v>5383473.76</v>
      </c>
      <c r="AMJ404" s="2"/>
    </row>
    <row r="405" s="70" customFormat="true" ht="17.6" hidden="false" customHeight="false" outlineLevel="0" collapsed="false">
      <c r="A405" s="65"/>
      <c r="B405" s="75" t="s">
        <v>350</v>
      </c>
      <c r="C405" s="44" t="n">
        <v>9930020590</v>
      </c>
      <c r="D405" s="73"/>
      <c r="E405" s="74" t="n">
        <f aca="false">E406</f>
        <v>5383473.76</v>
      </c>
      <c r="AMJ405" s="2"/>
    </row>
    <row r="406" customFormat="false" ht="17.6" hidden="false" customHeight="false" outlineLevel="0" collapsed="false">
      <c r="A406" s="65"/>
      <c r="B406" s="34" t="s">
        <v>106</v>
      </c>
      <c r="C406" s="44" t="n">
        <v>9930020590</v>
      </c>
      <c r="D406" s="73" t="s">
        <v>107</v>
      </c>
      <c r="E406" s="74" t="n">
        <f aca="false">'приложение 10'!I54</f>
        <v>5383473.76</v>
      </c>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c r="AG406" s="70"/>
      <c r="AH406" s="70"/>
      <c r="AI406" s="70"/>
      <c r="AJ406" s="70"/>
      <c r="AK406" s="70"/>
      <c r="AL406" s="70"/>
      <c r="AM406" s="70"/>
      <c r="AN406" s="70"/>
      <c r="AO406" s="70"/>
      <c r="AP406" s="70"/>
      <c r="AQ406" s="70"/>
      <c r="AR406" s="70"/>
      <c r="AS406" s="70"/>
      <c r="AT406" s="70"/>
      <c r="AU406" s="70"/>
      <c r="AV406" s="70"/>
      <c r="AW406" s="70"/>
      <c r="AX406" s="70"/>
      <c r="AY406" s="70"/>
      <c r="AZ406" s="70"/>
      <c r="BA406" s="70"/>
      <c r="BB406" s="70"/>
      <c r="BC406" s="70"/>
      <c r="BD406" s="70"/>
      <c r="BE406" s="70"/>
      <c r="BF406" s="70"/>
      <c r="BG406" s="70"/>
      <c r="BH406" s="70"/>
      <c r="BI406" s="70"/>
      <c r="BJ406" s="70"/>
      <c r="BK406" s="70"/>
      <c r="BL406" s="70"/>
      <c r="BM406" s="70"/>
      <c r="BN406" s="70"/>
      <c r="BO406" s="70"/>
      <c r="BP406" s="70"/>
      <c r="BQ406" s="70"/>
      <c r="BR406" s="70"/>
      <c r="BS406" s="70"/>
      <c r="BT406" s="70"/>
      <c r="BU406" s="70"/>
      <c r="BV406" s="70"/>
      <c r="BW406" s="70"/>
      <c r="BX406" s="70"/>
      <c r="BY406" s="70"/>
      <c r="BZ406" s="70"/>
      <c r="CA406" s="70"/>
      <c r="CB406" s="70"/>
      <c r="CC406" s="70"/>
      <c r="CD406" s="70"/>
      <c r="CE406" s="70"/>
      <c r="CF406" s="70"/>
      <c r="CG406" s="70"/>
      <c r="CH406" s="70"/>
      <c r="CI406" s="70"/>
      <c r="CJ406" s="70"/>
      <c r="CK406" s="70"/>
      <c r="CL406" s="70"/>
      <c r="CM406" s="70"/>
      <c r="CN406" s="70"/>
      <c r="CO406" s="70"/>
      <c r="CP406" s="70"/>
      <c r="CQ406" s="70"/>
      <c r="CR406" s="70"/>
      <c r="CS406" s="70"/>
      <c r="CT406" s="70"/>
      <c r="CU406" s="70"/>
      <c r="CV406" s="70"/>
      <c r="CW406" s="70"/>
      <c r="CX406" s="70"/>
      <c r="CY406" s="70"/>
      <c r="CZ406" s="70"/>
      <c r="DA406" s="70"/>
      <c r="DB406" s="70"/>
      <c r="DC406" s="70"/>
      <c r="DD406" s="70"/>
      <c r="DE406" s="70"/>
      <c r="DF406" s="70"/>
      <c r="DG406" s="70"/>
      <c r="DH406" s="70"/>
      <c r="DI406" s="70"/>
      <c r="DJ406" s="70"/>
      <c r="DK406" s="70"/>
      <c r="DL406" s="70"/>
      <c r="DM406" s="70"/>
      <c r="DN406" s="70"/>
      <c r="DO406" s="70"/>
      <c r="DP406" s="70"/>
      <c r="DQ406" s="70"/>
      <c r="DR406" s="70"/>
      <c r="DS406" s="70"/>
      <c r="DT406" s="70"/>
      <c r="DU406" s="70"/>
      <c r="DV406" s="70"/>
      <c r="DW406" s="70"/>
      <c r="DX406" s="70"/>
      <c r="DY406" s="70"/>
      <c r="DZ406" s="70"/>
      <c r="EA406" s="70"/>
      <c r="EB406" s="70"/>
      <c r="EC406" s="70"/>
      <c r="ED406" s="70"/>
      <c r="EE406" s="70"/>
      <c r="EF406" s="70"/>
      <c r="EG406" s="70"/>
      <c r="EH406" s="70"/>
      <c r="EI406" s="70"/>
      <c r="EJ406" s="70"/>
      <c r="EK406" s="70"/>
      <c r="EL406" s="70"/>
      <c r="EM406" s="70"/>
      <c r="EN406" s="70"/>
      <c r="EO406" s="70"/>
      <c r="EP406" s="70"/>
      <c r="EQ406" s="70"/>
      <c r="ER406" s="70"/>
      <c r="ES406" s="70"/>
      <c r="ET406" s="70"/>
      <c r="EU406" s="70"/>
      <c r="EV406" s="70"/>
      <c r="EW406" s="70"/>
      <c r="EX406" s="70"/>
      <c r="EY406" s="70"/>
      <c r="EZ406" s="70"/>
      <c r="FA406" s="70"/>
      <c r="FB406" s="70"/>
      <c r="FC406" s="70"/>
      <c r="FD406" s="70"/>
      <c r="FE406" s="70"/>
      <c r="FF406" s="70"/>
      <c r="FG406" s="70"/>
      <c r="FH406" s="70"/>
      <c r="FI406" s="70"/>
      <c r="FJ406" s="70"/>
      <c r="FK406" s="70"/>
      <c r="FL406" s="70"/>
      <c r="FM406" s="70"/>
      <c r="FN406" s="70"/>
      <c r="FO406" s="70"/>
      <c r="FP406" s="70"/>
      <c r="FQ406" s="70"/>
      <c r="FR406" s="70"/>
      <c r="FS406" s="70"/>
      <c r="FT406" s="70"/>
      <c r="FU406" s="70"/>
      <c r="FV406" s="70"/>
      <c r="FW406" s="70"/>
      <c r="FX406" s="70"/>
      <c r="FY406" s="70"/>
      <c r="FZ406" s="70"/>
      <c r="GA406" s="70"/>
      <c r="GB406" s="70"/>
      <c r="GC406" s="70"/>
      <c r="GD406" s="70"/>
      <c r="GE406" s="70"/>
      <c r="GF406" s="70"/>
      <c r="GG406" s="70"/>
      <c r="GH406" s="70"/>
      <c r="GI406" s="70"/>
      <c r="GJ406" s="70"/>
      <c r="GK406" s="70"/>
      <c r="GL406" s="70"/>
      <c r="GM406" s="70"/>
      <c r="GN406" s="70"/>
      <c r="GO406" s="70"/>
      <c r="GP406" s="70"/>
      <c r="GQ406" s="70"/>
      <c r="GR406" s="70"/>
      <c r="GS406" s="70"/>
      <c r="GT406" s="70"/>
      <c r="GU406" s="70"/>
      <c r="GV406" s="70"/>
      <c r="GW406" s="70"/>
      <c r="GX406" s="70"/>
      <c r="GY406" s="70"/>
      <c r="GZ406" s="70"/>
      <c r="HA406" s="70"/>
      <c r="HB406" s="70"/>
      <c r="HC406" s="70"/>
      <c r="HD406" s="70"/>
      <c r="HE406" s="70"/>
      <c r="HF406" s="70"/>
      <c r="HG406" s="70"/>
      <c r="HH406" s="70"/>
      <c r="HI406" s="70"/>
      <c r="HJ406" s="70"/>
      <c r="HK406" s="70"/>
      <c r="HL406" s="70"/>
      <c r="HM406" s="70"/>
      <c r="HN406" s="70"/>
      <c r="HO406" s="70"/>
      <c r="HP406" s="70"/>
      <c r="HQ406" s="70"/>
      <c r="HR406" s="70"/>
      <c r="HS406" s="70"/>
      <c r="HT406" s="70"/>
      <c r="HU406" s="70"/>
      <c r="HV406" s="70"/>
      <c r="HW406" s="70"/>
      <c r="HX406" s="70"/>
      <c r="HY406" s="70"/>
      <c r="HZ406" s="70"/>
      <c r="IA406" s="70"/>
      <c r="IB406" s="70"/>
      <c r="IC406" s="70"/>
      <c r="ID406" s="70"/>
      <c r="IE406" s="70"/>
      <c r="IF406" s="70"/>
      <c r="IG406" s="70"/>
      <c r="IH406" s="70"/>
      <c r="II406" s="70"/>
      <c r="IJ406" s="70"/>
      <c r="IK406" s="70"/>
      <c r="IL406" s="70"/>
      <c r="IM406" s="70"/>
      <c r="IN406" s="70"/>
      <c r="IO406" s="70"/>
      <c r="IP406" s="70"/>
      <c r="IQ406" s="70"/>
      <c r="IR406" s="70"/>
      <c r="IS406" s="70"/>
      <c r="IT406" s="70"/>
      <c r="IU406" s="70"/>
      <c r="IV406" s="70"/>
      <c r="IW406" s="70"/>
      <c r="IX406" s="70"/>
      <c r="IY406" s="70"/>
      <c r="IZ406" s="70"/>
      <c r="JA406" s="70"/>
      <c r="JB406" s="70"/>
      <c r="JC406" s="70"/>
      <c r="JD406" s="70"/>
      <c r="JE406" s="70"/>
      <c r="JF406" s="70"/>
      <c r="JG406" s="70"/>
      <c r="JH406" s="70"/>
      <c r="JI406" s="70"/>
      <c r="JJ406" s="70"/>
      <c r="JK406" s="70"/>
      <c r="JL406" s="70"/>
      <c r="JM406" s="70"/>
      <c r="JN406" s="70"/>
      <c r="JO406" s="70"/>
      <c r="JP406" s="70"/>
      <c r="JQ406" s="70"/>
      <c r="JR406" s="70"/>
      <c r="JS406" s="70"/>
      <c r="JT406" s="70"/>
      <c r="JU406" s="70"/>
      <c r="JV406" s="70"/>
      <c r="JW406" s="70"/>
      <c r="JX406" s="70"/>
      <c r="JY406" s="70"/>
      <c r="JZ406" s="70"/>
      <c r="KA406" s="70"/>
      <c r="KB406" s="70"/>
      <c r="KC406" s="70"/>
      <c r="KD406" s="70"/>
      <c r="KE406" s="70"/>
      <c r="KF406" s="70"/>
      <c r="KG406" s="70"/>
      <c r="KH406" s="70"/>
      <c r="KI406" s="70"/>
      <c r="KJ406" s="70"/>
      <c r="KK406" s="70"/>
      <c r="KL406" s="70"/>
      <c r="KM406" s="70"/>
      <c r="KN406" s="70"/>
      <c r="KO406" s="70"/>
      <c r="KP406" s="70"/>
      <c r="KQ406" s="70"/>
      <c r="KR406" s="70"/>
      <c r="KS406" s="70"/>
      <c r="KT406" s="70"/>
      <c r="KU406" s="70"/>
      <c r="KV406" s="70"/>
      <c r="KW406" s="70"/>
      <c r="KX406" s="70"/>
      <c r="KY406" s="70"/>
      <c r="KZ406" s="70"/>
      <c r="LA406" s="70"/>
      <c r="LB406" s="70"/>
      <c r="LC406" s="70"/>
      <c r="LD406" s="70"/>
      <c r="LE406" s="70"/>
      <c r="LF406" s="70"/>
      <c r="LG406" s="70"/>
      <c r="LH406" s="70"/>
      <c r="LI406" s="70"/>
      <c r="LJ406" s="70"/>
      <c r="LK406" s="70"/>
      <c r="LL406" s="70"/>
      <c r="LM406" s="70"/>
      <c r="LN406" s="70"/>
      <c r="LO406" s="70"/>
      <c r="LP406" s="70"/>
      <c r="LQ406" s="70"/>
      <c r="LR406" s="70"/>
      <c r="LS406" s="70"/>
      <c r="LT406" s="70"/>
      <c r="LU406" s="70"/>
      <c r="LV406" s="70"/>
      <c r="LW406" s="70"/>
      <c r="LX406" s="70"/>
      <c r="LY406" s="70"/>
      <c r="LZ406" s="70"/>
      <c r="MA406" s="70"/>
      <c r="MB406" s="70"/>
      <c r="MC406" s="70"/>
      <c r="MD406" s="70"/>
      <c r="ME406" s="70"/>
      <c r="MF406" s="70"/>
      <c r="MG406" s="70"/>
      <c r="MH406" s="70"/>
      <c r="MI406" s="70"/>
      <c r="MJ406" s="70"/>
      <c r="MK406" s="70"/>
      <c r="ML406" s="70"/>
      <c r="MM406" s="70"/>
      <c r="MN406" s="70"/>
      <c r="MO406" s="70"/>
      <c r="MP406" s="70"/>
      <c r="MQ406" s="70"/>
      <c r="MR406" s="70"/>
      <c r="MS406" s="70"/>
      <c r="MT406" s="70"/>
      <c r="MU406" s="70"/>
      <c r="MV406" s="70"/>
      <c r="MW406" s="70"/>
      <c r="MX406" s="70"/>
      <c r="MY406" s="70"/>
      <c r="MZ406" s="70"/>
      <c r="NA406" s="70"/>
      <c r="NB406" s="70"/>
      <c r="NC406" s="70"/>
      <c r="ND406" s="70"/>
      <c r="NE406" s="70"/>
      <c r="NF406" s="70"/>
      <c r="NG406" s="70"/>
      <c r="NH406" s="70"/>
      <c r="NI406" s="70"/>
      <c r="NJ406" s="70"/>
      <c r="NK406" s="70"/>
      <c r="NL406" s="70"/>
      <c r="NM406" s="70"/>
      <c r="NN406" s="70"/>
      <c r="NO406" s="70"/>
      <c r="NP406" s="70"/>
      <c r="NQ406" s="70"/>
      <c r="NR406" s="70"/>
      <c r="NS406" s="70"/>
      <c r="NT406" s="70"/>
      <c r="NU406" s="70"/>
      <c r="NV406" s="70"/>
      <c r="NW406" s="70"/>
      <c r="NX406" s="70"/>
      <c r="NY406" s="70"/>
      <c r="NZ406" s="70"/>
      <c r="OA406" s="70"/>
      <c r="OB406" s="70"/>
      <c r="OC406" s="70"/>
      <c r="OD406" s="70"/>
      <c r="OE406" s="70"/>
      <c r="OF406" s="70"/>
      <c r="OG406" s="70"/>
      <c r="OH406" s="70"/>
      <c r="OI406" s="70"/>
      <c r="OJ406" s="70"/>
      <c r="OK406" s="70"/>
      <c r="OL406" s="70"/>
      <c r="OM406" s="70"/>
      <c r="ON406" s="70"/>
      <c r="OO406" s="70"/>
      <c r="OP406" s="70"/>
      <c r="OQ406" s="70"/>
      <c r="OR406" s="70"/>
      <c r="OS406" s="70"/>
      <c r="OT406" s="70"/>
      <c r="OU406" s="70"/>
      <c r="OV406" s="70"/>
      <c r="OW406" s="70"/>
      <c r="OX406" s="70"/>
      <c r="OY406" s="70"/>
      <c r="OZ406" s="70"/>
      <c r="PA406" s="70"/>
      <c r="PB406" s="70"/>
      <c r="PC406" s="70"/>
      <c r="PD406" s="70"/>
      <c r="PE406" s="70"/>
      <c r="PF406" s="70"/>
      <c r="PG406" s="70"/>
      <c r="PH406" s="70"/>
      <c r="PI406" s="70"/>
      <c r="PJ406" s="70"/>
      <c r="PK406" s="70"/>
      <c r="PL406" s="70"/>
      <c r="PM406" s="70"/>
      <c r="PN406" s="70"/>
      <c r="PO406" s="70"/>
      <c r="PP406" s="70"/>
      <c r="PQ406" s="70"/>
      <c r="PR406" s="70"/>
      <c r="PS406" s="70"/>
      <c r="PT406" s="70"/>
      <c r="PU406" s="70"/>
      <c r="PV406" s="70"/>
      <c r="PW406" s="70"/>
      <c r="PX406" s="70"/>
      <c r="PY406" s="70"/>
      <c r="PZ406" s="70"/>
      <c r="QA406" s="70"/>
      <c r="QB406" s="70"/>
      <c r="QC406" s="70"/>
      <c r="QD406" s="70"/>
      <c r="QE406" s="70"/>
      <c r="QF406" s="70"/>
      <c r="QG406" s="70"/>
      <c r="QH406" s="70"/>
      <c r="QI406" s="70"/>
      <c r="QJ406" s="70"/>
      <c r="QK406" s="70"/>
      <c r="QL406" s="70"/>
      <c r="QM406" s="70"/>
      <c r="QN406" s="70"/>
      <c r="QO406" s="70"/>
      <c r="QP406" s="70"/>
      <c r="QQ406" s="70"/>
      <c r="QR406" s="70"/>
      <c r="QS406" s="70"/>
      <c r="QT406" s="70"/>
      <c r="QU406" s="70"/>
      <c r="QV406" s="70"/>
      <c r="QW406" s="70"/>
      <c r="QX406" s="70"/>
      <c r="QY406" s="70"/>
      <c r="QZ406" s="70"/>
      <c r="RA406" s="70"/>
      <c r="RB406" s="70"/>
      <c r="RC406" s="70"/>
      <c r="RD406" s="70"/>
      <c r="RE406" s="70"/>
      <c r="RF406" s="70"/>
      <c r="RG406" s="70"/>
      <c r="RH406" s="70"/>
      <c r="RI406" s="70"/>
      <c r="RJ406" s="70"/>
      <c r="RK406" s="70"/>
      <c r="RL406" s="70"/>
      <c r="RM406" s="70"/>
      <c r="RN406" s="70"/>
      <c r="RO406" s="70"/>
      <c r="RP406" s="70"/>
      <c r="RQ406" s="70"/>
      <c r="RR406" s="70"/>
      <c r="RS406" s="70"/>
      <c r="RT406" s="70"/>
      <c r="RU406" s="70"/>
      <c r="RV406" s="70"/>
      <c r="RW406" s="70"/>
      <c r="RX406" s="70"/>
      <c r="RY406" s="70"/>
      <c r="RZ406" s="70"/>
      <c r="SA406" s="70"/>
      <c r="SB406" s="70"/>
      <c r="SC406" s="70"/>
      <c r="SD406" s="70"/>
      <c r="SE406" s="70"/>
      <c r="SF406" s="70"/>
      <c r="SG406" s="70"/>
      <c r="SH406" s="70"/>
      <c r="SI406" s="70"/>
      <c r="SJ406" s="70"/>
      <c r="SK406" s="70"/>
      <c r="SL406" s="70"/>
      <c r="SM406" s="70"/>
      <c r="SN406" s="70"/>
      <c r="SO406" s="70"/>
      <c r="SP406" s="70"/>
      <c r="SQ406" s="70"/>
      <c r="SR406" s="70"/>
      <c r="SS406" s="70"/>
      <c r="ST406" s="70"/>
      <c r="SU406" s="70"/>
      <c r="SV406" s="70"/>
      <c r="SW406" s="70"/>
      <c r="SX406" s="70"/>
      <c r="SY406" s="70"/>
      <c r="SZ406" s="70"/>
      <c r="TA406" s="70"/>
      <c r="TB406" s="70"/>
      <c r="TC406" s="70"/>
      <c r="TD406" s="70"/>
      <c r="TE406" s="70"/>
      <c r="TF406" s="70"/>
      <c r="TG406" s="70"/>
      <c r="TH406" s="70"/>
      <c r="TI406" s="70"/>
      <c r="TJ406" s="70"/>
      <c r="TK406" s="70"/>
      <c r="TL406" s="70"/>
      <c r="TM406" s="70"/>
      <c r="TN406" s="70"/>
      <c r="TO406" s="70"/>
      <c r="TP406" s="70"/>
      <c r="TQ406" s="70"/>
      <c r="TR406" s="70"/>
      <c r="TS406" s="70"/>
      <c r="TT406" s="70"/>
      <c r="TU406" s="70"/>
      <c r="TV406" s="70"/>
      <c r="TW406" s="70"/>
      <c r="TX406" s="70"/>
      <c r="TY406" s="70"/>
      <c r="TZ406" s="70"/>
      <c r="UA406" s="70"/>
      <c r="UB406" s="70"/>
      <c r="UC406" s="70"/>
      <c r="UD406" s="70"/>
      <c r="UE406" s="70"/>
      <c r="UF406" s="70"/>
      <c r="UG406" s="70"/>
      <c r="UH406" s="70"/>
      <c r="UI406" s="70"/>
      <c r="UJ406" s="70"/>
      <c r="UK406" s="70"/>
      <c r="UL406" s="70"/>
      <c r="UM406" s="70"/>
      <c r="UN406" s="70"/>
      <c r="UO406" s="70"/>
      <c r="UP406" s="70"/>
      <c r="UQ406" s="70"/>
      <c r="UR406" s="70"/>
      <c r="US406" s="70"/>
      <c r="UT406" s="70"/>
      <c r="UU406" s="70"/>
      <c r="UV406" s="70"/>
      <c r="UW406" s="70"/>
      <c r="UX406" s="70"/>
      <c r="UY406" s="70"/>
      <c r="UZ406" s="70"/>
      <c r="VA406" s="70"/>
      <c r="VB406" s="70"/>
      <c r="VC406" s="70"/>
      <c r="VD406" s="70"/>
      <c r="VE406" s="70"/>
      <c r="VF406" s="70"/>
      <c r="VG406" s="70"/>
      <c r="VH406" s="70"/>
      <c r="VI406" s="70"/>
      <c r="VJ406" s="70"/>
      <c r="VK406" s="70"/>
      <c r="VL406" s="70"/>
      <c r="VM406" s="70"/>
      <c r="VN406" s="70"/>
      <c r="VO406" s="70"/>
      <c r="VP406" s="70"/>
      <c r="VQ406" s="70"/>
      <c r="VR406" s="70"/>
      <c r="VS406" s="70"/>
      <c r="VT406" s="70"/>
      <c r="VU406" s="70"/>
      <c r="VV406" s="70"/>
      <c r="VW406" s="70"/>
      <c r="VX406" s="70"/>
      <c r="VY406" s="70"/>
      <c r="VZ406" s="70"/>
      <c r="WA406" s="70"/>
      <c r="WB406" s="70"/>
      <c r="WC406" s="70"/>
      <c r="WD406" s="70"/>
      <c r="WE406" s="70"/>
      <c r="WF406" s="70"/>
      <c r="WG406" s="70"/>
      <c r="WH406" s="70"/>
      <c r="WI406" s="70"/>
      <c r="WJ406" s="70"/>
      <c r="WK406" s="70"/>
      <c r="WL406" s="70"/>
      <c r="WM406" s="70"/>
      <c r="WN406" s="70"/>
      <c r="WO406" s="70"/>
      <c r="WP406" s="70"/>
      <c r="WQ406" s="70"/>
      <c r="WR406" s="70"/>
      <c r="WS406" s="70"/>
      <c r="WT406" s="70"/>
      <c r="WU406" s="70"/>
      <c r="WV406" s="70"/>
      <c r="WW406" s="70"/>
      <c r="WX406" s="70"/>
      <c r="WY406" s="70"/>
      <c r="WZ406" s="70"/>
      <c r="XA406" s="70"/>
      <c r="XB406" s="70"/>
      <c r="XC406" s="70"/>
      <c r="XD406" s="70"/>
      <c r="XE406" s="70"/>
      <c r="XF406" s="70"/>
      <c r="XG406" s="70"/>
      <c r="XH406" s="70"/>
      <c r="XI406" s="70"/>
      <c r="XJ406" s="70"/>
      <c r="XK406" s="70"/>
      <c r="XL406" s="70"/>
      <c r="XM406" s="70"/>
      <c r="XN406" s="70"/>
      <c r="XO406" s="70"/>
      <c r="XP406" s="70"/>
      <c r="XQ406" s="70"/>
      <c r="XR406" s="70"/>
      <c r="XS406" s="70"/>
      <c r="XT406" s="70"/>
      <c r="XU406" s="70"/>
      <c r="XV406" s="70"/>
      <c r="XW406" s="70"/>
      <c r="XX406" s="70"/>
      <c r="XY406" s="70"/>
      <c r="XZ406" s="70"/>
      <c r="YA406" s="70"/>
      <c r="YB406" s="70"/>
      <c r="YC406" s="70"/>
      <c r="YD406" s="70"/>
      <c r="YE406" s="70"/>
      <c r="YF406" s="70"/>
      <c r="YG406" s="70"/>
      <c r="YH406" s="70"/>
      <c r="YI406" s="70"/>
      <c r="YJ406" s="70"/>
      <c r="YK406" s="70"/>
      <c r="YL406" s="70"/>
      <c r="YM406" s="70"/>
      <c r="YN406" s="70"/>
      <c r="YO406" s="70"/>
      <c r="YP406" s="70"/>
      <c r="YQ406" s="70"/>
      <c r="YR406" s="70"/>
      <c r="YS406" s="70"/>
      <c r="YT406" s="70"/>
      <c r="YU406" s="70"/>
      <c r="YV406" s="70"/>
      <c r="YW406" s="70"/>
      <c r="YX406" s="70"/>
      <c r="YY406" s="70"/>
      <c r="YZ406" s="70"/>
      <c r="ZA406" s="70"/>
      <c r="ZB406" s="70"/>
      <c r="ZC406" s="70"/>
      <c r="ZD406" s="70"/>
      <c r="ZE406" s="70"/>
      <c r="ZF406" s="70"/>
      <c r="ZG406" s="70"/>
      <c r="ZH406" s="70"/>
      <c r="ZI406" s="70"/>
      <c r="ZJ406" s="70"/>
      <c r="ZK406" s="70"/>
      <c r="ZL406" s="70"/>
      <c r="ZM406" s="70"/>
      <c r="ZN406" s="70"/>
      <c r="ZO406" s="70"/>
      <c r="ZP406" s="70"/>
      <c r="ZQ406" s="70"/>
      <c r="ZR406" s="70"/>
      <c r="ZS406" s="70"/>
      <c r="ZT406" s="70"/>
      <c r="ZU406" s="70"/>
      <c r="ZV406" s="70"/>
      <c r="ZW406" s="70"/>
      <c r="ZX406" s="70"/>
      <c r="ZY406" s="70"/>
      <c r="ZZ406" s="70"/>
      <c r="AAA406" s="70"/>
      <c r="AAB406" s="70"/>
      <c r="AAC406" s="70"/>
      <c r="AAD406" s="70"/>
      <c r="AAE406" s="70"/>
      <c r="AAF406" s="70"/>
      <c r="AAG406" s="70"/>
      <c r="AAH406" s="70"/>
      <c r="AAI406" s="70"/>
      <c r="AAJ406" s="70"/>
      <c r="AAK406" s="70"/>
      <c r="AAL406" s="70"/>
      <c r="AAM406" s="70"/>
      <c r="AAN406" s="70"/>
      <c r="AAO406" s="70"/>
      <c r="AAP406" s="70"/>
      <c r="AAQ406" s="70"/>
      <c r="AAR406" s="70"/>
      <c r="AAS406" s="70"/>
      <c r="AAT406" s="70"/>
      <c r="AAU406" s="70"/>
      <c r="AAV406" s="70"/>
      <c r="AAW406" s="70"/>
      <c r="AAX406" s="70"/>
      <c r="AAY406" s="70"/>
      <c r="AAZ406" s="70"/>
      <c r="ABA406" s="70"/>
      <c r="ABB406" s="70"/>
      <c r="ABC406" s="70"/>
      <c r="ABD406" s="70"/>
      <c r="ABE406" s="70"/>
      <c r="ABF406" s="70"/>
      <c r="ABG406" s="70"/>
      <c r="ABH406" s="70"/>
      <c r="ABI406" s="70"/>
      <c r="ABJ406" s="70"/>
      <c r="ABK406" s="70"/>
      <c r="ABL406" s="70"/>
      <c r="ABM406" s="70"/>
      <c r="ABN406" s="70"/>
      <c r="ABO406" s="70"/>
      <c r="ABP406" s="70"/>
      <c r="ABQ406" s="70"/>
      <c r="ABR406" s="70"/>
      <c r="ABS406" s="70"/>
      <c r="ABT406" s="70"/>
      <c r="ABU406" s="70"/>
      <c r="ABV406" s="70"/>
      <c r="ABW406" s="70"/>
      <c r="ABX406" s="70"/>
      <c r="ABY406" s="70"/>
      <c r="ABZ406" s="70"/>
      <c r="ACA406" s="70"/>
      <c r="ACB406" s="70"/>
      <c r="ACC406" s="70"/>
      <c r="ACD406" s="70"/>
      <c r="ACE406" s="70"/>
      <c r="ACF406" s="70"/>
      <c r="ACG406" s="70"/>
      <c r="ACH406" s="70"/>
      <c r="ACI406" s="70"/>
      <c r="ACJ406" s="70"/>
      <c r="ACK406" s="70"/>
      <c r="ACL406" s="70"/>
      <c r="ACM406" s="70"/>
      <c r="ACN406" s="70"/>
      <c r="ACO406" s="70"/>
      <c r="ACP406" s="70"/>
      <c r="ACQ406" s="70"/>
      <c r="ACR406" s="70"/>
      <c r="ACS406" s="70"/>
      <c r="ACT406" s="70"/>
      <c r="ACU406" s="70"/>
      <c r="ACV406" s="70"/>
      <c r="ACW406" s="70"/>
      <c r="ACX406" s="70"/>
      <c r="ACY406" s="70"/>
      <c r="ACZ406" s="70"/>
      <c r="ADA406" s="70"/>
      <c r="ADB406" s="70"/>
      <c r="ADC406" s="70"/>
      <c r="ADD406" s="70"/>
      <c r="ADE406" s="70"/>
      <c r="ADF406" s="70"/>
      <c r="ADG406" s="70"/>
      <c r="ADH406" s="70"/>
      <c r="ADI406" s="70"/>
      <c r="ADJ406" s="70"/>
      <c r="ADK406" s="70"/>
      <c r="ADL406" s="70"/>
      <c r="ADM406" s="70"/>
      <c r="ADN406" s="70"/>
      <c r="ADO406" s="70"/>
      <c r="ADP406" s="70"/>
      <c r="ADQ406" s="70"/>
      <c r="ADR406" s="70"/>
      <c r="ADS406" s="70"/>
      <c r="ADT406" s="70"/>
      <c r="ADU406" s="70"/>
      <c r="ADV406" s="70"/>
      <c r="ADW406" s="70"/>
      <c r="ADX406" s="70"/>
      <c r="ADY406" s="70"/>
      <c r="ADZ406" s="70"/>
      <c r="AEA406" s="70"/>
      <c r="AEB406" s="70"/>
      <c r="AEC406" s="70"/>
      <c r="AED406" s="70"/>
      <c r="AEE406" s="70"/>
      <c r="AEF406" s="70"/>
      <c r="AEG406" s="70"/>
      <c r="AEH406" s="70"/>
      <c r="AEI406" s="70"/>
      <c r="AEJ406" s="70"/>
      <c r="AEK406" s="70"/>
      <c r="AEL406" s="70"/>
      <c r="AEM406" s="70"/>
      <c r="AEN406" s="70"/>
      <c r="AEO406" s="70"/>
      <c r="AEP406" s="70"/>
      <c r="AEQ406" s="70"/>
      <c r="AER406" s="70"/>
      <c r="AES406" s="70"/>
      <c r="AET406" s="70"/>
      <c r="AEU406" s="70"/>
      <c r="AEV406" s="70"/>
      <c r="AEW406" s="70"/>
      <c r="AEX406" s="70"/>
      <c r="AEY406" s="70"/>
      <c r="AEZ406" s="70"/>
      <c r="AFA406" s="70"/>
      <c r="AFB406" s="70"/>
      <c r="AFC406" s="70"/>
      <c r="AFD406" s="70"/>
      <c r="AFE406" s="70"/>
      <c r="AFF406" s="70"/>
      <c r="AFG406" s="70"/>
      <c r="AFH406" s="70"/>
      <c r="AFI406" s="70"/>
      <c r="AFJ406" s="70"/>
      <c r="AFK406" s="70"/>
      <c r="AFL406" s="70"/>
      <c r="AFM406" s="70"/>
      <c r="AFN406" s="70"/>
      <c r="AFO406" s="70"/>
      <c r="AFP406" s="70"/>
      <c r="AFQ406" s="70"/>
      <c r="AFR406" s="70"/>
      <c r="AFS406" s="70"/>
      <c r="AFT406" s="70"/>
      <c r="AFU406" s="70"/>
      <c r="AFV406" s="70"/>
      <c r="AFW406" s="70"/>
      <c r="AFX406" s="70"/>
      <c r="AFY406" s="70"/>
      <c r="AFZ406" s="70"/>
      <c r="AGA406" s="70"/>
      <c r="AGB406" s="70"/>
      <c r="AGC406" s="70"/>
      <c r="AGD406" s="70"/>
      <c r="AGE406" s="70"/>
      <c r="AGF406" s="70"/>
      <c r="AGG406" s="70"/>
      <c r="AGH406" s="70"/>
      <c r="AGI406" s="70"/>
      <c r="AGJ406" s="70"/>
      <c r="AGK406" s="70"/>
      <c r="AGL406" s="70"/>
      <c r="AGM406" s="70"/>
      <c r="AGN406" s="70"/>
      <c r="AGO406" s="70"/>
      <c r="AGP406" s="70"/>
      <c r="AGQ406" s="70"/>
      <c r="AGR406" s="70"/>
      <c r="AGS406" s="70"/>
      <c r="AGT406" s="70"/>
      <c r="AGU406" s="70"/>
      <c r="AGV406" s="70"/>
      <c r="AGW406" s="70"/>
      <c r="AGX406" s="70"/>
      <c r="AGY406" s="70"/>
      <c r="AGZ406" s="70"/>
      <c r="AHA406" s="70"/>
      <c r="AHB406" s="70"/>
      <c r="AHC406" s="70"/>
      <c r="AHD406" s="70"/>
      <c r="AHE406" s="70"/>
      <c r="AHF406" s="70"/>
      <c r="AHG406" s="70"/>
      <c r="AHH406" s="70"/>
      <c r="AHI406" s="70"/>
      <c r="AHJ406" s="70"/>
      <c r="AHK406" s="70"/>
      <c r="AHL406" s="70"/>
      <c r="AHM406" s="70"/>
      <c r="AHN406" s="70"/>
      <c r="AHO406" s="70"/>
      <c r="AHP406" s="70"/>
      <c r="AHQ406" s="70"/>
      <c r="AHR406" s="70"/>
      <c r="AHS406" s="70"/>
      <c r="AHT406" s="70"/>
      <c r="AHU406" s="70"/>
      <c r="AHV406" s="70"/>
      <c r="AHW406" s="70"/>
      <c r="AHX406" s="70"/>
      <c r="AHY406" s="70"/>
      <c r="AHZ406" s="70"/>
      <c r="AIA406" s="70"/>
      <c r="AIB406" s="70"/>
      <c r="AIC406" s="70"/>
      <c r="AID406" s="70"/>
      <c r="AIE406" s="70"/>
      <c r="AIF406" s="70"/>
      <c r="AIG406" s="70"/>
      <c r="AIH406" s="70"/>
      <c r="AII406" s="70"/>
      <c r="AIJ406" s="70"/>
      <c r="AIK406" s="70"/>
      <c r="AIL406" s="70"/>
      <c r="AIM406" s="70"/>
      <c r="AIN406" s="70"/>
      <c r="AIO406" s="70"/>
      <c r="AIP406" s="70"/>
      <c r="AIQ406" s="70"/>
      <c r="AIR406" s="70"/>
      <c r="AIS406" s="70"/>
      <c r="AIT406" s="70"/>
      <c r="AIU406" s="70"/>
      <c r="AIV406" s="70"/>
      <c r="AIW406" s="70"/>
      <c r="AIX406" s="70"/>
      <c r="AIY406" s="70"/>
      <c r="AIZ406" s="70"/>
      <c r="AJA406" s="70"/>
      <c r="AJB406" s="70"/>
      <c r="AJC406" s="70"/>
      <c r="AJD406" s="70"/>
      <c r="AJE406" s="70"/>
      <c r="AJF406" s="70"/>
      <c r="AJG406" s="70"/>
      <c r="AJH406" s="70"/>
      <c r="AJI406" s="70"/>
      <c r="AJJ406" s="70"/>
      <c r="AJK406" s="70"/>
      <c r="AJL406" s="70"/>
      <c r="AJM406" s="70"/>
      <c r="AJN406" s="70"/>
      <c r="AJO406" s="70"/>
      <c r="AJP406" s="70"/>
      <c r="AJQ406" s="70"/>
      <c r="AJR406" s="70"/>
      <c r="AJS406" s="70"/>
      <c r="AJT406" s="70"/>
      <c r="AJU406" s="70"/>
      <c r="AJV406" s="70"/>
      <c r="AJW406" s="70"/>
      <c r="AJX406" s="70"/>
      <c r="AJY406" s="70"/>
      <c r="AJZ406" s="70"/>
      <c r="AKA406" s="70"/>
      <c r="AKB406" s="70"/>
      <c r="AKC406" s="70"/>
      <c r="AKD406" s="70"/>
      <c r="AKE406" s="70"/>
      <c r="AKF406" s="70"/>
      <c r="AKG406" s="70"/>
      <c r="AKH406" s="70"/>
      <c r="AKI406" s="70"/>
      <c r="AKJ406" s="70"/>
      <c r="AKK406" s="70"/>
      <c r="AKL406" s="70"/>
      <c r="AKM406" s="70"/>
      <c r="AKN406" s="70"/>
      <c r="AKO406" s="70"/>
      <c r="AKP406" s="70"/>
      <c r="AKQ406" s="70"/>
      <c r="AKR406" s="70"/>
      <c r="AKS406" s="70"/>
      <c r="AKT406" s="70"/>
      <c r="AKU406" s="70"/>
      <c r="AKV406" s="70"/>
      <c r="AKW406" s="70"/>
      <c r="AKX406" s="70"/>
      <c r="AKY406" s="70"/>
      <c r="AKZ406" s="70"/>
      <c r="ALA406" s="70"/>
      <c r="ALB406" s="70"/>
      <c r="ALC406" s="70"/>
      <c r="ALD406" s="70"/>
      <c r="ALE406" s="70"/>
      <c r="ALF406" s="70"/>
      <c r="ALG406" s="70"/>
      <c r="ALH406" s="70"/>
      <c r="ALI406" s="70"/>
      <c r="ALJ406" s="70"/>
      <c r="ALK406" s="70"/>
      <c r="ALL406" s="70"/>
      <c r="ALM406" s="70"/>
      <c r="ALN406" s="70"/>
      <c r="ALO406" s="70"/>
      <c r="ALP406" s="70"/>
      <c r="ALQ406" s="70"/>
      <c r="ALR406" s="70"/>
      <c r="ALS406" s="70"/>
      <c r="ALT406" s="70"/>
      <c r="ALU406" s="70"/>
      <c r="ALV406" s="70"/>
      <c r="ALW406" s="70"/>
      <c r="ALX406" s="70"/>
      <c r="ALY406" s="70"/>
      <c r="ALZ406" s="70"/>
      <c r="AMA406" s="70"/>
      <c r="AMB406" s="70"/>
      <c r="AMC406" s="70"/>
      <c r="AMD406" s="70"/>
      <c r="AME406" s="70"/>
      <c r="AMF406" s="70"/>
      <c r="AMG406" s="70"/>
      <c r="AMH406" s="70"/>
      <c r="AMI406" s="70"/>
      <c r="AMK406" s="70"/>
    </row>
    <row r="407" customFormat="false" ht="63.65" hidden="false" customHeight="true" outlineLevel="0" collapsed="false">
      <c r="A407" s="65"/>
      <c r="B407" s="30" t="s">
        <v>351</v>
      </c>
      <c r="C407" s="79" t="n">
        <v>9960000000</v>
      </c>
      <c r="D407" s="80"/>
      <c r="E407" s="74" t="n">
        <f aca="false">E408</f>
        <v>908100</v>
      </c>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c r="AU407" s="70"/>
      <c r="AV407" s="70"/>
      <c r="AW407" s="70"/>
      <c r="AX407" s="70"/>
      <c r="AY407" s="70"/>
      <c r="AZ407" s="70"/>
      <c r="BA407" s="70"/>
      <c r="BB407" s="70"/>
      <c r="BC407" s="70"/>
      <c r="BD407" s="70"/>
      <c r="BE407" s="70"/>
      <c r="BF407" s="70"/>
      <c r="BG407" s="70"/>
      <c r="BH407" s="70"/>
      <c r="BI407" s="70"/>
      <c r="BJ407" s="70"/>
      <c r="BK407" s="70"/>
      <c r="BL407" s="70"/>
      <c r="BM407" s="70"/>
      <c r="BN407" s="70"/>
      <c r="BO407" s="70"/>
      <c r="BP407" s="70"/>
      <c r="BQ407" s="70"/>
      <c r="BR407" s="70"/>
      <c r="BS407" s="70"/>
      <c r="BT407" s="70"/>
      <c r="BU407" s="70"/>
      <c r="BV407" s="70"/>
      <c r="BW407" s="70"/>
      <c r="BX407" s="70"/>
      <c r="BY407" s="70"/>
      <c r="BZ407" s="70"/>
      <c r="CA407" s="70"/>
      <c r="CB407" s="70"/>
      <c r="CC407" s="70"/>
      <c r="CD407" s="70"/>
      <c r="CE407" s="70"/>
      <c r="CF407" s="70"/>
      <c r="CG407" s="70"/>
      <c r="CH407" s="70"/>
      <c r="CI407" s="70"/>
      <c r="CJ407" s="70"/>
      <c r="CK407" s="70"/>
      <c r="CL407" s="70"/>
      <c r="CM407" s="70"/>
      <c r="CN407" s="70"/>
      <c r="CO407" s="70"/>
      <c r="CP407" s="70"/>
      <c r="CQ407" s="70"/>
      <c r="CR407" s="70"/>
      <c r="CS407" s="70"/>
      <c r="CT407" s="70"/>
      <c r="CU407" s="70"/>
      <c r="CV407" s="70"/>
      <c r="CW407" s="70"/>
      <c r="CX407" s="70"/>
      <c r="CY407" s="70"/>
      <c r="CZ407" s="70"/>
      <c r="DA407" s="70"/>
      <c r="DB407" s="70"/>
      <c r="DC407" s="70"/>
      <c r="DD407" s="70"/>
      <c r="DE407" s="70"/>
      <c r="DF407" s="70"/>
      <c r="DG407" s="70"/>
      <c r="DH407" s="70"/>
      <c r="DI407" s="70"/>
      <c r="DJ407" s="70"/>
      <c r="DK407" s="70"/>
      <c r="DL407" s="70"/>
      <c r="DM407" s="70"/>
      <c r="DN407" s="70"/>
      <c r="DO407" s="70"/>
      <c r="DP407" s="70"/>
      <c r="DQ407" s="70"/>
      <c r="DR407" s="70"/>
      <c r="DS407" s="70"/>
      <c r="DT407" s="70"/>
      <c r="DU407" s="70"/>
      <c r="DV407" s="70"/>
      <c r="DW407" s="70"/>
      <c r="DX407" s="70"/>
      <c r="DY407" s="70"/>
      <c r="DZ407" s="70"/>
      <c r="EA407" s="70"/>
      <c r="EB407" s="70"/>
      <c r="EC407" s="70"/>
      <c r="ED407" s="70"/>
      <c r="EE407" s="70"/>
      <c r="EF407" s="70"/>
      <c r="EG407" s="70"/>
      <c r="EH407" s="70"/>
      <c r="EI407" s="70"/>
      <c r="EJ407" s="70"/>
      <c r="EK407" s="70"/>
      <c r="EL407" s="70"/>
      <c r="EM407" s="70"/>
      <c r="EN407" s="70"/>
      <c r="EO407" s="70"/>
      <c r="EP407" s="70"/>
      <c r="EQ407" s="70"/>
      <c r="ER407" s="70"/>
      <c r="ES407" s="70"/>
      <c r="ET407" s="70"/>
      <c r="EU407" s="70"/>
      <c r="EV407" s="70"/>
      <c r="EW407" s="70"/>
      <c r="EX407" s="70"/>
      <c r="EY407" s="70"/>
      <c r="EZ407" s="70"/>
      <c r="FA407" s="70"/>
      <c r="FB407" s="70"/>
      <c r="FC407" s="70"/>
      <c r="FD407" s="70"/>
      <c r="FE407" s="70"/>
      <c r="FF407" s="70"/>
      <c r="FG407" s="70"/>
      <c r="FH407" s="70"/>
      <c r="FI407" s="70"/>
      <c r="FJ407" s="70"/>
      <c r="FK407" s="70"/>
      <c r="FL407" s="70"/>
      <c r="FM407" s="70"/>
      <c r="FN407" s="70"/>
      <c r="FO407" s="70"/>
      <c r="FP407" s="70"/>
      <c r="FQ407" s="70"/>
      <c r="FR407" s="70"/>
      <c r="FS407" s="70"/>
      <c r="FT407" s="70"/>
      <c r="FU407" s="70"/>
      <c r="FV407" s="70"/>
      <c r="FW407" s="70"/>
      <c r="FX407" s="70"/>
      <c r="FY407" s="70"/>
      <c r="FZ407" s="70"/>
      <c r="GA407" s="70"/>
      <c r="GB407" s="70"/>
      <c r="GC407" s="70"/>
      <c r="GD407" s="70"/>
      <c r="GE407" s="70"/>
      <c r="GF407" s="70"/>
      <c r="GG407" s="70"/>
      <c r="GH407" s="70"/>
      <c r="GI407" s="70"/>
      <c r="GJ407" s="70"/>
      <c r="GK407" s="70"/>
      <c r="GL407" s="70"/>
      <c r="GM407" s="70"/>
      <c r="GN407" s="70"/>
      <c r="GO407" s="70"/>
      <c r="GP407" s="70"/>
      <c r="GQ407" s="70"/>
      <c r="GR407" s="70"/>
      <c r="GS407" s="70"/>
      <c r="GT407" s="70"/>
      <c r="GU407" s="70"/>
      <c r="GV407" s="70"/>
      <c r="GW407" s="70"/>
      <c r="GX407" s="70"/>
      <c r="GY407" s="70"/>
      <c r="GZ407" s="70"/>
      <c r="HA407" s="70"/>
      <c r="HB407" s="70"/>
      <c r="HC407" s="70"/>
      <c r="HD407" s="70"/>
      <c r="HE407" s="70"/>
      <c r="HF407" s="70"/>
      <c r="HG407" s="70"/>
      <c r="HH407" s="70"/>
      <c r="HI407" s="70"/>
      <c r="HJ407" s="70"/>
      <c r="HK407" s="70"/>
      <c r="HL407" s="70"/>
      <c r="HM407" s="70"/>
      <c r="HN407" s="70"/>
      <c r="HO407" s="70"/>
      <c r="HP407" s="70"/>
      <c r="HQ407" s="70"/>
      <c r="HR407" s="70"/>
      <c r="HS407" s="70"/>
      <c r="HT407" s="70"/>
      <c r="HU407" s="70"/>
      <c r="HV407" s="70"/>
      <c r="HW407" s="70"/>
      <c r="HX407" s="70"/>
      <c r="HY407" s="70"/>
      <c r="HZ407" s="70"/>
      <c r="IA407" s="70"/>
      <c r="IB407" s="70"/>
      <c r="IC407" s="70"/>
      <c r="ID407" s="70"/>
      <c r="IE407" s="70"/>
      <c r="IF407" s="70"/>
      <c r="IG407" s="70"/>
      <c r="IH407" s="70"/>
      <c r="II407" s="70"/>
      <c r="IJ407" s="70"/>
      <c r="IK407" s="70"/>
      <c r="IL407" s="70"/>
      <c r="IM407" s="70"/>
      <c r="IN407" s="70"/>
      <c r="IO407" s="70"/>
      <c r="IP407" s="70"/>
      <c r="IQ407" s="70"/>
      <c r="IR407" s="70"/>
      <c r="IS407" s="70"/>
      <c r="IT407" s="70"/>
      <c r="IU407" s="70"/>
      <c r="IV407" s="70"/>
      <c r="IW407" s="70"/>
      <c r="IX407" s="70"/>
      <c r="IY407" s="70"/>
      <c r="IZ407" s="70"/>
      <c r="JA407" s="70"/>
      <c r="JB407" s="70"/>
      <c r="JC407" s="70"/>
      <c r="JD407" s="70"/>
      <c r="JE407" s="70"/>
      <c r="JF407" s="70"/>
      <c r="JG407" s="70"/>
      <c r="JH407" s="70"/>
      <c r="JI407" s="70"/>
      <c r="JJ407" s="70"/>
      <c r="JK407" s="70"/>
      <c r="JL407" s="70"/>
      <c r="JM407" s="70"/>
      <c r="JN407" s="70"/>
      <c r="JO407" s="70"/>
      <c r="JP407" s="70"/>
      <c r="JQ407" s="70"/>
      <c r="JR407" s="70"/>
      <c r="JS407" s="70"/>
      <c r="JT407" s="70"/>
      <c r="JU407" s="70"/>
      <c r="JV407" s="70"/>
      <c r="JW407" s="70"/>
      <c r="JX407" s="70"/>
      <c r="JY407" s="70"/>
      <c r="JZ407" s="70"/>
      <c r="KA407" s="70"/>
      <c r="KB407" s="70"/>
      <c r="KC407" s="70"/>
      <c r="KD407" s="70"/>
      <c r="KE407" s="70"/>
      <c r="KF407" s="70"/>
      <c r="KG407" s="70"/>
      <c r="KH407" s="70"/>
      <c r="KI407" s="70"/>
      <c r="KJ407" s="70"/>
      <c r="KK407" s="70"/>
      <c r="KL407" s="70"/>
      <c r="KM407" s="70"/>
      <c r="KN407" s="70"/>
      <c r="KO407" s="70"/>
      <c r="KP407" s="70"/>
      <c r="KQ407" s="70"/>
      <c r="KR407" s="70"/>
      <c r="KS407" s="70"/>
      <c r="KT407" s="70"/>
      <c r="KU407" s="70"/>
      <c r="KV407" s="70"/>
      <c r="KW407" s="70"/>
      <c r="KX407" s="70"/>
      <c r="KY407" s="70"/>
      <c r="KZ407" s="70"/>
      <c r="LA407" s="70"/>
      <c r="LB407" s="70"/>
      <c r="LC407" s="70"/>
      <c r="LD407" s="70"/>
      <c r="LE407" s="70"/>
      <c r="LF407" s="70"/>
      <c r="LG407" s="70"/>
      <c r="LH407" s="70"/>
      <c r="LI407" s="70"/>
      <c r="LJ407" s="70"/>
      <c r="LK407" s="70"/>
      <c r="LL407" s="70"/>
      <c r="LM407" s="70"/>
      <c r="LN407" s="70"/>
      <c r="LO407" s="70"/>
      <c r="LP407" s="70"/>
      <c r="LQ407" s="70"/>
      <c r="LR407" s="70"/>
      <c r="LS407" s="70"/>
      <c r="LT407" s="70"/>
      <c r="LU407" s="70"/>
      <c r="LV407" s="70"/>
      <c r="LW407" s="70"/>
      <c r="LX407" s="70"/>
      <c r="LY407" s="70"/>
      <c r="LZ407" s="70"/>
      <c r="MA407" s="70"/>
      <c r="MB407" s="70"/>
      <c r="MC407" s="70"/>
      <c r="MD407" s="70"/>
      <c r="ME407" s="70"/>
      <c r="MF407" s="70"/>
      <c r="MG407" s="70"/>
      <c r="MH407" s="70"/>
      <c r="MI407" s="70"/>
      <c r="MJ407" s="70"/>
      <c r="MK407" s="70"/>
      <c r="ML407" s="70"/>
      <c r="MM407" s="70"/>
      <c r="MN407" s="70"/>
      <c r="MO407" s="70"/>
      <c r="MP407" s="70"/>
      <c r="MQ407" s="70"/>
      <c r="MR407" s="70"/>
      <c r="MS407" s="70"/>
      <c r="MT407" s="70"/>
      <c r="MU407" s="70"/>
      <c r="MV407" s="70"/>
      <c r="MW407" s="70"/>
      <c r="MX407" s="70"/>
      <c r="MY407" s="70"/>
      <c r="MZ407" s="70"/>
      <c r="NA407" s="70"/>
      <c r="NB407" s="70"/>
      <c r="NC407" s="70"/>
      <c r="ND407" s="70"/>
      <c r="NE407" s="70"/>
      <c r="NF407" s="70"/>
      <c r="NG407" s="70"/>
      <c r="NH407" s="70"/>
      <c r="NI407" s="70"/>
      <c r="NJ407" s="70"/>
      <c r="NK407" s="70"/>
      <c r="NL407" s="70"/>
      <c r="NM407" s="70"/>
      <c r="NN407" s="70"/>
      <c r="NO407" s="70"/>
      <c r="NP407" s="70"/>
      <c r="NQ407" s="70"/>
      <c r="NR407" s="70"/>
      <c r="NS407" s="70"/>
      <c r="NT407" s="70"/>
      <c r="NU407" s="70"/>
      <c r="NV407" s="70"/>
      <c r="NW407" s="70"/>
      <c r="NX407" s="70"/>
      <c r="NY407" s="70"/>
      <c r="NZ407" s="70"/>
      <c r="OA407" s="70"/>
      <c r="OB407" s="70"/>
      <c r="OC407" s="70"/>
      <c r="OD407" s="70"/>
      <c r="OE407" s="70"/>
      <c r="OF407" s="70"/>
      <c r="OG407" s="70"/>
      <c r="OH407" s="70"/>
      <c r="OI407" s="70"/>
      <c r="OJ407" s="70"/>
      <c r="OK407" s="70"/>
      <c r="OL407" s="70"/>
      <c r="OM407" s="70"/>
      <c r="ON407" s="70"/>
      <c r="OO407" s="70"/>
      <c r="OP407" s="70"/>
      <c r="OQ407" s="70"/>
      <c r="OR407" s="70"/>
      <c r="OS407" s="70"/>
      <c r="OT407" s="70"/>
      <c r="OU407" s="70"/>
      <c r="OV407" s="70"/>
      <c r="OW407" s="70"/>
      <c r="OX407" s="70"/>
      <c r="OY407" s="70"/>
      <c r="OZ407" s="70"/>
      <c r="PA407" s="70"/>
      <c r="PB407" s="70"/>
      <c r="PC407" s="70"/>
      <c r="PD407" s="70"/>
      <c r="PE407" s="70"/>
      <c r="PF407" s="70"/>
      <c r="PG407" s="70"/>
      <c r="PH407" s="70"/>
      <c r="PI407" s="70"/>
      <c r="PJ407" s="70"/>
      <c r="PK407" s="70"/>
      <c r="PL407" s="70"/>
      <c r="PM407" s="70"/>
      <c r="PN407" s="70"/>
      <c r="PO407" s="70"/>
      <c r="PP407" s="70"/>
      <c r="PQ407" s="70"/>
      <c r="PR407" s="70"/>
      <c r="PS407" s="70"/>
      <c r="PT407" s="70"/>
      <c r="PU407" s="70"/>
      <c r="PV407" s="70"/>
      <c r="PW407" s="70"/>
      <c r="PX407" s="70"/>
      <c r="PY407" s="70"/>
      <c r="PZ407" s="70"/>
      <c r="QA407" s="70"/>
      <c r="QB407" s="70"/>
      <c r="QC407" s="70"/>
      <c r="QD407" s="70"/>
      <c r="QE407" s="70"/>
      <c r="QF407" s="70"/>
      <c r="QG407" s="70"/>
      <c r="QH407" s="70"/>
      <c r="QI407" s="70"/>
      <c r="QJ407" s="70"/>
      <c r="QK407" s="70"/>
      <c r="QL407" s="70"/>
      <c r="QM407" s="70"/>
      <c r="QN407" s="70"/>
      <c r="QO407" s="70"/>
      <c r="QP407" s="70"/>
      <c r="QQ407" s="70"/>
      <c r="QR407" s="70"/>
      <c r="QS407" s="70"/>
      <c r="QT407" s="70"/>
      <c r="QU407" s="70"/>
      <c r="QV407" s="70"/>
      <c r="QW407" s="70"/>
      <c r="QX407" s="70"/>
      <c r="QY407" s="70"/>
      <c r="QZ407" s="70"/>
      <c r="RA407" s="70"/>
      <c r="RB407" s="70"/>
      <c r="RC407" s="70"/>
      <c r="RD407" s="70"/>
      <c r="RE407" s="70"/>
      <c r="RF407" s="70"/>
      <c r="RG407" s="70"/>
      <c r="RH407" s="70"/>
      <c r="RI407" s="70"/>
      <c r="RJ407" s="70"/>
      <c r="RK407" s="70"/>
      <c r="RL407" s="70"/>
      <c r="RM407" s="70"/>
      <c r="RN407" s="70"/>
      <c r="RO407" s="70"/>
      <c r="RP407" s="70"/>
      <c r="RQ407" s="70"/>
      <c r="RR407" s="70"/>
      <c r="RS407" s="70"/>
      <c r="RT407" s="70"/>
      <c r="RU407" s="70"/>
      <c r="RV407" s="70"/>
      <c r="RW407" s="70"/>
      <c r="RX407" s="70"/>
      <c r="RY407" s="70"/>
      <c r="RZ407" s="70"/>
      <c r="SA407" s="70"/>
      <c r="SB407" s="70"/>
      <c r="SC407" s="70"/>
      <c r="SD407" s="70"/>
      <c r="SE407" s="70"/>
      <c r="SF407" s="70"/>
      <c r="SG407" s="70"/>
      <c r="SH407" s="70"/>
      <c r="SI407" s="70"/>
      <c r="SJ407" s="70"/>
      <c r="SK407" s="70"/>
      <c r="SL407" s="70"/>
      <c r="SM407" s="70"/>
      <c r="SN407" s="70"/>
      <c r="SO407" s="70"/>
      <c r="SP407" s="70"/>
      <c r="SQ407" s="70"/>
      <c r="SR407" s="70"/>
      <c r="SS407" s="70"/>
      <c r="ST407" s="70"/>
      <c r="SU407" s="70"/>
      <c r="SV407" s="70"/>
      <c r="SW407" s="70"/>
      <c r="SX407" s="70"/>
      <c r="SY407" s="70"/>
      <c r="SZ407" s="70"/>
      <c r="TA407" s="70"/>
      <c r="TB407" s="70"/>
      <c r="TC407" s="70"/>
      <c r="TD407" s="70"/>
      <c r="TE407" s="70"/>
      <c r="TF407" s="70"/>
      <c r="TG407" s="70"/>
      <c r="TH407" s="70"/>
      <c r="TI407" s="70"/>
      <c r="TJ407" s="70"/>
      <c r="TK407" s="70"/>
      <c r="TL407" s="70"/>
      <c r="TM407" s="70"/>
      <c r="TN407" s="70"/>
      <c r="TO407" s="70"/>
      <c r="TP407" s="70"/>
      <c r="TQ407" s="70"/>
      <c r="TR407" s="70"/>
      <c r="TS407" s="70"/>
      <c r="TT407" s="70"/>
      <c r="TU407" s="70"/>
      <c r="TV407" s="70"/>
      <c r="TW407" s="70"/>
      <c r="TX407" s="70"/>
      <c r="TY407" s="70"/>
      <c r="TZ407" s="70"/>
      <c r="UA407" s="70"/>
      <c r="UB407" s="70"/>
      <c r="UC407" s="70"/>
      <c r="UD407" s="70"/>
      <c r="UE407" s="70"/>
      <c r="UF407" s="70"/>
      <c r="UG407" s="70"/>
      <c r="UH407" s="70"/>
      <c r="UI407" s="70"/>
      <c r="UJ407" s="70"/>
      <c r="UK407" s="70"/>
      <c r="UL407" s="70"/>
      <c r="UM407" s="70"/>
      <c r="UN407" s="70"/>
      <c r="UO407" s="70"/>
      <c r="UP407" s="70"/>
      <c r="UQ407" s="70"/>
      <c r="UR407" s="70"/>
      <c r="US407" s="70"/>
      <c r="UT407" s="70"/>
      <c r="UU407" s="70"/>
      <c r="UV407" s="70"/>
      <c r="UW407" s="70"/>
      <c r="UX407" s="70"/>
      <c r="UY407" s="70"/>
      <c r="UZ407" s="70"/>
      <c r="VA407" s="70"/>
      <c r="VB407" s="70"/>
      <c r="VC407" s="70"/>
      <c r="VD407" s="70"/>
      <c r="VE407" s="70"/>
      <c r="VF407" s="70"/>
      <c r="VG407" s="70"/>
      <c r="VH407" s="70"/>
      <c r="VI407" s="70"/>
      <c r="VJ407" s="70"/>
      <c r="VK407" s="70"/>
      <c r="VL407" s="70"/>
      <c r="VM407" s="70"/>
      <c r="VN407" s="70"/>
      <c r="VO407" s="70"/>
      <c r="VP407" s="70"/>
      <c r="VQ407" s="70"/>
      <c r="VR407" s="70"/>
      <c r="VS407" s="70"/>
      <c r="VT407" s="70"/>
      <c r="VU407" s="70"/>
      <c r="VV407" s="70"/>
      <c r="VW407" s="70"/>
      <c r="VX407" s="70"/>
      <c r="VY407" s="70"/>
      <c r="VZ407" s="70"/>
      <c r="WA407" s="70"/>
      <c r="WB407" s="70"/>
      <c r="WC407" s="70"/>
      <c r="WD407" s="70"/>
      <c r="WE407" s="70"/>
      <c r="WF407" s="70"/>
      <c r="WG407" s="70"/>
      <c r="WH407" s="70"/>
      <c r="WI407" s="70"/>
      <c r="WJ407" s="70"/>
      <c r="WK407" s="70"/>
      <c r="WL407" s="70"/>
      <c r="WM407" s="70"/>
      <c r="WN407" s="70"/>
      <c r="WO407" s="70"/>
      <c r="WP407" s="70"/>
      <c r="WQ407" s="70"/>
      <c r="WR407" s="70"/>
      <c r="WS407" s="70"/>
      <c r="WT407" s="70"/>
      <c r="WU407" s="70"/>
      <c r="WV407" s="70"/>
      <c r="WW407" s="70"/>
      <c r="WX407" s="70"/>
      <c r="WY407" s="70"/>
      <c r="WZ407" s="70"/>
      <c r="XA407" s="70"/>
      <c r="XB407" s="70"/>
      <c r="XC407" s="70"/>
      <c r="XD407" s="70"/>
      <c r="XE407" s="70"/>
      <c r="XF407" s="70"/>
      <c r="XG407" s="70"/>
      <c r="XH407" s="70"/>
      <c r="XI407" s="70"/>
      <c r="XJ407" s="70"/>
      <c r="XK407" s="70"/>
      <c r="XL407" s="70"/>
      <c r="XM407" s="70"/>
      <c r="XN407" s="70"/>
      <c r="XO407" s="70"/>
      <c r="XP407" s="70"/>
      <c r="XQ407" s="70"/>
      <c r="XR407" s="70"/>
      <c r="XS407" s="70"/>
      <c r="XT407" s="70"/>
      <c r="XU407" s="70"/>
      <c r="XV407" s="70"/>
      <c r="XW407" s="70"/>
      <c r="XX407" s="70"/>
      <c r="XY407" s="70"/>
      <c r="XZ407" s="70"/>
      <c r="YA407" s="70"/>
      <c r="YB407" s="70"/>
      <c r="YC407" s="70"/>
      <c r="YD407" s="70"/>
      <c r="YE407" s="70"/>
      <c r="YF407" s="70"/>
      <c r="YG407" s="70"/>
      <c r="YH407" s="70"/>
      <c r="YI407" s="70"/>
      <c r="YJ407" s="70"/>
      <c r="YK407" s="70"/>
      <c r="YL407" s="70"/>
      <c r="YM407" s="70"/>
      <c r="YN407" s="70"/>
      <c r="YO407" s="70"/>
      <c r="YP407" s="70"/>
      <c r="YQ407" s="70"/>
      <c r="YR407" s="70"/>
      <c r="YS407" s="70"/>
      <c r="YT407" s="70"/>
      <c r="YU407" s="70"/>
      <c r="YV407" s="70"/>
      <c r="YW407" s="70"/>
      <c r="YX407" s="70"/>
      <c r="YY407" s="70"/>
      <c r="YZ407" s="70"/>
      <c r="ZA407" s="70"/>
      <c r="ZB407" s="70"/>
      <c r="ZC407" s="70"/>
      <c r="ZD407" s="70"/>
      <c r="ZE407" s="70"/>
      <c r="ZF407" s="70"/>
      <c r="ZG407" s="70"/>
      <c r="ZH407" s="70"/>
      <c r="ZI407" s="70"/>
      <c r="ZJ407" s="70"/>
      <c r="ZK407" s="70"/>
      <c r="ZL407" s="70"/>
      <c r="ZM407" s="70"/>
      <c r="ZN407" s="70"/>
      <c r="ZO407" s="70"/>
      <c r="ZP407" s="70"/>
      <c r="ZQ407" s="70"/>
      <c r="ZR407" s="70"/>
      <c r="ZS407" s="70"/>
      <c r="ZT407" s="70"/>
      <c r="ZU407" s="70"/>
      <c r="ZV407" s="70"/>
      <c r="ZW407" s="70"/>
      <c r="ZX407" s="70"/>
      <c r="ZY407" s="70"/>
      <c r="ZZ407" s="70"/>
      <c r="AAA407" s="70"/>
      <c r="AAB407" s="70"/>
      <c r="AAC407" s="70"/>
      <c r="AAD407" s="70"/>
      <c r="AAE407" s="70"/>
      <c r="AAF407" s="70"/>
      <c r="AAG407" s="70"/>
      <c r="AAH407" s="70"/>
      <c r="AAI407" s="70"/>
      <c r="AAJ407" s="70"/>
      <c r="AAK407" s="70"/>
      <c r="AAL407" s="70"/>
      <c r="AAM407" s="70"/>
      <c r="AAN407" s="70"/>
      <c r="AAO407" s="70"/>
      <c r="AAP407" s="70"/>
      <c r="AAQ407" s="70"/>
      <c r="AAR407" s="70"/>
      <c r="AAS407" s="70"/>
      <c r="AAT407" s="70"/>
      <c r="AAU407" s="70"/>
      <c r="AAV407" s="70"/>
      <c r="AAW407" s="70"/>
      <c r="AAX407" s="70"/>
      <c r="AAY407" s="70"/>
      <c r="AAZ407" s="70"/>
      <c r="ABA407" s="70"/>
      <c r="ABB407" s="70"/>
      <c r="ABC407" s="70"/>
      <c r="ABD407" s="70"/>
      <c r="ABE407" s="70"/>
      <c r="ABF407" s="70"/>
      <c r="ABG407" s="70"/>
      <c r="ABH407" s="70"/>
      <c r="ABI407" s="70"/>
      <c r="ABJ407" s="70"/>
      <c r="ABK407" s="70"/>
      <c r="ABL407" s="70"/>
      <c r="ABM407" s="70"/>
      <c r="ABN407" s="70"/>
      <c r="ABO407" s="70"/>
      <c r="ABP407" s="70"/>
      <c r="ABQ407" s="70"/>
      <c r="ABR407" s="70"/>
      <c r="ABS407" s="70"/>
      <c r="ABT407" s="70"/>
      <c r="ABU407" s="70"/>
      <c r="ABV407" s="70"/>
      <c r="ABW407" s="70"/>
      <c r="ABX407" s="70"/>
      <c r="ABY407" s="70"/>
      <c r="ABZ407" s="70"/>
      <c r="ACA407" s="70"/>
      <c r="ACB407" s="70"/>
      <c r="ACC407" s="70"/>
      <c r="ACD407" s="70"/>
      <c r="ACE407" s="70"/>
      <c r="ACF407" s="70"/>
      <c r="ACG407" s="70"/>
      <c r="ACH407" s="70"/>
      <c r="ACI407" s="70"/>
      <c r="ACJ407" s="70"/>
      <c r="ACK407" s="70"/>
      <c r="ACL407" s="70"/>
      <c r="ACM407" s="70"/>
      <c r="ACN407" s="70"/>
      <c r="ACO407" s="70"/>
      <c r="ACP407" s="70"/>
      <c r="ACQ407" s="70"/>
      <c r="ACR407" s="70"/>
      <c r="ACS407" s="70"/>
      <c r="ACT407" s="70"/>
      <c r="ACU407" s="70"/>
      <c r="ACV407" s="70"/>
      <c r="ACW407" s="70"/>
      <c r="ACX407" s="70"/>
      <c r="ACY407" s="70"/>
      <c r="ACZ407" s="70"/>
      <c r="ADA407" s="70"/>
      <c r="ADB407" s="70"/>
      <c r="ADC407" s="70"/>
      <c r="ADD407" s="70"/>
      <c r="ADE407" s="70"/>
      <c r="ADF407" s="70"/>
      <c r="ADG407" s="70"/>
      <c r="ADH407" s="70"/>
      <c r="ADI407" s="70"/>
      <c r="ADJ407" s="70"/>
      <c r="ADK407" s="70"/>
      <c r="ADL407" s="70"/>
      <c r="ADM407" s="70"/>
      <c r="ADN407" s="70"/>
      <c r="ADO407" s="70"/>
      <c r="ADP407" s="70"/>
      <c r="ADQ407" s="70"/>
      <c r="ADR407" s="70"/>
      <c r="ADS407" s="70"/>
      <c r="ADT407" s="70"/>
      <c r="ADU407" s="70"/>
      <c r="ADV407" s="70"/>
      <c r="ADW407" s="70"/>
      <c r="ADX407" s="70"/>
      <c r="ADY407" s="70"/>
      <c r="ADZ407" s="70"/>
      <c r="AEA407" s="70"/>
      <c r="AEB407" s="70"/>
      <c r="AEC407" s="70"/>
      <c r="AED407" s="70"/>
      <c r="AEE407" s="70"/>
      <c r="AEF407" s="70"/>
      <c r="AEG407" s="70"/>
      <c r="AEH407" s="70"/>
      <c r="AEI407" s="70"/>
      <c r="AEJ407" s="70"/>
      <c r="AEK407" s="70"/>
      <c r="AEL407" s="70"/>
      <c r="AEM407" s="70"/>
      <c r="AEN407" s="70"/>
      <c r="AEO407" s="70"/>
      <c r="AEP407" s="70"/>
      <c r="AEQ407" s="70"/>
      <c r="AER407" s="70"/>
      <c r="AES407" s="70"/>
      <c r="AET407" s="70"/>
      <c r="AEU407" s="70"/>
      <c r="AEV407" s="70"/>
      <c r="AEW407" s="70"/>
      <c r="AEX407" s="70"/>
      <c r="AEY407" s="70"/>
      <c r="AEZ407" s="70"/>
      <c r="AFA407" s="70"/>
      <c r="AFB407" s="70"/>
      <c r="AFC407" s="70"/>
      <c r="AFD407" s="70"/>
      <c r="AFE407" s="70"/>
      <c r="AFF407" s="70"/>
      <c r="AFG407" s="70"/>
      <c r="AFH407" s="70"/>
      <c r="AFI407" s="70"/>
      <c r="AFJ407" s="70"/>
      <c r="AFK407" s="70"/>
      <c r="AFL407" s="70"/>
      <c r="AFM407" s="70"/>
      <c r="AFN407" s="70"/>
      <c r="AFO407" s="70"/>
      <c r="AFP407" s="70"/>
      <c r="AFQ407" s="70"/>
      <c r="AFR407" s="70"/>
      <c r="AFS407" s="70"/>
      <c r="AFT407" s="70"/>
      <c r="AFU407" s="70"/>
      <c r="AFV407" s="70"/>
      <c r="AFW407" s="70"/>
      <c r="AFX407" s="70"/>
      <c r="AFY407" s="70"/>
      <c r="AFZ407" s="70"/>
      <c r="AGA407" s="70"/>
      <c r="AGB407" s="70"/>
      <c r="AGC407" s="70"/>
      <c r="AGD407" s="70"/>
      <c r="AGE407" s="70"/>
      <c r="AGF407" s="70"/>
      <c r="AGG407" s="70"/>
      <c r="AGH407" s="70"/>
      <c r="AGI407" s="70"/>
      <c r="AGJ407" s="70"/>
      <c r="AGK407" s="70"/>
      <c r="AGL407" s="70"/>
      <c r="AGM407" s="70"/>
      <c r="AGN407" s="70"/>
      <c r="AGO407" s="70"/>
      <c r="AGP407" s="70"/>
      <c r="AGQ407" s="70"/>
      <c r="AGR407" s="70"/>
      <c r="AGS407" s="70"/>
      <c r="AGT407" s="70"/>
      <c r="AGU407" s="70"/>
      <c r="AGV407" s="70"/>
      <c r="AGW407" s="70"/>
      <c r="AGX407" s="70"/>
      <c r="AGY407" s="70"/>
      <c r="AGZ407" s="70"/>
      <c r="AHA407" s="70"/>
      <c r="AHB407" s="70"/>
      <c r="AHC407" s="70"/>
      <c r="AHD407" s="70"/>
      <c r="AHE407" s="70"/>
      <c r="AHF407" s="70"/>
      <c r="AHG407" s="70"/>
      <c r="AHH407" s="70"/>
      <c r="AHI407" s="70"/>
      <c r="AHJ407" s="70"/>
      <c r="AHK407" s="70"/>
      <c r="AHL407" s="70"/>
      <c r="AHM407" s="70"/>
      <c r="AHN407" s="70"/>
      <c r="AHO407" s="70"/>
      <c r="AHP407" s="70"/>
      <c r="AHQ407" s="70"/>
      <c r="AHR407" s="70"/>
      <c r="AHS407" s="70"/>
      <c r="AHT407" s="70"/>
      <c r="AHU407" s="70"/>
      <c r="AHV407" s="70"/>
      <c r="AHW407" s="70"/>
      <c r="AHX407" s="70"/>
      <c r="AHY407" s="70"/>
      <c r="AHZ407" s="70"/>
      <c r="AIA407" s="70"/>
      <c r="AIB407" s="70"/>
      <c r="AIC407" s="70"/>
      <c r="AID407" s="70"/>
      <c r="AIE407" s="70"/>
      <c r="AIF407" s="70"/>
      <c r="AIG407" s="70"/>
      <c r="AIH407" s="70"/>
      <c r="AII407" s="70"/>
      <c r="AIJ407" s="70"/>
      <c r="AIK407" s="70"/>
      <c r="AIL407" s="70"/>
      <c r="AIM407" s="70"/>
      <c r="AIN407" s="70"/>
      <c r="AIO407" s="70"/>
      <c r="AIP407" s="70"/>
      <c r="AIQ407" s="70"/>
      <c r="AIR407" s="70"/>
      <c r="AIS407" s="70"/>
      <c r="AIT407" s="70"/>
      <c r="AIU407" s="70"/>
      <c r="AIV407" s="70"/>
      <c r="AIW407" s="70"/>
      <c r="AIX407" s="70"/>
      <c r="AIY407" s="70"/>
      <c r="AIZ407" s="70"/>
      <c r="AJA407" s="70"/>
      <c r="AJB407" s="70"/>
      <c r="AJC407" s="70"/>
      <c r="AJD407" s="70"/>
      <c r="AJE407" s="70"/>
      <c r="AJF407" s="70"/>
      <c r="AJG407" s="70"/>
      <c r="AJH407" s="70"/>
      <c r="AJI407" s="70"/>
      <c r="AJJ407" s="70"/>
      <c r="AJK407" s="70"/>
      <c r="AJL407" s="70"/>
      <c r="AJM407" s="70"/>
      <c r="AJN407" s="70"/>
      <c r="AJO407" s="70"/>
      <c r="AJP407" s="70"/>
      <c r="AJQ407" s="70"/>
      <c r="AJR407" s="70"/>
      <c r="AJS407" s="70"/>
      <c r="AJT407" s="70"/>
      <c r="AJU407" s="70"/>
      <c r="AJV407" s="70"/>
      <c r="AJW407" s="70"/>
      <c r="AJX407" s="70"/>
      <c r="AJY407" s="70"/>
      <c r="AJZ407" s="70"/>
      <c r="AKA407" s="70"/>
      <c r="AKB407" s="70"/>
      <c r="AKC407" s="70"/>
      <c r="AKD407" s="70"/>
      <c r="AKE407" s="70"/>
      <c r="AKF407" s="70"/>
      <c r="AKG407" s="70"/>
      <c r="AKH407" s="70"/>
      <c r="AKI407" s="70"/>
      <c r="AKJ407" s="70"/>
      <c r="AKK407" s="70"/>
      <c r="AKL407" s="70"/>
      <c r="AKM407" s="70"/>
      <c r="AKN407" s="70"/>
      <c r="AKO407" s="70"/>
      <c r="AKP407" s="70"/>
      <c r="AKQ407" s="70"/>
      <c r="AKR407" s="70"/>
      <c r="AKS407" s="70"/>
      <c r="AKT407" s="70"/>
      <c r="AKU407" s="70"/>
      <c r="AKV407" s="70"/>
      <c r="AKW407" s="70"/>
      <c r="AKX407" s="70"/>
      <c r="AKY407" s="70"/>
      <c r="AKZ407" s="70"/>
      <c r="ALA407" s="70"/>
      <c r="ALB407" s="70"/>
      <c r="ALC407" s="70"/>
      <c r="ALD407" s="70"/>
      <c r="ALE407" s="70"/>
      <c r="ALF407" s="70"/>
      <c r="ALG407" s="70"/>
      <c r="ALH407" s="70"/>
      <c r="ALI407" s="70"/>
      <c r="ALJ407" s="70"/>
      <c r="ALK407" s="70"/>
      <c r="ALL407" s="70"/>
      <c r="ALM407" s="70"/>
      <c r="ALN407" s="70"/>
      <c r="ALO407" s="70"/>
      <c r="ALP407" s="70"/>
      <c r="ALQ407" s="70"/>
      <c r="ALR407" s="70"/>
      <c r="ALS407" s="70"/>
      <c r="ALT407" s="70"/>
      <c r="ALU407" s="70"/>
      <c r="ALV407" s="70"/>
      <c r="ALW407" s="70"/>
      <c r="ALX407" s="70"/>
      <c r="ALY407" s="70"/>
      <c r="ALZ407" s="70"/>
      <c r="AMA407" s="70"/>
      <c r="AMB407" s="70"/>
      <c r="AMC407" s="70"/>
      <c r="AMD407" s="70"/>
      <c r="AME407" s="70"/>
      <c r="AMF407" s="70"/>
      <c r="AMG407" s="70"/>
      <c r="AMH407" s="70"/>
      <c r="AMI407" s="70"/>
      <c r="AMK407" s="70"/>
    </row>
    <row r="408" customFormat="false" ht="32.8" hidden="false" customHeight="false" outlineLevel="0" collapsed="false">
      <c r="A408" s="65"/>
      <c r="B408" s="30" t="s">
        <v>352</v>
      </c>
      <c r="C408" s="79" t="n">
        <v>9960010570</v>
      </c>
      <c r="D408" s="80"/>
      <c r="E408" s="74" t="n">
        <f aca="false">E409</f>
        <v>908100</v>
      </c>
      <c r="F408" s="70"/>
      <c r="G408" s="70"/>
      <c r="H408" s="70"/>
      <c r="I408" s="70"/>
      <c r="J408" s="70"/>
      <c r="K408" s="70"/>
      <c r="L408" s="70"/>
      <c r="M408" s="70"/>
      <c r="N408" s="70"/>
      <c r="O408" s="70"/>
      <c r="P408" s="70"/>
      <c r="Q408" s="70"/>
      <c r="R408" s="70"/>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c r="AU408" s="70"/>
      <c r="AV408" s="70"/>
      <c r="AW408" s="70"/>
      <c r="AX408" s="70"/>
      <c r="AY408" s="70"/>
      <c r="AZ408" s="70"/>
      <c r="BA408" s="70"/>
      <c r="BB408" s="70"/>
      <c r="BC408" s="70"/>
      <c r="BD408" s="70"/>
      <c r="BE408" s="70"/>
      <c r="BF408" s="70"/>
      <c r="BG408" s="70"/>
      <c r="BH408" s="70"/>
      <c r="BI408" s="70"/>
      <c r="BJ408" s="70"/>
      <c r="BK408" s="70"/>
      <c r="BL408" s="70"/>
      <c r="BM408" s="70"/>
      <c r="BN408" s="70"/>
      <c r="BO408" s="70"/>
      <c r="BP408" s="70"/>
      <c r="BQ408" s="70"/>
      <c r="BR408" s="70"/>
      <c r="BS408" s="70"/>
      <c r="BT408" s="70"/>
      <c r="BU408" s="70"/>
      <c r="BV408" s="70"/>
      <c r="BW408" s="70"/>
      <c r="BX408" s="70"/>
      <c r="BY408" s="70"/>
      <c r="BZ408" s="70"/>
      <c r="CA408" s="70"/>
      <c r="CB408" s="70"/>
      <c r="CC408" s="70"/>
      <c r="CD408" s="70"/>
      <c r="CE408" s="70"/>
      <c r="CF408" s="70"/>
      <c r="CG408" s="70"/>
      <c r="CH408" s="70"/>
      <c r="CI408" s="70"/>
      <c r="CJ408" s="70"/>
      <c r="CK408" s="70"/>
      <c r="CL408" s="70"/>
      <c r="CM408" s="70"/>
      <c r="CN408" s="70"/>
      <c r="CO408" s="70"/>
      <c r="CP408" s="70"/>
      <c r="CQ408" s="70"/>
      <c r="CR408" s="70"/>
      <c r="CS408" s="70"/>
      <c r="CT408" s="70"/>
      <c r="CU408" s="70"/>
      <c r="CV408" s="70"/>
      <c r="CW408" s="70"/>
      <c r="CX408" s="70"/>
      <c r="CY408" s="70"/>
      <c r="CZ408" s="70"/>
      <c r="DA408" s="70"/>
      <c r="DB408" s="70"/>
      <c r="DC408" s="70"/>
      <c r="DD408" s="70"/>
      <c r="DE408" s="70"/>
      <c r="DF408" s="70"/>
      <c r="DG408" s="70"/>
      <c r="DH408" s="70"/>
      <c r="DI408" s="70"/>
      <c r="DJ408" s="70"/>
      <c r="DK408" s="70"/>
      <c r="DL408" s="70"/>
      <c r="DM408" s="70"/>
      <c r="DN408" s="70"/>
      <c r="DO408" s="70"/>
      <c r="DP408" s="70"/>
      <c r="DQ408" s="70"/>
      <c r="DR408" s="70"/>
      <c r="DS408" s="70"/>
      <c r="DT408" s="70"/>
      <c r="DU408" s="70"/>
      <c r="DV408" s="70"/>
      <c r="DW408" s="70"/>
      <c r="DX408" s="70"/>
      <c r="DY408" s="70"/>
      <c r="DZ408" s="70"/>
      <c r="EA408" s="70"/>
      <c r="EB408" s="70"/>
      <c r="EC408" s="70"/>
      <c r="ED408" s="70"/>
      <c r="EE408" s="70"/>
      <c r="EF408" s="70"/>
      <c r="EG408" s="70"/>
      <c r="EH408" s="70"/>
      <c r="EI408" s="70"/>
      <c r="EJ408" s="70"/>
      <c r="EK408" s="70"/>
      <c r="EL408" s="70"/>
      <c r="EM408" s="70"/>
      <c r="EN408" s="70"/>
      <c r="EO408" s="70"/>
      <c r="EP408" s="70"/>
      <c r="EQ408" s="70"/>
      <c r="ER408" s="70"/>
      <c r="ES408" s="70"/>
      <c r="ET408" s="70"/>
      <c r="EU408" s="70"/>
      <c r="EV408" s="70"/>
      <c r="EW408" s="70"/>
      <c r="EX408" s="70"/>
      <c r="EY408" s="70"/>
      <c r="EZ408" s="70"/>
      <c r="FA408" s="70"/>
      <c r="FB408" s="70"/>
      <c r="FC408" s="70"/>
      <c r="FD408" s="70"/>
      <c r="FE408" s="70"/>
      <c r="FF408" s="70"/>
      <c r="FG408" s="70"/>
      <c r="FH408" s="70"/>
      <c r="FI408" s="70"/>
      <c r="FJ408" s="70"/>
      <c r="FK408" s="70"/>
      <c r="FL408" s="70"/>
      <c r="FM408" s="70"/>
      <c r="FN408" s="70"/>
      <c r="FO408" s="70"/>
      <c r="FP408" s="70"/>
      <c r="FQ408" s="70"/>
      <c r="FR408" s="70"/>
      <c r="FS408" s="70"/>
      <c r="FT408" s="70"/>
      <c r="FU408" s="70"/>
      <c r="FV408" s="70"/>
      <c r="FW408" s="70"/>
      <c r="FX408" s="70"/>
      <c r="FY408" s="70"/>
      <c r="FZ408" s="70"/>
      <c r="GA408" s="70"/>
      <c r="GB408" s="70"/>
      <c r="GC408" s="70"/>
      <c r="GD408" s="70"/>
      <c r="GE408" s="70"/>
      <c r="GF408" s="70"/>
      <c r="GG408" s="70"/>
      <c r="GH408" s="70"/>
      <c r="GI408" s="70"/>
      <c r="GJ408" s="70"/>
      <c r="GK408" s="70"/>
      <c r="GL408" s="70"/>
      <c r="GM408" s="70"/>
      <c r="GN408" s="70"/>
      <c r="GO408" s="70"/>
      <c r="GP408" s="70"/>
      <c r="GQ408" s="70"/>
      <c r="GR408" s="70"/>
      <c r="GS408" s="70"/>
      <c r="GT408" s="70"/>
      <c r="GU408" s="70"/>
      <c r="GV408" s="70"/>
      <c r="GW408" s="70"/>
      <c r="GX408" s="70"/>
      <c r="GY408" s="70"/>
      <c r="GZ408" s="70"/>
      <c r="HA408" s="70"/>
      <c r="HB408" s="70"/>
      <c r="HC408" s="70"/>
      <c r="HD408" s="70"/>
      <c r="HE408" s="70"/>
      <c r="HF408" s="70"/>
      <c r="HG408" s="70"/>
      <c r="HH408" s="70"/>
      <c r="HI408" s="70"/>
      <c r="HJ408" s="70"/>
      <c r="HK408" s="70"/>
      <c r="HL408" s="70"/>
      <c r="HM408" s="70"/>
      <c r="HN408" s="70"/>
      <c r="HO408" s="70"/>
      <c r="HP408" s="70"/>
      <c r="HQ408" s="70"/>
      <c r="HR408" s="70"/>
      <c r="HS408" s="70"/>
      <c r="HT408" s="70"/>
      <c r="HU408" s="70"/>
      <c r="HV408" s="70"/>
      <c r="HW408" s="70"/>
      <c r="HX408" s="70"/>
      <c r="HY408" s="70"/>
      <c r="HZ408" s="70"/>
      <c r="IA408" s="70"/>
      <c r="IB408" s="70"/>
      <c r="IC408" s="70"/>
      <c r="ID408" s="70"/>
      <c r="IE408" s="70"/>
      <c r="IF408" s="70"/>
      <c r="IG408" s="70"/>
      <c r="IH408" s="70"/>
      <c r="II408" s="70"/>
      <c r="IJ408" s="70"/>
      <c r="IK408" s="70"/>
      <c r="IL408" s="70"/>
      <c r="IM408" s="70"/>
      <c r="IN408" s="70"/>
      <c r="IO408" s="70"/>
      <c r="IP408" s="70"/>
      <c r="IQ408" s="70"/>
      <c r="IR408" s="70"/>
      <c r="IS408" s="70"/>
      <c r="IT408" s="70"/>
      <c r="IU408" s="70"/>
      <c r="IV408" s="70"/>
      <c r="IW408" s="70"/>
      <c r="IX408" s="70"/>
      <c r="IY408" s="70"/>
      <c r="IZ408" s="70"/>
      <c r="JA408" s="70"/>
      <c r="JB408" s="70"/>
      <c r="JC408" s="70"/>
      <c r="JD408" s="70"/>
      <c r="JE408" s="70"/>
      <c r="JF408" s="70"/>
      <c r="JG408" s="70"/>
      <c r="JH408" s="70"/>
      <c r="JI408" s="70"/>
      <c r="JJ408" s="70"/>
      <c r="JK408" s="70"/>
      <c r="JL408" s="70"/>
      <c r="JM408" s="70"/>
      <c r="JN408" s="70"/>
      <c r="JO408" s="70"/>
      <c r="JP408" s="70"/>
      <c r="JQ408" s="70"/>
      <c r="JR408" s="70"/>
      <c r="JS408" s="70"/>
      <c r="JT408" s="70"/>
      <c r="JU408" s="70"/>
      <c r="JV408" s="70"/>
      <c r="JW408" s="70"/>
      <c r="JX408" s="70"/>
      <c r="JY408" s="70"/>
      <c r="JZ408" s="70"/>
      <c r="KA408" s="70"/>
      <c r="KB408" s="70"/>
      <c r="KC408" s="70"/>
      <c r="KD408" s="70"/>
      <c r="KE408" s="70"/>
      <c r="KF408" s="70"/>
      <c r="KG408" s="70"/>
      <c r="KH408" s="70"/>
      <c r="KI408" s="70"/>
      <c r="KJ408" s="70"/>
      <c r="KK408" s="70"/>
      <c r="KL408" s="70"/>
      <c r="KM408" s="70"/>
      <c r="KN408" s="70"/>
      <c r="KO408" s="70"/>
      <c r="KP408" s="70"/>
      <c r="KQ408" s="70"/>
      <c r="KR408" s="70"/>
      <c r="KS408" s="70"/>
      <c r="KT408" s="70"/>
      <c r="KU408" s="70"/>
      <c r="KV408" s="70"/>
      <c r="KW408" s="70"/>
      <c r="KX408" s="70"/>
      <c r="KY408" s="70"/>
      <c r="KZ408" s="70"/>
      <c r="LA408" s="70"/>
      <c r="LB408" s="70"/>
      <c r="LC408" s="70"/>
      <c r="LD408" s="70"/>
      <c r="LE408" s="70"/>
      <c r="LF408" s="70"/>
      <c r="LG408" s="70"/>
      <c r="LH408" s="70"/>
      <c r="LI408" s="70"/>
      <c r="LJ408" s="70"/>
      <c r="LK408" s="70"/>
      <c r="LL408" s="70"/>
      <c r="LM408" s="70"/>
      <c r="LN408" s="70"/>
      <c r="LO408" s="70"/>
      <c r="LP408" s="70"/>
      <c r="LQ408" s="70"/>
      <c r="LR408" s="70"/>
      <c r="LS408" s="70"/>
      <c r="LT408" s="70"/>
      <c r="LU408" s="70"/>
      <c r="LV408" s="70"/>
      <c r="LW408" s="70"/>
      <c r="LX408" s="70"/>
      <c r="LY408" s="70"/>
      <c r="LZ408" s="70"/>
      <c r="MA408" s="70"/>
      <c r="MB408" s="70"/>
      <c r="MC408" s="70"/>
      <c r="MD408" s="70"/>
      <c r="ME408" s="70"/>
      <c r="MF408" s="70"/>
      <c r="MG408" s="70"/>
      <c r="MH408" s="70"/>
      <c r="MI408" s="70"/>
      <c r="MJ408" s="70"/>
      <c r="MK408" s="70"/>
      <c r="ML408" s="70"/>
      <c r="MM408" s="70"/>
      <c r="MN408" s="70"/>
      <c r="MO408" s="70"/>
      <c r="MP408" s="70"/>
      <c r="MQ408" s="70"/>
      <c r="MR408" s="70"/>
      <c r="MS408" s="70"/>
      <c r="MT408" s="70"/>
      <c r="MU408" s="70"/>
      <c r="MV408" s="70"/>
      <c r="MW408" s="70"/>
      <c r="MX408" s="70"/>
      <c r="MY408" s="70"/>
      <c r="MZ408" s="70"/>
      <c r="NA408" s="70"/>
      <c r="NB408" s="70"/>
      <c r="NC408" s="70"/>
      <c r="ND408" s="70"/>
      <c r="NE408" s="70"/>
      <c r="NF408" s="70"/>
      <c r="NG408" s="70"/>
      <c r="NH408" s="70"/>
      <c r="NI408" s="70"/>
      <c r="NJ408" s="70"/>
      <c r="NK408" s="70"/>
      <c r="NL408" s="70"/>
      <c r="NM408" s="70"/>
      <c r="NN408" s="70"/>
      <c r="NO408" s="70"/>
      <c r="NP408" s="70"/>
      <c r="NQ408" s="70"/>
      <c r="NR408" s="70"/>
      <c r="NS408" s="70"/>
      <c r="NT408" s="70"/>
      <c r="NU408" s="70"/>
      <c r="NV408" s="70"/>
      <c r="NW408" s="70"/>
      <c r="NX408" s="70"/>
      <c r="NY408" s="70"/>
      <c r="NZ408" s="70"/>
      <c r="OA408" s="70"/>
      <c r="OB408" s="70"/>
      <c r="OC408" s="70"/>
      <c r="OD408" s="70"/>
      <c r="OE408" s="70"/>
      <c r="OF408" s="70"/>
      <c r="OG408" s="70"/>
      <c r="OH408" s="70"/>
      <c r="OI408" s="70"/>
      <c r="OJ408" s="70"/>
      <c r="OK408" s="70"/>
      <c r="OL408" s="70"/>
      <c r="OM408" s="70"/>
      <c r="ON408" s="70"/>
      <c r="OO408" s="70"/>
      <c r="OP408" s="70"/>
      <c r="OQ408" s="70"/>
      <c r="OR408" s="70"/>
      <c r="OS408" s="70"/>
      <c r="OT408" s="70"/>
      <c r="OU408" s="70"/>
      <c r="OV408" s="70"/>
      <c r="OW408" s="70"/>
      <c r="OX408" s="70"/>
      <c r="OY408" s="70"/>
      <c r="OZ408" s="70"/>
      <c r="PA408" s="70"/>
      <c r="PB408" s="70"/>
      <c r="PC408" s="70"/>
      <c r="PD408" s="70"/>
      <c r="PE408" s="70"/>
      <c r="PF408" s="70"/>
      <c r="PG408" s="70"/>
      <c r="PH408" s="70"/>
      <c r="PI408" s="70"/>
      <c r="PJ408" s="70"/>
      <c r="PK408" s="70"/>
      <c r="PL408" s="70"/>
      <c r="PM408" s="70"/>
      <c r="PN408" s="70"/>
      <c r="PO408" s="70"/>
      <c r="PP408" s="70"/>
      <c r="PQ408" s="70"/>
      <c r="PR408" s="70"/>
      <c r="PS408" s="70"/>
      <c r="PT408" s="70"/>
      <c r="PU408" s="70"/>
      <c r="PV408" s="70"/>
      <c r="PW408" s="70"/>
      <c r="PX408" s="70"/>
      <c r="PY408" s="70"/>
      <c r="PZ408" s="70"/>
      <c r="QA408" s="70"/>
      <c r="QB408" s="70"/>
      <c r="QC408" s="70"/>
      <c r="QD408" s="70"/>
      <c r="QE408" s="70"/>
      <c r="QF408" s="70"/>
      <c r="QG408" s="70"/>
      <c r="QH408" s="70"/>
      <c r="QI408" s="70"/>
      <c r="QJ408" s="70"/>
      <c r="QK408" s="70"/>
      <c r="QL408" s="70"/>
      <c r="QM408" s="70"/>
      <c r="QN408" s="70"/>
      <c r="QO408" s="70"/>
      <c r="QP408" s="70"/>
      <c r="QQ408" s="70"/>
      <c r="QR408" s="70"/>
      <c r="QS408" s="70"/>
      <c r="QT408" s="70"/>
      <c r="QU408" s="70"/>
      <c r="QV408" s="70"/>
      <c r="QW408" s="70"/>
      <c r="QX408" s="70"/>
      <c r="QY408" s="70"/>
      <c r="QZ408" s="70"/>
      <c r="RA408" s="70"/>
      <c r="RB408" s="70"/>
      <c r="RC408" s="70"/>
      <c r="RD408" s="70"/>
      <c r="RE408" s="70"/>
      <c r="RF408" s="70"/>
      <c r="RG408" s="70"/>
      <c r="RH408" s="70"/>
      <c r="RI408" s="70"/>
      <c r="RJ408" s="70"/>
      <c r="RK408" s="70"/>
      <c r="RL408" s="70"/>
      <c r="RM408" s="70"/>
      <c r="RN408" s="70"/>
      <c r="RO408" s="70"/>
      <c r="RP408" s="70"/>
      <c r="RQ408" s="70"/>
      <c r="RR408" s="70"/>
      <c r="RS408" s="70"/>
      <c r="RT408" s="70"/>
      <c r="RU408" s="70"/>
      <c r="RV408" s="70"/>
      <c r="RW408" s="70"/>
      <c r="RX408" s="70"/>
      <c r="RY408" s="70"/>
      <c r="RZ408" s="70"/>
      <c r="SA408" s="70"/>
      <c r="SB408" s="70"/>
      <c r="SC408" s="70"/>
      <c r="SD408" s="70"/>
      <c r="SE408" s="70"/>
      <c r="SF408" s="70"/>
      <c r="SG408" s="70"/>
      <c r="SH408" s="70"/>
      <c r="SI408" s="70"/>
      <c r="SJ408" s="70"/>
      <c r="SK408" s="70"/>
      <c r="SL408" s="70"/>
      <c r="SM408" s="70"/>
      <c r="SN408" s="70"/>
      <c r="SO408" s="70"/>
      <c r="SP408" s="70"/>
      <c r="SQ408" s="70"/>
      <c r="SR408" s="70"/>
      <c r="SS408" s="70"/>
      <c r="ST408" s="70"/>
      <c r="SU408" s="70"/>
      <c r="SV408" s="70"/>
      <c r="SW408" s="70"/>
      <c r="SX408" s="70"/>
      <c r="SY408" s="70"/>
      <c r="SZ408" s="70"/>
      <c r="TA408" s="70"/>
      <c r="TB408" s="70"/>
      <c r="TC408" s="70"/>
      <c r="TD408" s="70"/>
      <c r="TE408" s="70"/>
      <c r="TF408" s="70"/>
      <c r="TG408" s="70"/>
      <c r="TH408" s="70"/>
      <c r="TI408" s="70"/>
      <c r="TJ408" s="70"/>
      <c r="TK408" s="70"/>
      <c r="TL408" s="70"/>
      <c r="TM408" s="70"/>
      <c r="TN408" s="70"/>
      <c r="TO408" s="70"/>
      <c r="TP408" s="70"/>
      <c r="TQ408" s="70"/>
      <c r="TR408" s="70"/>
      <c r="TS408" s="70"/>
      <c r="TT408" s="70"/>
      <c r="TU408" s="70"/>
      <c r="TV408" s="70"/>
      <c r="TW408" s="70"/>
      <c r="TX408" s="70"/>
      <c r="TY408" s="70"/>
      <c r="TZ408" s="70"/>
      <c r="UA408" s="70"/>
      <c r="UB408" s="70"/>
      <c r="UC408" s="70"/>
      <c r="UD408" s="70"/>
      <c r="UE408" s="70"/>
      <c r="UF408" s="70"/>
      <c r="UG408" s="70"/>
      <c r="UH408" s="70"/>
      <c r="UI408" s="70"/>
      <c r="UJ408" s="70"/>
      <c r="UK408" s="70"/>
      <c r="UL408" s="70"/>
      <c r="UM408" s="70"/>
      <c r="UN408" s="70"/>
      <c r="UO408" s="70"/>
      <c r="UP408" s="70"/>
      <c r="UQ408" s="70"/>
      <c r="UR408" s="70"/>
      <c r="US408" s="70"/>
      <c r="UT408" s="70"/>
      <c r="UU408" s="70"/>
      <c r="UV408" s="70"/>
      <c r="UW408" s="70"/>
      <c r="UX408" s="70"/>
      <c r="UY408" s="70"/>
      <c r="UZ408" s="70"/>
      <c r="VA408" s="70"/>
      <c r="VB408" s="70"/>
      <c r="VC408" s="70"/>
      <c r="VD408" s="70"/>
      <c r="VE408" s="70"/>
      <c r="VF408" s="70"/>
      <c r="VG408" s="70"/>
      <c r="VH408" s="70"/>
      <c r="VI408" s="70"/>
      <c r="VJ408" s="70"/>
      <c r="VK408" s="70"/>
      <c r="VL408" s="70"/>
      <c r="VM408" s="70"/>
      <c r="VN408" s="70"/>
      <c r="VO408" s="70"/>
      <c r="VP408" s="70"/>
      <c r="VQ408" s="70"/>
      <c r="VR408" s="70"/>
      <c r="VS408" s="70"/>
      <c r="VT408" s="70"/>
      <c r="VU408" s="70"/>
      <c r="VV408" s="70"/>
      <c r="VW408" s="70"/>
      <c r="VX408" s="70"/>
      <c r="VY408" s="70"/>
      <c r="VZ408" s="70"/>
      <c r="WA408" s="70"/>
      <c r="WB408" s="70"/>
      <c r="WC408" s="70"/>
      <c r="WD408" s="70"/>
      <c r="WE408" s="70"/>
      <c r="WF408" s="70"/>
      <c r="WG408" s="70"/>
      <c r="WH408" s="70"/>
      <c r="WI408" s="70"/>
      <c r="WJ408" s="70"/>
      <c r="WK408" s="70"/>
      <c r="WL408" s="70"/>
      <c r="WM408" s="70"/>
      <c r="WN408" s="70"/>
      <c r="WO408" s="70"/>
      <c r="WP408" s="70"/>
      <c r="WQ408" s="70"/>
      <c r="WR408" s="70"/>
      <c r="WS408" s="70"/>
      <c r="WT408" s="70"/>
      <c r="WU408" s="70"/>
      <c r="WV408" s="70"/>
      <c r="WW408" s="70"/>
      <c r="WX408" s="70"/>
      <c r="WY408" s="70"/>
      <c r="WZ408" s="70"/>
      <c r="XA408" s="70"/>
      <c r="XB408" s="70"/>
      <c r="XC408" s="70"/>
      <c r="XD408" s="70"/>
      <c r="XE408" s="70"/>
      <c r="XF408" s="70"/>
      <c r="XG408" s="70"/>
      <c r="XH408" s="70"/>
      <c r="XI408" s="70"/>
      <c r="XJ408" s="70"/>
      <c r="XK408" s="70"/>
      <c r="XL408" s="70"/>
      <c r="XM408" s="70"/>
      <c r="XN408" s="70"/>
      <c r="XO408" s="70"/>
      <c r="XP408" s="70"/>
      <c r="XQ408" s="70"/>
      <c r="XR408" s="70"/>
      <c r="XS408" s="70"/>
      <c r="XT408" s="70"/>
      <c r="XU408" s="70"/>
      <c r="XV408" s="70"/>
      <c r="XW408" s="70"/>
      <c r="XX408" s="70"/>
      <c r="XY408" s="70"/>
      <c r="XZ408" s="70"/>
      <c r="YA408" s="70"/>
      <c r="YB408" s="70"/>
      <c r="YC408" s="70"/>
      <c r="YD408" s="70"/>
      <c r="YE408" s="70"/>
      <c r="YF408" s="70"/>
      <c r="YG408" s="70"/>
      <c r="YH408" s="70"/>
      <c r="YI408" s="70"/>
      <c r="YJ408" s="70"/>
      <c r="YK408" s="70"/>
      <c r="YL408" s="70"/>
      <c r="YM408" s="70"/>
      <c r="YN408" s="70"/>
      <c r="YO408" s="70"/>
      <c r="YP408" s="70"/>
      <c r="YQ408" s="70"/>
      <c r="YR408" s="70"/>
      <c r="YS408" s="70"/>
      <c r="YT408" s="70"/>
      <c r="YU408" s="70"/>
      <c r="YV408" s="70"/>
      <c r="YW408" s="70"/>
      <c r="YX408" s="70"/>
      <c r="YY408" s="70"/>
      <c r="YZ408" s="70"/>
      <c r="ZA408" s="70"/>
      <c r="ZB408" s="70"/>
      <c r="ZC408" s="70"/>
      <c r="ZD408" s="70"/>
      <c r="ZE408" s="70"/>
      <c r="ZF408" s="70"/>
      <c r="ZG408" s="70"/>
      <c r="ZH408" s="70"/>
      <c r="ZI408" s="70"/>
      <c r="ZJ408" s="70"/>
      <c r="ZK408" s="70"/>
      <c r="ZL408" s="70"/>
      <c r="ZM408" s="70"/>
      <c r="ZN408" s="70"/>
      <c r="ZO408" s="70"/>
      <c r="ZP408" s="70"/>
      <c r="ZQ408" s="70"/>
      <c r="ZR408" s="70"/>
      <c r="ZS408" s="70"/>
      <c r="ZT408" s="70"/>
      <c r="ZU408" s="70"/>
      <c r="ZV408" s="70"/>
      <c r="ZW408" s="70"/>
      <c r="ZX408" s="70"/>
      <c r="ZY408" s="70"/>
      <c r="ZZ408" s="70"/>
      <c r="AAA408" s="70"/>
      <c r="AAB408" s="70"/>
      <c r="AAC408" s="70"/>
      <c r="AAD408" s="70"/>
      <c r="AAE408" s="70"/>
      <c r="AAF408" s="70"/>
      <c r="AAG408" s="70"/>
      <c r="AAH408" s="70"/>
      <c r="AAI408" s="70"/>
      <c r="AAJ408" s="70"/>
      <c r="AAK408" s="70"/>
      <c r="AAL408" s="70"/>
      <c r="AAM408" s="70"/>
      <c r="AAN408" s="70"/>
      <c r="AAO408" s="70"/>
      <c r="AAP408" s="70"/>
      <c r="AAQ408" s="70"/>
      <c r="AAR408" s="70"/>
      <c r="AAS408" s="70"/>
      <c r="AAT408" s="70"/>
      <c r="AAU408" s="70"/>
      <c r="AAV408" s="70"/>
      <c r="AAW408" s="70"/>
      <c r="AAX408" s="70"/>
      <c r="AAY408" s="70"/>
      <c r="AAZ408" s="70"/>
      <c r="ABA408" s="70"/>
      <c r="ABB408" s="70"/>
      <c r="ABC408" s="70"/>
      <c r="ABD408" s="70"/>
      <c r="ABE408" s="70"/>
      <c r="ABF408" s="70"/>
      <c r="ABG408" s="70"/>
      <c r="ABH408" s="70"/>
      <c r="ABI408" s="70"/>
      <c r="ABJ408" s="70"/>
      <c r="ABK408" s="70"/>
      <c r="ABL408" s="70"/>
      <c r="ABM408" s="70"/>
      <c r="ABN408" s="70"/>
      <c r="ABO408" s="70"/>
      <c r="ABP408" s="70"/>
      <c r="ABQ408" s="70"/>
      <c r="ABR408" s="70"/>
      <c r="ABS408" s="70"/>
      <c r="ABT408" s="70"/>
      <c r="ABU408" s="70"/>
      <c r="ABV408" s="70"/>
      <c r="ABW408" s="70"/>
      <c r="ABX408" s="70"/>
      <c r="ABY408" s="70"/>
      <c r="ABZ408" s="70"/>
      <c r="ACA408" s="70"/>
      <c r="ACB408" s="70"/>
      <c r="ACC408" s="70"/>
      <c r="ACD408" s="70"/>
      <c r="ACE408" s="70"/>
      <c r="ACF408" s="70"/>
      <c r="ACG408" s="70"/>
      <c r="ACH408" s="70"/>
      <c r="ACI408" s="70"/>
      <c r="ACJ408" s="70"/>
      <c r="ACK408" s="70"/>
      <c r="ACL408" s="70"/>
      <c r="ACM408" s="70"/>
      <c r="ACN408" s="70"/>
      <c r="ACO408" s="70"/>
      <c r="ACP408" s="70"/>
      <c r="ACQ408" s="70"/>
      <c r="ACR408" s="70"/>
      <c r="ACS408" s="70"/>
      <c r="ACT408" s="70"/>
      <c r="ACU408" s="70"/>
      <c r="ACV408" s="70"/>
      <c r="ACW408" s="70"/>
      <c r="ACX408" s="70"/>
      <c r="ACY408" s="70"/>
      <c r="ACZ408" s="70"/>
      <c r="ADA408" s="70"/>
      <c r="ADB408" s="70"/>
      <c r="ADC408" s="70"/>
      <c r="ADD408" s="70"/>
      <c r="ADE408" s="70"/>
      <c r="ADF408" s="70"/>
      <c r="ADG408" s="70"/>
      <c r="ADH408" s="70"/>
      <c r="ADI408" s="70"/>
      <c r="ADJ408" s="70"/>
      <c r="ADK408" s="70"/>
      <c r="ADL408" s="70"/>
      <c r="ADM408" s="70"/>
      <c r="ADN408" s="70"/>
      <c r="ADO408" s="70"/>
      <c r="ADP408" s="70"/>
      <c r="ADQ408" s="70"/>
      <c r="ADR408" s="70"/>
      <c r="ADS408" s="70"/>
      <c r="ADT408" s="70"/>
      <c r="ADU408" s="70"/>
      <c r="ADV408" s="70"/>
      <c r="ADW408" s="70"/>
      <c r="ADX408" s="70"/>
      <c r="ADY408" s="70"/>
      <c r="ADZ408" s="70"/>
      <c r="AEA408" s="70"/>
      <c r="AEB408" s="70"/>
      <c r="AEC408" s="70"/>
      <c r="AED408" s="70"/>
      <c r="AEE408" s="70"/>
      <c r="AEF408" s="70"/>
      <c r="AEG408" s="70"/>
      <c r="AEH408" s="70"/>
      <c r="AEI408" s="70"/>
      <c r="AEJ408" s="70"/>
      <c r="AEK408" s="70"/>
      <c r="AEL408" s="70"/>
      <c r="AEM408" s="70"/>
      <c r="AEN408" s="70"/>
      <c r="AEO408" s="70"/>
      <c r="AEP408" s="70"/>
      <c r="AEQ408" s="70"/>
      <c r="AER408" s="70"/>
      <c r="AES408" s="70"/>
      <c r="AET408" s="70"/>
      <c r="AEU408" s="70"/>
      <c r="AEV408" s="70"/>
      <c r="AEW408" s="70"/>
      <c r="AEX408" s="70"/>
      <c r="AEY408" s="70"/>
      <c r="AEZ408" s="70"/>
      <c r="AFA408" s="70"/>
      <c r="AFB408" s="70"/>
      <c r="AFC408" s="70"/>
      <c r="AFD408" s="70"/>
      <c r="AFE408" s="70"/>
      <c r="AFF408" s="70"/>
      <c r="AFG408" s="70"/>
      <c r="AFH408" s="70"/>
      <c r="AFI408" s="70"/>
      <c r="AFJ408" s="70"/>
      <c r="AFK408" s="70"/>
      <c r="AFL408" s="70"/>
      <c r="AFM408" s="70"/>
      <c r="AFN408" s="70"/>
      <c r="AFO408" s="70"/>
      <c r="AFP408" s="70"/>
      <c r="AFQ408" s="70"/>
      <c r="AFR408" s="70"/>
      <c r="AFS408" s="70"/>
      <c r="AFT408" s="70"/>
      <c r="AFU408" s="70"/>
      <c r="AFV408" s="70"/>
      <c r="AFW408" s="70"/>
      <c r="AFX408" s="70"/>
      <c r="AFY408" s="70"/>
      <c r="AFZ408" s="70"/>
      <c r="AGA408" s="70"/>
      <c r="AGB408" s="70"/>
      <c r="AGC408" s="70"/>
      <c r="AGD408" s="70"/>
      <c r="AGE408" s="70"/>
      <c r="AGF408" s="70"/>
      <c r="AGG408" s="70"/>
      <c r="AGH408" s="70"/>
      <c r="AGI408" s="70"/>
      <c r="AGJ408" s="70"/>
      <c r="AGK408" s="70"/>
      <c r="AGL408" s="70"/>
      <c r="AGM408" s="70"/>
      <c r="AGN408" s="70"/>
      <c r="AGO408" s="70"/>
      <c r="AGP408" s="70"/>
      <c r="AGQ408" s="70"/>
      <c r="AGR408" s="70"/>
      <c r="AGS408" s="70"/>
      <c r="AGT408" s="70"/>
      <c r="AGU408" s="70"/>
      <c r="AGV408" s="70"/>
      <c r="AGW408" s="70"/>
      <c r="AGX408" s="70"/>
      <c r="AGY408" s="70"/>
      <c r="AGZ408" s="70"/>
      <c r="AHA408" s="70"/>
      <c r="AHB408" s="70"/>
      <c r="AHC408" s="70"/>
      <c r="AHD408" s="70"/>
      <c r="AHE408" s="70"/>
      <c r="AHF408" s="70"/>
      <c r="AHG408" s="70"/>
      <c r="AHH408" s="70"/>
      <c r="AHI408" s="70"/>
      <c r="AHJ408" s="70"/>
      <c r="AHK408" s="70"/>
      <c r="AHL408" s="70"/>
      <c r="AHM408" s="70"/>
      <c r="AHN408" s="70"/>
      <c r="AHO408" s="70"/>
      <c r="AHP408" s="70"/>
      <c r="AHQ408" s="70"/>
      <c r="AHR408" s="70"/>
      <c r="AHS408" s="70"/>
      <c r="AHT408" s="70"/>
      <c r="AHU408" s="70"/>
      <c r="AHV408" s="70"/>
      <c r="AHW408" s="70"/>
      <c r="AHX408" s="70"/>
      <c r="AHY408" s="70"/>
      <c r="AHZ408" s="70"/>
      <c r="AIA408" s="70"/>
      <c r="AIB408" s="70"/>
      <c r="AIC408" s="70"/>
      <c r="AID408" s="70"/>
      <c r="AIE408" s="70"/>
      <c r="AIF408" s="70"/>
      <c r="AIG408" s="70"/>
      <c r="AIH408" s="70"/>
      <c r="AII408" s="70"/>
      <c r="AIJ408" s="70"/>
      <c r="AIK408" s="70"/>
      <c r="AIL408" s="70"/>
      <c r="AIM408" s="70"/>
      <c r="AIN408" s="70"/>
      <c r="AIO408" s="70"/>
      <c r="AIP408" s="70"/>
      <c r="AIQ408" s="70"/>
      <c r="AIR408" s="70"/>
      <c r="AIS408" s="70"/>
      <c r="AIT408" s="70"/>
      <c r="AIU408" s="70"/>
      <c r="AIV408" s="70"/>
      <c r="AIW408" s="70"/>
      <c r="AIX408" s="70"/>
      <c r="AIY408" s="70"/>
      <c r="AIZ408" s="70"/>
      <c r="AJA408" s="70"/>
      <c r="AJB408" s="70"/>
      <c r="AJC408" s="70"/>
      <c r="AJD408" s="70"/>
      <c r="AJE408" s="70"/>
      <c r="AJF408" s="70"/>
      <c r="AJG408" s="70"/>
      <c r="AJH408" s="70"/>
      <c r="AJI408" s="70"/>
      <c r="AJJ408" s="70"/>
      <c r="AJK408" s="70"/>
      <c r="AJL408" s="70"/>
      <c r="AJM408" s="70"/>
      <c r="AJN408" s="70"/>
      <c r="AJO408" s="70"/>
      <c r="AJP408" s="70"/>
      <c r="AJQ408" s="70"/>
      <c r="AJR408" s="70"/>
      <c r="AJS408" s="70"/>
      <c r="AJT408" s="70"/>
      <c r="AJU408" s="70"/>
      <c r="AJV408" s="70"/>
      <c r="AJW408" s="70"/>
      <c r="AJX408" s="70"/>
      <c r="AJY408" s="70"/>
      <c r="AJZ408" s="70"/>
      <c r="AKA408" s="70"/>
      <c r="AKB408" s="70"/>
      <c r="AKC408" s="70"/>
      <c r="AKD408" s="70"/>
      <c r="AKE408" s="70"/>
      <c r="AKF408" s="70"/>
      <c r="AKG408" s="70"/>
      <c r="AKH408" s="70"/>
      <c r="AKI408" s="70"/>
      <c r="AKJ408" s="70"/>
      <c r="AKK408" s="70"/>
      <c r="AKL408" s="70"/>
      <c r="AKM408" s="70"/>
      <c r="AKN408" s="70"/>
      <c r="AKO408" s="70"/>
      <c r="AKP408" s="70"/>
      <c r="AKQ408" s="70"/>
      <c r="AKR408" s="70"/>
      <c r="AKS408" s="70"/>
      <c r="AKT408" s="70"/>
      <c r="AKU408" s="70"/>
      <c r="AKV408" s="70"/>
      <c r="AKW408" s="70"/>
      <c r="AKX408" s="70"/>
      <c r="AKY408" s="70"/>
      <c r="AKZ408" s="70"/>
      <c r="ALA408" s="70"/>
      <c r="ALB408" s="70"/>
      <c r="ALC408" s="70"/>
      <c r="ALD408" s="70"/>
      <c r="ALE408" s="70"/>
      <c r="ALF408" s="70"/>
      <c r="ALG408" s="70"/>
      <c r="ALH408" s="70"/>
      <c r="ALI408" s="70"/>
      <c r="ALJ408" s="70"/>
      <c r="ALK408" s="70"/>
      <c r="ALL408" s="70"/>
      <c r="ALM408" s="70"/>
      <c r="ALN408" s="70"/>
      <c r="ALO408" s="70"/>
      <c r="ALP408" s="70"/>
      <c r="ALQ408" s="70"/>
      <c r="ALR408" s="70"/>
      <c r="ALS408" s="70"/>
      <c r="ALT408" s="70"/>
      <c r="ALU408" s="70"/>
      <c r="ALV408" s="70"/>
      <c r="ALW408" s="70"/>
      <c r="ALX408" s="70"/>
      <c r="ALY408" s="70"/>
      <c r="ALZ408" s="70"/>
      <c r="AMA408" s="70"/>
      <c r="AMB408" s="70"/>
      <c r="AMC408" s="70"/>
      <c r="AMD408" s="70"/>
      <c r="AME408" s="70"/>
      <c r="AMF408" s="70"/>
      <c r="AMG408" s="70"/>
      <c r="AMH408" s="70"/>
      <c r="AMI408" s="70"/>
      <c r="AMK408" s="70"/>
    </row>
    <row r="409" customFormat="false" ht="32.8" hidden="false" customHeight="false" outlineLevel="0" collapsed="false">
      <c r="A409" s="65"/>
      <c r="B409" s="30" t="s">
        <v>103</v>
      </c>
      <c r="C409" s="79" t="n">
        <v>9960010570</v>
      </c>
      <c r="D409" s="80" t="s">
        <v>104</v>
      </c>
      <c r="E409" s="74" t="n">
        <f aca="false">'приложение 10'!I99+'приложение 10'!I252</f>
        <v>908100</v>
      </c>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c r="AU409" s="70"/>
      <c r="AV409" s="70"/>
      <c r="AW409" s="70"/>
      <c r="AX409" s="70"/>
      <c r="AY409" s="70"/>
      <c r="AZ409" s="70"/>
      <c r="BA409" s="70"/>
      <c r="BB409" s="70"/>
      <c r="BC409" s="70"/>
      <c r="BD409" s="70"/>
      <c r="BE409" s="70"/>
      <c r="BF409" s="70"/>
      <c r="BG409" s="70"/>
      <c r="BH409" s="70"/>
      <c r="BI409" s="70"/>
      <c r="BJ409" s="70"/>
      <c r="BK409" s="70"/>
      <c r="BL409" s="70"/>
      <c r="BM409" s="70"/>
      <c r="BN409" s="70"/>
      <c r="BO409" s="70"/>
      <c r="BP409" s="70"/>
      <c r="BQ409" s="70"/>
      <c r="BR409" s="70"/>
      <c r="BS409" s="70"/>
      <c r="BT409" s="70"/>
      <c r="BU409" s="70"/>
      <c r="BV409" s="70"/>
      <c r="BW409" s="70"/>
      <c r="BX409" s="70"/>
      <c r="BY409" s="70"/>
      <c r="BZ409" s="70"/>
      <c r="CA409" s="70"/>
      <c r="CB409" s="70"/>
      <c r="CC409" s="70"/>
      <c r="CD409" s="70"/>
      <c r="CE409" s="70"/>
      <c r="CF409" s="70"/>
      <c r="CG409" s="70"/>
      <c r="CH409" s="70"/>
      <c r="CI409" s="70"/>
      <c r="CJ409" s="70"/>
      <c r="CK409" s="70"/>
      <c r="CL409" s="70"/>
      <c r="CM409" s="70"/>
      <c r="CN409" s="70"/>
      <c r="CO409" s="70"/>
      <c r="CP409" s="70"/>
      <c r="CQ409" s="70"/>
      <c r="CR409" s="70"/>
      <c r="CS409" s="70"/>
      <c r="CT409" s="70"/>
      <c r="CU409" s="70"/>
      <c r="CV409" s="70"/>
      <c r="CW409" s="70"/>
      <c r="CX409" s="70"/>
      <c r="CY409" s="70"/>
      <c r="CZ409" s="70"/>
      <c r="DA409" s="70"/>
      <c r="DB409" s="70"/>
      <c r="DC409" s="70"/>
      <c r="DD409" s="70"/>
      <c r="DE409" s="70"/>
      <c r="DF409" s="70"/>
      <c r="DG409" s="70"/>
      <c r="DH409" s="70"/>
      <c r="DI409" s="70"/>
      <c r="DJ409" s="70"/>
      <c r="DK409" s="70"/>
      <c r="DL409" s="70"/>
      <c r="DM409" s="70"/>
      <c r="DN409" s="70"/>
      <c r="DO409" s="70"/>
      <c r="DP409" s="70"/>
      <c r="DQ409" s="70"/>
      <c r="DR409" s="70"/>
      <c r="DS409" s="70"/>
      <c r="DT409" s="70"/>
      <c r="DU409" s="70"/>
      <c r="DV409" s="70"/>
      <c r="DW409" s="70"/>
      <c r="DX409" s="70"/>
      <c r="DY409" s="70"/>
      <c r="DZ409" s="70"/>
      <c r="EA409" s="70"/>
      <c r="EB409" s="70"/>
      <c r="EC409" s="70"/>
      <c r="ED409" s="70"/>
      <c r="EE409" s="70"/>
      <c r="EF409" s="70"/>
      <c r="EG409" s="70"/>
      <c r="EH409" s="70"/>
      <c r="EI409" s="70"/>
      <c r="EJ409" s="70"/>
      <c r="EK409" s="70"/>
      <c r="EL409" s="70"/>
      <c r="EM409" s="70"/>
      <c r="EN409" s="70"/>
      <c r="EO409" s="70"/>
      <c r="EP409" s="70"/>
      <c r="EQ409" s="70"/>
      <c r="ER409" s="70"/>
      <c r="ES409" s="70"/>
      <c r="ET409" s="70"/>
      <c r="EU409" s="70"/>
      <c r="EV409" s="70"/>
      <c r="EW409" s="70"/>
      <c r="EX409" s="70"/>
      <c r="EY409" s="70"/>
      <c r="EZ409" s="70"/>
      <c r="FA409" s="70"/>
      <c r="FB409" s="70"/>
      <c r="FC409" s="70"/>
      <c r="FD409" s="70"/>
      <c r="FE409" s="70"/>
      <c r="FF409" s="70"/>
      <c r="FG409" s="70"/>
      <c r="FH409" s="70"/>
      <c r="FI409" s="70"/>
      <c r="FJ409" s="70"/>
      <c r="FK409" s="70"/>
      <c r="FL409" s="70"/>
      <c r="FM409" s="70"/>
      <c r="FN409" s="70"/>
      <c r="FO409" s="70"/>
      <c r="FP409" s="70"/>
      <c r="FQ409" s="70"/>
      <c r="FR409" s="70"/>
      <c r="FS409" s="70"/>
      <c r="FT409" s="70"/>
      <c r="FU409" s="70"/>
      <c r="FV409" s="70"/>
      <c r="FW409" s="70"/>
      <c r="FX409" s="70"/>
      <c r="FY409" s="70"/>
      <c r="FZ409" s="70"/>
      <c r="GA409" s="70"/>
      <c r="GB409" s="70"/>
      <c r="GC409" s="70"/>
      <c r="GD409" s="70"/>
      <c r="GE409" s="70"/>
      <c r="GF409" s="70"/>
      <c r="GG409" s="70"/>
      <c r="GH409" s="70"/>
      <c r="GI409" s="70"/>
      <c r="GJ409" s="70"/>
      <c r="GK409" s="70"/>
      <c r="GL409" s="70"/>
      <c r="GM409" s="70"/>
      <c r="GN409" s="70"/>
      <c r="GO409" s="70"/>
      <c r="GP409" s="70"/>
      <c r="GQ409" s="70"/>
      <c r="GR409" s="70"/>
      <c r="GS409" s="70"/>
      <c r="GT409" s="70"/>
      <c r="GU409" s="70"/>
      <c r="GV409" s="70"/>
      <c r="GW409" s="70"/>
      <c r="GX409" s="70"/>
      <c r="GY409" s="70"/>
      <c r="GZ409" s="70"/>
      <c r="HA409" s="70"/>
      <c r="HB409" s="70"/>
      <c r="HC409" s="70"/>
      <c r="HD409" s="70"/>
      <c r="HE409" s="70"/>
      <c r="HF409" s="70"/>
      <c r="HG409" s="70"/>
      <c r="HH409" s="70"/>
      <c r="HI409" s="70"/>
      <c r="HJ409" s="70"/>
      <c r="HK409" s="70"/>
      <c r="HL409" s="70"/>
      <c r="HM409" s="70"/>
      <c r="HN409" s="70"/>
      <c r="HO409" s="70"/>
      <c r="HP409" s="70"/>
      <c r="HQ409" s="70"/>
      <c r="HR409" s="70"/>
      <c r="HS409" s="70"/>
      <c r="HT409" s="70"/>
      <c r="HU409" s="70"/>
      <c r="HV409" s="70"/>
      <c r="HW409" s="70"/>
      <c r="HX409" s="70"/>
      <c r="HY409" s="70"/>
      <c r="HZ409" s="70"/>
      <c r="IA409" s="70"/>
      <c r="IB409" s="70"/>
      <c r="IC409" s="70"/>
      <c r="ID409" s="70"/>
      <c r="IE409" s="70"/>
      <c r="IF409" s="70"/>
      <c r="IG409" s="70"/>
      <c r="IH409" s="70"/>
      <c r="II409" s="70"/>
      <c r="IJ409" s="70"/>
      <c r="IK409" s="70"/>
      <c r="IL409" s="70"/>
      <c r="IM409" s="70"/>
      <c r="IN409" s="70"/>
      <c r="IO409" s="70"/>
      <c r="IP409" s="70"/>
      <c r="IQ409" s="70"/>
      <c r="IR409" s="70"/>
      <c r="IS409" s="70"/>
      <c r="IT409" s="70"/>
      <c r="IU409" s="70"/>
      <c r="IV409" s="70"/>
      <c r="IW409" s="70"/>
      <c r="IX409" s="70"/>
      <c r="IY409" s="70"/>
      <c r="IZ409" s="70"/>
      <c r="JA409" s="70"/>
      <c r="JB409" s="70"/>
      <c r="JC409" s="70"/>
      <c r="JD409" s="70"/>
      <c r="JE409" s="70"/>
      <c r="JF409" s="70"/>
      <c r="JG409" s="70"/>
      <c r="JH409" s="70"/>
      <c r="JI409" s="70"/>
      <c r="JJ409" s="70"/>
      <c r="JK409" s="70"/>
      <c r="JL409" s="70"/>
      <c r="JM409" s="70"/>
      <c r="JN409" s="70"/>
      <c r="JO409" s="70"/>
      <c r="JP409" s="70"/>
      <c r="JQ409" s="70"/>
      <c r="JR409" s="70"/>
      <c r="JS409" s="70"/>
      <c r="JT409" s="70"/>
      <c r="JU409" s="70"/>
      <c r="JV409" s="70"/>
      <c r="JW409" s="70"/>
      <c r="JX409" s="70"/>
      <c r="JY409" s="70"/>
      <c r="JZ409" s="70"/>
      <c r="KA409" s="70"/>
      <c r="KB409" s="70"/>
      <c r="KC409" s="70"/>
      <c r="KD409" s="70"/>
      <c r="KE409" s="70"/>
      <c r="KF409" s="70"/>
      <c r="KG409" s="70"/>
      <c r="KH409" s="70"/>
      <c r="KI409" s="70"/>
      <c r="KJ409" s="70"/>
      <c r="KK409" s="70"/>
      <c r="KL409" s="70"/>
      <c r="KM409" s="70"/>
      <c r="KN409" s="70"/>
      <c r="KO409" s="70"/>
      <c r="KP409" s="70"/>
      <c r="KQ409" s="70"/>
      <c r="KR409" s="70"/>
      <c r="KS409" s="70"/>
      <c r="KT409" s="70"/>
      <c r="KU409" s="70"/>
      <c r="KV409" s="70"/>
      <c r="KW409" s="70"/>
      <c r="KX409" s="70"/>
      <c r="KY409" s="70"/>
      <c r="KZ409" s="70"/>
      <c r="LA409" s="70"/>
      <c r="LB409" s="70"/>
      <c r="LC409" s="70"/>
      <c r="LD409" s="70"/>
      <c r="LE409" s="70"/>
      <c r="LF409" s="70"/>
      <c r="LG409" s="70"/>
      <c r="LH409" s="70"/>
      <c r="LI409" s="70"/>
      <c r="LJ409" s="70"/>
      <c r="LK409" s="70"/>
      <c r="LL409" s="70"/>
      <c r="LM409" s="70"/>
      <c r="LN409" s="70"/>
      <c r="LO409" s="70"/>
      <c r="LP409" s="70"/>
      <c r="LQ409" s="70"/>
      <c r="LR409" s="70"/>
      <c r="LS409" s="70"/>
      <c r="LT409" s="70"/>
      <c r="LU409" s="70"/>
      <c r="LV409" s="70"/>
      <c r="LW409" s="70"/>
      <c r="LX409" s="70"/>
      <c r="LY409" s="70"/>
      <c r="LZ409" s="70"/>
      <c r="MA409" s="70"/>
      <c r="MB409" s="70"/>
      <c r="MC409" s="70"/>
      <c r="MD409" s="70"/>
      <c r="ME409" s="70"/>
      <c r="MF409" s="70"/>
      <c r="MG409" s="70"/>
      <c r="MH409" s="70"/>
      <c r="MI409" s="70"/>
      <c r="MJ409" s="70"/>
      <c r="MK409" s="70"/>
      <c r="ML409" s="70"/>
      <c r="MM409" s="70"/>
      <c r="MN409" s="70"/>
      <c r="MO409" s="70"/>
      <c r="MP409" s="70"/>
      <c r="MQ409" s="70"/>
      <c r="MR409" s="70"/>
      <c r="MS409" s="70"/>
      <c r="MT409" s="70"/>
      <c r="MU409" s="70"/>
      <c r="MV409" s="70"/>
      <c r="MW409" s="70"/>
      <c r="MX409" s="70"/>
      <c r="MY409" s="70"/>
      <c r="MZ409" s="70"/>
      <c r="NA409" s="70"/>
      <c r="NB409" s="70"/>
      <c r="NC409" s="70"/>
      <c r="ND409" s="70"/>
      <c r="NE409" s="70"/>
      <c r="NF409" s="70"/>
      <c r="NG409" s="70"/>
      <c r="NH409" s="70"/>
      <c r="NI409" s="70"/>
      <c r="NJ409" s="70"/>
      <c r="NK409" s="70"/>
      <c r="NL409" s="70"/>
      <c r="NM409" s="70"/>
      <c r="NN409" s="70"/>
      <c r="NO409" s="70"/>
      <c r="NP409" s="70"/>
      <c r="NQ409" s="70"/>
      <c r="NR409" s="70"/>
      <c r="NS409" s="70"/>
      <c r="NT409" s="70"/>
      <c r="NU409" s="70"/>
      <c r="NV409" s="70"/>
      <c r="NW409" s="70"/>
      <c r="NX409" s="70"/>
      <c r="NY409" s="70"/>
      <c r="NZ409" s="70"/>
      <c r="OA409" s="70"/>
      <c r="OB409" s="70"/>
      <c r="OC409" s="70"/>
      <c r="OD409" s="70"/>
      <c r="OE409" s="70"/>
      <c r="OF409" s="70"/>
      <c r="OG409" s="70"/>
      <c r="OH409" s="70"/>
      <c r="OI409" s="70"/>
      <c r="OJ409" s="70"/>
      <c r="OK409" s="70"/>
      <c r="OL409" s="70"/>
      <c r="OM409" s="70"/>
      <c r="ON409" s="70"/>
      <c r="OO409" s="70"/>
      <c r="OP409" s="70"/>
      <c r="OQ409" s="70"/>
      <c r="OR409" s="70"/>
      <c r="OS409" s="70"/>
      <c r="OT409" s="70"/>
      <c r="OU409" s="70"/>
      <c r="OV409" s="70"/>
      <c r="OW409" s="70"/>
      <c r="OX409" s="70"/>
      <c r="OY409" s="70"/>
      <c r="OZ409" s="70"/>
      <c r="PA409" s="70"/>
      <c r="PB409" s="70"/>
      <c r="PC409" s="70"/>
      <c r="PD409" s="70"/>
      <c r="PE409" s="70"/>
      <c r="PF409" s="70"/>
      <c r="PG409" s="70"/>
      <c r="PH409" s="70"/>
      <c r="PI409" s="70"/>
      <c r="PJ409" s="70"/>
      <c r="PK409" s="70"/>
      <c r="PL409" s="70"/>
      <c r="PM409" s="70"/>
      <c r="PN409" s="70"/>
      <c r="PO409" s="70"/>
      <c r="PP409" s="70"/>
      <c r="PQ409" s="70"/>
      <c r="PR409" s="70"/>
      <c r="PS409" s="70"/>
      <c r="PT409" s="70"/>
      <c r="PU409" s="70"/>
      <c r="PV409" s="70"/>
      <c r="PW409" s="70"/>
      <c r="PX409" s="70"/>
      <c r="PY409" s="70"/>
      <c r="PZ409" s="70"/>
      <c r="QA409" s="70"/>
      <c r="QB409" s="70"/>
      <c r="QC409" s="70"/>
      <c r="QD409" s="70"/>
      <c r="QE409" s="70"/>
      <c r="QF409" s="70"/>
      <c r="QG409" s="70"/>
      <c r="QH409" s="70"/>
      <c r="QI409" s="70"/>
      <c r="QJ409" s="70"/>
      <c r="QK409" s="70"/>
      <c r="QL409" s="70"/>
      <c r="QM409" s="70"/>
      <c r="QN409" s="70"/>
      <c r="QO409" s="70"/>
      <c r="QP409" s="70"/>
      <c r="QQ409" s="70"/>
      <c r="QR409" s="70"/>
      <c r="QS409" s="70"/>
      <c r="QT409" s="70"/>
      <c r="QU409" s="70"/>
      <c r="QV409" s="70"/>
      <c r="QW409" s="70"/>
      <c r="QX409" s="70"/>
      <c r="QY409" s="70"/>
      <c r="QZ409" s="70"/>
      <c r="RA409" s="70"/>
      <c r="RB409" s="70"/>
      <c r="RC409" s="70"/>
      <c r="RD409" s="70"/>
      <c r="RE409" s="70"/>
      <c r="RF409" s="70"/>
      <c r="RG409" s="70"/>
      <c r="RH409" s="70"/>
      <c r="RI409" s="70"/>
      <c r="RJ409" s="70"/>
      <c r="RK409" s="70"/>
      <c r="RL409" s="70"/>
      <c r="RM409" s="70"/>
      <c r="RN409" s="70"/>
      <c r="RO409" s="70"/>
      <c r="RP409" s="70"/>
      <c r="RQ409" s="70"/>
      <c r="RR409" s="70"/>
      <c r="RS409" s="70"/>
      <c r="RT409" s="70"/>
      <c r="RU409" s="70"/>
      <c r="RV409" s="70"/>
      <c r="RW409" s="70"/>
      <c r="RX409" s="70"/>
      <c r="RY409" s="70"/>
      <c r="RZ409" s="70"/>
      <c r="SA409" s="70"/>
      <c r="SB409" s="70"/>
      <c r="SC409" s="70"/>
      <c r="SD409" s="70"/>
      <c r="SE409" s="70"/>
      <c r="SF409" s="70"/>
      <c r="SG409" s="70"/>
      <c r="SH409" s="70"/>
      <c r="SI409" s="70"/>
      <c r="SJ409" s="70"/>
      <c r="SK409" s="70"/>
      <c r="SL409" s="70"/>
      <c r="SM409" s="70"/>
      <c r="SN409" s="70"/>
      <c r="SO409" s="70"/>
      <c r="SP409" s="70"/>
      <c r="SQ409" s="70"/>
      <c r="SR409" s="70"/>
      <c r="SS409" s="70"/>
      <c r="ST409" s="70"/>
      <c r="SU409" s="70"/>
      <c r="SV409" s="70"/>
      <c r="SW409" s="70"/>
      <c r="SX409" s="70"/>
      <c r="SY409" s="70"/>
      <c r="SZ409" s="70"/>
      <c r="TA409" s="70"/>
      <c r="TB409" s="70"/>
      <c r="TC409" s="70"/>
      <c r="TD409" s="70"/>
      <c r="TE409" s="70"/>
      <c r="TF409" s="70"/>
      <c r="TG409" s="70"/>
      <c r="TH409" s="70"/>
      <c r="TI409" s="70"/>
      <c r="TJ409" s="70"/>
      <c r="TK409" s="70"/>
      <c r="TL409" s="70"/>
      <c r="TM409" s="70"/>
      <c r="TN409" s="70"/>
      <c r="TO409" s="70"/>
      <c r="TP409" s="70"/>
      <c r="TQ409" s="70"/>
      <c r="TR409" s="70"/>
      <c r="TS409" s="70"/>
      <c r="TT409" s="70"/>
      <c r="TU409" s="70"/>
      <c r="TV409" s="70"/>
      <c r="TW409" s="70"/>
      <c r="TX409" s="70"/>
      <c r="TY409" s="70"/>
      <c r="TZ409" s="70"/>
      <c r="UA409" s="70"/>
      <c r="UB409" s="70"/>
      <c r="UC409" s="70"/>
      <c r="UD409" s="70"/>
      <c r="UE409" s="70"/>
      <c r="UF409" s="70"/>
      <c r="UG409" s="70"/>
      <c r="UH409" s="70"/>
      <c r="UI409" s="70"/>
      <c r="UJ409" s="70"/>
      <c r="UK409" s="70"/>
      <c r="UL409" s="70"/>
      <c r="UM409" s="70"/>
      <c r="UN409" s="70"/>
      <c r="UO409" s="70"/>
      <c r="UP409" s="70"/>
      <c r="UQ409" s="70"/>
      <c r="UR409" s="70"/>
      <c r="US409" s="70"/>
      <c r="UT409" s="70"/>
      <c r="UU409" s="70"/>
      <c r="UV409" s="70"/>
      <c r="UW409" s="70"/>
      <c r="UX409" s="70"/>
      <c r="UY409" s="70"/>
      <c r="UZ409" s="70"/>
      <c r="VA409" s="70"/>
      <c r="VB409" s="70"/>
      <c r="VC409" s="70"/>
      <c r="VD409" s="70"/>
      <c r="VE409" s="70"/>
      <c r="VF409" s="70"/>
      <c r="VG409" s="70"/>
      <c r="VH409" s="70"/>
      <c r="VI409" s="70"/>
      <c r="VJ409" s="70"/>
      <c r="VK409" s="70"/>
      <c r="VL409" s="70"/>
      <c r="VM409" s="70"/>
      <c r="VN409" s="70"/>
      <c r="VO409" s="70"/>
      <c r="VP409" s="70"/>
      <c r="VQ409" s="70"/>
      <c r="VR409" s="70"/>
      <c r="VS409" s="70"/>
      <c r="VT409" s="70"/>
      <c r="VU409" s="70"/>
      <c r="VV409" s="70"/>
      <c r="VW409" s="70"/>
      <c r="VX409" s="70"/>
      <c r="VY409" s="70"/>
      <c r="VZ409" s="70"/>
      <c r="WA409" s="70"/>
      <c r="WB409" s="70"/>
      <c r="WC409" s="70"/>
      <c r="WD409" s="70"/>
      <c r="WE409" s="70"/>
      <c r="WF409" s="70"/>
      <c r="WG409" s="70"/>
      <c r="WH409" s="70"/>
      <c r="WI409" s="70"/>
      <c r="WJ409" s="70"/>
      <c r="WK409" s="70"/>
      <c r="WL409" s="70"/>
      <c r="WM409" s="70"/>
      <c r="WN409" s="70"/>
      <c r="WO409" s="70"/>
      <c r="WP409" s="70"/>
      <c r="WQ409" s="70"/>
      <c r="WR409" s="70"/>
      <c r="WS409" s="70"/>
      <c r="WT409" s="70"/>
      <c r="WU409" s="70"/>
      <c r="WV409" s="70"/>
      <c r="WW409" s="70"/>
      <c r="WX409" s="70"/>
      <c r="WY409" s="70"/>
      <c r="WZ409" s="70"/>
      <c r="XA409" s="70"/>
      <c r="XB409" s="70"/>
      <c r="XC409" s="70"/>
      <c r="XD409" s="70"/>
      <c r="XE409" s="70"/>
      <c r="XF409" s="70"/>
      <c r="XG409" s="70"/>
      <c r="XH409" s="70"/>
      <c r="XI409" s="70"/>
      <c r="XJ409" s="70"/>
      <c r="XK409" s="70"/>
      <c r="XL409" s="70"/>
      <c r="XM409" s="70"/>
      <c r="XN409" s="70"/>
      <c r="XO409" s="70"/>
      <c r="XP409" s="70"/>
      <c r="XQ409" s="70"/>
      <c r="XR409" s="70"/>
      <c r="XS409" s="70"/>
      <c r="XT409" s="70"/>
      <c r="XU409" s="70"/>
      <c r="XV409" s="70"/>
      <c r="XW409" s="70"/>
      <c r="XX409" s="70"/>
      <c r="XY409" s="70"/>
      <c r="XZ409" s="70"/>
      <c r="YA409" s="70"/>
      <c r="YB409" s="70"/>
      <c r="YC409" s="70"/>
      <c r="YD409" s="70"/>
      <c r="YE409" s="70"/>
      <c r="YF409" s="70"/>
      <c r="YG409" s="70"/>
      <c r="YH409" s="70"/>
      <c r="YI409" s="70"/>
      <c r="YJ409" s="70"/>
      <c r="YK409" s="70"/>
      <c r="YL409" s="70"/>
      <c r="YM409" s="70"/>
      <c r="YN409" s="70"/>
      <c r="YO409" s="70"/>
      <c r="YP409" s="70"/>
      <c r="YQ409" s="70"/>
      <c r="YR409" s="70"/>
      <c r="YS409" s="70"/>
      <c r="YT409" s="70"/>
      <c r="YU409" s="70"/>
      <c r="YV409" s="70"/>
      <c r="YW409" s="70"/>
      <c r="YX409" s="70"/>
      <c r="YY409" s="70"/>
      <c r="YZ409" s="70"/>
      <c r="ZA409" s="70"/>
      <c r="ZB409" s="70"/>
      <c r="ZC409" s="70"/>
      <c r="ZD409" s="70"/>
      <c r="ZE409" s="70"/>
      <c r="ZF409" s="70"/>
      <c r="ZG409" s="70"/>
      <c r="ZH409" s="70"/>
      <c r="ZI409" s="70"/>
      <c r="ZJ409" s="70"/>
      <c r="ZK409" s="70"/>
      <c r="ZL409" s="70"/>
      <c r="ZM409" s="70"/>
      <c r="ZN409" s="70"/>
      <c r="ZO409" s="70"/>
      <c r="ZP409" s="70"/>
      <c r="ZQ409" s="70"/>
      <c r="ZR409" s="70"/>
      <c r="ZS409" s="70"/>
      <c r="ZT409" s="70"/>
      <c r="ZU409" s="70"/>
      <c r="ZV409" s="70"/>
      <c r="ZW409" s="70"/>
      <c r="ZX409" s="70"/>
      <c r="ZY409" s="70"/>
      <c r="ZZ409" s="70"/>
      <c r="AAA409" s="70"/>
      <c r="AAB409" s="70"/>
      <c r="AAC409" s="70"/>
      <c r="AAD409" s="70"/>
      <c r="AAE409" s="70"/>
      <c r="AAF409" s="70"/>
      <c r="AAG409" s="70"/>
      <c r="AAH409" s="70"/>
      <c r="AAI409" s="70"/>
      <c r="AAJ409" s="70"/>
      <c r="AAK409" s="70"/>
      <c r="AAL409" s="70"/>
      <c r="AAM409" s="70"/>
      <c r="AAN409" s="70"/>
      <c r="AAO409" s="70"/>
      <c r="AAP409" s="70"/>
      <c r="AAQ409" s="70"/>
      <c r="AAR409" s="70"/>
      <c r="AAS409" s="70"/>
      <c r="AAT409" s="70"/>
      <c r="AAU409" s="70"/>
      <c r="AAV409" s="70"/>
      <c r="AAW409" s="70"/>
      <c r="AAX409" s="70"/>
      <c r="AAY409" s="70"/>
      <c r="AAZ409" s="70"/>
      <c r="ABA409" s="70"/>
      <c r="ABB409" s="70"/>
      <c r="ABC409" s="70"/>
      <c r="ABD409" s="70"/>
      <c r="ABE409" s="70"/>
      <c r="ABF409" s="70"/>
      <c r="ABG409" s="70"/>
      <c r="ABH409" s="70"/>
      <c r="ABI409" s="70"/>
      <c r="ABJ409" s="70"/>
      <c r="ABK409" s="70"/>
      <c r="ABL409" s="70"/>
      <c r="ABM409" s="70"/>
      <c r="ABN409" s="70"/>
      <c r="ABO409" s="70"/>
      <c r="ABP409" s="70"/>
      <c r="ABQ409" s="70"/>
      <c r="ABR409" s="70"/>
      <c r="ABS409" s="70"/>
      <c r="ABT409" s="70"/>
      <c r="ABU409" s="70"/>
      <c r="ABV409" s="70"/>
      <c r="ABW409" s="70"/>
      <c r="ABX409" s="70"/>
      <c r="ABY409" s="70"/>
      <c r="ABZ409" s="70"/>
      <c r="ACA409" s="70"/>
      <c r="ACB409" s="70"/>
      <c r="ACC409" s="70"/>
      <c r="ACD409" s="70"/>
      <c r="ACE409" s="70"/>
      <c r="ACF409" s="70"/>
      <c r="ACG409" s="70"/>
      <c r="ACH409" s="70"/>
      <c r="ACI409" s="70"/>
      <c r="ACJ409" s="70"/>
      <c r="ACK409" s="70"/>
      <c r="ACL409" s="70"/>
      <c r="ACM409" s="70"/>
      <c r="ACN409" s="70"/>
      <c r="ACO409" s="70"/>
      <c r="ACP409" s="70"/>
      <c r="ACQ409" s="70"/>
      <c r="ACR409" s="70"/>
      <c r="ACS409" s="70"/>
      <c r="ACT409" s="70"/>
      <c r="ACU409" s="70"/>
      <c r="ACV409" s="70"/>
      <c r="ACW409" s="70"/>
      <c r="ACX409" s="70"/>
      <c r="ACY409" s="70"/>
      <c r="ACZ409" s="70"/>
      <c r="ADA409" s="70"/>
      <c r="ADB409" s="70"/>
      <c r="ADC409" s="70"/>
      <c r="ADD409" s="70"/>
      <c r="ADE409" s="70"/>
      <c r="ADF409" s="70"/>
      <c r="ADG409" s="70"/>
      <c r="ADH409" s="70"/>
      <c r="ADI409" s="70"/>
      <c r="ADJ409" s="70"/>
      <c r="ADK409" s="70"/>
      <c r="ADL409" s="70"/>
      <c r="ADM409" s="70"/>
      <c r="ADN409" s="70"/>
      <c r="ADO409" s="70"/>
      <c r="ADP409" s="70"/>
      <c r="ADQ409" s="70"/>
      <c r="ADR409" s="70"/>
      <c r="ADS409" s="70"/>
      <c r="ADT409" s="70"/>
      <c r="ADU409" s="70"/>
      <c r="ADV409" s="70"/>
      <c r="ADW409" s="70"/>
      <c r="ADX409" s="70"/>
      <c r="ADY409" s="70"/>
      <c r="ADZ409" s="70"/>
      <c r="AEA409" s="70"/>
      <c r="AEB409" s="70"/>
      <c r="AEC409" s="70"/>
      <c r="AED409" s="70"/>
      <c r="AEE409" s="70"/>
      <c r="AEF409" s="70"/>
      <c r="AEG409" s="70"/>
      <c r="AEH409" s="70"/>
      <c r="AEI409" s="70"/>
      <c r="AEJ409" s="70"/>
      <c r="AEK409" s="70"/>
      <c r="AEL409" s="70"/>
      <c r="AEM409" s="70"/>
      <c r="AEN409" s="70"/>
      <c r="AEO409" s="70"/>
      <c r="AEP409" s="70"/>
      <c r="AEQ409" s="70"/>
      <c r="AER409" s="70"/>
      <c r="AES409" s="70"/>
      <c r="AET409" s="70"/>
      <c r="AEU409" s="70"/>
      <c r="AEV409" s="70"/>
      <c r="AEW409" s="70"/>
      <c r="AEX409" s="70"/>
      <c r="AEY409" s="70"/>
      <c r="AEZ409" s="70"/>
      <c r="AFA409" s="70"/>
      <c r="AFB409" s="70"/>
      <c r="AFC409" s="70"/>
      <c r="AFD409" s="70"/>
      <c r="AFE409" s="70"/>
      <c r="AFF409" s="70"/>
      <c r="AFG409" s="70"/>
      <c r="AFH409" s="70"/>
      <c r="AFI409" s="70"/>
      <c r="AFJ409" s="70"/>
      <c r="AFK409" s="70"/>
      <c r="AFL409" s="70"/>
      <c r="AFM409" s="70"/>
      <c r="AFN409" s="70"/>
      <c r="AFO409" s="70"/>
      <c r="AFP409" s="70"/>
      <c r="AFQ409" s="70"/>
      <c r="AFR409" s="70"/>
      <c r="AFS409" s="70"/>
      <c r="AFT409" s="70"/>
      <c r="AFU409" s="70"/>
      <c r="AFV409" s="70"/>
      <c r="AFW409" s="70"/>
      <c r="AFX409" s="70"/>
      <c r="AFY409" s="70"/>
      <c r="AFZ409" s="70"/>
      <c r="AGA409" s="70"/>
      <c r="AGB409" s="70"/>
      <c r="AGC409" s="70"/>
      <c r="AGD409" s="70"/>
      <c r="AGE409" s="70"/>
      <c r="AGF409" s="70"/>
      <c r="AGG409" s="70"/>
      <c r="AGH409" s="70"/>
      <c r="AGI409" s="70"/>
      <c r="AGJ409" s="70"/>
      <c r="AGK409" s="70"/>
      <c r="AGL409" s="70"/>
      <c r="AGM409" s="70"/>
      <c r="AGN409" s="70"/>
      <c r="AGO409" s="70"/>
      <c r="AGP409" s="70"/>
      <c r="AGQ409" s="70"/>
      <c r="AGR409" s="70"/>
      <c r="AGS409" s="70"/>
      <c r="AGT409" s="70"/>
      <c r="AGU409" s="70"/>
      <c r="AGV409" s="70"/>
      <c r="AGW409" s="70"/>
      <c r="AGX409" s="70"/>
      <c r="AGY409" s="70"/>
      <c r="AGZ409" s="70"/>
      <c r="AHA409" s="70"/>
      <c r="AHB409" s="70"/>
      <c r="AHC409" s="70"/>
      <c r="AHD409" s="70"/>
      <c r="AHE409" s="70"/>
      <c r="AHF409" s="70"/>
      <c r="AHG409" s="70"/>
      <c r="AHH409" s="70"/>
      <c r="AHI409" s="70"/>
      <c r="AHJ409" s="70"/>
      <c r="AHK409" s="70"/>
      <c r="AHL409" s="70"/>
      <c r="AHM409" s="70"/>
      <c r="AHN409" s="70"/>
      <c r="AHO409" s="70"/>
      <c r="AHP409" s="70"/>
      <c r="AHQ409" s="70"/>
      <c r="AHR409" s="70"/>
      <c r="AHS409" s="70"/>
      <c r="AHT409" s="70"/>
      <c r="AHU409" s="70"/>
      <c r="AHV409" s="70"/>
      <c r="AHW409" s="70"/>
      <c r="AHX409" s="70"/>
      <c r="AHY409" s="70"/>
      <c r="AHZ409" s="70"/>
      <c r="AIA409" s="70"/>
      <c r="AIB409" s="70"/>
      <c r="AIC409" s="70"/>
      <c r="AID409" s="70"/>
      <c r="AIE409" s="70"/>
      <c r="AIF409" s="70"/>
      <c r="AIG409" s="70"/>
      <c r="AIH409" s="70"/>
      <c r="AII409" s="70"/>
      <c r="AIJ409" s="70"/>
      <c r="AIK409" s="70"/>
      <c r="AIL409" s="70"/>
      <c r="AIM409" s="70"/>
      <c r="AIN409" s="70"/>
      <c r="AIO409" s="70"/>
      <c r="AIP409" s="70"/>
      <c r="AIQ409" s="70"/>
      <c r="AIR409" s="70"/>
      <c r="AIS409" s="70"/>
      <c r="AIT409" s="70"/>
      <c r="AIU409" s="70"/>
      <c r="AIV409" s="70"/>
      <c r="AIW409" s="70"/>
      <c r="AIX409" s="70"/>
      <c r="AIY409" s="70"/>
      <c r="AIZ409" s="70"/>
      <c r="AJA409" s="70"/>
      <c r="AJB409" s="70"/>
      <c r="AJC409" s="70"/>
      <c r="AJD409" s="70"/>
      <c r="AJE409" s="70"/>
      <c r="AJF409" s="70"/>
      <c r="AJG409" s="70"/>
      <c r="AJH409" s="70"/>
      <c r="AJI409" s="70"/>
      <c r="AJJ409" s="70"/>
      <c r="AJK409" s="70"/>
      <c r="AJL409" s="70"/>
      <c r="AJM409" s="70"/>
      <c r="AJN409" s="70"/>
      <c r="AJO409" s="70"/>
      <c r="AJP409" s="70"/>
      <c r="AJQ409" s="70"/>
      <c r="AJR409" s="70"/>
      <c r="AJS409" s="70"/>
      <c r="AJT409" s="70"/>
      <c r="AJU409" s="70"/>
      <c r="AJV409" s="70"/>
      <c r="AJW409" s="70"/>
      <c r="AJX409" s="70"/>
      <c r="AJY409" s="70"/>
      <c r="AJZ409" s="70"/>
      <c r="AKA409" s="70"/>
      <c r="AKB409" s="70"/>
      <c r="AKC409" s="70"/>
      <c r="AKD409" s="70"/>
      <c r="AKE409" s="70"/>
      <c r="AKF409" s="70"/>
      <c r="AKG409" s="70"/>
      <c r="AKH409" s="70"/>
      <c r="AKI409" s="70"/>
      <c r="AKJ409" s="70"/>
      <c r="AKK409" s="70"/>
      <c r="AKL409" s="70"/>
      <c r="AKM409" s="70"/>
      <c r="AKN409" s="70"/>
      <c r="AKO409" s="70"/>
      <c r="AKP409" s="70"/>
      <c r="AKQ409" s="70"/>
      <c r="AKR409" s="70"/>
      <c r="AKS409" s="70"/>
      <c r="AKT409" s="70"/>
      <c r="AKU409" s="70"/>
      <c r="AKV409" s="70"/>
      <c r="AKW409" s="70"/>
      <c r="AKX409" s="70"/>
      <c r="AKY409" s="70"/>
      <c r="AKZ409" s="70"/>
      <c r="ALA409" s="70"/>
      <c r="ALB409" s="70"/>
      <c r="ALC409" s="70"/>
      <c r="ALD409" s="70"/>
      <c r="ALE409" s="70"/>
      <c r="ALF409" s="70"/>
      <c r="ALG409" s="70"/>
      <c r="ALH409" s="70"/>
      <c r="ALI409" s="70"/>
      <c r="ALJ409" s="70"/>
      <c r="ALK409" s="70"/>
      <c r="ALL409" s="70"/>
      <c r="ALM409" s="70"/>
      <c r="ALN409" s="70"/>
      <c r="ALO409" s="70"/>
      <c r="ALP409" s="70"/>
      <c r="ALQ409" s="70"/>
      <c r="ALR409" s="70"/>
      <c r="ALS409" s="70"/>
      <c r="ALT409" s="70"/>
      <c r="ALU409" s="70"/>
      <c r="ALV409" s="70"/>
      <c r="ALW409" s="70"/>
      <c r="ALX409" s="70"/>
      <c r="ALY409" s="70"/>
      <c r="ALZ409" s="70"/>
      <c r="AMA409" s="70"/>
      <c r="AMB409" s="70"/>
      <c r="AMC409" s="70"/>
      <c r="AMD409" s="70"/>
      <c r="AME409" s="70"/>
      <c r="AMF409" s="70"/>
      <c r="AMG409" s="70"/>
      <c r="AMH409" s="70"/>
      <c r="AMI409" s="70"/>
      <c r="AMK409" s="70"/>
    </row>
    <row r="410" customFormat="false" ht="17.35" hidden="false" customHeight="false" outlineLevel="0" collapsed="false">
      <c r="A410" s="65"/>
      <c r="C410" s="89"/>
      <c r="D410" s="35"/>
      <c r="E410" s="90"/>
      <c r="F410" s="70"/>
      <c r="G410" s="70"/>
      <c r="H410" s="70"/>
      <c r="I410" s="70"/>
      <c r="J410" s="70"/>
      <c r="K410" s="70"/>
      <c r="L410" s="70"/>
      <c r="M410" s="70"/>
      <c r="N410" s="70"/>
      <c r="O410" s="70"/>
      <c r="P410" s="70"/>
      <c r="Q410" s="70"/>
      <c r="R410" s="70"/>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c r="AU410" s="70"/>
      <c r="AV410" s="70"/>
      <c r="AW410" s="70"/>
      <c r="AX410" s="70"/>
      <c r="AY410" s="70"/>
      <c r="AZ410" s="70"/>
      <c r="BA410" s="70"/>
      <c r="BB410" s="70"/>
      <c r="BC410" s="70"/>
      <c r="BD410" s="70"/>
      <c r="BE410" s="70"/>
      <c r="BF410" s="70"/>
      <c r="BG410" s="70"/>
      <c r="BH410" s="70"/>
      <c r="BI410" s="70"/>
      <c r="BJ410" s="70"/>
      <c r="BK410" s="70"/>
      <c r="BL410" s="70"/>
      <c r="BM410" s="70"/>
      <c r="BN410" s="70"/>
      <c r="BO410" s="70"/>
      <c r="BP410" s="70"/>
      <c r="BQ410" s="70"/>
      <c r="BR410" s="70"/>
      <c r="BS410" s="70"/>
      <c r="BT410" s="70"/>
      <c r="BU410" s="70"/>
      <c r="BV410" s="70"/>
      <c r="BW410" s="70"/>
      <c r="BX410" s="70"/>
      <c r="BY410" s="70"/>
      <c r="BZ410" s="70"/>
      <c r="CA410" s="70"/>
      <c r="CB410" s="70"/>
      <c r="CC410" s="70"/>
      <c r="CD410" s="70"/>
      <c r="CE410" s="70"/>
      <c r="CF410" s="70"/>
      <c r="CG410" s="70"/>
      <c r="CH410" s="70"/>
      <c r="CI410" s="70"/>
      <c r="CJ410" s="70"/>
      <c r="CK410" s="70"/>
      <c r="CL410" s="70"/>
      <c r="CM410" s="70"/>
      <c r="CN410" s="70"/>
      <c r="CO410" s="70"/>
      <c r="CP410" s="70"/>
      <c r="CQ410" s="70"/>
      <c r="CR410" s="70"/>
      <c r="CS410" s="70"/>
      <c r="CT410" s="70"/>
      <c r="CU410" s="70"/>
      <c r="CV410" s="70"/>
      <c r="CW410" s="70"/>
      <c r="CX410" s="70"/>
      <c r="CY410" s="70"/>
      <c r="CZ410" s="70"/>
      <c r="DA410" s="70"/>
      <c r="DB410" s="70"/>
      <c r="DC410" s="70"/>
      <c r="DD410" s="70"/>
      <c r="DE410" s="70"/>
      <c r="DF410" s="70"/>
      <c r="DG410" s="70"/>
      <c r="DH410" s="70"/>
      <c r="DI410" s="70"/>
      <c r="DJ410" s="70"/>
      <c r="DK410" s="70"/>
      <c r="DL410" s="70"/>
      <c r="DM410" s="70"/>
      <c r="DN410" s="70"/>
      <c r="DO410" s="70"/>
      <c r="DP410" s="70"/>
      <c r="DQ410" s="70"/>
      <c r="DR410" s="70"/>
      <c r="DS410" s="70"/>
      <c r="DT410" s="70"/>
      <c r="DU410" s="70"/>
      <c r="DV410" s="70"/>
      <c r="DW410" s="70"/>
      <c r="DX410" s="70"/>
      <c r="DY410" s="70"/>
      <c r="DZ410" s="70"/>
      <c r="EA410" s="70"/>
      <c r="EB410" s="70"/>
      <c r="EC410" s="70"/>
      <c r="ED410" s="70"/>
      <c r="EE410" s="70"/>
      <c r="EF410" s="70"/>
      <c r="EG410" s="70"/>
      <c r="EH410" s="70"/>
      <c r="EI410" s="70"/>
      <c r="EJ410" s="70"/>
      <c r="EK410" s="70"/>
      <c r="EL410" s="70"/>
      <c r="EM410" s="70"/>
      <c r="EN410" s="70"/>
      <c r="EO410" s="70"/>
      <c r="EP410" s="70"/>
      <c r="EQ410" s="70"/>
      <c r="ER410" s="70"/>
      <c r="ES410" s="70"/>
      <c r="ET410" s="70"/>
      <c r="EU410" s="70"/>
      <c r="EV410" s="70"/>
      <c r="EW410" s="70"/>
      <c r="EX410" s="70"/>
      <c r="EY410" s="70"/>
      <c r="EZ410" s="70"/>
      <c r="FA410" s="70"/>
      <c r="FB410" s="70"/>
      <c r="FC410" s="70"/>
      <c r="FD410" s="70"/>
      <c r="FE410" s="70"/>
      <c r="FF410" s="70"/>
      <c r="FG410" s="70"/>
      <c r="FH410" s="70"/>
      <c r="FI410" s="70"/>
      <c r="FJ410" s="70"/>
      <c r="FK410" s="70"/>
      <c r="FL410" s="70"/>
      <c r="FM410" s="70"/>
      <c r="FN410" s="70"/>
      <c r="FO410" s="70"/>
      <c r="FP410" s="70"/>
      <c r="FQ410" s="70"/>
      <c r="FR410" s="70"/>
      <c r="FS410" s="70"/>
      <c r="FT410" s="70"/>
      <c r="FU410" s="70"/>
      <c r="FV410" s="70"/>
      <c r="FW410" s="70"/>
      <c r="FX410" s="70"/>
      <c r="FY410" s="70"/>
      <c r="FZ410" s="70"/>
      <c r="GA410" s="70"/>
      <c r="GB410" s="70"/>
      <c r="GC410" s="70"/>
      <c r="GD410" s="70"/>
      <c r="GE410" s="70"/>
      <c r="GF410" s="70"/>
      <c r="GG410" s="70"/>
      <c r="GH410" s="70"/>
      <c r="GI410" s="70"/>
      <c r="GJ410" s="70"/>
      <c r="GK410" s="70"/>
      <c r="GL410" s="70"/>
      <c r="GM410" s="70"/>
      <c r="GN410" s="70"/>
      <c r="GO410" s="70"/>
      <c r="GP410" s="70"/>
      <c r="GQ410" s="70"/>
      <c r="GR410" s="70"/>
      <c r="GS410" s="70"/>
      <c r="GT410" s="70"/>
      <c r="GU410" s="70"/>
      <c r="GV410" s="70"/>
      <c r="GW410" s="70"/>
      <c r="GX410" s="70"/>
      <c r="GY410" s="70"/>
      <c r="GZ410" s="70"/>
      <c r="HA410" s="70"/>
      <c r="HB410" s="70"/>
      <c r="HC410" s="70"/>
      <c r="HD410" s="70"/>
      <c r="HE410" s="70"/>
      <c r="HF410" s="70"/>
      <c r="HG410" s="70"/>
      <c r="HH410" s="70"/>
      <c r="HI410" s="70"/>
      <c r="HJ410" s="70"/>
      <c r="HK410" s="70"/>
      <c r="HL410" s="70"/>
      <c r="HM410" s="70"/>
      <c r="HN410" s="70"/>
      <c r="HO410" s="70"/>
      <c r="HP410" s="70"/>
      <c r="HQ410" s="70"/>
      <c r="HR410" s="70"/>
      <c r="HS410" s="70"/>
      <c r="HT410" s="70"/>
      <c r="HU410" s="70"/>
      <c r="HV410" s="70"/>
      <c r="HW410" s="70"/>
      <c r="HX410" s="70"/>
      <c r="HY410" s="70"/>
      <c r="HZ410" s="70"/>
      <c r="IA410" s="70"/>
      <c r="IB410" s="70"/>
      <c r="IC410" s="70"/>
      <c r="ID410" s="70"/>
      <c r="IE410" s="70"/>
      <c r="IF410" s="70"/>
      <c r="IG410" s="70"/>
      <c r="IH410" s="70"/>
      <c r="II410" s="70"/>
      <c r="IJ410" s="70"/>
      <c r="IK410" s="70"/>
      <c r="IL410" s="70"/>
      <c r="IM410" s="70"/>
      <c r="IN410" s="70"/>
      <c r="IO410" s="70"/>
      <c r="IP410" s="70"/>
      <c r="IQ410" s="70"/>
      <c r="IR410" s="70"/>
      <c r="IS410" s="70"/>
      <c r="IT410" s="70"/>
      <c r="IU410" s="70"/>
      <c r="IV410" s="70"/>
      <c r="IW410" s="70"/>
      <c r="IX410" s="70"/>
      <c r="IY410" s="70"/>
      <c r="IZ410" s="70"/>
      <c r="JA410" s="70"/>
      <c r="JB410" s="70"/>
      <c r="JC410" s="70"/>
      <c r="JD410" s="70"/>
      <c r="JE410" s="70"/>
      <c r="JF410" s="70"/>
      <c r="JG410" s="70"/>
      <c r="JH410" s="70"/>
      <c r="JI410" s="70"/>
      <c r="JJ410" s="70"/>
      <c r="JK410" s="70"/>
      <c r="JL410" s="70"/>
      <c r="JM410" s="70"/>
      <c r="JN410" s="70"/>
      <c r="JO410" s="70"/>
      <c r="JP410" s="70"/>
      <c r="JQ410" s="70"/>
      <c r="JR410" s="70"/>
      <c r="JS410" s="70"/>
      <c r="JT410" s="70"/>
      <c r="JU410" s="70"/>
      <c r="JV410" s="70"/>
      <c r="JW410" s="70"/>
      <c r="JX410" s="70"/>
      <c r="JY410" s="70"/>
      <c r="JZ410" s="70"/>
      <c r="KA410" s="70"/>
      <c r="KB410" s="70"/>
      <c r="KC410" s="70"/>
      <c r="KD410" s="70"/>
      <c r="KE410" s="70"/>
      <c r="KF410" s="70"/>
      <c r="KG410" s="70"/>
      <c r="KH410" s="70"/>
      <c r="KI410" s="70"/>
      <c r="KJ410" s="70"/>
      <c r="KK410" s="70"/>
      <c r="KL410" s="70"/>
      <c r="KM410" s="70"/>
      <c r="KN410" s="70"/>
      <c r="KO410" s="70"/>
      <c r="KP410" s="70"/>
      <c r="KQ410" s="70"/>
      <c r="KR410" s="70"/>
      <c r="KS410" s="70"/>
      <c r="KT410" s="70"/>
      <c r="KU410" s="70"/>
      <c r="KV410" s="70"/>
      <c r="KW410" s="70"/>
      <c r="KX410" s="70"/>
      <c r="KY410" s="70"/>
      <c r="KZ410" s="70"/>
      <c r="LA410" s="70"/>
      <c r="LB410" s="70"/>
      <c r="LC410" s="70"/>
      <c r="LD410" s="70"/>
      <c r="LE410" s="70"/>
      <c r="LF410" s="70"/>
      <c r="LG410" s="70"/>
      <c r="LH410" s="70"/>
      <c r="LI410" s="70"/>
      <c r="LJ410" s="70"/>
      <c r="LK410" s="70"/>
      <c r="LL410" s="70"/>
      <c r="LM410" s="70"/>
      <c r="LN410" s="70"/>
      <c r="LO410" s="70"/>
      <c r="LP410" s="70"/>
      <c r="LQ410" s="70"/>
      <c r="LR410" s="70"/>
      <c r="LS410" s="70"/>
      <c r="LT410" s="70"/>
      <c r="LU410" s="70"/>
      <c r="LV410" s="70"/>
      <c r="LW410" s="70"/>
      <c r="LX410" s="70"/>
      <c r="LY410" s="70"/>
      <c r="LZ410" s="70"/>
      <c r="MA410" s="70"/>
      <c r="MB410" s="70"/>
      <c r="MC410" s="70"/>
      <c r="MD410" s="70"/>
      <c r="ME410" s="70"/>
      <c r="MF410" s="70"/>
      <c r="MG410" s="70"/>
      <c r="MH410" s="70"/>
      <c r="MI410" s="70"/>
      <c r="MJ410" s="70"/>
      <c r="MK410" s="70"/>
      <c r="ML410" s="70"/>
      <c r="MM410" s="70"/>
      <c r="MN410" s="70"/>
      <c r="MO410" s="70"/>
      <c r="MP410" s="70"/>
      <c r="MQ410" s="70"/>
      <c r="MR410" s="70"/>
      <c r="MS410" s="70"/>
      <c r="MT410" s="70"/>
      <c r="MU410" s="70"/>
      <c r="MV410" s="70"/>
      <c r="MW410" s="70"/>
      <c r="MX410" s="70"/>
      <c r="MY410" s="70"/>
      <c r="MZ410" s="70"/>
      <c r="NA410" s="70"/>
      <c r="NB410" s="70"/>
      <c r="NC410" s="70"/>
      <c r="ND410" s="70"/>
      <c r="NE410" s="70"/>
      <c r="NF410" s="70"/>
      <c r="NG410" s="70"/>
      <c r="NH410" s="70"/>
      <c r="NI410" s="70"/>
      <c r="NJ410" s="70"/>
      <c r="NK410" s="70"/>
      <c r="NL410" s="70"/>
      <c r="NM410" s="70"/>
      <c r="NN410" s="70"/>
      <c r="NO410" s="70"/>
      <c r="NP410" s="70"/>
      <c r="NQ410" s="70"/>
      <c r="NR410" s="70"/>
      <c r="NS410" s="70"/>
      <c r="NT410" s="70"/>
      <c r="NU410" s="70"/>
      <c r="NV410" s="70"/>
      <c r="NW410" s="70"/>
      <c r="NX410" s="70"/>
      <c r="NY410" s="70"/>
      <c r="NZ410" s="70"/>
      <c r="OA410" s="70"/>
      <c r="OB410" s="70"/>
      <c r="OC410" s="70"/>
      <c r="OD410" s="70"/>
      <c r="OE410" s="70"/>
      <c r="OF410" s="70"/>
      <c r="OG410" s="70"/>
      <c r="OH410" s="70"/>
      <c r="OI410" s="70"/>
      <c r="OJ410" s="70"/>
      <c r="OK410" s="70"/>
      <c r="OL410" s="70"/>
      <c r="OM410" s="70"/>
      <c r="ON410" s="70"/>
      <c r="OO410" s="70"/>
      <c r="OP410" s="70"/>
      <c r="OQ410" s="70"/>
      <c r="OR410" s="70"/>
      <c r="OS410" s="70"/>
      <c r="OT410" s="70"/>
      <c r="OU410" s="70"/>
      <c r="OV410" s="70"/>
      <c r="OW410" s="70"/>
      <c r="OX410" s="70"/>
      <c r="OY410" s="70"/>
      <c r="OZ410" s="70"/>
      <c r="PA410" s="70"/>
      <c r="PB410" s="70"/>
      <c r="PC410" s="70"/>
      <c r="PD410" s="70"/>
      <c r="PE410" s="70"/>
      <c r="PF410" s="70"/>
      <c r="PG410" s="70"/>
      <c r="PH410" s="70"/>
      <c r="PI410" s="70"/>
      <c r="PJ410" s="70"/>
      <c r="PK410" s="70"/>
      <c r="PL410" s="70"/>
      <c r="PM410" s="70"/>
      <c r="PN410" s="70"/>
      <c r="PO410" s="70"/>
      <c r="PP410" s="70"/>
      <c r="PQ410" s="70"/>
      <c r="PR410" s="70"/>
      <c r="PS410" s="70"/>
      <c r="PT410" s="70"/>
      <c r="PU410" s="70"/>
      <c r="PV410" s="70"/>
      <c r="PW410" s="70"/>
      <c r="PX410" s="70"/>
      <c r="PY410" s="70"/>
      <c r="PZ410" s="70"/>
      <c r="QA410" s="70"/>
      <c r="QB410" s="70"/>
      <c r="QC410" s="70"/>
      <c r="QD410" s="70"/>
      <c r="QE410" s="70"/>
      <c r="QF410" s="70"/>
      <c r="QG410" s="70"/>
      <c r="QH410" s="70"/>
      <c r="QI410" s="70"/>
      <c r="QJ410" s="70"/>
      <c r="QK410" s="70"/>
      <c r="QL410" s="70"/>
      <c r="QM410" s="70"/>
      <c r="QN410" s="70"/>
      <c r="QO410" s="70"/>
      <c r="QP410" s="70"/>
      <c r="QQ410" s="70"/>
      <c r="QR410" s="70"/>
      <c r="QS410" s="70"/>
      <c r="QT410" s="70"/>
      <c r="QU410" s="70"/>
      <c r="QV410" s="70"/>
      <c r="QW410" s="70"/>
      <c r="QX410" s="70"/>
      <c r="QY410" s="70"/>
      <c r="QZ410" s="70"/>
      <c r="RA410" s="70"/>
      <c r="RB410" s="70"/>
      <c r="RC410" s="70"/>
      <c r="RD410" s="70"/>
      <c r="RE410" s="70"/>
      <c r="RF410" s="70"/>
      <c r="RG410" s="70"/>
      <c r="RH410" s="70"/>
      <c r="RI410" s="70"/>
      <c r="RJ410" s="70"/>
      <c r="RK410" s="70"/>
      <c r="RL410" s="70"/>
      <c r="RM410" s="70"/>
      <c r="RN410" s="70"/>
      <c r="RO410" s="70"/>
      <c r="RP410" s="70"/>
      <c r="RQ410" s="70"/>
      <c r="RR410" s="70"/>
      <c r="RS410" s="70"/>
      <c r="RT410" s="70"/>
      <c r="RU410" s="70"/>
      <c r="RV410" s="70"/>
      <c r="RW410" s="70"/>
      <c r="RX410" s="70"/>
      <c r="RY410" s="70"/>
      <c r="RZ410" s="70"/>
      <c r="SA410" s="70"/>
      <c r="SB410" s="70"/>
      <c r="SC410" s="70"/>
      <c r="SD410" s="70"/>
      <c r="SE410" s="70"/>
      <c r="SF410" s="70"/>
      <c r="SG410" s="70"/>
      <c r="SH410" s="70"/>
      <c r="SI410" s="70"/>
      <c r="SJ410" s="70"/>
      <c r="SK410" s="70"/>
      <c r="SL410" s="70"/>
      <c r="SM410" s="70"/>
      <c r="SN410" s="70"/>
      <c r="SO410" s="70"/>
      <c r="SP410" s="70"/>
      <c r="SQ410" s="70"/>
      <c r="SR410" s="70"/>
      <c r="SS410" s="70"/>
      <c r="ST410" s="70"/>
      <c r="SU410" s="70"/>
      <c r="SV410" s="70"/>
      <c r="SW410" s="70"/>
      <c r="SX410" s="70"/>
      <c r="SY410" s="70"/>
      <c r="SZ410" s="70"/>
      <c r="TA410" s="70"/>
      <c r="TB410" s="70"/>
      <c r="TC410" s="70"/>
      <c r="TD410" s="70"/>
      <c r="TE410" s="70"/>
      <c r="TF410" s="70"/>
      <c r="TG410" s="70"/>
      <c r="TH410" s="70"/>
      <c r="TI410" s="70"/>
      <c r="TJ410" s="70"/>
      <c r="TK410" s="70"/>
      <c r="TL410" s="70"/>
      <c r="TM410" s="70"/>
      <c r="TN410" s="70"/>
      <c r="TO410" s="70"/>
      <c r="TP410" s="70"/>
      <c r="TQ410" s="70"/>
      <c r="TR410" s="70"/>
      <c r="TS410" s="70"/>
      <c r="TT410" s="70"/>
      <c r="TU410" s="70"/>
      <c r="TV410" s="70"/>
      <c r="TW410" s="70"/>
      <c r="TX410" s="70"/>
      <c r="TY410" s="70"/>
      <c r="TZ410" s="70"/>
      <c r="UA410" s="70"/>
      <c r="UB410" s="70"/>
      <c r="UC410" s="70"/>
      <c r="UD410" s="70"/>
      <c r="UE410" s="70"/>
      <c r="UF410" s="70"/>
      <c r="UG410" s="70"/>
      <c r="UH410" s="70"/>
      <c r="UI410" s="70"/>
      <c r="UJ410" s="70"/>
      <c r="UK410" s="70"/>
      <c r="UL410" s="70"/>
      <c r="UM410" s="70"/>
      <c r="UN410" s="70"/>
      <c r="UO410" s="70"/>
      <c r="UP410" s="70"/>
      <c r="UQ410" s="70"/>
      <c r="UR410" s="70"/>
      <c r="US410" s="70"/>
      <c r="UT410" s="70"/>
      <c r="UU410" s="70"/>
      <c r="UV410" s="70"/>
      <c r="UW410" s="70"/>
      <c r="UX410" s="70"/>
      <c r="UY410" s="70"/>
      <c r="UZ410" s="70"/>
      <c r="VA410" s="70"/>
      <c r="VB410" s="70"/>
      <c r="VC410" s="70"/>
      <c r="VD410" s="70"/>
      <c r="VE410" s="70"/>
      <c r="VF410" s="70"/>
      <c r="VG410" s="70"/>
      <c r="VH410" s="70"/>
      <c r="VI410" s="70"/>
      <c r="VJ410" s="70"/>
      <c r="VK410" s="70"/>
      <c r="VL410" s="70"/>
      <c r="VM410" s="70"/>
      <c r="VN410" s="70"/>
      <c r="VO410" s="70"/>
      <c r="VP410" s="70"/>
      <c r="VQ410" s="70"/>
      <c r="VR410" s="70"/>
      <c r="VS410" s="70"/>
      <c r="VT410" s="70"/>
      <c r="VU410" s="70"/>
      <c r="VV410" s="70"/>
      <c r="VW410" s="70"/>
      <c r="VX410" s="70"/>
      <c r="VY410" s="70"/>
      <c r="VZ410" s="70"/>
      <c r="WA410" s="70"/>
      <c r="WB410" s="70"/>
      <c r="WC410" s="70"/>
      <c r="WD410" s="70"/>
      <c r="WE410" s="70"/>
      <c r="WF410" s="70"/>
      <c r="WG410" s="70"/>
      <c r="WH410" s="70"/>
      <c r="WI410" s="70"/>
      <c r="WJ410" s="70"/>
      <c r="WK410" s="70"/>
      <c r="WL410" s="70"/>
      <c r="WM410" s="70"/>
      <c r="WN410" s="70"/>
      <c r="WO410" s="70"/>
      <c r="WP410" s="70"/>
      <c r="WQ410" s="70"/>
      <c r="WR410" s="70"/>
      <c r="WS410" s="70"/>
      <c r="WT410" s="70"/>
      <c r="WU410" s="70"/>
      <c r="WV410" s="70"/>
      <c r="WW410" s="70"/>
      <c r="WX410" s="70"/>
      <c r="WY410" s="70"/>
      <c r="WZ410" s="70"/>
      <c r="XA410" s="70"/>
      <c r="XB410" s="70"/>
      <c r="XC410" s="70"/>
      <c r="XD410" s="70"/>
      <c r="XE410" s="70"/>
      <c r="XF410" s="70"/>
      <c r="XG410" s="70"/>
      <c r="XH410" s="70"/>
      <c r="XI410" s="70"/>
      <c r="XJ410" s="70"/>
      <c r="XK410" s="70"/>
      <c r="XL410" s="70"/>
      <c r="XM410" s="70"/>
      <c r="XN410" s="70"/>
      <c r="XO410" s="70"/>
      <c r="XP410" s="70"/>
      <c r="XQ410" s="70"/>
      <c r="XR410" s="70"/>
      <c r="XS410" s="70"/>
      <c r="XT410" s="70"/>
      <c r="XU410" s="70"/>
      <c r="XV410" s="70"/>
      <c r="XW410" s="70"/>
      <c r="XX410" s="70"/>
      <c r="XY410" s="70"/>
      <c r="XZ410" s="70"/>
      <c r="YA410" s="70"/>
      <c r="YB410" s="70"/>
      <c r="YC410" s="70"/>
      <c r="YD410" s="70"/>
      <c r="YE410" s="70"/>
      <c r="YF410" s="70"/>
      <c r="YG410" s="70"/>
      <c r="YH410" s="70"/>
      <c r="YI410" s="70"/>
      <c r="YJ410" s="70"/>
      <c r="YK410" s="70"/>
      <c r="YL410" s="70"/>
      <c r="YM410" s="70"/>
      <c r="YN410" s="70"/>
      <c r="YO410" s="70"/>
      <c r="YP410" s="70"/>
      <c r="YQ410" s="70"/>
      <c r="YR410" s="70"/>
      <c r="YS410" s="70"/>
      <c r="YT410" s="70"/>
      <c r="YU410" s="70"/>
      <c r="YV410" s="70"/>
      <c r="YW410" s="70"/>
      <c r="YX410" s="70"/>
      <c r="YY410" s="70"/>
      <c r="YZ410" s="70"/>
      <c r="ZA410" s="70"/>
      <c r="ZB410" s="70"/>
      <c r="ZC410" s="70"/>
      <c r="ZD410" s="70"/>
      <c r="ZE410" s="70"/>
      <c r="ZF410" s="70"/>
      <c r="ZG410" s="70"/>
      <c r="ZH410" s="70"/>
      <c r="ZI410" s="70"/>
      <c r="ZJ410" s="70"/>
      <c r="ZK410" s="70"/>
      <c r="ZL410" s="70"/>
      <c r="ZM410" s="70"/>
      <c r="ZN410" s="70"/>
      <c r="ZO410" s="70"/>
      <c r="ZP410" s="70"/>
      <c r="ZQ410" s="70"/>
      <c r="ZR410" s="70"/>
      <c r="ZS410" s="70"/>
      <c r="ZT410" s="70"/>
      <c r="ZU410" s="70"/>
      <c r="ZV410" s="70"/>
      <c r="ZW410" s="70"/>
      <c r="ZX410" s="70"/>
      <c r="ZY410" s="70"/>
      <c r="ZZ410" s="70"/>
      <c r="AAA410" s="70"/>
      <c r="AAB410" s="70"/>
      <c r="AAC410" s="70"/>
      <c r="AAD410" s="70"/>
      <c r="AAE410" s="70"/>
      <c r="AAF410" s="70"/>
      <c r="AAG410" s="70"/>
      <c r="AAH410" s="70"/>
      <c r="AAI410" s="70"/>
      <c r="AAJ410" s="70"/>
      <c r="AAK410" s="70"/>
      <c r="AAL410" s="70"/>
      <c r="AAM410" s="70"/>
      <c r="AAN410" s="70"/>
      <c r="AAO410" s="70"/>
      <c r="AAP410" s="70"/>
      <c r="AAQ410" s="70"/>
      <c r="AAR410" s="70"/>
      <c r="AAS410" s="70"/>
      <c r="AAT410" s="70"/>
      <c r="AAU410" s="70"/>
      <c r="AAV410" s="70"/>
      <c r="AAW410" s="70"/>
      <c r="AAX410" s="70"/>
      <c r="AAY410" s="70"/>
      <c r="AAZ410" s="70"/>
      <c r="ABA410" s="70"/>
      <c r="ABB410" s="70"/>
      <c r="ABC410" s="70"/>
      <c r="ABD410" s="70"/>
      <c r="ABE410" s="70"/>
      <c r="ABF410" s="70"/>
      <c r="ABG410" s="70"/>
      <c r="ABH410" s="70"/>
      <c r="ABI410" s="70"/>
      <c r="ABJ410" s="70"/>
      <c r="ABK410" s="70"/>
      <c r="ABL410" s="70"/>
      <c r="ABM410" s="70"/>
      <c r="ABN410" s="70"/>
      <c r="ABO410" s="70"/>
      <c r="ABP410" s="70"/>
      <c r="ABQ410" s="70"/>
      <c r="ABR410" s="70"/>
      <c r="ABS410" s="70"/>
      <c r="ABT410" s="70"/>
      <c r="ABU410" s="70"/>
      <c r="ABV410" s="70"/>
      <c r="ABW410" s="70"/>
      <c r="ABX410" s="70"/>
      <c r="ABY410" s="70"/>
      <c r="ABZ410" s="70"/>
      <c r="ACA410" s="70"/>
      <c r="ACB410" s="70"/>
      <c r="ACC410" s="70"/>
      <c r="ACD410" s="70"/>
      <c r="ACE410" s="70"/>
      <c r="ACF410" s="70"/>
      <c r="ACG410" s="70"/>
      <c r="ACH410" s="70"/>
      <c r="ACI410" s="70"/>
      <c r="ACJ410" s="70"/>
      <c r="ACK410" s="70"/>
      <c r="ACL410" s="70"/>
      <c r="ACM410" s="70"/>
      <c r="ACN410" s="70"/>
      <c r="ACO410" s="70"/>
      <c r="ACP410" s="70"/>
      <c r="ACQ410" s="70"/>
      <c r="ACR410" s="70"/>
      <c r="ACS410" s="70"/>
      <c r="ACT410" s="70"/>
      <c r="ACU410" s="70"/>
      <c r="ACV410" s="70"/>
      <c r="ACW410" s="70"/>
      <c r="ACX410" s="70"/>
      <c r="ACY410" s="70"/>
      <c r="ACZ410" s="70"/>
      <c r="ADA410" s="70"/>
      <c r="ADB410" s="70"/>
      <c r="ADC410" s="70"/>
      <c r="ADD410" s="70"/>
      <c r="ADE410" s="70"/>
      <c r="ADF410" s="70"/>
      <c r="ADG410" s="70"/>
      <c r="ADH410" s="70"/>
      <c r="ADI410" s="70"/>
      <c r="ADJ410" s="70"/>
      <c r="ADK410" s="70"/>
      <c r="ADL410" s="70"/>
      <c r="ADM410" s="70"/>
      <c r="ADN410" s="70"/>
      <c r="ADO410" s="70"/>
      <c r="ADP410" s="70"/>
      <c r="ADQ410" s="70"/>
      <c r="ADR410" s="70"/>
      <c r="ADS410" s="70"/>
      <c r="ADT410" s="70"/>
      <c r="ADU410" s="70"/>
      <c r="ADV410" s="70"/>
      <c r="ADW410" s="70"/>
      <c r="ADX410" s="70"/>
      <c r="ADY410" s="70"/>
      <c r="ADZ410" s="70"/>
      <c r="AEA410" s="70"/>
      <c r="AEB410" s="70"/>
      <c r="AEC410" s="70"/>
      <c r="AED410" s="70"/>
      <c r="AEE410" s="70"/>
      <c r="AEF410" s="70"/>
      <c r="AEG410" s="70"/>
      <c r="AEH410" s="70"/>
      <c r="AEI410" s="70"/>
      <c r="AEJ410" s="70"/>
      <c r="AEK410" s="70"/>
      <c r="AEL410" s="70"/>
      <c r="AEM410" s="70"/>
      <c r="AEN410" s="70"/>
      <c r="AEO410" s="70"/>
      <c r="AEP410" s="70"/>
      <c r="AEQ410" s="70"/>
      <c r="AER410" s="70"/>
      <c r="AES410" s="70"/>
      <c r="AET410" s="70"/>
      <c r="AEU410" s="70"/>
      <c r="AEV410" s="70"/>
      <c r="AEW410" s="70"/>
      <c r="AEX410" s="70"/>
      <c r="AEY410" s="70"/>
      <c r="AEZ410" s="70"/>
      <c r="AFA410" s="70"/>
      <c r="AFB410" s="70"/>
      <c r="AFC410" s="70"/>
      <c r="AFD410" s="70"/>
      <c r="AFE410" s="70"/>
      <c r="AFF410" s="70"/>
      <c r="AFG410" s="70"/>
      <c r="AFH410" s="70"/>
      <c r="AFI410" s="70"/>
      <c r="AFJ410" s="70"/>
      <c r="AFK410" s="70"/>
      <c r="AFL410" s="70"/>
      <c r="AFM410" s="70"/>
      <c r="AFN410" s="70"/>
      <c r="AFO410" s="70"/>
      <c r="AFP410" s="70"/>
      <c r="AFQ410" s="70"/>
      <c r="AFR410" s="70"/>
      <c r="AFS410" s="70"/>
      <c r="AFT410" s="70"/>
      <c r="AFU410" s="70"/>
      <c r="AFV410" s="70"/>
      <c r="AFW410" s="70"/>
      <c r="AFX410" s="70"/>
      <c r="AFY410" s="70"/>
      <c r="AFZ410" s="70"/>
      <c r="AGA410" s="70"/>
      <c r="AGB410" s="70"/>
      <c r="AGC410" s="70"/>
      <c r="AGD410" s="70"/>
      <c r="AGE410" s="70"/>
      <c r="AGF410" s="70"/>
      <c r="AGG410" s="70"/>
      <c r="AGH410" s="70"/>
      <c r="AGI410" s="70"/>
      <c r="AGJ410" s="70"/>
      <c r="AGK410" s="70"/>
      <c r="AGL410" s="70"/>
      <c r="AGM410" s="70"/>
      <c r="AGN410" s="70"/>
      <c r="AGO410" s="70"/>
      <c r="AGP410" s="70"/>
      <c r="AGQ410" s="70"/>
      <c r="AGR410" s="70"/>
      <c r="AGS410" s="70"/>
      <c r="AGT410" s="70"/>
      <c r="AGU410" s="70"/>
      <c r="AGV410" s="70"/>
      <c r="AGW410" s="70"/>
      <c r="AGX410" s="70"/>
      <c r="AGY410" s="70"/>
      <c r="AGZ410" s="70"/>
      <c r="AHA410" s="70"/>
      <c r="AHB410" s="70"/>
      <c r="AHC410" s="70"/>
      <c r="AHD410" s="70"/>
      <c r="AHE410" s="70"/>
      <c r="AHF410" s="70"/>
      <c r="AHG410" s="70"/>
      <c r="AHH410" s="70"/>
      <c r="AHI410" s="70"/>
      <c r="AHJ410" s="70"/>
      <c r="AHK410" s="70"/>
      <c r="AHL410" s="70"/>
      <c r="AHM410" s="70"/>
      <c r="AHN410" s="70"/>
      <c r="AHO410" s="70"/>
      <c r="AHP410" s="70"/>
      <c r="AHQ410" s="70"/>
      <c r="AHR410" s="70"/>
      <c r="AHS410" s="70"/>
      <c r="AHT410" s="70"/>
      <c r="AHU410" s="70"/>
      <c r="AHV410" s="70"/>
      <c r="AHW410" s="70"/>
      <c r="AHX410" s="70"/>
      <c r="AHY410" s="70"/>
      <c r="AHZ410" s="70"/>
      <c r="AIA410" s="70"/>
      <c r="AIB410" s="70"/>
      <c r="AIC410" s="70"/>
      <c r="AID410" s="70"/>
      <c r="AIE410" s="70"/>
      <c r="AIF410" s="70"/>
      <c r="AIG410" s="70"/>
      <c r="AIH410" s="70"/>
      <c r="AII410" s="70"/>
      <c r="AIJ410" s="70"/>
      <c r="AIK410" s="70"/>
      <c r="AIL410" s="70"/>
      <c r="AIM410" s="70"/>
      <c r="AIN410" s="70"/>
      <c r="AIO410" s="70"/>
      <c r="AIP410" s="70"/>
      <c r="AIQ410" s="70"/>
      <c r="AIR410" s="70"/>
      <c r="AIS410" s="70"/>
      <c r="AIT410" s="70"/>
      <c r="AIU410" s="70"/>
      <c r="AIV410" s="70"/>
      <c r="AIW410" s="70"/>
      <c r="AIX410" s="70"/>
      <c r="AIY410" s="70"/>
      <c r="AIZ410" s="70"/>
      <c r="AJA410" s="70"/>
      <c r="AJB410" s="70"/>
      <c r="AJC410" s="70"/>
      <c r="AJD410" s="70"/>
      <c r="AJE410" s="70"/>
      <c r="AJF410" s="70"/>
      <c r="AJG410" s="70"/>
      <c r="AJH410" s="70"/>
      <c r="AJI410" s="70"/>
      <c r="AJJ410" s="70"/>
      <c r="AJK410" s="70"/>
      <c r="AJL410" s="70"/>
      <c r="AJM410" s="70"/>
      <c r="AJN410" s="70"/>
      <c r="AJO410" s="70"/>
      <c r="AJP410" s="70"/>
      <c r="AJQ410" s="70"/>
      <c r="AJR410" s="70"/>
      <c r="AJS410" s="70"/>
      <c r="AJT410" s="70"/>
      <c r="AJU410" s="70"/>
      <c r="AJV410" s="70"/>
      <c r="AJW410" s="70"/>
      <c r="AJX410" s="70"/>
      <c r="AJY410" s="70"/>
      <c r="AJZ410" s="70"/>
      <c r="AKA410" s="70"/>
      <c r="AKB410" s="70"/>
      <c r="AKC410" s="70"/>
      <c r="AKD410" s="70"/>
      <c r="AKE410" s="70"/>
      <c r="AKF410" s="70"/>
      <c r="AKG410" s="70"/>
      <c r="AKH410" s="70"/>
      <c r="AKI410" s="70"/>
      <c r="AKJ410" s="70"/>
      <c r="AKK410" s="70"/>
      <c r="AKL410" s="70"/>
      <c r="AKM410" s="70"/>
      <c r="AKN410" s="70"/>
      <c r="AKO410" s="70"/>
      <c r="AKP410" s="70"/>
      <c r="AKQ410" s="70"/>
      <c r="AKR410" s="70"/>
      <c r="AKS410" s="70"/>
      <c r="AKT410" s="70"/>
      <c r="AKU410" s="70"/>
      <c r="AKV410" s="70"/>
      <c r="AKW410" s="70"/>
      <c r="AKX410" s="70"/>
      <c r="AKY410" s="70"/>
      <c r="AKZ410" s="70"/>
      <c r="ALA410" s="70"/>
      <c r="ALB410" s="70"/>
      <c r="ALC410" s="70"/>
      <c r="ALD410" s="70"/>
      <c r="ALE410" s="70"/>
      <c r="ALF410" s="70"/>
      <c r="ALG410" s="70"/>
      <c r="ALH410" s="70"/>
      <c r="ALI410" s="70"/>
      <c r="ALJ410" s="70"/>
      <c r="ALK410" s="70"/>
      <c r="ALL410" s="70"/>
      <c r="ALM410" s="70"/>
      <c r="ALN410" s="70"/>
      <c r="ALO410" s="70"/>
      <c r="ALP410" s="70"/>
      <c r="ALQ410" s="70"/>
      <c r="ALR410" s="70"/>
      <c r="ALS410" s="70"/>
      <c r="ALT410" s="70"/>
      <c r="ALU410" s="70"/>
      <c r="ALV410" s="70"/>
      <c r="ALW410" s="70"/>
      <c r="ALX410" s="70"/>
      <c r="ALY410" s="70"/>
      <c r="ALZ410" s="70"/>
      <c r="AMA410" s="70"/>
      <c r="AMB410" s="70"/>
      <c r="AMC410" s="70"/>
      <c r="AMD410" s="70"/>
      <c r="AME410" s="70"/>
      <c r="AMF410" s="70"/>
      <c r="AMG410" s="70"/>
      <c r="AMH410" s="70"/>
      <c r="AMI410" s="70"/>
      <c r="AMK410" s="70"/>
    </row>
    <row r="411" customFormat="false" ht="17.35" hidden="false" customHeight="false" outlineLevel="0" collapsed="false">
      <c r="A411" s="44"/>
      <c r="B411" s="4" t="s">
        <v>85</v>
      </c>
      <c r="C411" s="27"/>
      <c r="D411" s="91"/>
      <c r="E411" s="1"/>
      <c r="F411" s="1"/>
    </row>
    <row r="412" customFormat="false" ht="17.6" hidden="false" customHeight="true" outlineLevel="0" collapsed="false">
      <c r="A412" s="44"/>
      <c r="B412" s="40" t="s">
        <v>86</v>
      </c>
      <c r="C412" s="40"/>
      <c r="D412" s="91"/>
      <c r="E412" s="1"/>
      <c r="F412" s="1"/>
    </row>
    <row r="413" customFormat="false" ht="17.6" hidden="false" customHeight="true" outlineLevel="0" collapsed="false">
      <c r="A413" s="44"/>
      <c r="B413" s="40" t="s">
        <v>353</v>
      </c>
      <c r="C413" s="40"/>
      <c r="D413" s="91"/>
      <c r="E413" s="1"/>
      <c r="F413" s="1"/>
    </row>
    <row r="414" customFormat="false" ht="17.6" hidden="false" customHeight="false" outlineLevel="0" collapsed="false">
      <c r="A414" s="44"/>
      <c r="B414" s="34" t="s">
        <v>88</v>
      </c>
      <c r="E414" s="41" t="s">
        <v>89</v>
      </c>
    </row>
    <row r="415" customFormat="false" ht="17.35" hidden="false" customHeight="false" outlineLevel="0" collapsed="false">
      <c r="A415" s="44"/>
    </row>
    <row r="416" customFormat="false" ht="17.35" hidden="false" customHeight="false" outlineLevel="0" collapsed="false">
      <c r="A416" s="44"/>
    </row>
    <row r="417" customFormat="false" ht="17.35" hidden="false" customHeight="false" outlineLevel="0" collapsed="false">
      <c r="A417" s="44"/>
    </row>
    <row r="418" customFormat="false" ht="17.35" hidden="false" customHeight="false" outlineLevel="0" collapsed="false">
      <c r="A418" s="44"/>
    </row>
    <row r="419" customFormat="false" ht="17.35" hidden="false" customHeight="false" outlineLevel="0" collapsed="false">
      <c r="A419" s="44"/>
    </row>
    <row r="420" s="70" customFormat="true" ht="17.35" hidden="false" customHeight="false" outlineLevel="0" collapsed="false">
      <c r="A420" s="44"/>
      <c r="B420" s="44"/>
      <c r="C420" s="45"/>
      <c r="D420" s="46"/>
      <c r="E420" s="47"/>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c r="DA420" s="48"/>
      <c r="DB420" s="48"/>
      <c r="DC420" s="48"/>
      <c r="DD420" s="48"/>
      <c r="DE420" s="48"/>
      <c r="DF420" s="48"/>
      <c r="DG420" s="48"/>
      <c r="DH420" s="48"/>
      <c r="DI420" s="48"/>
      <c r="DJ420" s="48"/>
      <c r="DK420" s="48"/>
      <c r="DL420" s="48"/>
      <c r="DM420" s="48"/>
      <c r="DN420" s="48"/>
      <c r="DO420" s="48"/>
      <c r="DP420" s="48"/>
      <c r="DQ420" s="48"/>
      <c r="DR420" s="48"/>
      <c r="DS420" s="48"/>
      <c r="DT420" s="48"/>
      <c r="DU420" s="48"/>
      <c r="DV420" s="48"/>
      <c r="DW420" s="48"/>
      <c r="DX420" s="48"/>
      <c r="DY420" s="48"/>
      <c r="DZ420" s="48"/>
      <c r="EA420" s="48"/>
      <c r="EB420" s="48"/>
      <c r="EC420" s="48"/>
      <c r="ED420" s="48"/>
      <c r="EE420" s="48"/>
      <c r="EF420" s="48"/>
      <c r="EG420" s="48"/>
      <c r="EH420" s="48"/>
      <c r="EI420" s="48"/>
      <c r="EJ420" s="48"/>
      <c r="EK420" s="48"/>
      <c r="EL420" s="48"/>
      <c r="EM420" s="48"/>
      <c r="EN420" s="48"/>
      <c r="EO420" s="48"/>
      <c r="EP420" s="48"/>
      <c r="EQ420" s="48"/>
      <c r="ER420" s="48"/>
      <c r="ES420" s="48"/>
      <c r="ET420" s="48"/>
      <c r="EU420" s="48"/>
      <c r="EV420" s="48"/>
      <c r="EW420" s="48"/>
      <c r="EX420" s="48"/>
      <c r="EY420" s="48"/>
      <c r="EZ420" s="48"/>
      <c r="FA420" s="48"/>
      <c r="FB420" s="48"/>
      <c r="FC420" s="48"/>
      <c r="FD420" s="48"/>
      <c r="FE420" s="48"/>
      <c r="FF420" s="48"/>
      <c r="FG420" s="48"/>
      <c r="FH420" s="48"/>
      <c r="FI420" s="48"/>
      <c r="FJ420" s="48"/>
      <c r="FK420" s="48"/>
      <c r="FL420" s="48"/>
      <c r="FM420" s="48"/>
      <c r="FN420" s="48"/>
      <c r="FO420" s="48"/>
      <c r="FP420" s="48"/>
      <c r="FQ420" s="48"/>
      <c r="FR420" s="48"/>
      <c r="FS420" s="48"/>
      <c r="FT420" s="48"/>
      <c r="FU420" s="48"/>
      <c r="FV420" s="48"/>
      <c r="FW420" s="48"/>
      <c r="FX420" s="48"/>
      <c r="FY420" s="48"/>
      <c r="FZ420" s="48"/>
      <c r="GA420" s="48"/>
      <c r="GB420" s="48"/>
      <c r="GC420" s="48"/>
      <c r="GD420" s="48"/>
      <c r="GE420" s="48"/>
      <c r="GF420" s="48"/>
      <c r="GG420" s="48"/>
      <c r="GH420" s="48"/>
      <c r="GI420" s="48"/>
      <c r="GJ420" s="48"/>
      <c r="GK420" s="48"/>
      <c r="GL420" s="48"/>
      <c r="GM420" s="48"/>
      <c r="GN420" s="48"/>
      <c r="GO420" s="48"/>
      <c r="GP420" s="48"/>
      <c r="GQ420" s="48"/>
      <c r="GR420" s="48"/>
      <c r="GS420" s="48"/>
      <c r="GT420" s="48"/>
      <c r="GU420" s="48"/>
      <c r="GV420" s="48"/>
      <c r="GW420" s="48"/>
      <c r="GX420" s="48"/>
      <c r="GY420" s="48"/>
      <c r="GZ420" s="48"/>
      <c r="HA420" s="48"/>
      <c r="HB420" s="48"/>
      <c r="HC420" s="48"/>
      <c r="HD420" s="48"/>
      <c r="HE420" s="48"/>
      <c r="HF420" s="48"/>
      <c r="HG420" s="48"/>
      <c r="HH420" s="48"/>
      <c r="HI420" s="48"/>
      <c r="HJ420" s="48"/>
      <c r="HK420" s="48"/>
      <c r="HL420" s="48"/>
      <c r="HM420" s="48"/>
      <c r="HN420" s="48"/>
      <c r="HO420" s="48"/>
      <c r="HP420" s="48"/>
      <c r="HQ420" s="48"/>
      <c r="HR420" s="48"/>
      <c r="HS420" s="48"/>
      <c r="HT420" s="48"/>
      <c r="HU420" s="48"/>
      <c r="HV420" s="48"/>
      <c r="HW420" s="48"/>
      <c r="HX420" s="48"/>
      <c r="HY420" s="48"/>
      <c r="HZ420" s="48"/>
      <c r="IA420" s="48"/>
      <c r="IB420" s="48"/>
      <c r="IC420" s="48"/>
      <c r="ID420" s="48"/>
      <c r="IE420" s="48"/>
      <c r="IF420" s="48"/>
      <c r="IG420" s="48"/>
      <c r="IH420" s="48"/>
      <c r="II420" s="48"/>
      <c r="IJ420" s="48"/>
      <c r="IK420" s="48"/>
      <c r="IL420" s="48"/>
      <c r="IM420" s="48"/>
      <c r="IN420" s="48"/>
      <c r="IO420" s="48"/>
      <c r="IP420" s="48"/>
      <c r="IQ420" s="48"/>
      <c r="IR420" s="48"/>
      <c r="IS420" s="48"/>
      <c r="IT420" s="48"/>
      <c r="IU420" s="48"/>
      <c r="IV420" s="48"/>
      <c r="IW420" s="48"/>
      <c r="IX420" s="48"/>
      <c r="IY420" s="48"/>
      <c r="IZ420" s="48"/>
      <c r="JA420" s="48"/>
      <c r="JB420" s="48"/>
      <c r="JC420" s="48"/>
      <c r="JD420" s="48"/>
      <c r="JE420" s="48"/>
      <c r="JF420" s="48"/>
      <c r="JG420" s="48"/>
      <c r="JH420" s="48"/>
      <c r="JI420" s="48"/>
      <c r="JJ420" s="48"/>
      <c r="JK420" s="48"/>
      <c r="JL420" s="48"/>
      <c r="JM420" s="48"/>
      <c r="JN420" s="48"/>
      <c r="JO420" s="48"/>
      <c r="JP420" s="48"/>
      <c r="JQ420" s="48"/>
      <c r="JR420" s="48"/>
      <c r="JS420" s="48"/>
      <c r="JT420" s="48"/>
      <c r="JU420" s="48"/>
      <c r="JV420" s="48"/>
      <c r="JW420" s="48"/>
      <c r="JX420" s="48"/>
      <c r="JY420" s="48"/>
      <c r="JZ420" s="48"/>
      <c r="KA420" s="48"/>
      <c r="KB420" s="48"/>
      <c r="KC420" s="48"/>
      <c r="KD420" s="48"/>
      <c r="KE420" s="48"/>
      <c r="KF420" s="48"/>
      <c r="KG420" s="48"/>
      <c r="KH420" s="48"/>
      <c r="KI420" s="48"/>
      <c r="KJ420" s="48"/>
      <c r="KK420" s="48"/>
      <c r="KL420" s="48"/>
      <c r="KM420" s="48"/>
      <c r="KN420" s="48"/>
      <c r="KO420" s="48"/>
      <c r="KP420" s="48"/>
      <c r="KQ420" s="48"/>
      <c r="KR420" s="48"/>
      <c r="KS420" s="48"/>
      <c r="KT420" s="48"/>
      <c r="KU420" s="48"/>
      <c r="KV420" s="48"/>
      <c r="KW420" s="48"/>
      <c r="KX420" s="48"/>
      <c r="KY420" s="48"/>
      <c r="KZ420" s="48"/>
      <c r="LA420" s="48"/>
      <c r="LB420" s="48"/>
      <c r="LC420" s="48"/>
      <c r="LD420" s="48"/>
      <c r="LE420" s="48"/>
      <c r="LF420" s="48"/>
      <c r="LG420" s="48"/>
      <c r="LH420" s="48"/>
      <c r="LI420" s="48"/>
      <c r="LJ420" s="48"/>
      <c r="LK420" s="48"/>
      <c r="LL420" s="48"/>
      <c r="LM420" s="48"/>
      <c r="LN420" s="48"/>
      <c r="LO420" s="48"/>
      <c r="LP420" s="48"/>
      <c r="LQ420" s="48"/>
      <c r="LR420" s="48"/>
      <c r="LS420" s="48"/>
      <c r="LT420" s="48"/>
      <c r="LU420" s="48"/>
      <c r="LV420" s="48"/>
      <c r="LW420" s="48"/>
      <c r="LX420" s="48"/>
      <c r="LY420" s="48"/>
      <c r="LZ420" s="48"/>
      <c r="MA420" s="48"/>
      <c r="MB420" s="48"/>
      <c r="MC420" s="48"/>
      <c r="MD420" s="48"/>
      <c r="ME420" s="48"/>
      <c r="MF420" s="48"/>
      <c r="MG420" s="48"/>
      <c r="MH420" s="48"/>
      <c r="MI420" s="48"/>
      <c r="MJ420" s="48"/>
      <c r="MK420" s="48"/>
      <c r="ML420" s="48"/>
      <c r="MM420" s="48"/>
      <c r="MN420" s="48"/>
      <c r="MO420" s="48"/>
      <c r="MP420" s="48"/>
      <c r="MQ420" s="48"/>
      <c r="MR420" s="48"/>
      <c r="MS420" s="48"/>
      <c r="MT420" s="48"/>
      <c r="MU420" s="48"/>
      <c r="MV420" s="48"/>
      <c r="MW420" s="48"/>
      <c r="MX420" s="48"/>
      <c r="MY420" s="48"/>
      <c r="MZ420" s="48"/>
      <c r="NA420" s="48"/>
      <c r="NB420" s="48"/>
      <c r="NC420" s="48"/>
      <c r="ND420" s="48"/>
      <c r="NE420" s="48"/>
      <c r="NF420" s="48"/>
      <c r="NG420" s="48"/>
      <c r="NH420" s="48"/>
      <c r="NI420" s="48"/>
      <c r="NJ420" s="48"/>
      <c r="NK420" s="48"/>
      <c r="NL420" s="48"/>
      <c r="NM420" s="48"/>
      <c r="NN420" s="48"/>
      <c r="NO420" s="48"/>
      <c r="NP420" s="48"/>
      <c r="NQ420" s="48"/>
      <c r="NR420" s="48"/>
      <c r="NS420" s="48"/>
      <c r="NT420" s="48"/>
      <c r="NU420" s="48"/>
      <c r="NV420" s="48"/>
      <c r="NW420" s="48"/>
      <c r="NX420" s="48"/>
      <c r="NY420" s="48"/>
      <c r="NZ420" s="48"/>
      <c r="OA420" s="48"/>
      <c r="OB420" s="48"/>
      <c r="OC420" s="48"/>
      <c r="OD420" s="48"/>
      <c r="OE420" s="48"/>
      <c r="OF420" s="48"/>
      <c r="OG420" s="48"/>
      <c r="OH420" s="48"/>
      <c r="OI420" s="48"/>
      <c r="OJ420" s="48"/>
      <c r="OK420" s="48"/>
      <c r="OL420" s="48"/>
      <c r="OM420" s="48"/>
      <c r="ON420" s="48"/>
      <c r="OO420" s="48"/>
      <c r="OP420" s="48"/>
      <c r="OQ420" s="48"/>
      <c r="OR420" s="48"/>
      <c r="OS420" s="48"/>
      <c r="OT420" s="48"/>
      <c r="OU420" s="48"/>
      <c r="OV420" s="48"/>
      <c r="OW420" s="48"/>
      <c r="OX420" s="48"/>
      <c r="OY420" s="48"/>
      <c r="OZ420" s="48"/>
      <c r="PA420" s="48"/>
      <c r="PB420" s="48"/>
      <c r="PC420" s="48"/>
      <c r="PD420" s="48"/>
      <c r="PE420" s="48"/>
      <c r="PF420" s="48"/>
      <c r="PG420" s="48"/>
      <c r="PH420" s="48"/>
      <c r="PI420" s="48"/>
      <c r="PJ420" s="48"/>
      <c r="PK420" s="48"/>
      <c r="PL420" s="48"/>
      <c r="PM420" s="48"/>
      <c r="PN420" s="48"/>
      <c r="PO420" s="48"/>
      <c r="PP420" s="48"/>
      <c r="PQ420" s="48"/>
      <c r="PR420" s="48"/>
      <c r="PS420" s="48"/>
      <c r="PT420" s="48"/>
      <c r="PU420" s="48"/>
      <c r="PV420" s="48"/>
      <c r="PW420" s="48"/>
      <c r="PX420" s="48"/>
      <c r="PY420" s="48"/>
      <c r="PZ420" s="48"/>
      <c r="QA420" s="48"/>
      <c r="QB420" s="48"/>
      <c r="QC420" s="48"/>
      <c r="QD420" s="48"/>
      <c r="QE420" s="48"/>
      <c r="QF420" s="48"/>
      <c r="QG420" s="48"/>
      <c r="QH420" s="48"/>
      <c r="QI420" s="48"/>
      <c r="QJ420" s="48"/>
      <c r="QK420" s="48"/>
      <c r="QL420" s="48"/>
      <c r="QM420" s="48"/>
      <c r="QN420" s="48"/>
      <c r="QO420" s="48"/>
      <c r="QP420" s="48"/>
      <c r="QQ420" s="48"/>
      <c r="QR420" s="48"/>
      <c r="QS420" s="48"/>
      <c r="QT420" s="48"/>
      <c r="QU420" s="48"/>
      <c r="QV420" s="48"/>
      <c r="QW420" s="48"/>
      <c r="QX420" s="48"/>
      <c r="QY420" s="48"/>
      <c r="QZ420" s="48"/>
      <c r="RA420" s="48"/>
      <c r="RB420" s="48"/>
      <c r="RC420" s="48"/>
      <c r="RD420" s="48"/>
      <c r="RE420" s="48"/>
      <c r="RF420" s="48"/>
      <c r="RG420" s="48"/>
      <c r="RH420" s="48"/>
      <c r="RI420" s="48"/>
      <c r="RJ420" s="48"/>
      <c r="RK420" s="48"/>
      <c r="RL420" s="48"/>
      <c r="RM420" s="48"/>
      <c r="RN420" s="48"/>
      <c r="RO420" s="48"/>
      <c r="RP420" s="48"/>
      <c r="RQ420" s="48"/>
      <c r="RR420" s="48"/>
      <c r="RS420" s="48"/>
      <c r="RT420" s="48"/>
      <c r="RU420" s="48"/>
      <c r="RV420" s="48"/>
      <c r="RW420" s="48"/>
      <c r="RX420" s="48"/>
      <c r="RY420" s="48"/>
      <c r="RZ420" s="48"/>
      <c r="SA420" s="48"/>
      <c r="SB420" s="48"/>
      <c r="SC420" s="48"/>
      <c r="SD420" s="48"/>
      <c r="SE420" s="48"/>
      <c r="SF420" s="48"/>
      <c r="SG420" s="48"/>
      <c r="SH420" s="48"/>
      <c r="SI420" s="48"/>
      <c r="SJ420" s="48"/>
      <c r="SK420" s="48"/>
      <c r="SL420" s="48"/>
      <c r="SM420" s="48"/>
      <c r="SN420" s="48"/>
      <c r="SO420" s="48"/>
      <c r="SP420" s="48"/>
      <c r="SQ420" s="48"/>
      <c r="SR420" s="48"/>
      <c r="SS420" s="48"/>
      <c r="ST420" s="48"/>
      <c r="SU420" s="48"/>
      <c r="SV420" s="48"/>
      <c r="SW420" s="48"/>
      <c r="SX420" s="48"/>
      <c r="SY420" s="48"/>
      <c r="SZ420" s="48"/>
      <c r="TA420" s="48"/>
      <c r="TB420" s="48"/>
      <c r="TC420" s="48"/>
      <c r="TD420" s="48"/>
      <c r="TE420" s="48"/>
      <c r="TF420" s="48"/>
      <c r="TG420" s="48"/>
      <c r="TH420" s="48"/>
      <c r="TI420" s="48"/>
      <c r="TJ420" s="48"/>
      <c r="TK420" s="48"/>
      <c r="TL420" s="48"/>
      <c r="TM420" s="48"/>
      <c r="TN420" s="48"/>
      <c r="TO420" s="48"/>
      <c r="TP420" s="48"/>
      <c r="TQ420" s="48"/>
      <c r="TR420" s="48"/>
      <c r="TS420" s="48"/>
      <c r="TT420" s="48"/>
      <c r="TU420" s="48"/>
      <c r="TV420" s="48"/>
      <c r="TW420" s="48"/>
      <c r="TX420" s="48"/>
      <c r="TY420" s="48"/>
      <c r="TZ420" s="48"/>
      <c r="UA420" s="48"/>
      <c r="UB420" s="48"/>
      <c r="UC420" s="48"/>
      <c r="UD420" s="48"/>
      <c r="UE420" s="48"/>
      <c r="UF420" s="48"/>
      <c r="UG420" s="48"/>
      <c r="UH420" s="48"/>
      <c r="UI420" s="48"/>
      <c r="UJ420" s="48"/>
      <c r="UK420" s="48"/>
      <c r="UL420" s="48"/>
      <c r="UM420" s="48"/>
      <c r="UN420" s="48"/>
      <c r="UO420" s="48"/>
      <c r="UP420" s="48"/>
      <c r="UQ420" s="48"/>
      <c r="UR420" s="48"/>
      <c r="US420" s="48"/>
      <c r="UT420" s="48"/>
      <c r="UU420" s="48"/>
      <c r="UV420" s="48"/>
      <c r="UW420" s="48"/>
      <c r="UX420" s="48"/>
      <c r="UY420" s="48"/>
      <c r="UZ420" s="48"/>
      <c r="VA420" s="48"/>
      <c r="VB420" s="48"/>
      <c r="VC420" s="48"/>
      <c r="VD420" s="48"/>
      <c r="VE420" s="48"/>
      <c r="VF420" s="48"/>
      <c r="VG420" s="48"/>
      <c r="VH420" s="48"/>
      <c r="VI420" s="48"/>
      <c r="VJ420" s="48"/>
      <c r="VK420" s="48"/>
      <c r="VL420" s="48"/>
      <c r="VM420" s="48"/>
      <c r="VN420" s="48"/>
      <c r="VO420" s="48"/>
      <c r="VP420" s="48"/>
      <c r="VQ420" s="48"/>
      <c r="VR420" s="48"/>
      <c r="VS420" s="48"/>
      <c r="VT420" s="48"/>
      <c r="VU420" s="48"/>
      <c r="VV420" s="48"/>
      <c r="VW420" s="48"/>
      <c r="VX420" s="48"/>
      <c r="VY420" s="48"/>
      <c r="VZ420" s="48"/>
      <c r="WA420" s="48"/>
      <c r="WB420" s="48"/>
      <c r="WC420" s="48"/>
      <c r="WD420" s="48"/>
      <c r="WE420" s="48"/>
      <c r="WF420" s="48"/>
      <c r="WG420" s="48"/>
      <c r="WH420" s="48"/>
      <c r="WI420" s="48"/>
      <c r="WJ420" s="48"/>
      <c r="WK420" s="48"/>
      <c r="WL420" s="48"/>
      <c r="WM420" s="48"/>
      <c r="WN420" s="48"/>
      <c r="WO420" s="48"/>
      <c r="WP420" s="48"/>
      <c r="WQ420" s="48"/>
      <c r="WR420" s="48"/>
      <c r="WS420" s="48"/>
      <c r="WT420" s="48"/>
      <c r="WU420" s="48"/>
      <c r="WV420" s="48"/>
      <c r="WW420" s="48"/>
      <c r="WX420" s="48"/>
      <c r="WY420" s="48"/>
      <c r="WZ420" s="48"/>
      <c r="XA420" s="48"/>
      <c r="XB420" s="48"/>
      <c r="XC420" s="48"/>
      <c r="XD420" s="48"/>
      <c r="XE420" s="48"/>
      <c r="XF420" s="48"/>
      <c r="XG420" s="48"/>
      <c r="XH420" s="48"/>
      <c r="XI420" s="48"/>
      <c r="XJ420" s="48"/>
      <c r="XK420" s="48"/>
      <c r="XL420" s="48"/>
      <c r="XM420" s="48"/>
      <c r="XN420" s="48"/>
      <c r="XO420" s="48"/>
      <c r="XP420" s="48"/>
      <c r="XQ420" s="48"/>
      <c r="XR420" s="48"/>
      <c r="XS420" s="48"/>
      <c r="XT420" s="48"/>
      <c r="XU420" s="48"/>
      <c r="XV420" s="48"/>
      <c r="XW420" s="48"/>
      <c r="XX420" s="48"/>
      <c r="XY420" s="48"/>
      <c r="XZ420" s="48"/>
      <c r="YA420" s="48"/>
      <c r="YB420" s="48"/>
      <c r="YC420" s="48"/>
      <c r="YD420" s="48"/>
      <c r="YE420" s="48"/>
      <c r="YF420" s="48"/>
      <c r="YG420" s="48"/>
      <c r="YH420" s="48"/>
      <c r="YI420" s="48"/>
      <c r="YJ420" s="48"/>
      <c r="YK420" s="48"/>
      <c r="YL420" s="48"/>
      <c r="YM420" s="48"/>
      <c r="YN420" s="48"/>
      <c r="YO420" s="48"/>
      <c r="YP420" s="48"/>
      <c r="YQ420" s="48"/>
      <c r="YR420" s="48"/>
      <c r="YS420" s="48"/>
      <c r="YT420" s="48"/>
      <c r="YU420" s="48"/>
      <c r="YV420" s="48"/>
      <c r="YW420" s="48"/>
      <c r="YX420" s="48"/>
      <c r="YY420" s="48"/>
      <c r="YZ420" s="48"/>
      <c r="ZA420" s="48"/>
      <c r="ZB420" s="48"/>
      <c r="ZC420" s="48"/>
      <c r="ZD420" s="48"/>
      <c r="ZE420" s="48"/>
      <c r="ZF420" s="48"/>
      <c r="ZG420" s="48"/>
      <c r="ZH420" s="48"/>
      <c r="ZI420" s="48"/>
      <c r="ZJ420" s="48"/>
      <c r="ZK420" s="48"/>
      <c r="ZL420" s="48"/>
      <c r="ZM420" s="48"/>
      <c r="ZN420" s="48"/>
      <c r="ZO420" s="48"/>
      <c r="ZP420" s="48"/>
      <c r="ZQ420" s="48"/>
      <c r="ZR420" s="48"/>
      <c r="ZS420" s="48"/>
      <c r="ZT420" s="48"/>
      <c r="ZU420" s="48"/>
      <c r="ZV420" s="48"/>
      <c r="ZW420" s="48"/>
      <c r="ZX420" s="48"/>
      <c r="ZY420" s="48"/>
      <c r="ZZ420" s="48"/>
      <c r="AAA420" s="48"/>
      <c r="AAB420" s="48"/>
      <c r="AAC420" s="48"/>
      <c r="AAD420" s="48"/>
      <c r="AAE420" s="48"/>
      <c r="AAF420" s="48"/>
      <c r="AAG420" s="48"/>
      <c r="AAH420" s="48"/>
      <c r="AAI420" s="48"/>
      <c r="AAJ420" s="48"/>
      <c r="AAK420" s="48"/>
      <c r="AAL420" s="48"/>
      <c r="AAM420" s="48"/>
      <c r="AAN420" s="48"/>
      <c r="AAO420" s="48"/>
      <c r="AAP420" s="48"/>
      <c r="AAQ420" s="48"/>
      <c r="AAR420" s="48"/>
      <c r="AAS420" s="48"/>
      <c r="AAT420" s="48"/>
      <c r="AAU420" s="48"/>
      <c r="AAV420" s="48"/>
      <c r="AAW420" s="48"/>
      <c r="AAX420" s="48"/>
      <c r="AAY420" s="48"/>
      <c r="AAZ420" s="48"/>
      <c r="ABA420" s="48"/>
      <c r="ABB420" s="48"/>
      <c r="ABC420" s="48"/>
      <c r="ABD420" s="48"/>
      <c r="ABE420" s="48"/>
      <c r="ABF420" s="48"/>
      <c r="ABG420" s="48"/>
      <c r="ABH420" s="48"/>
      <c r="ABI420" s="48"/>
      <c r="ABJ420" s="48"/>
      <c r="ABK420" s="48"/>
      <c r="ABL420" s="48"/>
      <c r="ABM420" s="48"/>
      <c r="ABN420" s="48"/>
      <c r="ABO420" s="48"/>
      <c r="ABP420" s="48"/>
      <c r="ABQ420" s="48"/>
      <c r="ABR420" s="48"/>
      <c r="ABS420" s="48"/>
      <c r="ABT420" s="48"/>
      <c r="ABU420" s="48"/>
      <c r="ABV420" s="48"/>
      <c r="ABW420" s="48"/>
      <c r="ABX420" s="48"/>
      <c r="ABY420" s="48"/>
      <c r="ABZ420" s="48"/>
      <c r="ACA420" s="48"/>
      <c r="ACB420" s="48"/>
      <c r="ACC420" s="48"/>
      <c r="ACD420" s="48"/>
      <c r="ACE420" s="48"/>
      <c r="ACF420" s="48"/>
      <c r="ACG420" s="48"/>
      <c r="ACH420" s="48"/>
      <c r="ACI420" s="48"/>
      <c r="ACJ420" s="48"/>
      <c r="ACK420" s="48"/>
      <c r="ACL420" s="48"/>
      <c r="ACM420" s="48"/>
      <c r="ACN420" s="48"/>
      <c r="ACO420" s="48"/>
      <c r="ACP420" s="48"/>
      <c r="ACQ420" s="48"/>
      <c r="ACR420" s="48"/>
      <c r="ACS420" s="48"/>
      <c r="ACT420" s="48"/>
      <c r="ACU420" s="48"/>
      <c r="ACV420" s="48"/>
      <c r="ACW420" s="48"/>
      <c r="ACX420" s="48"/>
      <c r="ACY420" s="48"/>
      <c r="ACZ420" s="48"/>
      <c r="ADA420" s="48"/>
      <c r="ADB420" s="48"/>
      <c r="ADC420" s="48"/>
      <c r="ADD420" s="48"/>
      <c r="ADE420" s="48"/>
      <c r="ADF420" s="48"/>
      <c r="ADG420" s="48"/>
      <c r="ADH420" s="48"/>
      <c r="ADI420" s="48"/>
      <c r="ADJ420" s="48"/>
      <c r="ADK420" s="48"/>
      <c r="ADL420" s="48"/>
      <c r="ADM420" s="48"/>
      <c r="ADN420" s="48"/>
      <c r="ADO420" s="48"/>
      <c r="ADP420" s="48"/>
      <c r="ADQ420" s="48"/>
      <c r="ADR420" s="48"/>
      <c r="ADS420" s="48"/>
      <c r="ADT420" s="48"/>
      <c r="ADU420" s="48"/>
      <c r="ADV420" s="48"/>
      <c r="ADW420" s="48"/>
      <c r="ADX420" s="48"/>
      <c r="ADY420" s="48"/>
      <c r="ADZ420" s="48"/>
      <c r="AEA420" s="48"/>
      <c r="AEB420" s="48"/>
      <c r="AEC420" s="48"/>
      <c r="AED420" s="48"/>
      <c r="AEE420" s="48"/>
      <c r="AEF420" s="48"/>
      <c r="AEG420" s="48"/>
      <c r="AEH420" s="48"/>
      <c r="AEI420" s="48"/>
      <c r="AEJ420" s="48"/>
      <c r="AEK420" s="48"/>
      <c r="AEL420" s="48"/>
      <c r="AEM420" s="48"/>
      <c r="AEN420" s="48"/>
      <c r="AEO420" s="48"/>
      <c r="AEP420" s="48"/>
      <c r="AEQ420" s="48"/>
      <c r="AER420" s="48"/>
      <c r="AES420" s="48"/>
      <c r="AET420" s="48"/>
      <c r="AEU420" s="48"/>
      <c r="AEV420" s="48"/>
      <c r="AEW420" s="48"/>
      <c r="AEX420" s="48"/>
      <c r="AEY420" s="48"/>
      <c r="AEZ420" s="48"/>
      <c r="AFA420" s="48"/>
      <c r="AFB420" s="48"/>
      <c r="AFC420" s="48"/>
      <c r="AFD420" s="48"/>
      <c r="AFE420" s="48"/>
      <c r="AFF420" s="48"/>
      <c r="AFG420" s="48"/>
      <c r="AFH420" s="48"/>
      <c r="AFI420" s="48"/>
      <c r="AFJ420" s="48"/>
      <c r="AFK420" s="48"/>
      <c r="AFL420" s="48"/>
      <c r="AFM420" s="48"/>
      <c r="AFN420" s="48"/>
      <c r="AFO420" s="48"/>
      <c r="AFP420" s="48"/>
      <c r="AFQ420" s="48"/>
      <c r="AFR420" s="48"/>
      <c r="AFS420" s="48"/>
      <c r="AFT420" s="48"/>
      <c r="AFU420" s="48"/>
      <c r="AFV420" s="48"/>
      <c r="AFW420" s="48"/>
      <c r="AFX420" s="48"/>
      <c r="AFY420" s="48"/>
      <c r="AFZ420" s="48"/>
      <c r="AGA420" s="48"/>
      <c r="AGB420" s="48"/>
      <c r="AGC420" s="48"/>
      <c r="AGD420" s="48"/>
      <c r="AGE420" s="48"/>
      <c r="AGF420" s="48"/>
      <c r="AGG420" s="48"/>
      <c r="AGH420" s="48"/>
      <c r="AGI420" s="48"/>
      <c r="AGJ420" s="48"/>
      <c r="AGK420" s="48"/>
      <c r="AGL420" s="48"/>
      <c r="AGM420" s="48"/>
      <c r="AGN420" s="48"/>
      <c r="AGO420" s="48"/>
      <c r="AGP420" s="48"/>
      <c r="AGQ420" s="48"/>
      <c r="AGR420" s="48"/>
      <c r="AGS420" s="48"/>
      <c r="AGT420" s="48"/>
      <c r="AGU420" s="48"/>
      <c r="AGV420" s="48"/>
      <c r="AGW420" s="48"/>
      <c r="AGX420" s="48"/>
      <c r="AGY420" s="48"/>
      <c r="AGZ420" s="48"/>
      <c r="AHA420" s="48"/>
      <c r="AHB420" s="48"/>
      <c r="AHC420" s="48"/>
      <c r="AHD420" s="48"/>
      <c r="AHE420" s="48"/>
      <c r="AHF420" s="48"/>
      <c r="AHG420" s="48"/>
      <c r="AHH420" s="48"/>
      <c r="AHI420" s="48"/>
      <c r="AHJ420" s="48"/>
      <c r="AHK420" s="48"/>
      <c r="AHL420" s="48"/>
      <c r="AHM420" s="48"/>
      <c r="AHN420" s="48"/>
      <c r="AHO420" s="48"/>
      <c r="AHP420" s="48"/>
      <c r="AHQ420" s="48"/>
      <c r="AHR420" s="48"/>
      <c r="AHS420" s="48"/>
      <c r="AHT420" s="48"/>
      <c r="AHU420" s="48"/>
      <c r="AHV420" s="48"/>
      <c r="AHW420" s="48"/>
      <c r="AHX420" s="48"/>
      <c r="AHY420" s="48"/>
      <c r="AHZ420" s="48"/>
      <c r="AIA420" s="48"/>
      <c r="AIB420" s="48"/>
      <c r="AIC420" s="48"/>
      <c r="AID420" s="48"/>
      <c r="AIE420" s="48"/>
      <c r="AIF420" s="48"/>
      <c r="AIG420" s="48"/>
      <c r="AIH420" s="48"/>
      <c r="AII420" s="48"/>
      <c r="AIJ420" s="48"/>
      <c r="AIK420" s="48"/>
      <c r="AIL420" s="48"/>
      <c r="AIM420" s="48"/>
      <c r="AIN420" s="48"/>
      <c r="AIO420" s="48"/>
      <c r="AIP420" s="48"/>
      <c r="AIQ420" s="48"/>
      <c r="AIR420" s="48"/>
      <c r="AIS420" s="48"/>
      <c r="AIT420" s="48"/>
      <c r="AIU420" s="48"/>
      <c r="AIV420" s="48"/>
      <c r="AIW420" s="48"/>
      <c r="AIX420" s="48"/>
      <c r="AIY420" s="48"/>
      <c r="AIZ420" s="48"/>
      <c r="AJA420" s="48"/>
      <c r="AJB420" s="48"/>
      <c r="AJC420" s="48"/>
      <c r="AJD420" s="48"/>
      <c r="AJE420" s="48"/>
      <c r="AJF420" s="48"/>
      <c r="AJG420" s="48"/>
      <c r="AJH420" s="48"/>
      <c r="AJI420" s="48"/>
      <c r="AJJ420" s="48"/>
      <c r="AJK420" s="48"/>
      <c r="AJL420" s="48"/>
      <c r="AJM420" s="48"/>
      <c r="AJN420" s="48"/>
      <c r="AJO420" s="48"/>
      <c r="AJP420" s="48"/>
      <c r="AJQ420" s="48"/>
      <c r="AJR420" s="48"/>
      <c r="AJS420" s="48"/>
      <c r="AJT420" s="48"/>
      <c r="AJU420" s="48"/>
      <c r="AJV420" s="48"/>
      <c r="AJW420" s="48"/>
      <c r="AJX420" s="48"/>
      <c r="AJY420" s="48"/>
      <c r="AJZ420" s="48"/>
      <c r="AKA420" s="48"/>
      <c r="AKB420" s="48"/>
      <c r="AKC420" s="48"/>
      <c r="AKD420" s="48"/>
      <c r="AKE420" s="48"/>
      <c r="AKF420" s="48"/>
      <c r="AKG420" s="48"/>
      <c r="AKH420" s="48"/>
      <c r="AKI420" s="48"/>
      <c r="AKJ420" s="48"/>
      <c r="AKK420" s="48"/>
      <c r="AKL420" s="48"/>
      <c r="AKM420" s="48"/>
      <c r="AKN420" s="48"/>
      <c r="AKO420" s="48"/>
      <c r="AKP420" s="48"/>
      <c r="AKQ420" s="48"/>
      <c r="AKR420" s="48"/>
      <c r="AKS420" s="48"/>
      <c r="AKT420" s="48"/>
      <c r="AKU420" s="48"/>
      <c r="AKV420" s="48"/>
      <c r="AKW420" s="48"/>
      <c r="AKX420" s="48"/>
      <c r="AKY420" s="48"/>
      <c r="AKZ420" s="48"/>
      <c r="ALA420" s="48"/>
      <c r="ALB420" s="48"/>
      <c r="ALC420" s="48"/>
      <c r="ALD420" s="48"/>
      <c r="ALE420" s="48"/>
      <c r="ALF420" s="48"/>
      <c r="ALG420" s="48"/>
      <c r="ALH420" s="48"/>
      <c r="ALI420" s="48"/>
      <c r="ALJ420" s="48"/>
      <c r="ALK420" s="48"/>
      <c r="ALL420" s="48"/>
      <c r="ALM420" s="48"/>
      <c r="ALN420" s="48"/>
      <c r="ALO420" s="48"/>
      <c r="ALP420" s="48"/>
      <c r="ALQ420" s="48"/>
      <c r="ALR420" s="48"/>
      <c r="ALS420" s="48"/>
      <c r="ALT420" s="48"/>
      <c r="ALU420" s="48"/>
      <c r="ALV420" s="48"/>
      <c r="ALW420" s="48"/>
      <c r="ALX420" s="48"/>
      <c r="ALY420" s="48"/>
      <c r="ALZ420" s="48"/>
      <c r="AMA420" s="48"/>
      <c r="AMB420" s="48"/>
      <c r="AMC420" s="48"/>
      <c r="AMD420" s="48"/>
      <c r="AME420" s="48"/>
      <c r="AMF420" s="48"/>
      <c r="AMG420" s="48"/>
      <c r="AMH420" s="48"/>
      <c r="AMI420" s="48"/>
      <c r="AMJ420" s="2"/>
      <c r="AMK420" s="2"/>
    </row>
    <row r="421" customFormat="false" ht="17.35" hidden="false" customHeight="false" outlineLevel="0" collapsed="false">
      <c r="A421" s="44"/>
    </row>
    <row r="422" customFormat="false" ht="17.35" hidden="false" customHeight="false" outlineLevel="0" collapsed="false">
      <c r="A422" s="44"/>
    </row>
    <row r="423" customFormat="false" ht="17.35" hidden="false" customHeight="false" outlineLevel="0" collapsed="false">
      <c r="A423" s="44"/>
    </row>
    <row r="424" customFormat="false" ht="17.35" hidden="false" customHeight="false" outlineLevel="0" collapsed="false">
      <c r="A424" s="44"/>
    </row>
    <row r="425" customFormat="false" ht="17.35" hidden="false" customHeight="false" outlineLevel="0" collapsed="false">
      <c r="A425" s="65"/>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c r="AU425" s="70"/>
      <c r="AV425" s="70"/>
      <c r="AW425" s="70"/>
      <c r="AX425" s="70"/>
      <c r="AY425" s="70"/>
      <c r="AZ425" s="70"/>
      <c r="BA425" s="70"/>
      <c r="BB425" s="70"/>
      <c r="BC425" s="70"/>
      <c r="BD425" s="70"/>
      <c r="BE425" s="70"/>
      <c r="BF425" s="70"/>
      <c r="BG425" s="70"/>
      <c r="BH425" s="70"/>
      <c r="BI425" s="70"/>
      <c r="BJ425" s="70"/>
      <c r="BK425" s="70"/>
      <c r="BL425" s="70"/>
      <c r="BM425" s="70"/>
      <c r="BN425" s="70"/>
      <c r="BO425" s="70"/>
      <c r="BP425" s="70"/>
      <c r="BQ425" s="70"/>
      <c r="BR425" s="70"/>
      <c r="BS425" s="70"/>
      <c r="BT425" s="70"/>
      <c r="BU425" s="70"/>
      <c r="BV425" s="70"/>
      <c r="BW425" s="70"/>
      <c r="BX425" s="70"/>
      <c r="BY425" s="70"/>
      <c r="BZ425" s="70"/>
      <c r="CA425" s="70"/>
      <c r="CB425" s="70"/>
      <c r="CC425" s="70"/>
      <c r="CD425" s="70"/>
      <c r="CE425" s="70"/>
      <c r="CF425" s="70"/>
      <c r="CG425" s="70"/>
      <c r="CH425" s="70"/>
      <c r="CI425" s="70"/>
      <c r="CJ425" s="70"/>
      <c r="CK425" s="70"/>
      <c r="CL425" s="70"/>
      <c r="CM425" s="70"/>
      <c r="CN425" s="70"/>
      <c r="CO425" s="70"/>
      <c r="CP425" s="70"/>
      <c r="CQ425" s="70"/>
      <c r="CR425" s="70"/>
      <c r="CS425" s="70"/>
      <c r="CT425" s="70"/>
      <c r="CU425" s="70"/>
      <c r="CV425" s="70"/>
      <c r="CW425" s="70"/>
      <c r="CX425" s="70"/>
      <c r="CY425" s="70"/>
      <c r="CZ425" s="70"/>
      <c r="DA425" s="70"/>
      <c r="DB425" s="70"/>
      <c r="DC425" s="70"/>
      <c r="DD425" s="70"/>
      <c r="DE425" s="70"/>
      <c r="DF425" s="70"/>
      <c r="DG425" s="70"/>
      <c r="DH425" s="70"/>
      <c r="DI425" s="70"/>
      <c r="DJ425" s="70"/>
      <c r="DK425" s="70"/>
      <c r="DL425" s="70"/>
      <c r="DM425" s="70"/>
      <c r="DN425" s="70"/>
      <c r="DO425" s="70"/>
      <c r="DP425" s="70"/>
      <c r="DQ425" s="70"/>
      <c r="DR425" s="70"/>
      <c r="DS425" s="70"/>
      <c r="DT425" s="70"/>
      <c r="DU425" s="70"/>
      <c r="DV425" s="70"/>
      <c r="DW425" s="70"/>
      <c r="DX425" s="70"/>
      <c r="DY425" s="70"/>
      <c r="DZ425" s="70"/>
      <c r="EA425" s="70"/>
      <c r="EB425" s="70"/>
      <c r="EC425" s="70"/>
      <c r="ED425" s="70"/>
      <c r="EE425" s="70"/>
      <c r="EF425" s="70"/>
      <c r="EG425" s="70"/>
      <c r="EH425" s="70"/>
      <c r="EI425" s="70"/>
      <c r="EJ425" s="70"/>
      <c r="EK425" s="70"/>
      <c r="EL425" s="70"/>
      <c r="EM425" s="70"/>
      <c r="EN425" s="70"/>
      <c r="EO425" s="70"/>
      <c r="EP425" s="70"/>
      <c r="EQ425" s="70"/>
      <c r="ER425" s="70"/>
      <c r="ES425" s="70"/>
      <c r="ET425" s="70"/>
      <c r="EU425" s="70"/>
      <c r="EV425" s="70"/>
      <c r="EW425" s="70"/>
      <c r="EX425" s="70"/>
      <c r="EY425" s="70"/>
      <c r="EZ425" s="70"/>
      <c r="FA425" s="70"/>
      <c r="FB425" s="70"/>
      <c r="FC425" s="70"/>
      <c r="FD425" s="70"/>
      <c r="FE425" s="70"/>
      <c r="FF425" s="70"/>
      <c r="FG425" s="70"/>
      <c r="FH425" s="70"/>
      <c r="FI425" s="70"/>
      <c r="FJ425" s="70"/>
      <c r="FK425" s="70"/>
      <c r="FL425" s="70"/>
      <c r="FM425" s="70"/>
      <c r="FN425" s="70"/>
      <c r="FO425" s="70"/>
      <c r="FP425" s="70"/>
      <c r="FQ425" s="70"/>
      <c r="FR425" s="70"/>
      <c r="FS425" s="70"/>
      <c r="FT425" s="70"/>
      <c r="FU425" s="70"/>
      <c r="FV425" s="70"/>
      <c r="FW425" s="70"/>
      <c r="FX425" s="70"/>
      <c r="FY425" s="70"/>
      <c r="FZ425" s="70"/>
      <c r="GA425" s="70"/>
      <c r="GB425" s="70"/>
      <c r="GC425" s="70"/>
      <c r="GD425" s="70"/>
      <c r="GE425" s="70"/>
      <c r="GF425" s="70"/>
      <c r="GG425" s="70"/>
      <c r="GH425" s="70"/>
      <c r="GI425" s="70"/>
      <c r="GJ425" s="70"/>
      <c r="GK425" s="70"/>
      <c r="GL425" s="70"/>
      <c r="GM425" s="70"/>
      <c r="GN425" s="70"/>
      <c r="GO425" s="70"/>
      <c r="GP425" s="70"/>
      <c r="GQ425" s="70"/>
      <c r="GR425" s="70"/>
      <c r="GS425" s="70"/>
      <c r="GT425" s="70"/>
      <c r="GU425" s="70"/>
      <c r="GV425" s="70"/>
      <c r="GW425" s="70"/>
      <c r="GX425" s="70"/>
      <c r="GY425" s="70"/>
      <c r="GZ425" s="70"/>
      <c r="HA425" s="70"/>
      <c r="HB425" s="70"/>
      <c r="HC425" s="70"/>
      <c r="HD425" s="70"/>
      <c r="HE425" s="70"/>
      <c r="HF425" s="70"/>
      <c r="HG425" s="70"/>
      <c r="HH425" s="70"/>
      <c r="HI425" s="70"/>
      <c r="HJ425" s="70"/>
      <c r="HK425" s="70"/>
      <c r="HL425" s="70"/>
      <c r="HM425" s="70"/>
      <c r="HN425" s="70"/>
      <c r="HO425" s="70"/>
      <c r="HP425" s="70"/>
      <c r="HQ425" s="70"/>
      <c r="HR425" s="70"/>
      <c r="HS425" s="70"/>
      <c r="HT425" s="70"/>
      <c r="HU425" s="70"/>
      <c r="HV425" s="70"/>
      <c r="HW425" s="70"/>
      <c r="HX425" s="70"/>
      <c r="HY425" s="70"/>
      <c r="HZ425" s="70"/>
      <c r="IA425" s="70"/>
      <c r="IB425" s="70"/>
      <c r="IC425" s="70"/>
      <c r="ID425" s="70"/>
      <c r="IE425" s="70"/>
      <c r="IF425" s="70"/>
      <c r="IG425" s="70"/>
      <c r="IH425" s="70"/>
      <c r="II425" s="70"/>
      <c r="IJ425" s="70"/>
      <c r="IK425" s="70"/>
      <c r="IL425" s="70"/>
      <c r="IM425" s="70"/>
      <c r="IN425" s="70"/>
      <c r="IO425" s="70"/>
      <c r="IP425" s="70"/>
      <c r="IQ425" s="70"/>
      <c r="IR425" s="70"/>
      <c r="IS425" s="70"/>
      <c r="IT425" s="70"/>
      <c r="IU425" s="70"/>
      <c r="IV425" s="70"/>
      <c r="IW425" s="70"/>
      <c r="IX425" s="70"/>
      <c r="IY425" s="70"/>
      <c r="IZ425" s="70"/>
      <c r="JA425" s="70"/>
      <c r="JB425" s="70"/>
      <c r="JC425" s="70"/>
      <c r="JD425" s="70"/>
      <c r="JE425" s="70"/>
      <c r="JF425" s="70"/>
      <c r="JG425" s="70"/>
      <c r="JH425" s="70"/>
      <c r="JI425" s="70"/>
      <c r="JJ425" s="70"/>
      <c r="JK425" s="70"/>
      <c r="JL425" s="70"/>
      <c r="JM425" s="70"/>
      <c r="JN425" s="70"/>
      <c r="JO425" s="70"/>
      <c r="JP425" s="70"/>
      <c r="JQ425" s="70"/>
      <c r="JR425" s="70"/>
      <c r="JS425" s="70"/>
      <c r="JT425" s="70"/>
      <c r="JU425" s="70"/>
      <c r="JV425" s="70"/>
      <c r="JW425" s="70"/>
      <c r="JX425" s="70"/>
      <c r="JY425" s="70"/>
      <c r="JZ425" s="70"/>
      <c r="KA425" s="70"/>
      <c r="KB425" s="70"/>
      <c r="KC425" s="70"/>
      <c r="KD425" s="70"/>
      <c r="KE425" s="70"/>
      <c r="KF425" s="70"/>
      <c r="KG425" s="70"/>
      <c r="KH425" s="70"/>
      <c r="KI425" s="70"/>
      <c r="KJ425" s="70"/>
      <c r="KK425" s="70"/>
      <c r="KL425" s="70"/>
      <c r="KM425" s="70"/>
      <c r="KN425" s="70"/>
      <c r="KO425" s="70"/>
      <c r="KP425" s="70"/>
      <c r="KQ425" s="70"/>
      <c r="KR425" s="70"/>
      <c r="KS425" s="70"/>
      <c r="KT425" s="70"/>
      <c r="KU425" s="70"/>
      <c r="KV425" s="70"/>
      <c r="KW425" s="70"/>
      <c r="KX425" s="70"/>
      <c r="KY425" s="70"/>
      <c r="KZ425" s="70"/>
      <c r="LA425" s="70"/>
      <c r="LB425" s="70"/>
      <c r="LC425" s="70"/>
      <c r="LD425" s="70"/>
      <c r="LE425" s="70"/>
      <c r="LF425" s="70"/>
      <c r="LG425" s="70"/>
      <c r="LH425" s="70"/>
      <c r="LI425" s="70"/>
      <c r="LJ425" s="70"/>
      <c r="LK425" s="70"/>
      <c r="LL425" s="70"/>
      <c r="LM425" s="70"/>
      <c r="LN425" s="70"/>
      <c r="LO425" s="70"/>
      <c r="LP425" s="70"/>
      <c r="LQ425" s="70"/>
      <c r="LR425" s="70"/>
      <c r="LS425" s="70"/>
      <c r="LT425" s="70"/>
      <c r="LU425" s="70"/>
      <c r="LV425" s="70"/>
      <c r="LW425" s="70"/>
      <c r="LX425" s="70"/>
      <c r="LY425" s="70"/>
      <c r="LZ425" s="70"/>
      <c r="MA425" s="70"/>
      <c r="MB425" s="70"/>
      <c r="MC425" s="70"/>
      <c r="MD425" s="70"/>
      <c r="ME425" s="70"/>
      <c r="MF425" s="70"/>
      <c r="MG425" s="70"/>
      <c r="MH425" s="70"/>
      <c r="MI425" s="70"/>
      <c r="MJ425" s="70"/>
      <c r="MK425" s="70"/>
      <c r="ML425" s="70"/>
      <c r="MM425" s="70"/>
      <c r="MN425" s="70"/>
      <c r="MO425" s="70"/>
      <c r="MP425" s="70"/>
      <c r="MQ425" s="70"/>
      <c r="MR425" s="70"/>
      <c r="MS425" s="70"/>
      <c r="MT425" s="70"/>
      <c r="MU425" s="70"/>
      <c r="MV425" s="70"/>
      <c r="MW425" s="70"/>
      <c r="MX425" s="70"/>
      <c r="MY425" s="70"/>
      <c r="MZ425" s="70"/>
      <c r="NA425" s="70"/>
      <c r="NB425" s="70"/>
      <c r="NC425" s="70"/>
      <c r="ND425" s="70"/>
      <c r="NE425" s="70"/>
      <c r="NF425" s="70"/>
      <c r="NG425" s="70"/>
      <c r="NH425" s="70"/>
      <c r="NI425" s="70"/>
      <c r="NJ425" s="70"/>
      <c r="NK425" s="70"/>
      <c r="NL425" s="70"/>
      <c r="NM425" s="70"/>
      <c r="NN425" s="70"/>
      <c r="NO425" s="70"/>
      <c r="NP425" s="70"/>
      <c r="NQ425" s="70"/>
      <c r="NR425" s="70"/>
      <c r="NS425" s="70"/>
      <c r="NT425" s="70"/>
      <c r="NU425" s="70"/>
      <c r="NV425" s="70"/>
      <c r="NW425" s="70"/>
      <c r="NX425" s="70"/>
      <c r="NY425" s="70"/>
      <c r="NZ425" s="70"/>
      <c r="OA425" s="70"/>
      <c r="OB425" s="70"/>
      <c r="OC425" s="70"/>
      <c r="OD425" s="70"/>
      <c r="OE425" s="70"/>
      <c r="OF425" s="70"/>
      <c r="OG425" s="70"/>
      <c r="OH425" s="70"/>
      <c r="OI425" s="70"/>
      <c r="OJ425" s="70"/>
      <c r="OK425" s="70"/>
      <c r="OL425" s="70"/>
      <c r="OM425" s="70"/>
      <c r="ON425" s="70"/>
      <c r="OO425" s="70"/>
      <c r="OP425" s="70"/>
      <c r="OQ425" s="70"/>
      <c r="OR425" s="70"/>
      <c r="OS425" s="70"/>
      <c r="OT425" s="70"/>
      <c r="OU425" s="70"/>
      <c r="OV425" s="70"/>
      <c r="OW425" s="70"/>
      <c r="OX425" s="70"/>
      <c r="OY425" s="70"/>
      <c r="OZ425" s="70"/>
      <c r="PA425" s="70"/>
      <c r="PB425" s="70"/>
      <c r="PC425" s="70"/>
      <c r="PD425" s="70"/>
      <c r="PE425" s="70"/>
      <c r="PF425" s="70"/>
      <c r="PG425" s="70"/>
      <c r="PH425" s="70"/>
      <c r="PI425" s="70"/>
      <c r="PJ425" s="70"/>
      <c r="PK425" s="70"/>
      <c r="PL425" s="70"/>
      <c r="PM425" s="70"/>
      <c r="PN425" s="70"/>
      <c r="PO425" s="70"/>
      <c r="PP425" s="70"/>
      <c r="PQ425" s="70"/>
      <c r="PR425" s="70"/>
      <c r="PS425" s="70"/>
      <c r="PT425" s="70"/>
      <c r="PU425" s="70"/>
      <c r="PV425" s="70"/>
      <c r="PW425" s="70"/>
      <c r="PX425" s="70"/>
      <c r="PY425" s="70"/>
      <c r="PZ425" s="70"/>
      <c r="QA425" s="70"/>
      <c r="QB425" s="70"/>
      <c r="QC425" s="70"/>
      <c r="QD425" s="70"/>
      <c r="QE425" s="70"/>
      <c r="QF425" s="70"/>
      <c r="QG425" s="70"/>
      <c r="QH425" s="70"/>
      <c r="QI425" s="70"/>
      <c r="QJ425" s="70"/>
      <c r="QK425" s="70"/>
      <c r="QL425" s="70"/>
      <c r="QM425" s="70"/>
      <c r="QN425" s="70"/>
      <c r="QO425" s="70"/>
      <c r="QP425" s="70"/>
      <c r="QQ425" s="70"/>
      <c r="QR425" s="70"/>
      <c r="QS425" s="70"/>
      <c r="QT425" s="70"/>
      <c r="QU425" s="70"/>
      <c r="QV425" s="70"/>
      <c r="QW425" s="70"/>
      <c r="QX425" s="70"/>
      <c r="QY425" s="70"/>
      <c r="QZ425" s="70"/>
      <c r="RA425" s="70"/>
      <c r="RB425" s="70"/>
      <c r="RC425" s="70"/>
      <c r="RD425" s="70"/>
      <c r="RE425" s="70"/>
      <c r="RF425" s="70"/>
      <c r="RG425" s="70"/>
      <c r="RH425" s="70"/>
      <c r="RI425" s="70"/>
      <c r="RJ425" s="70"/>
      <c r="RK425" s="70"/>
      <c r="RL425" s="70"/>
      <c r="RM425" s="70"/>
      <c r="RN425" s="70"/>
      <c r="RO425" s="70"/>
      <c r="RP425" s="70"/>
      <c r="RQ425" s="70"/>
      <c r="RR425" s="70"/>
      <c r="RS425" s="70"/>
      <c r="RT425" s="70"/>
      <c r="RU425" s="70"/>
      <c r="RV425" s="70"/>
      <c r="RW425" s="70"/>
      <c r="RX425" s="70"/>
      <c r="RY425" s="70"/>
      <c r="RZ425" s="70"/>
      <c r="SA425" s="70"/>
      <c r="SB425" s="70"/>
      <c r="SC425" s="70"/>
      <c r="SD425" s="70"/>
      <c r="SE425" s="70"/>
      <c r="SF425" s="70"/>
      <c r="SG425" s="70"/>
      <c r="SH425" s="70"/>
      <c r="SI425" s="70"/>
      <c r="SJ425" s="70"/>
      <c r="SK425" s="70"/>
      <c r="SL425" s="70"/>
      <c r="SM425" s="70"/>
      <c r="SN425" s="70"/>
      <c r="SO425" s="70"/>
      <c r="SP425" s="70"/>
      <c r="SQ425" s="70"/>
      <c r="SR425" s="70"/>
      <c r="SS425" s="70"/>
      <c r="ST425" s="70"/>
      <c r="SU425" s="70"/>
      <c r="SV425" s="70"/>
      <c r="SW425" s="70"/>
      <c r="SX425" s="70"/>
      <c r="SY425" s="70"/>
      <c r="SZ425" s="70"/>
      <c r="TA425" s="70"/>
      <c r="TB425" s="70"/>
      <c r="TC425" s="70"/>
      <c r="TD425" s="70"/>
      <c r="TE425" s="70"/>
      <c r="TF425" s="70"/>
      <c r="TG425" s="70"/>
      <c r="TH425" s="70"/>
      <c r="TI425" s="70"/>
      <c r="TJ425" s="70"/>
      <c r="TK425" s="70"/>
      <c r="TL425" s="70"/>
      <c r="TM425" s="70"/>
      <c r="TN425" s="70"/>
      <c r="TO425" s="70"/>
      <c r="TP425" s="70"/>
      <c r="TQ425" s="70"/>
      <c r="TR425" s="70"/>
      <c r="TS425" s="70"/>
      <c r="TT425" s="70"/>
      <c r="TU425" s="70"/>
      <c r="TV425" s="70"/>
      <c r="TW425" s="70"/>
      <c r="TX425" s="70"/>
      <c r="TY425" s="70"/>
      <c r="TZ425" s="70"/>
      <c r="UA425" s="70"/>
      <c r="UB425" s="70"/>
      <c r="UC425" s="70"/>
      <c r="UD425" s="70"/>
      <c r="UE425" s="70"/>
      <c r="UF425" s="70"/>
      <c r="UG425" s="70"/>
      <c r="UH425" s="70"/>
      <c r="UI425" s="70"/>
      <c r="UJ425" s="70"/>
      <c r="UK425" s="70"/>
      <c r="UL425" s="70"/>
      <c r="UM425" s="70"/>
      <c r="UN425" s="70"/>
      <c r="UO425" s="70"/>
      <c r="UP425" s="70"/>
      <c r="UQ425" s="70"/>
      <c r="UR425" s="70"/>
      <c r="US425" s="70"/>
      <c r="UT425" s="70"/>
      <c r="UU425" s="70"/>
      <c r="UV425" s="70"/>
      <c r="UW425" s="70"/>
      <c r="UX425" s="70"/>
      <c r="UY425" s="70"/>
      <c r="UZ425" s="70"/>
      <c r="VA425" s="70"/>
      <c r="VB425" s="70"/>
      <c r="VC425" s="70"/>
      <c r="VD425" s="70"/>
      <c r="VE425" s="70"/>
      <c r="VF425" s="70"/>
      <c r="VG425" s="70"/>
      <c r="VH425" s="70"/>
      <c r="VI425" s="70"/>
      <c r="VJ425" s="70"/>
      <c r="VK425" s="70"/>
      <c r="VL425" s="70"/>
      <c r="VM425" s="70"/>
      <c r="VN425" s="70"/>
      <c r="VO425" s="70"/>
      <c r="VP425" s="70"/>
      <c r="VQ425" s="70"/>
      <c r="VR425" s="70"/>
      <c r="VS425" s="70"/>
      <c r="VT425" s="70"/>
      <c r="VU425" s="70"/>
      <c r="VV425" s="70"/>
      <c r="VW425" s="70"/>
      <c r="VX425" s="70"/>
      <c r="VY425" s="70"/>
      <c r="VZ425" s="70"/>
      <c r="WA425" s="70"/>
      <c r="WB425" s="70"/>
      <c r="WC425" s="70"/>
      <c r="WD425" s="70"/>
      <c r="WE425" s="70"/>
      <c r="WF425" s="70"/>
      <c r="WG425" s="70"/>
      <c r="WH425" s="70"/>
      <c r="WI425" s="70"/>
      <c r="WJ425" s="70"/>
      <c r="WK425" s="70"/>
      <c r="WL425" s="70"/>
      <c r="WM425" s="70"/>
      <c r="WN425" s="70"/>
      <c r="WO425" s="70"/>
      <c r="WP425" s="70"/>
      <c r="WQ425" s="70"/>
      <c r="WR425" s="70"/>
      <c r="WS425" s="70"/>
      <c r="WT425" s="70"/>
      <c r="WU425" s="70"/>
      <c r="WV425" s="70"/>
      <c r="WW425" s="70"/>
      <c r="WX425" s="70"/>
      <c r="WY425" s="70"/>
      <c r="WZ425" s="70"/>
      <c r="XA425" s="70"/>
      <c r="XB425" s="70"/>
      <c r="XC425" s="70"/>
      <c r="XD425" s="70"/>
      <c r="XE425" s="70"/>
      <c r="XF425" s="70"/>
      <c r="XG425" s="70"/>
      <c r="XH425" s="70"/>
      <c r="XI425" s="70"/>
      <c r="XJ425" s="70"/>
      <c r="XK425" s="70"/>
      <c r="XL425" s="70"/>
      <c r="XM425" s="70"/>
      <c r="XN425" s="70"/>
      <c r="XO425" s="70"/>
      <c r="XP425" s="70"/>
      <c r="XQ425" s="70"/>
      <c r="XR425" s="70"/>
      <c r="XS425" s="70"/>
      <c r="XT425" s="70"/>
      <c r="XU425" s="70"/>
      <c r="XV425" s="70"/>
      <c r="XW425" s="70"/>
      <c r="XX425" s="70"/>
      <c r="XY425" s="70"/>
      <c r="XZ425" s="70"/>
      <c r="YA425" s="70"/>
      <c r="YB425" s="70"/>
      <c r="YC425" s="70"/>
      <c r="YD425" s="70"/>
      <c r="YE425" s="70"/>
      <c r="YF425" s="70"/>
      <c r="YG425" s="70"/>
      <c r="YH425" s="70"/>
      <c r="YI425" s="70"/>
      <c r="YJ425" s="70"/>
      <c r="YK425" s="70"/>
      <c r="YL425" s="70"/>
      <c r="YM425" s="70"/>
      <c r="YN425" s="70"/>
      <c r="YO425" s="70"/>
      <c r="YP425" s="70"/>
      <c r="YQ425" s="70"/>
      <c r="YR425" s="70"/>
      <c r="YS425" s="70"/>
      <c r="YT425" s="70"/>
      <c r="YU425" s="70"/>
      <c r="YV425" s="70"/>
      <c r="YW425" s="70"/>
      <c r="YX425" s="70"/>
      <c r="YY425" s="70"/>
      <c r="YZ425" s="70"/>
      <c r="ZA425" s="70"/>
      <c r="ZB425" s="70"/>
      <c r="ZC425" s="70"/>
      <c r="ZD425" s="70"/>
      <c r="ZE425" s="70"/>
      <c r="ZF425" s="70"/>
      <c r="ZG425" s="70"/>
      <c r="ZH425" s="70"/>
      <c r="ZI425" s="70"/>
      <c r="ZJ425" s="70"/>
      <c r="ZK425" s="70"/>
      <c r="ZL425" s="70"/>
      <c r="ZM425" s="70"/>
      <c r="ZN425" s="70"/>
      <c r="ZO425" s="70"/>
      <c r="ZP425" s="70"/>
      <c r="ZQ425" s="70"/>
      <c r="ZR425" s="70"/>
      <c r="ZS425" s="70"/>
      <c r="ZT425" s="70"/>
      <c r="ZU425" s="70"/>
      <c r="ZV425" s="70"/>
      <c r="ZW425" s="70"/>
      <c r="ZX425" s="70"/>
      <c r="ZY425" s="70"/>
      <c r="ZZ425" s="70"/>
      <c r="AAA425" s="70"/>
      <c r="AAB425" s="70"/>
      <c r="AAC425" s="70"/>
      <c r="AAD425" s="70"/>
      <c r="AAE425" s="70"/>
      <c r="AAF425" s="70"/>
      <c r="AAG425" s="70"/>
      <c r="AAH425" s="70"/>
      <c r="AAI425" s="70"/>
      <c r="AAJ425" s="70"/>
      <c r="AAK425" s="70"/>
      <c r="AAL425" s="70"/>
      <c r="AAM425" s="70"/>
      <c r="AAN425" s="70"/>
      <c r="AAO425" s="70"/>
      <c r="AAP425" s="70"/>
      <c r="AAQ425" s="70"/>
      <c r="AAR425" s="70"/>
      <c r="AAS425" s="70"/>
      <c r="AAT425" s="70"/>
      <c r="AAU425" s="70"/>
      <c r="AAV425" s="70"/>
      <c r="AAW425" s="70"/>
      <c r="AAX425" s="70"/>
      <c r="AAY425" s="70"/>
      <c r="AAZ425" s="70"/>
      <c r="ABA425" s="70"/>
      <c r="ABB425" s="70"/>
      <c r="ABC425" s="70"/>
      <c r="ABD425" s="70"/>
      <c r="ABE425" s="70"/>
      <c r="ABF425" s="70"/>
      <c r="ABG425" s="70"/>
      <c r="ABH425" s="70"/>
      <c r="ABI425" s="70"/>
      <c r="ABJ425" s="70"/>
      <c r="ABK425" s="70"/>
      <c r="ABL425" s="70"/>
      <c r="ABM425" s="70"/>
      <c r="ABN425" s="70"/>
      <c r="ABO425" s="70"/>
      <c r="ABP425" s="70"/>
      <c r="ABQ425" s="70"/>
      <c r="ABR425" s="70"/>
      <c r="ABS425" s="70"/>
      <c r="ABT425" s="70"/>
      <c r="ABU425" s="70"/>
      <c r="ABV425" s="70"/>
      <c r="ABW425" s="70"/>
      <c r="ABX425" s="70"/>
      <c r="ABY425" s="70"/>
      <c r="ABZ425" s="70"/>
      <c r="ACA425" s="70"/>
      <c r="ACB425" s="70"/>
      <c r="ACC425" s="70"/>
      <c r="ACD425" s="70"/>
      <c r="ACE425" s="70"/>
      <c r="ACF425" s="70"/>
      <c r="ACG425" s="70"/>
      <c r="ACH425" s="70"/>
      <c r="ACI425" s="70"/>
      <c r="ACJ425" s="70"/>
      <c r="ACK425" s="70"/>
      <c r="ACL425" s="70"/>
      <c r="ACM425" s="70"/>
      <c r="ACN425" s="70"/>
      <c r="ACO425" s="70"/>
      <c r="ACP425" s="70"/>
      <c r="ACQ425" s="70"/>
      <c r="ACR425" s="70"/>
      <c r="ACS425" s="70"/>
      <c r="ACT425" s="70"/>
      <c r="ACU425" s="70"/>
      <c r="ACV425" s="70"/>
      <c r="ACW425" s="70"/>
      <c r="ACX425" s="70"/>
      <c r="ACY425" s="70"/>
      <c r="ACZ425" s="70"/>
      <c r="ADA425" s="70"/>
      <c r="ADB425" s="70"/>
      <c r="ADC425" s="70"/>
      <c r="ADD425" s="70"/>
      <c r="ADE425" s="70"/>
      <c r="ADF425" s="70"/>
      <c r="ADG425" s="70"/>
      <c r="ADH425" s="70"/>
      <c r="ADI425" s="70"/>
      <c r="ADJ425" s="70"/>
      <c r="ADK425" s="70"/>
      <c r="ADL425" s="70"/>
      <c r="ADM425" s="70"/>
      <c r="ADN425" s="70"/>
      <c r="ADO425" s="70"/>
      <c r="ADP425" s="70"/>
      <c r="ADQ425" s="70"/>
      <c r="ADR425" s="70"/>
      <c r="ADS425" s="70"/>
      <c r="ADT425" s="70"/>
      <c r="ADU425" s="70"/>
      <c r="ADV425" s="70"/>
      <c r="ADW425" s="70"/>
      <c r="ADX425" s="70"/>
      <c r="ADY425" s="70"/>
      <c r="ADZ425" s="70"/>
      <c r="AEA425" s="70"/>
      <c r="AEB425" s="70"/>
      <c r="AEC425" s="70"/>
      <c r="AED425" s="70"/>
      <c r="AEE425" s="70"/>
      <c r="AEF425" s="70"/>
      <c r="AEG425" s="70"/>
      <c r="AEH425" s="70"/>
      <c r="AEI425" s="70"/>
      <c r="AEJ425" s="70"/>
      <c r="AEK425" s="70"/>
      <c r="AEL425" s="70"/>
      <c r="AEM425" s="70"/>
      <c r="AEN425" s="70"/>
      <c r="AEO425" s="70"/>
      <c r="AEP425" s="70"/>
      <c r="AEQ425" s="70"/>
      <c r="AER425" s="70"/>
      <c r="AES425" s="70"/>
      <c r="AET425" s="70"/>
      <c r="AEU425" s="70"/>
      <c r="AEV425" s="70"/>
      <c r="AEW425" s="70"/>
      <c r="AEX425" s="70"/>
      <c r="AEY425" s="70"/>
      <c r="AEZ425" s="70"/>
      <c r="AFA425" s="70"/>
      <c r="AFB425" s="70"/>
      <c r="AFC425" s="70"/>
      <c r="AFD425" s="70"/>
      <c r="AFE425" s="70"/>
      <c r="AFF425" s="70"/>
      <c r="AFG425" s="70"/>
      <c r="AFH425" s="70"/>
      <c r="AFI425" s="70"/>
      <c r="AFJ425" s="70"/>
      <c r="AFK425" s="70"/>
      <c r="AFL425" s="70"/>
      <c r="AFM425" s="70"/>
      <c r="AFN425" s="70"/>
      <c r="AFO425" s="70"/>
      <c r="AFP425" s="70"/>
      <c r="AFQ425" s="70"/>
      <c r="AFR425" s="70"/>
      <c r="AFS425" s="70"/>
      <c r="AFT425" s="70"/>
      <c r="AFU425" s="70"/>
      <c r="AFV425" s="70"/>
      <c r="AFW425" s="70"/>
      <c r="AFX425" s="70"/>
      <c r="AFY425" s="70"/>
      <c r="AFZ425" s="70"/>
      <c r="AGA425" s="70"/>
      <c r="AGB425" s="70"/>
      <c r="AGC425" s="70"/>
      <c r="AGD425" s="70"/>
      <c r="AGE425" s="70"/>
      <c r="AGF425" s="70"/>
      <c r="AGG425" s="70"/>
      <c r="AGH425" s="70"/>
      <c r="AGI425" s="70"/>
      <c r="AGJ425" s="70"/>
      <c r="AGK425" s="70"/>
      <c r="AGL425" s="70"/>
      <c r="AGM425" s="70"/>
      <c r="AGN425" s="70"/>
      <c r="AGO425" s="70"/>
      <c r="AGP425" s="70"/>
      <c r="AGQ425" s="70"/>
      <c r="AGR425" s="70"/>
      <c r="AGS425" s="70"/>
      <c r="AGT425" s="70"/>
      <c r="AGU425" s="70"/>
      <c r="AGV425" s="70"/>
      <c r="AGW425" s="70"/>
      <c r="AGX425" s="70"/>
      <c r="AGY425" s="70"/>
      <c r="AGZ425" s="70"/>
      <c r="AHA425" s="70"/>
      <c r="AHB425" s="70"/>
      <c r="AHC425" s="70"/>
      <c r="AHD425" s="70"/>
      <c r="AHE425" s="70"/>
      <c r="AHF425" s="70"/>
      <c r="AHG425" s="70"/>
      <c r="AHH425" s="70"/>
      <c r="AHI425" s="70"/>
      <c r="AHJ425" s="70"/>
      <c r="AHK425" s="70"/>
      <c r="AHL425" s="70"/>
      <c r="AHM425" s="70"/>
      <c r="AHN425" s="70"/>
      <c r="AHO425" s="70"/>
      <c r="AHP425" s="70"/>
      <c r="AHQ425" s="70"/>
      <c r="AHR425" s="70"/>
      <c r="AHS425" s="70"/>
      <c r="AHT425" s="70"/>
      <c r="AHU425" s="70"/>
      <c r="AHV425" s="70"/>
      <c r="AHW425" s="70"/>
      <c r="AHX425" s="70"/>
      <c r="AHY425" s="70"/>
      <c r="AHZ425" s="70"/>
      <c r="AIA425" s="70"/>
      <c r="AIB425" s="70"/>
      <c r="AIC425" s="70"/>
      <c r="AID425" s="70"/>
      <c r="AIE425" s="70"/>
      <c r="AIF425" s="70"/>
      <c r="AIG425" s="70"/>
      <c r="AIH425" s="70"/>
      <c r="AII425" s="70"/>
      <c r="AIJ425" s="70"/>
      <c r="AIK425" s="70"/>
      <c r="AIL425" s="70"/>
      <c r="AIM425" s="70"/>
      <c r="AIN425" s="70"/>
      <c r="AIO425" s="70"/>
      <c r="AIP425" s="70"/>
      <c r="AIQ425" s="70"/>
      <c r="AIR425" s="70"/>
      <c r="AIS425" s="70"/>
      <c r="AIT425" s="70"/>
      <c r="AIU425" s="70"/>
      <c r="AIV425" s="70"/>
      <c r="AIW425" s="70"/>
      <c r="AIX425" s="70"/>
      <c r="AIY425" s="70"/>
      <c r="AIZ425" s="70"/>
      <c r="AJA425" s="70"/>
      <c r="AJB425" s="70"/>
      <c r="AJC425" s="70"/>
      <c r="AJD425" s="70"/>
      <c r="AJE425" s="70"/>
      <c r="AJF425" s="70"/>
      <c r="AJG425" s="70"/>
      <c r="AJH425" s="70"/>
      <c r="AJI425" s="70"/>
      <c r="AJJ425" s="70"/>
      <c r="AJK425" s="70"/>
      <c r="AJL425" s="70"/>
      <c r="AJM425" s="70"/>
      <c r="AJN425" s="70"/>
      <c r="AJO425" s="70"/>
      <c r="AJP425" s="70"/>
      <c r="AJQ425" s="70"/>
      <c r="AJR425" s="70"/>
      <c r="AJS425" s="70"/>
      <c r="AJT425" s="70"/>
      <c r="AJU425" s="70"/>
      <c r="AJV425" s="70"/>
      <c r="AJW425" s="70"/>
      <c r="AJX425" s="70"/>
      <c r="AJY425" s="70"/>
      <c r="AJZ425" s="70"/>
      <c r="AKA425" s="70"/>
      <c r="AKB425" s="70"/>
      <c r="AKC425" s="70"/>
      <c r="AKD425" s="70"/>
      <c r="AKE425" s="70"/>
      <c r="AKF425" s="70"/>
      <c r="AKG425" s="70"/>
      <c r="AKH425" s="70"/>
      <c r="AKI425" s="70"/>
      <c r="AKJ425" s="70"/>
      <c r="AKK425" s="70"/>
      <c r="AKL425" s="70"/>
      <c r="AKM425" s="70"/>
      <c r="AKN425" s="70"/>
      <c r="AKO425" s="70"/>
      <c r="AKP425" s="70"/>
      <c r="AKQ425" s="70"/>
      <c r="AKR425" s="70"/>
      <c r="AKS425" s="70"/>
      <c r="AKT425" s="70"/>
      <c r="AKU425" s="70"/>
      <c r="AKV425" s="70"/>
      <c r="AKW425" s="70"/>
      <c r="AKX425" s="70"/>
      <c r="AKY425" s="70"/>
      <c r="AKZ425" s="70"/>
      <c r="ALA425" s="70"/>
      <c r="ALB425" s="70"/>
      <c r="ALC425" s="70"/>
      <c r="ALD425" s="70"/>
      <c r="ALE425" s="70"/>
      <c r="ALF425" s="70"/>
      <c r="ALG425" s="70"/>
      <c r="ALH425" s="70"/>
      <c r="ALI425" s="70"/>
      <c r="ALJ425" s="70"/>
      <c r="ALK425" s="70"/>
      <c r="ALL425" s="70"/>
      <c r="ALM425" s="70"/>
      <c r="ALN425" s="70"/>
      <c r="ALO425" s="70"/>
      <c r="ALP425" s="70"/>
      <c r="ALQ425" s="70"/>
      <c r="ALR425" s="70"/>
      <c r="ALS425" s="70"/>
      <c r="ALT425" s="70"/>
      <c r="ALU425" s="70"/>
      <c r="ALV425" s="70"/>
      <c r="ALW425" s="70"/>
      <c r="ALX425" s="70"/>
      <c r="ALY425" s="70"/>
      <c r="ALZ425" s="70"/>
      <c r="AMA425" s="70"/>
      <c r="AMB425" s="70"/>
      <c r="AMC425" s="70"/>
      <c r="AMD425" s="70"/>
      <c r="AME425" s="70"/>
      <c r="AMF425" s="70"/>
      <c r="AMG425" s="70"/>
      <c r="AMH425" s="70"/>
      <c r="AMI425" s="70"/>
      <c r="AMK425" s="70"/>
    </row>
    <row r="426" customFormat="false" ht="17.35" hidden="false" customHeight="false" outlineLevel="0" collapsed="false">
      <c r="A426" s="44"/>
    </row>
    <row r="427" customFormat="false" ht="17.35" hidden="false" customHeight="false" outlineLevel="0" collapsed="false">
      <c r="A427" s="44"/>
    </row>
    <row r="428" customFormat="false" ht="17.35" hidden="false" customHeight="false" outlineLevel="0" collapsed="false">
      <c r="A428" s="44"/>
    </row>
    <row r="429" customFormat="false" ht="17.35" hidden="false" customHeight="false" outlineLevel="0" collapsed="false">
      <c r="A429" s="44"/>
    </row>
    <row r="430" customFormat="false" ht="17.35" hidden="false" customHeight="false" outlineLevel="0" collapsed="false">
      <c r="A430" s="44"/>
    </row>
    <row r="431" customFormat="false" ht="17.35" hidden="false" customHeight="false" outlineLevel="0" collapsed="false">
      <c r="A431" s="44"/>
    </row>
    <row r="432" customFormat="false" ht="17.35" hidden="false" customHeight="false" outlineLevel="0" collapsed="false">
      <c r="A432" s="44"/>
    </row>
    <row r="433" customFormat="false" ht="17.35" hidden="false" customHeight="false" outlineLevel="0" collapsed="false">
      <c r="A433" s="44"/>
    </row>
    <row r="434" customFormat="false" ht="17.35" hidden="false" customHeight="false" outlineLevel="0" collapsed="false">
      <c r="A434" s="44"/>
    </row>
    <row r="435" customFormat="false" ht="17.35" hidden="false" customHeight="false" outlineLevel="0" collapsed="false">
      <c r="A435" s="44"/>
    </row>
    <row r="436" customFormat="false" ht="17.35" hidden="false" customHeight="false" outlineLevel="0" collapsed="false">
      <c r="A436" s="44"/>
    </row>
    <row r="437" customFormat="false" ht="17.35" hidden="false" customHeight="false" outlineLevel="0" collapsed="false">
      <c r="A437" s="44"/>
    </row>
    <row r="438" customFormat="false" ht="17.35" hidden="false" customHeight="false" outlineLevel="0" collapsed="false">
      <c r="A438" s="44"/>
    </row>
    <row r="439" customFormat="false" ht="17.35" hidden="false" customHeight="false" outlineLevel="0" collapsed="false">
      <c r="A439" s="44"/>
    </row>
    <row r="440" customFormat="false" ht="17.35" hidden="false" customHeight="false" outlineLevel="0" collapsed="false">
      <c r="A440" s="44"/>
    </row>
    <row r="441" s="70" customFormat="true" ht="17.35" hidden="false" customHeight="false" outlineLevel="0" collapsed="false">
      <c r="A441" s="44"/>
      <c r="B441" s="44"/>
      <c r="C441" s="45"/>
      <c r="D441" s="46"/>
      <c r="E441" s="47"/>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c r="DA441" s="48"/>
      <c r="DB441" s="48"/>
      <c r="DC441" s="48"/>
      <c r="DD441" s="48"/>
      <c r="DE441" s="48"/>
      <c r="DF441" s="48"/>
      <c r="DG441" s="48"/>
      <c r="DH441" s="48"/>
      <c r="DI441" s="48"/>
      <c r="DJ441" s="48"/>
      <c r="DK441" s="48"/>
      <c r="DL441" s="48"/>
      <c r="DM441" s="48"/>
      <c r="DN441" s="48"/>
      <c r="DO441" s="48"/>
      <c r="DP441" s="48"/>
      <c r="DQ441" s="48"/>
      <c r="DR441" s="48"/>
      <c r="DS441" s="48"/>
      <c r="DT441" s="48"/>
      <c r="DU441" s="48"/>
      <c r="DV441" s="48"/>
      <c r="DW441" s="48"/>
      <c r="DX441" s="48"/>
      <c r="DY441" s="48"/>
      <c r="DZ441" s="48"/>
      <c r="EA441" s="48"/>
      <c r="EB441" s="48"/>
      <c r="EC441" s="48"/>
      <c r="ED441" s="48"/>
      <c r="EE441" s="48"/>
      <c r="EF441" s="48"/>
      <c r="EG441" s="48"/>
      <c r="EH441" s="48"/>
      <c r="EI441" s="48"/>
      <c r="EJ441" s="48"/>
      <c r="EK441" s="48"/>
      <c r="EL441" s="48"/>
      <c r="EM441" s="48"/>
      <c r="EN441" s="48"/>
      <c r="EO441" s="48"/>
      <c r="EP441" s="48"/>
      <c r="EQ441" s="48"/>
      <c r="ER441" s="48"/>
      <c r="ES441" s="48"/>
      <c r="ET441" s="48"/>
      <c r="EU441" s="48"/>
      <c r="EV441" s="48"/>
      <c r="EW441" s="48"/>
      <c r="EX441" s="48"/>
      <c r="EY441" s="48"/>
      <c r="EZ441" s="48"/>
      <c r="FA441" s="48"/>
      <c r="FB441" s="48"/>
      <c r="FC441" s="48"/>
      <c r="FD441" s="48"/>
      <c r="FE441" s="48"/>
      <c r="FF441" s="48"/>
      <c r="FG441" s="48"/>
      <c r="FH441" s="48"/>
      <c r="FI441" s="48"/>
      <c r="FJ441" s="48"/>
      <c r="FK441" s="48"/>
      <c r="FL441" s="48"/>
      <c r="FM441" s="48"/>
      <c r="FN441" s="48"/>
      <c r="FO441" s="48"/>
      <c r="FP441" s="48"/>
      <c r="FQ441" s="48"/>
      <c r="FR441" s="48"/>
      <c r="FS441" s="48"/>
      <c r="FT441" s="48"/>
      <c r="FU441" s="48"/>
      <c r="FV441" s="48"/>
      <c r="FW441" s="48"/>
      <c r="FX441" s="48"/>
      <c r="FY441" s="48"/>
      <c r="FZ441" s="48"/>
      <c r="GA441" s="48"/>
      <c r="GB441" s="48"/>
      <c r="GC441" s="48"/>
      <c r="GD441" s="48"/>
      <c r="GE441" s="48"/>
      <c r="GF441" s="48"/>
      <c r="GG441" s="48"/>
      <c r="GH441" s="48"/>
      <c r="GI441" s="48"/>
      <c r="GJ441" s="48"/>
      <c r="GK441" s="48"/>
      <c r="GL441" s="48"/>
      <c r="GM441" s="48"/>
      <c r="GN441" s="48"/>
      <c r="GO441" s="48"/>
      <c r="GP441" s="48"/>
      <c r="GQ441" s="48"/>
      <c r="GR441" s="48"/>
      <c r="GS441" s="48"/>
      <c r="GT441" s="48"/>
      <c r="GU441" s="48"/>
      <c r="GV441" s="48"/>
      <c r="GW441" s="48"/>
      <c r="GX441" s="48"/>
      <c r="GY441" s="48"/>
      <c r="GZ441" s="48"/>
      <c r="HA441" s="48"/>
      <c r="HB441" s="48"/>
      <c r="HC441" s="48"/>
      <c r="HD441" s="48"/>
      <c r="HE441" s="48"/>
      <c r="HF441" s="48"/>
      <c r="HG441" s="48"/>
      <c r="HH441" s="48"/>
      <c r="HI441" s="48"/>
      <c r="HJ441" s="48"/>
      <c r="HK441" s="48"/>
      <c r="HL441" s="48"/>
      <c r="HM441" s="48"/>
      <c r="HN441" s="48"/>
      <c r="HO441" s="48"/>
      <c r="HP441" s="48"/>
      <c r="HQ441" s="48"/>
      <c r="HR441" s="48"/>
      <c r="HS441" s="48"/>
      <c r="HT441" s="48"/>
      <c r="HU441" s="48"/>
      <c r="HV441" s="48"/>
      <c r="HW441" s="48"/>
      <c r="HX441" s="48"/>
      <c r="HY441" s="48"/>
      <c r="HZ441" s="48"/>
      <c r="IA441" s="48"/>
      <c r="IB441" s="48"/>
      <c r="IC441" s="48"/>
      <c r="ID441" s="48"/>
      <c r="IE441" s="48"/>
      <c r="IF441" s="48"/>
      <c r="IG441" s="48"/>
      <c r="IH441" s="48"/>
      <c r="II441" s="48"/>
      <c r="IJ441" s="48"/>
      <c r="IK441" s="48"/>
      <c r="IL441" s="48"/>
      <c r="IM441" s="48"/>
      <c r="IN441" s="48"/>
      <c r="IO441" s="48"/>
      <c r="IP441" s="48"/>
      <c r="IQ441" s="48"/>
      <c r="IR441" s="48"/>
      <c r="IS441" s="48"/>
      <c r="IT441" s="48"/>
      <c r="IU441" s="48"/>
      <c r="IV441" s="48"/>
      <c r="IW441" s="48"/>
      <c r="IX441" s="48"/>
      <c r="IY441" s="48"/>
      <c r="IZ441" s="48"/>
      <c r="JA441" s="48"/>
      <c r="JB441" s="48"/>
      <c r="JC441" s="48"/>
      <c r="JD441" s="48"/>
      <c r="JE441" s="48"/>
      <c r="JF441" s="48"/>
      <c r="JG441" s="48"/>
      <c r="JH441" s="48"/>
      <c r="JI441" s="48"/>
      <c r="JJ441" s="48"/>
      <c r="JK441" s="48"/>
      <c r="JL441" s="48"/>
      <c r="JM441" s="48"/>
      <c r="JN441" s="48"/>
      <c r="JO441" s="48"/>
      <c r="JP441" s="48"/>
      <c r="JQ441" s="48"/>
      <c r="JR441" s="48"/>
      <c r="JS441" s="48"/>
      <c r="JT441" s="48"/>
      <c r="JU441" s="48"/>
      <c r="JV441" s="48"/>
      <c r="JW441" s="48"/>
      <c r="JX441" s="48"/>
      <c r="JY441" s="48"/>
      <c r="JZ441" s="48"/>
      <c r="KA441" s="48"/>
      <c r="KB441" s="48"/>
      <c r="KC441" s="48"/>
      <c r="KD441" s="48"/>
      <c r="KE441" s="48"/>
      <c r="KF441" s="48"/>
      <c r="KG441" s="48"/>
      <c r="KH441" s="48"/>
      <c r="KI441" s="48"/>
      <c r="KJ441" s="48"/>
      <c r="KK441" s="48"/>
      <c r="KL441" s="48"/>
      <c r="KM441" s="48"/>
      <c r="KN441" s="48"/>
      <c r="KO441" s="48"/>
      <c r="KP441" s="48"/>
      <c r="KQ441" s="48"/>
      <c r="KR441" s="48"/>
      <c r="KS441" s="48"/>
      <c r="KT441" s="48"/>
      <c r="KU441" s="48"/>
      <c r="KV441" s="48"/>
      <c r="KW441" s="48"/>
      <c r="KX441" s="48"/>
      <c r="KY441" s="48"/>
      <c r="KZ441" s="48"/>
      <c r="LA441" s="48"/>
      <c r="LB441" s="48"/>
      <c r="LC441" s="48"/>
      <c r="LD441" s="48"/>
      <c r="LE441" s="48"/>
      <c r="LF441" s="48"/>
      <c r="LG441" s="48"/>
      <c r="LH441" s="48"/>
      <c r="LI441" s="48"/>
      <c r="LJ441" s="48"/>
      <c r="LK441" s="48"/>
      <c r="LL441" s="48"/>
      <c r="LM441" s="48"/>
      <c r="LN441" s="48"/>
      <c r="LO441" s="48"/>
      <c r="LP441" s="48"/>
      <c r="LQ441" s="48"/>
      <c r="LR441" s="48"/>
      <c r="LS441" s="48"/>
      <c r="LT441" s="48"/>
      <c r="LU441" s="48"/>
      <c r="LV441" s="48"/>
      <c r="LW441" s="48"/>
      <c r="LX441" s="48"/>
      <c r="LY441" s="48"/>
      <c r="LZ441" s="48"/>
      <c r="MA441" s="48"/>
      <c r="MB441" s="48"/>
      <c r="MC441" s="48"/>
      <c r="MD441" s="48"/>
      <c r="ME441" s="48"/>
      <c r="MF441" s="48"/>
      <c r="MG441" s="48"/>
      <c r="MH441" s="48"/>
      <c r="MI441" s="48"/>
      <c r="MJ441" s="48"/>
      <c r="MK441" s="48"/>
      <c r="ML441" s="48"/>
      <c r="MM441" s="48"/>
      <c r="MN441" s="48"/>
      <c r="MO441" s="48"/>
      <c r="MP441" s="48"/>
      <c r="MQ441" s="48"/>
      <c r="MR441" s="48"/>
      <c r="MS441" s="48"/>
      <c r="MT441" s="48"/>
      <c r="MU441" s="48"/>
      <c r="MV441" s="48"/>
      <c r="MW441" s="48"/>
      <c r="MX441" s="48"/>
      <c r="MY441" s="48"/>
      <c r="MZ441" s="48"/>
      <c r="NA441" s="48"/>
      <c r="NB441" s="48"/>
      <c r="NC441" s="48"/>
      <c r="ND441" s="48"/>
      <c r="NE441" s="48"/>
      <c r="NF441" s="48"/>
      <c r="NG441" s="48"/>
      <c r="NH441" s="48"/>
      <c r="NI441" s="48"/>
      <c r="NJ441" s="48"/>
      <c r="NK441" s="48"/>
      <c r="NL441" s="48"/>
      <c r="NM441" s="48"/>
      <c r="NN441" s="48"/>
      <c r="NO441" s="48"/>
      <c r="NP441" s="48"/>
      <c r="NQ441" s="48"/>
      <c r="NR441" s="48"/>
      <c r="NS441" s="48"/>
      <c r="NT441" s="48"/>
      <c r="NU441" s="48"/>
      <c r="NV441" s="48"/>
      <c r="NW441" s="48"/>
      <c r="NX441" s="48"/>
      <c r="NY441" s="48"/>
      <c r="NZ441" s="48"/>
      <c r="OA441" s="48"/>
      <c r="OB441" s="48"/>
      <c r="OC441" s="48"/>
      <c r="OD441" s="48"/>
      <c r="OE441" s="48"/>
      <c r="OF441" s="48"/>
      <c r="OG441" s="48"/>
      <c r="OH441" s="48"/>
      <c r="OI441" s="48"/>
      <c r="OJ441" s="48"/>
      <c r="OK441" s="48"/>
      <c r="OL441" s="48"/>
      <c r="OM441" s="48"/>
      <c r="ON441" s="48"/>
      <c r="OO441" s="48"/>
      <c r="OP441" s="48"/>
      <c r="OQ441" s="48"/>
      <c r="OR441" s="48"/>
      <c r="OS441" s="48"/>
      <c r="OT441" s="48"/>
      <c r="OU441" s="48"/>
      <c r="OV441" s="48"/>
      <c r="OW441" s="48"/>
      <c r="OX441" s="48"/>
      <c r="OY441" s="48"/>
      <c r="OZ441" s="48"/>
      <c r="PA441" s="48"/>
      <c r="PB441" s="48"/>
      <c r="PC441" s="48"/>
      <c r="PD441" s="48"/>
      <c r="PE441" s="48"/>
      <c r="PF441" s="48"/>
      <c r="PG441" s="48"/>
      <c r="PH441" s="48"/>
      <c r="PI441" s="48"/>
      <c r="PJ441" s="48"/>
      <c r="PK441" s="48"/>
      <c r="PL441" s="48"/>
      <c r="PM441" s="48"/>
      <c r="PN441" s="48"/>
      <c r="PO441" s="48"/>
      <c r="PP441" s="48"/>
      <c r="PQ441" s="48"/>
      <c r="PR441" s="48"/>
      <c r="PS441" s="48"/>
      <c r="PT441" s="48"/>
      <c r="PU441" s="48"/>
      <c r="PV441" s="48"/>
      <c r="PW441" s="48"/>
      <c r="PX441" s="48"/>
      <c r="PY441" s="48"/>
      <c r="PZ441" s="48"/>
      <c r="QA441" s="48"/>
      <c r="QB441" s="48"/>
      <c r="QC441" s="48"/>
      <c r="QD441" s="48"/>
      <c r="QE441" s="48"/>
      <c r="QF441" s="48"/>
      <c r="QG441" s="48"/>
      <c r="QH441" s="48"/>
      <c r="QI441" s="48"/>
      <c r="QJ441" s="48"/>
      <c r="QK441" s="48"/>
      <c r="QL441" s="48"/>
      <c r="QM441" s="48"/>
      <c r="QN441" s="48"/>
      <c r="QO441" s="48"/>
      <c r="QP441" s="48"/>
      <c r="QQ441" s="48"/>
      <c r="QR441" s="48"/>
      <c r="QS441" s="48"/>
      <c r="QT441" s="48"/>
      <c r="QU441" s="48"/>
      <c r="QV441" s="48"/>
      <c r="QW441" s="48"/>
      <c r="QX441" s="48"/>
      <c r="QY441" s="48"/>
      <c r="QZ441" s="48"/>
      <c r="RA441" s="48"/>
      <c r="RB441" s="48"/>
      <c r="RC441" s="48"/>
      <c r="RD441" s="48"/>
      <c r="RE441" s="48"/>
      <c r="RF441" s="48"/>
      <c r="RG441" s="48"/>
      <c r="RH441" s="48"/>
      <c r="RI441" s="48"/>
      <c r="RJ441" s="48"/>
      <c r="RK441" s="48"/>
      <c r="RL441" s="48"/>
      <c r="RM441" s="48"/>
      <c r="RN441" s="48"/>
      <c r="RO441" s="48"/>
      <c r="RP441" s="48"/>
      <c r="RQ441" s="48"/>
      <c r="RR441" s="48"/>
      <c r="RS441" s="48"/>
      <c r="RT441" s="48"/>
      <c r="RU441" s="48"/>
      <c r="RV441" s="48"/>
      <c r="RW441" s="48"/>
      <c r="RX441" s="48"/>
      <c r="RY441" s="48"/>
      <c r="RZ441" s="48"/>
      <c r="SA441" s="48"/>
      <c r="SB441" s="48"/>
      <c r="SC441" s="48"/>
      <c r="SD441" s="48"/>
      <c r="SE441" s="48"/>
      <c r="SF441" s="48"/>
      <c r="SG441" s="48"/>
      <c r="SH441" s="48"/>
      <c r="SI441" s="48"/>
      <c r="SJ441" s="48"/>
      <c r="SK441" s="48"/>
      <c r="SL441" s="48"/>
      <c r="SM441" s="48"/>
      <c r="SN441" s="48"/>
      <c r="SO441" s="48"/>
      <c r="SP441" s="48"/>
      <c r="SQ441" s="48"/>
      <c r="SR441" s="48"/>
      <c r="SS441" s="48"/>
      <c r="ST441" s="48"/>
      <c r="SU441" s="48"/>
      <c r="SV441" s="48"/>
      <c r="SW441" s="48"/>
      <c r="SX441" s="48"/>
      <c r="SY441" s="48"/>
      <c r="SZ441" s="48"/>
      <c r="TA441" s="48"/>
      <c r="TB441" s="48"/>
      <c r="TC441" s="48"/>
      <c r="TD441" s="48"/>
      <c r="TE441" s="48"/>
      <c r="TF441" s="48"/>
      <c r="TG441" s="48"/>
      <c r="TH441" s="48"/>
      <c r="TI441" s="48"/>
      <c r="TJ441" s="48"/>
      <c r="TK441" s="48"/>
      <c r="TL441" s="48"/>
      <c r="TM441" s="48"/>
      <c r="TN441" s="48"/>
      <c r="TO441" s="48"/>
      <c r="TP441" s="48"/>
      <c r="TQ441" s="48"/>
      <c r="TR441" s="48"/>
      <c r="TS441" s="48"/>
      <c r="TT441" s="48"/>
      <c r="TU441" s="48"/>
      <c r="TV441" s="48"/>
      <c r="TW441" s="48"/>
      <c r="TX441" s="48"/>
      <c r="TY441" s="48"/>
      <c r="TZ441" s="48"/>
      <c r="UA441" s="48"/>
      <c r="UB441" s="48"/>
      <c r="UC441" s="48"/>
      <c r="UD441" s="48"/>
      <c r="UE441" s="48"/>
      <c r="UF441" s="48"/>
      <c r="UG441" s="48"/>
      <c r="UH441" s="48"/>
      <c r="UI441" s="48"/>
      <c r="UJ441" s="48"/>
      <c r="UK441" s="48"/>
      <c r="UL441" s="48"/>
      <c r="UM441" s="48"/>
      <c r="UN441" s="48"/>
      <c r="UO441" s="48"/>
      <c r="UP441" s="48"/>
      <c r="UQ441" s="48"/>
      <c r="UR441" s="48"/>
      <c r="US441" s="48"/>
      <c r="UT441" s="48"/>
      <c r="UU441" s="48"/>
      <c r="UV441" s="48"/>
      <c r="UW441" s="48"/>
      <c r="UX441" s="48"/>
      <c r="UY441" s="48"/>
      <c r="UZ441" s="48"/>
      <c r="VA441" s="48"/>
      <c r="VB441" s="48"/>
      <c r="VC441" s="48"/>
      <c r="VD441" s="48"/>
      <c r="VE441" s="48"/>
      <c r="VF441" s="48"/>
      <c r="VG441" s="48"/>
      <c r="VH441" s="48"/>
      <c r="VI441" s="48"/>
      <c r="VJ441" s="48"/>
      <c r="VK441" s="48"/>
      <c r="VL441" s="48"/>
      <c r="VM441" s="48"/>
      <c r="VN441" s="48"/>
      <c r="VO441" s="48"/>
      <c r="VP441" s="48"/>
      <c r="VQ441" s="48"/>
      <c r="VR441" s="48"/>
      <c r="VS441" s="48"/>
      <c r="VT441" s="48"/>
      <c r="VU441" s="48"/>
      <c r="VV441" s="48"/>
      <c r="VW441" s="48"/>
      <c r="VX441" s="48"/>
      <c r="VY441" s="48"/>
      <c r="VZ441" s="48"/>
      <c r="WA441" s="48"/>
      <c r="WB441" s="48"/>
      <c r="WC441" s="48"/>
      <c r="WD441" s="48"/>
      <c r="WE441" s="48"/>
      <c r="WF441" s="48"/>
      <c r="WG441" s="48"/>
      <c r="WH441" s="48"/>
      <c r="WI441" s="48"/>
      <c r="WJ441" s="48"/>
      <c r="WK441" s="48"/>
      <c r="WL441" s="48"/>
      <c r="WM441" s="48"/>
      <c r="WN441" s="48"/>
      <c r="WO441" s="48"/>
      <c r="WP441" s="48"/>
      <c r="WQ441" s="48"/>
      <c r="WR441" s="48"/>
      <c r="WS441" s="48"/>
      <c r="WT441" s="48"/>
      <c r="WU441" s="48"/>
      <c r="WV441" s="48"/>
      <c r="WW441" s="48"/>
      <c r="WX441" s="48"/>
      <c r="WY441" s="48"/>
      <c r="WZ441" s="48"/>
      <c r="XA441" s="48"/>
      <c r="XB441" s="48"/>
      <c r="XC441" s="48"/>
      <c r="XD441" s="48"/>
      <c r="XE441" s="48"/>
      <c r="XF441" s="48"/>
      <c r="XG441" s="48"/>
      <c r="XH441" s="48"/>
      <c r="XI441" s="48"/>
      <c r="XJ441" s="48"/>
      <c r="XK441" s="48"/>
      <c r="XL441" s="48"/>
      <c r="XM441" s="48"/>
      <c r="XN441" s="48"/>
      <c r="XO441" s="48"/>
      <c r="XP441" s="48"/>
      <c r="XQ441" s="48"/>
      <c r="XR441" s="48"/>
      <c r="XS441" s="48"/>
      <c r="XT441" s="48"/>
      <c r="XU441" s="48"/>
      <c r="XV441" s="48"/>
      <c r="XW441" s="48"/>
      <c r="XX441" s="48"/>
      <c r="XY441" s="48"/>
      <c r="XZ441" s="48"/>
      <c r="YA441" s="48"/>
      <c r="YB441" s="48"/>
      <c r="YC441" s="48"/>
      <c r="YD441" s="48"/>
      <c r="YE441" s="48"/>
      <c r="YF441" s="48"/>
      <c r="YG441" s="48"/>
      <c r="YH441" s="48"/>
      <c r="YI441" s="48"/>
      <c r="YJ441" s="48"/>
      <c r="YK441" s="48"/>
      <c r="YL441" s="48"/>
      <c r="YM441" s="48"/>
      <c r="YN441" s="48"/>
      <c r="YO441" s="48"/>
      <c r="YP441" s="48"/>
      <c r="YQ441" s="48"/>
      <c r="YR441" s="48"/>
      <c r="YS441" s="48"/>
      <c r="YT441" s="48"/>
      <c r="YU441" s="48"/>
      <c r="YV441" s="48"/>
      <c r="YW441" s="48"/>
      <c r="YX441" s="48"/>
      <c r="YY441" s="48"/>
      <c r="YZ441" s="48"/>
      <c r="ZA441" s="48"/>
      <c r="ZB441" s="48"/>
      <c r="ZC441" s="48"/>
      <c r="ZD441" s="48"/>
      <c r="ZE441" s="48"/>
      <c r="ZF441" s="48"/>
      <c r="ZG441" s="48"/>
      <c r="ZH441" s="48"/>
      <c r="ZI441" s="48"/>
      <c r="ZJ441" s="48"/>
      <c r="ZK441" s="48"/>
      <c r="ZL441" s="48"/>
      <c r="ZM441" s="48"/>
      <c r="ZN441" s="48"/>
      <c r="ZO441" s="48"/>
      <c r="ZP441" s="48"/>
      <c r="ZQ441" s="48"/>
      <c r="ZR441" s="48"/>
      <c r="ZS441" s="48"/>
      <c r="ZT441" s="48"/>
      <c r="ZU441" s="48"/>
      <c r="ZV441" s="48"/>
      <c r="ZW441" s="48"/>
      <c r="ZX441" s="48"/>
      <c r="ZY441" s="48"/>
      <c r="ZZ441" s="48"/>
      <c r="AAA441" s="48"/>
      <c r="AAB441" s="48"/>
      <c r="AAC441" s="48"/>
      <c r="AAD441" s="48"/>
      <c r="AAE441" s="48"/>
      <c r="AAF441" s="48"/>
      <c r="AAG441" s="48"/>
      <c r="AAH441" s="48"/>
      <c r="AAI441" s="48"/>
      <c r="AAJ441" s="48"/>
      <c r="AAK441" s="48"/>
      <c r="AAL441" s="48"/>
      <c r="AAM441" s="48"/>
      <c r="AAN441" s="48"/>
      <c r="AAO441" s="48"/>
      <c r="AAP441" s="48"/>
      <c r="AAQ441" s="48"/>
      <c r="AAR441" s="48"/>
      <c r="AAS441" s="48"/>
      <c r="AAT441" s="48"/>
      <c r="AAU441" s="48"/>
      <c r="AAV441" s="48"/>
      <c r="AAW441" s="48"/>
      <c r="AAX441" s="48"/>
      <c r="AAY441" s="48"/>
      <c r="AAZ441" s="48"/>
      <c r="ABA441" s="48"/>
      <c r="ABB441" s="48"/>
      <c r="ABC441" s="48"/>
      <c r="ABD441" s="48"/>
      <c r="ABE441" s="48"/>
      <c r="ABF441" s="48"/>
      <c r="ABG441" s="48"/>
      <c r="ABH441" s="48"/>
      <c r="ABI441" s="48"/>
      <c r="ABJ441" s="48"/>
      <c r="ABK441" s="48"/>
      <c r="ABL441" s="48"/>
      <c r="ABM441" s="48"/>
      <c r="ABN441" s="48"/>
      <c r="ABO441" s="48"/>
      <c r="ABP441" s="48"/>
      <c r="ABQ441" s="48"/>
      <c r="ABR441" s="48"/>
      <c r="ABS441" s="48"/>
      <c r="ABT441" s="48"/>
      <c r="ABU441" s="48"/>
      <c r="ABV441" s="48"/>
      <c r="ABW441" s="48"/>
      <c r="ABX441" s="48"/>
      <c r="ABY441" s="48"/>
      <c r="ABZ441" s="48"/>
      <c r="ACA441" s="48"/>
      <c r="ACB441" s="48"/>
      <c r="ACC441" s="48"/>
      <c r="ACD441" s="48"/>
      <c r="ACE441" s="48"/>
      <c r="ACF441" s="48"/>
      <c r="ACG441" s="48"/>
      <c r="ACH441" s="48"/>
      <c r="ACI441" s="48"/>
      <c r="ACJ441" s="48"/>
      <c r="ACK441" s="48"/>
      <c r="ACL441" s="48"/>
      <c r="ACM441" s="48"/>
      <c r="ACN441" s="48"/>
      <c r="ACO441" s="48"/>
      <c r="ACP441" s="48"/>
      <c r="ACQ441" s="48"/>
      <c r="ACR441" s="48"/>
      <c r="ACS441" s="48"/>
      <c r="ACT441" s="48"/>
      <c r="ACU441" s="48"/>
      <c r="ACV441" s="48"/>
      <c r="ACW441" s="48"/>
      <c r="ACX441" s="48"/>
      <c r="ACY441" s="48"/>
      <c r="ACZ441" s="48"/>
      <c r="ADA441" s="48"/>
      <c r="ADB441" s="48"/>
      <c r="ADC441" s="48"/>
      <c r="ADD441" s="48"/>
      <c r="ADE441" s="48"/>
      <c r="ADF441" s="48"/>
      <c r="ADG441" s="48"/>
      <c r="ADH441" s="48"/>
      <c r="ADI441" s="48"/>
      <c r="ADJ441" s="48"/>
      <c r="ADK441" s="48"/>
      <c r="ADL441" s="48"/>
      <c r="ADM441" s="48"/>
      <c r="ADN441" s="48"/>
      <c r="ADO441" s="48"/>
      <c r="ADP441" s="48"/>
      <c r="ADQ441" s="48"/>
      <c r="ADR441" s="48"/>
      <c r="ADS441" s="48"/>
      <c r="ADT441" s="48"/>
      <c r="ADU441" s="48"/>
      <c r="ADV441" s="48"/>
      <c r="ADW441" s="48"/>
      <c r="ADX441" s="48"/>
      <c r="ADY441" s="48"/>
      <c r="ADZ441" s="48"/>
      <c r="AEA441" s="48"/>
      <c r="AEB441" s="48"/>
      <c r="AEC441" s="48"/>
      <c r="AED441" s="48"/>
      <c r="AEE441" s="48"/>
      <c r="AEF441" s="48"/>
      <c r="AEG441" s="48"/>
      <c r="AEH441" s="48"/>
      <c r="AEI441" s="48"/>
      <c r="AEJ441" s="48"/>
      <c r="AEK441" s="48"/>
      <c r="AEL441" s="48"/>
      <c r="AEM441" s="48"/>
      <c r="AEN441" s="48"/>
      <c r="AEO441" s="48"/>
      <c r="AEP441" s="48"/>
      <c r="AEQ441" s="48"/>
      <c r="AER441" s="48"/>
      <c r="AES441" s="48"/>
      <c r="AET441" s="48"/>
      <c r="AEU441" s="48"/>
      <c r="AEV441" s="48"/>
      <c r="AEW441" s="48"/>
      <c r="AEX441" s="48"/>
      <c r="AEY441" s="48"/>
      <c r="AEZ441" s="48"/>
      <c r="AFA441" s="48"/>
      <c r="AFB441" s="48"/>
      <c r="AFC441" s="48"/>
      <c r="AFD441" s="48"/>
      <c r="AFE441" s="48"/>
      <c r="AFF441" s="48"/>
      <c r="AFG441" s="48"/>
      <c r="AFH441" s="48"/>
      <c r="AFI441" s="48"/>
      <c r="AFJ441" s="48"/>
      <c r="AFK441" s="48"/>
      <c r="AFL441" s="48"/>
      <c r="AFM441" s="48"/>
      <c r="AFN441" s="48"/>
      <c r="AFO441" s="48"/>
      <c r="AFP441" s="48"/>
      <c r="AFQ441" s="48"/>
      <c r="AFR441" s="48"/>
      <c r="AFS441" s="48"/>
      <c r="AFT441" s="48"/>
      <c r="AFU441" s="48"/>
      <c r="AFV441" s="48"/>
      <c r="AFW441" s="48"/>
      <c r="AFX441" s="48"/>
      <c r="AFY441" s="48"/>
      <c r="AFZ441" s="48"/>
      <c r="AGA441" s="48"/>
      <c r="AGB441" s="48"/>
      <c r="AGC441" s="48"/>
      <c r="AGD441" s="48"/>
      <c r="AGE441" s="48"/>
      <c r="AGF441" s="48"/>
      <c r="AGG441" s="48"/>
      <c r="AGH441" s="48"/>
      <c r="AGI441" s="48"/>
      <c r="AGJ441" s="48"/>
      <c r="AGK441" s="48"/>
      <c r="AGL441" s="48"/>
      <c r="AGM441" s="48"/>
      <c r="AGN441" s="48"/>
      <c r="AGO441" s="48"/>
      <c r="AGP441" s="48"/>
      <c r="AGQ441" s="48"/>
      <c r="AGR441" s="48"/>
      <c r="AGS441" s="48"/>
      <c r="AGT441" s="48"/>
      <c r="AGU441" s="48"/>
      <c r="AGV441" s="48"/>
      <c r="AGW441" s="48"/>
      <c r="AGX441" s="48"/>
      <c r="AGY441" s="48"/>
      <c r="AGZ441" s="48"/>
      <c r="AHA441" s="48"/>
      <c r="AHB441" s="48"/>
      <c r="AHC441" s="48"/>
      <c r="AHD441" s="48"/>
      <c r="AHE441" s="48"/>
      <c r="AHF441" s="48"/>
      <c r="AHG441" s="48"/>
      <c r="AHH441" s="48"/>
      <c r="AHI441" s="48"/>
      <c r="AHJ441" s="48"/>
      <c r="AHK441" s="48"/>
      <c r="AHL441" s="48"/>
      <c r="AHM441" s="48"/>
      <c r="AHN441" s="48"/>
      <c r="AHO441" s="48"/>
      <c r="AHP441" s="48"/>
      <c r="AHQ441" s="48"/>
      <c r="AHR441" s="48"/>
      <c r="AHS441" s="48"/>
      <c r="AHT441" s="48"/>
      <c r="AHU441" s="48"/>
      <c r="AHV441" s="48"/>
      <c r="AHW441" s="48"/>
      <c r="AHX441" s="48"/>
      <c r="AHY441" s="48"/>
      <c r="AHZ441" s="48"/>
      <c r="AIA441" s="48"/>
      <c r="AIB441" s="48"/>
      <c r="AIC441" s="48"/>
      <c r="AID441" s="48"/>
      <c r="AIE441" s="48"/>
      <c r="AIF441" s="48"/>
      <c r="AIG441" s="48"/>
      <c r="AIH441" s="48"/>
      <c r="AII441" s="48"/>
      <c r="AIJ441" s="48"/>
      <c r="AIK441" s="48"/>
      <c r="AIL441" s="48"/>
      <c r="AIM441" s="48"/>
      <c r="AIN441" s="48"/>
      <c r="AIO441" s="48"/>
      <c r="AIP441" s="48"/>
      <c r="AIQ441" s="48"/>
      <c r="AIR441" s="48"/>
      <c r="AIS441" s="48"/>
      <c r="AIT441" s="48"/>
      <c r="AIU441" s="48"/>
      <c r="AIV441" s="48"/>
      <c r="AIW441" s="48"/>
      <c r="AIX441" s="48"/>
      <c r="AIY441" s="48"/>
      <c r="AIZ441" s="48"/>
      <c r="AJA441" s="48"/>
      <c r="AJB441" s="48"/>
      <c r="AJC441" s="48"/>
      <c r="AJD441" s="48"/>
      <c r="AJE441" s="48"/>
      <c r="AJF441" s="48"/>
      <c r="AJG441" s="48"/>
      <c r="AJH441" s="48"/>
      <c r="AJI441" s="48"/>
      <c r="AJJ441" s="48"/>
      <c r="AJK441" s="48"/>
      <c r="AJL441" s="48"/>
      <c r="AJM441" s="48"/>
      <c r="AJN441" s="48"/>
      <c r="AJO441" s="48"/>
      <c r="AJP441" s="48"/>
      <c r="AJQ441" s="48"/>
      <c r="AJR441" s="48"/>
      <c r="AJS441" s="48"/>
      <c r="AJT441" s="48"/>
      <c r="AJU441" s="48"/>
      <c r="AJV441" s="48"/>
      <c r="AJW441" s="48"/>
      <c r="AJX441" s="48"/>
      <c r="AJY441" s="48"/>
      <c r="AJZ441" s="48"/>
      <c r="AKA441" s="48"/>
      <c r="AKB441" s="48"/>
      <c r="AKC441" s="48"/>
      <c r="AKD441" s="48"/>
      <c r="AKE441" s="48"/>
      <c r="AKF441" s="48"/>
      <c r="AKG441" s="48"/>
      <c r="AKH441" s="48"/>
      <c r="AKI441" s="48"/>
      <c r="AKJ441" s="48"/>
      <c r="AKK441" s="48"/>
      <c r="AKL441" s="48"/>
      <c r="AKM441" s="48"/>
      <c r="AKN441" s="48"/>
      <c r="AKO441" s="48"/>
      <c r="AKP441" s="48"/>
      <c r="AKQ441" s="48"/>
      <c r="AKR441" s="48"/>
      <c r="AKS441" s="48"/>
      <c r="AKT441" s="48"/>
      <c r="AKU441" s="48"/>
      <c r="AKV441" s="48"/>
      <c r="AKW441" s="48"/>
      <c r="AKX441" s="48"/>
      <c r="AKY441" s="48"/>
      <c r="AKZ441" s="48"/>
      <c r="ALA441" s="48"/>
      <c r="ALB441" s="48"/>
      <c r="ALC441" s="48"/>
      <c r="ALD441" s="48"/>
      <c r="ALE441" s="48"/>
      <c r="ALF441" s="48"/>
      <c r="ALG441" s="48"/>
      <c r="ALH441" s="48"/>
      <c r="ALI441" s="48"/>
      <c r="ALJ441" s="48"/>
      <c r="ALK441" s="48"/>
      <c r="ALL441" s="48"/>
      <c r="ALM441" s="48"/>
      <c r="ALN441" s="48"/>
      <c r="ALO441" s="48"/>
      <c r="ALP441" s="48"/>
      <c r="ALQ441" s="48"/>
      <c r="ALR441" s="48"/>
      <c r="ALS441" s="48"/>
      <c r="ALT441" s="48"/>
      <c r="ALU441" s="48"/>
      <c r="ALV441" s="48"/>
      <c r="ALW441" s="48"/>
      <c r="ALX441" s="48"/>
      <c r="ALY441" s="48"/>
      <c r="ALZ441" s="48"/>
      <c r="AMA441" s="48"/>
      <c r="AMB441" s="48"/>
      <c r="AMC441" s="48"/>
      <c r="AMD441" s="48"/>
      <c r="AME441" s="48"/>
      <c r="AMF441" s="48"/>
      <c r="AMG441" s="48"/>
      <c r="AMH441" s="48"/>
      <c r="AMI441" s="48"/>
      <c r="AMJ441" s="2"/>
      <c r="AMK441" s="2"/>
    </row>
    <row r="442" customFormat="false" ht="17.35" hidden="false" customHeight="false" outlineLevel="0" collapsed="false">
      <c r="A442" s="44"/>
    </row>
    <row r="443" customFormat="false" ht="17.35" hidden="false" customHeight="false" outlineLevel="0" collapsed="false">
      <c r="A443" s="44"/>
    </row>
    <row r="444" customFormat="false" ht="17.35" hidden="false" customHeight="false" outlineLevel="0" collapsed="false">
      <c r="A444" s="44"/>
    </row>
    <row r="445" customFormat="false" ht="17.35" hidden="false" customHeight="false" outlineLevel="0" collapsed="false">
      <c r="A445" s="44"/>
    </row>
    <row r="446" customFormat="false" ht="17.35" hidden="false" customHeight="false" outlineLevel="0" collapsed="false">
      <c r="A446" s="65"/>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c r="AU446" s="70"/>
      <c r="AV446" s="70"/>
      <c r="AW446" s="70"/>
      <c r="AX446" s="70"/>
      <c r="AY446" s="70"/>
      <c r="AZ446" s="70"/>
      <c r="BA446" s="70"/>
      <c r="BB446" s="70"/>
      <c r="BC446" s="70"/>
      <c r="BD446" s="70"/>
      <c r="BE446" s="70"/>
      <c r="BF446" s="70"/>
      <c r="BG446" s="70"/>
      <c r="BH446" s="70"/>
      <c r="BI446" s="70"/>
      <c r="BJ446" s="70"/>
      <c r="BK446" s="70"/>
      <c r="BL446" s="70"/>
      <c r="BM446" s="70"/>
      <c r="BN446" s="70"/>
      <c r="BO446" s="70"/>
      <c r="BP446" s="70"/>
      <c r="BQ446" s="70"/>
      <c r="BR446" s="70"/>
      <c r="BS446" s="70"/>
      <c r="BT446" s="70"/>
      <c r="BU446" s="70"/>
      <c r="BV446" s="70"/>
      <c r="BW446" s="70"/>
      <c r="BX446" s="70"/>
      <c r="BY446" s="70"/>
      <c r="BZ446" s="70"/>
      <c r="CA446" s="70"/>
      <c r="CB446" s="70"/>
      <c r="CC446" s="70"/>
      <c r="CD446" s="70"/>
      <c r="CE446" s="70"/>
      <c r="CF446" s="70"/>
      <c r="CG446" s="70"/>
      <c r="CH446" s="70"/>
      <c r="CI446" s="70"/>
      <c r="CJ446" s="70"/>
      <c r="CK446" s="70"/>
      <c r="CL446" s="70"/>
      <c r="CM446" s="70"/>
      <c r="CN446" s="70"/>
      <c r="CO446" s="70"/>
      <c r="CP446" s="70"/>
      <c r="CQ446" s="70"/>
      <c r="CR446" s="70"/>
      <c r="CS446" s="70"/>
      <c r="CT446" s="70"/>
      <c r="CU446" s="70"/>
      <c r="CV446" s="70"/>
      <c r="CW446" s="70"/>
      <c r="CX446" s="70"/>
      <c r="CY446" s="70"/>
      <c r="CZ446" s="70"/>
      <c r="DA446" s="70"/>
      <c r="DB446" s="70"/>
      <c r="DC446" s="70"/>
      <c r="DD446" s="70"/>
      <c r="DE446" s="70"/>
      <c r="DF446" s="70"/>
      <c r="DG446" s="70"/>
      <c r="DH446" s="70"/>
      <c r="DI446" s="70"/>
      <c r="DJ446" s="70"/>
      <c r="DK446" s="70"/>
      <c r="DL446" s="70"/>
      <c r="DM446" s="70"/>
      <c r="DN446" s="70"/>
      <c r="DO446" s="70"/>
      <c r="DP446" s="70"/>
      <c r="DQ446" s="70"/>
      <c r="DR446" s="70"/>
      <c r="DS446" s="70"/>
      <c r="DT446" s="70"/>
      <c r="DU446" s="70"/>
      <c r="DV446" s="70"/>
      <c r="DW446" s="70"/>
      <c r="DX446" s="70"/>
      <c r="DY446" s="70"/>
      <c r="DZ446" s="70"/>
      <c r="EA446" s="70"/>
      <c r="EB446" s="70"/>
      <c r="EC446" s="70"/>
      <c r="ED446" s="70"/>
      <c r="EE446" s="70"/>
      <c r="EF446" s="70"/>
      <c r="EG446" s="70"/>
      <c r="EH446" s="70"/>
      <c r="EI446" s="70"/>
      <c r="EJ446" s="70"/>
      <c r="EK446" s="70"/>
      <c r="EL446" s="70"/>
      <c r="EM446" s="70"/>
      <c r="EN446" s="70"/>
      <c r="EO446" s="70"/>
      <c r="EP446" s="70"/>
      <c r="EQ446" s="70"/>
      <c r="ER446" s="70"/>
      <c r="ES446" s="70"/>
      <c r="ET446" s="70"/>
      <c r="EU446" s="70"/>
      <c r="EV446" s="70"/>
      <c r="EW446" s="70"/>
      <c r="EX446" s="70"/>
      <c r="EY446" s="70"/>
      <c r="EZ446" s="70"/>
      <c r="FA446" s="70"/>
      <c r="FB446" s="70"/>
      <c r="FC446" s="70"/>
      <c r="FD446" s="70"/>
      <c r="FE446" s="70"/>
      <c r="FF446" s="70"/>
      <c r="FG446" s="70"/>
      <c r="FH446" s="70"/>
      <c r="FI446" s="70"/>
      <c r="FJ446" s="70"/>
      <c r="FK446" s="70"/>
      <c r="FL446" s="70"/>
      <c r="FM446" s="70"/>
      <c r="FN446" s="70"/>
      <c r="FO446" s="70"/>
      <c r="FP446" s="70"/>
      <c r="FQ446" s="70"/>
      <c r="FR446" s="70"/>
      <c r="FS446" s="70"/>
      <c r="FT446" s="70"/>
      <c r="FU446" s="70"/>
      <c r="FV446" s="70"/>
      <c r="FW446" s="70"/>
      <c r="FX446" s="70"/>
      <c r="FY446" s="70"/>
      <c r="FZ446" s="70"/>
      <c r="GA446" s="70"/>
      <c r="GB446" s="70"/>
      <c r="GC446" s="70"/>
      <c r="GD446" s="70"/>
      <c r="GE446" s="70"/>
      <c r="GF446" s="70"/>
      <c r="GG446" s="70"/>
      <c r="GH446" s="70"/>
      <c r="GI446" s="70"/>
      <c r="GJ446" s="70"/>
      <c r="GK446" s="70"/>
      <c r="GL446" s="70"/>
      <c r="GM446" s="70"/>
      <c r="GN446" s="70"/>
      <c r="GO446" s="70"/>
      <c r="GP446" s="70"/>
      <c r="GQ446" s="70"/>
      <c r="GR446" s="70"/>
      <c r="GS446" s="70"/>
      <c r="GT446" s="70"/>
      <c r="GU446" s="70"/>
      <c r="GV446" s="70"/>
      <c r="GW446" s="70"/>
      <c r="GX446" s="70"/>
      <c r="GY446" s="70"/>
      <c r="GZ446" s="70"/>
      <c r="HA446" s="70"/>
      <c r="HB446" s="70"/>
      <c r="HC446" s="70"/>
      <c r="HD446" s="70"/>
      <c r="HE446" s="70"/>
      <c r="HF446" s="70"/>
      <c r="HG446" s="70"/>
      <c r="HH446" s="70"/>
      <c r="HI446" s="70"/>
      <c r="HJ446" s="70"/>
      <c r="HK446" s="70"/>
      <c r="HL446" s="70"/>
      <c r="HM446" s="70"/>
      <c r="HN446" s="70"/>
      <c r="HO446" s="70"/>
      <c r="HP446" s="70"/>
      <c r="HQ446" s="70"/>
      <c r="HR446" s="70"/>
      <c r="HS446" s="70"/>
      <c r="HT446" s="70"/>
      <c r="HU446" s="70"/>
      <c r="HV446" s="70"/>
      <c r="HW446" s="70"/>
      <c r="HX446" s="70"/>
      <c r="HY446" s="70"/>
      <c r="HZ446" s="70"/>
      <c r="IA446" s="70"/>
      <c r="IB446" s="70"/>
      <c r="IC446" s="70"/>
      <c r="ID446" s="70"/>
      <c r="IE446" s="70"/>
      <c r="IF446" s="70"/>
      <c r="IG446" s="70"/>
      <c r="IH446" s="70"/>
      <c r="II446" s="70"/>
      <c r="IJ446" s="70"/>
      <c r="IK446" s="70"/>
      <c r="IL446" s="70"/>
      <c r="IM446" s="70"/>
      <c r="IN446" s="70"/>
      <c r="IO446" s="70"/>
      <c r="IP446" s="70"/>
      <c r="IQ446" s="70"/>
      <c r="IR446" s="70"/>
      <c r="IS446" s="70"/>
      <c r="IT446" s="70"/>
      <c r="IU446" s="70"/>
      <c r="IV446" s="70"/>
      <c r="IW446" s="70"/>
      <c r="IX446" s="70"/>
      <c r="IY446" s="70"/>
      <c r="IZ446" s="70"/>
      <c r="JA446" s="70"/>
      <c r="JB446" s="70"/>
      <c r="JC446" s="70"/>
      <c r="JD446" s="70"/>
      <c r="JE446" s="70"/>
      <c r="JF446" s="70"/>
      <c r="JG446" s="70"/>
      <c r="JH446" s="70"/>
      <c r="JI446" s="70"/>
      <c r="JJ446" s="70"/>
      <c r="JK446" s="70"/>
      <c r="JL446" s="70"/>
      <c r="JM446" s="70"/>
      <c r="JN446" s="70"/>
      <c r="JO446" s="70"/>
      <c r="JP446" s="70"/>
      <c r="JQ446" s="70"/>
      <c r="JR446" s="70"/>
      <c r="JS446" s="70"/>
      <c r="JT446" s="70"/>
      <c r="JU446" s="70"/>
      <c r="JV446" s="70"/>
      <c r="JW446" s="70"/>
      <c r="JX446" s="70"/>
      <c r="JY446" s="70"/>
      <c r="JZ446" s="70"/>
      <c r="KA446" s="70"/>
      <c r="KB446" s="70"/>
      <c r="KC446" s="70"/>
      <c r="KD446" s="70"/>
      <c r="KE446" s="70"/>
      <c r="KF446" s="70"/>
      <c r="KG446" s="70"/>
      <c r="KH446" s="70"/>
      <c r="KI446" s="70"/>
      <c r="KJ446" s="70"/>
      <c r="KK446" s="70"/>
      <c r="KL446" s="70"/>
      <c r="KM446" s="70"/>
      <c r="KN446" s="70"/>
      <c r="KO446" s="70"/>
      <c r="KP446" s="70"/>
      <c r="KQ446" s="70"/>
      <c r="KR446" s="70"/>
      <c r="KS446" s="70"/>
      <c r="KT446" s="70"/>
      <c r="KU446" s="70"/>
      <c r="KV446" s="70"/>
      <c r="KW446" s="70"/>
      <c r="KX446" s="70"/>
      <c r="KY446" s="70"/>
      <c r="KZ446" s="70"/>
      <c r="LA446" s="70"/>
      <c r="LB446" s="70"/>
      <c r="LC446" s="70"/>
      <c r="LD446" s="70"/>
      <c r="LE446" s="70"/>
      <c r="LF446" s="70"/>
      <c r="LG446" s="70"/>
      <c r="LH446" s="70"/>
      <c r="LI446" s="70"/>
      <c r="LJ446" s="70"/>
      <c r="LK446" s="70"/>
      <c r="LL446" s="70"/>
      <c r="LM446" s="70"/>
      <c r="LN446" s="70"/>
      <c r="LO446" s="70"/>
      <c r="LP446" s="70"/>
      <c r="LQ446" s="70"/>
      <c r="LR446" s="70"/>
      <c r="LS446" s="70"/>
      <c r="LT446" s="70"/>
      <c r="LU446" s="70"/>
      <c r="LV446" s="70"/>
      <c r="LW446" s="70"/>
      <c r="LX446" s="70"/>
      <c r="LY446" s="70"/>
      <c r="LZ446" s="70"/>
      <c r="MA446" s="70"/>
      <c r="MB446" s="70"/>
      <c r="MC446" s="70"/>
      <c r="MD446" s="70"/>
      <c r="ME446" s="70"/>
      <c r="MF446" s="70"/>
      <c r="MG446" s="70"/>
      <c r="MH446" s="70"/>
      <c r="MI446" s="70"/>
      <c r="MJ446" s="70"/>
      <c r="MK446" s="70"/>
      <c r="ML446" s="70"/>
      <c r="MM446" s="70"/>
      <c r="MN446" s="70"/>
      <c r="MO446" s="70"/>
      <c r="MP446" s="70"/>
      <c r="MQ446" s="70"/>
      <c r="MR446" s="70"/>
      <c r="MS446" s="70"/>
      <c r="MT446" s="70"/>
      <c r="MU446" s="70"/>
      <c r="MV446" s="70"/>
      <c r="MW446" s="70"/>
      <c r="MX446" s="70"/>
      <c r="MY446" s="70"/>
      <c r="MZ446" s="70"/>
      <c r="NA446" s="70"/>
      <c r="NB446" s="70"/>
      <c r="NC446" s="70"/>
      <c r="ND446" s="70"/>
      <c r="NE446" s="70"/>
      <c r="NF446" s="70"/>
      <c r="NG446" s="70"/>
      <c r="NH446" s="70"/>
      <c r="NI446" s="70"/>
      <c r="NJ446" s="70"/>
      <c r="NK446" s="70"/>
      <c r="NL446" s="70"/>
      <c r="NM446" s="70"/>
      <c r="NN446" s="70"/>
      <c r="NO446" s="70"/>
      <c r="NP446" s="70"/>
      <c r="NQ446" s="70"/>
      <c r="NR446" s="70"/>
      <c r="NS446" s="70"/>
      <c r="NT446" s="70"/>
      <c r="NU446" s="70"/>
      <c r="NV446" s="70"/>
      <c r="NW446" s="70"/>
      <c r="NX446" s="70"/>
      <c r="NY446" s="70"/>
      <c r="NZ446" s="70"/>
      <c r="OA446" s="70"/>
      <c r="OB446" s="70"/>
      <c r="OC446" s="70"/>
      <c r="OD446" s="70"/>
      <c r="OE446" s="70"/>
      <c r="OF446" s="70"/>
      <c r="OG446" s="70"/>
      <c r="OH446" s="70"/>
      <c r="OI446" s="70"/>
      <c r="OJ446" s="70"/>
      <c r="OK446" s="70"/>
      <c r="OL446" s="70"/>
      <c r="OM446" s="70"/>
      <c r="ON446" s="70"/>
      <c r="OO446" s="70"/>
      <c r="OP446" s="70"/>
      <c r="OQ446" s="70"/>
      <c r="OR446" s="70"/>
      <c r="OS446" s="70"/>
      <c r="OT446" s="70"/>
      <c r="OU446" s="70"/>
      <c r="OV446" s="70"/>
      <c r="OW446" s="70"/>
      <c r="OX446" s="70"/>
      <c r="OY446" s="70"/>
      <c r="OZ446" s="70"/>
      <c r="PA446" s="70"/>
      <c r="PB446" s="70"/>
      <c r="PC446" s="70"/>
      <c r="PD446" s="70"/>
      <c r="PE446" s="70"/>
      <c r="PF446" s="70"/>
      <c r="PG446" s="70"/>
      <c r="PH446" s="70"/>
      <c r="PI446" s="70"/>
      <c r="PJ446" s="70"/>
      <c r="PK446" s="70"/>
      <c r="PL446" s="70"/>
      <c r="PM446" s="70"/>
      <c r="PN446" s="70"/>
      <c r="PO446" s="70"/>
      <c r="PP446" s="70"/>
      <c r="PQ446" s="70"/>
      <c r="PR446" s="70"/>
      <c r="PS446" s="70"/>
      <c r="PT446" s="70"/>
      <c r="PU446" s="70"/>
      <c r="PV446" s="70"/>
      <c r="PW446" s="70"/>
      <c r="PX446" s="70"/>
      <c r="PY446" s="70"/>
      <c r="PZ446" s="70"/>
      <c r="QA446" s="70"/>
      <c r="QB446" s="70"/>
      <c r="QC446" s="70"/>
      <c r="QD446" s="70"/>
      <c r="QE446" s="70"/>
      <c r="QF446" s="70"/>
      <c r="QG446" s="70"/>
      <c r="QH446" s="70"/>
      <c r="QI446" s="70"/>
      <c r="QJ446" s="70"/>
      <c r="QK446" s="70"/>
      <c r="QL446" s="70"/>
      <c r="QM446" s="70"/>
      <c r="QN446" s="70"/>
      <c r="QO446" s="70"/>
      <c r="QP446" s="70"/>
      <c r="QQ446" s="70"/>
      <c r="QR446" s="70"/>
      <c r="QS446" s="70"/>
      <c r="QT446" s="70"/>
      <c r="QU446" s="70"/>
      <c r="QV446" s="70"/>
      <c r="QW446" s="70"/>
      <c r="QX446" s="70"/>
      <c r="QY446" s="70"/>
      <c r="QZ446" s="70"/>
      <c r="RA446" s="70"/>
      <c r="RB446" s="70"/>
      <c r="RC446" s="70"/>
      <c r="RD446" s="70"/>
      <c r="RE446" s="70"/>
      <c r="RF446" s="70"/>
      <c r="RG446" s="70"/>
      <c r="RH446" s="70"/>
      <c r="RI446" s="70"/>
      <c r="RJ446" s="70"/>
      <c r="RK446" s="70"/>
      <c r="RL446" s="70"/>
      <c r="RM446" s="70"/>
      <c r="RN446" s="70"/>
      <c r="RO446" s="70"/>
      <c r="RP446" s="70"/>
      <c r="RQ446" s="70"/>
      <c r="RR446" s="70"/>
      <c r="RS446" s="70"/>
      <c r="RT446" s="70"/>
      <c r="RU446" s="70"/>
      <c r="RV446" s="70"/>
      <c r="RW446" s="70"/>
      <c r="RX446" s="70"/>
      <c r="RY446" s="70"/>
      <c r="RZ446" s="70"/>
      <c r="SA446" s="70"/>
      <c r="SB446" s="70"/>
      <c r="SC446" s="70"/>
      <c r="SD446" s="70"/>
      <c r="SE446" s="70"/>
      <c r="SF446" s="70"/>
      <c r="SG446" s="70"/>
      <c r="SH446" s="70"/>
      <c r="SI446" s="70"/>
      <c r="SJ446" s="70"/>
      <c r="SK446" s="70"/>
      <c r="SL446" s="70"/>
      <c r="SM446" s="70"/>
      <c r="SN446" s="70"/>
      <c r="SO446" s="70"/>
      <c r="SP446" s="70"/>
      <c r="SQ446" s="70"/>
      <c r="SR446" s="70"/>
      <c r="SS446" s="70"/>
      <c r="ST446" s="70"/>
      <c r="SU446" s="70"/>
      <c r="SV446" s="70"/>
      <c r="SW446" s="70"/>
      <c r="SX446" s="70"/>
      <c r="SY446" s="70"/>
      <c r="SZ446" s="70"/>
      <c r="TA446" s="70"/>
      <c r="TB446" s="70"/>
      <c r="TC446" s="70"/>
      <c r="TD446" s="70"/>
      <c r="TE446" s="70"/>
      <c r="TF446" s="70"/>
      <c r="TG446" s="70"/>
      <c r="TH446" s="70"/>
      <c r="TI446" s="70"/>
      <c r="TJ446" s="70"/>
      <c r="TK446" s="70"/>
      <c r="TL446" s="70"/>
      <c r="TM446" s="70"/>
      <c r="TN446" s="70"/>
      <c r="TO446" s="70"/>
      <c r="TP446" s="70"/>
      <c r="TQ446" s="70"/>
      <c r="TR446" s="70"/>
      <c r="TS446" s="70"/>
      <c r="TT446" s="70"/>
      <c r="TU446" s="70"/>
      <c r="TV446" s="70"/>
      <c r="TW446" s="70"/>
      <c r="TX446" s="70"/>
      <c r="TY446" s="70"/>
      <c r="TZ446" s="70"/>
      <c r="UA446" s="70"/>
      <c r="UB446" s="70"/>
      <c r="UC446" s="70"/>
      <c r="UD446" s="70"/>
      <c r="UE446" s="70"/>
      <c r="UF446" s="70"/>
      <c r="UG446" s="70"/>
      <c r="UH446" s="70"/>
      <c r="UI446" s="70"/>
      <c r="UJ446" s="70"/>
      <c r="UK446" s="70"/>
      <c r="UL446" s="70"/>
      <c r="UM446" s="70"/>
      <c r="UN446" s="70"/>
      <c r="UO446" s="70"/>
      <c r="UP446" s="70"/>
      <c r="UQ446" s="70"/>
      <c r="UR446" s="70"/>
      <c r="US446" s="70"/>
      <c r="UT446" s="70"/>
      <c r="UU446" s="70"/>
      <c r="UV446" s="70"/>
      <c r="UW446" s="70"/>
      <c r="UX446" s="70"/>
      <c r="UY446" s="70"/>
      <c r="UZ446" s="70"/>
      <c r="VA446" s="70"/>
      <c r="VB446" s="70"/>
      <c r="VC446" s="70"/>
      <c r="VD446" s="70"/>
      <c r="VE446" s="70"/>
      <c r="VF446" s="70"/>
      <c r="VG446" s="70"/>
      <c r="VH446" s="70"/>
      <c r="VI446" s="70"/>
      <c r="VJ446" s="70"/>
      <c r="VK446" s="70"/>
      <c r="VL446" s="70"/>
      <c r="VM446" s="70"/>
      <c r="VN446" s="70"/>
      <c r="VO446" s="70"/>
      <c r="VP446" s="70"/>
      <c r="VQ446" s="70"/>
      <c r="VR446" s="70"/>
      <c r="VS446" s="70"/>
      <c r="VT446" s="70"/>
      <c r="VU446" s="70"/>
      <c r="VV446" s="70"/>
      <c r="VW446" s="70"/>
      <c r="VX446" s="70"/>
      <c r="VY446" s="70"/>
      <c r="VZ446" s="70"/>
      <c r="WA446" s="70"/>
      <c r="WB446" s="70"/>
      <c r="WC446" s="70"/>
      <c r="WD446" s="70"/>
      <c r="WE446" s="70"/>
      <c r="WF446" s="70"/>
      <c r="WG446" s="70"/>
      <c r="WH446" s="70"/>
      <c r="WI446" s="70"/>
      <c r="WJ446" s="70"/>
      <c r="WK446" s="70"/>
      <c r="WL446" s="70"/>
      <c r="WM446" s="70"/>
      <c r="WN446" s="70"/>
      <c r="WO446" s="70"/>
      <c r="WP446" s="70"/>
      <c r="WQ446" s="70"/>
      <c r="WR446" s="70"/>
      <c r="WS446" s="70"/>
      <c r="WT446" s="70"/>
      <c r="WU446" s="70"/>
      <c r="WV446" s="70"/>
      <c r="WW446" s="70"/>
      <c r="WX446" s="70"/>
      <c r="WY446" s="70"/>
      <c r="WZ446" s="70"/>
      <c r="XA446" s="70"/>
      <c r="XB446" s="70"/>
      <c r="XC446" s="70"/>
      <c r="XD446" s="70"/>
      <c r="XE446" s="70"/>
      <c r="XF446" s="70"/>
      <c r="XG446" s="70"/>
      <c r="XH446" s="70"/>
      <c r="XI446" s="70"/>
      <c r="XJ446" s="70"/>
      <c r="XK446" s="70"/>
      <c r="XL446" s="70"/>
      <c r="XM446" s="70"/>
      <c r="XN446" s="70"/>
      <c r="XO446" s="70"/>
      <c r="XP446" s="70"/>
      <c r="XQ446" s="70"/>
      <c r="XR446" s="70"/>
      <c r="XS446" s="70"/>
      <c r="XT446" s="70"/>
      <c r="XU446" s="70"/>
      <c r="XV446" s="70"/>
      <c r="XW446" s="70"/>
      <c r="XX446" s="70"/>
      <c r="XY446" s="70"/>
      <c r="XZ446" s="70"/>
      <c r="YA446" s="70"/>
      <c r="YB446" s="70"/>
      <c r="YC446" s="70"/>
      <c r="YD446" s="70"/>
      <c r="YE446" s="70"/>
      <c r="YF446" s="70"/>
      <c r="YG446" s="70"/>
      <c r="YH446" s="70"/>
      <c r="YI446" s="70"/>
      <c r="YJ446" s="70"/>
      <c r="YK446" s="70"/>
      <c r="YL446" s="70"/>
      <c r="YM446" s="70"/>
      <c r="YN446" s="70"/>
      <c r="YO446" s="70"/>
      <c r="YP446" s="70"/>
      <c r="YQ446" s="70"/>
      <c r="YR446" s="70"/>
      <c r="YS446" s="70"/>
      <c r="YT446" s="70"/>
      <c r="YU446" s="70"/>
      <c r="YV446" s="70"/>
      <c r="YW446" s="70"/>
      <c r="YX446" s="70"/>
      <c r="YY446" s="70"/>
      <c r="YZ446" s="70"/>
      <c r="ZA446" s="70"/>
      <c r="ZB446" s="70"/>
      <c r="ZC446" s="70"/>
      <c r="ZD446" s="70"/>
      <c r="ZE446" s="70"/>
      <c r="ZF446" s="70"/>
      <c r="ZG446" s="70"/>
      <c r="ZH446" s="70"/>
      <c r="ZI446" s="70"/>
      <c r="ZJ446" s="70"/>
      <c r="ZK446" s="70"/>
      <c r="ZL446" s="70"/>
      <c r="ZM446" s="70"/>
      <c r="ZN446" s="70"/>
      <c r="ZO446" s="70"/>
      <c r="ZP446" s="70"/>
      <c r="ZQ446" s="70"/>
      <c r="ZR446" s="70"/>
      <c r="ZS446" s="70"/>
      <c r="ZT446" s="70"/>
      <c r="ZU446" s="70"/>
      <c r="ZV446" s="70"/>
      <c r="ZW446" s="70"/>
      <c r="ZX446" s="70"/>
      <c r="ZY446" s="70"/>
      <c r="ZZ446" s="70"/>
      <c r="AAA446" s="70"/>
      <c r="AAB446" s="70"/>
      <c r="AAC446" s="70"/>
      <c r="AAD446" s="70"/>
      <c r="AAE446" s="70"/>
      <c r="AAF446" s="70"/>
      <c r="AAG446" s="70"/>
      <c r="AAH446" s="70"/>
      <c r="AAI446" s="70"/>
      <c r="AAJ446" s="70"/>
      <c r="AAK446" s="70"/>
      <c r="AAL446" s="70"/>
      <c r="AAM446" s="70"/>
      <c r="AAN446" s="70"/>
      <c r="AAO446" s="70"/>
      <c r="AAP446" s="70"/>
      <c r="AAQ446" s="70"/>
      <c r="AAR446" s="70"/>
      <c r="AAS446" s="70"/>
      <c r="AAT446" s="70"/>
      <c r="AAU446" s="70"/>
      <c r="AAV446" s="70"/>
      <c r="AAW446" s="70"/>
      <c r="AAX446" s="70"/>
      <c r="AAY446" s="70"/>
      <c r="AAZ446" s="70"/>
      <c r="ABA446" s="70"/>
      <c r="ABB446" s="70"/>
      <c r="ABC446" s="70"/>
      <c r="ABD446" s="70"/>
      <c r="ABE446" s="70"/>
      <c r="ABF446" s="70"/>
      <c r="ABG446" s="70"/>
      <c r="ABH446" s="70"/>
      <c r="ABI446" s="70"/>
      <c r="ABJ446" s="70"/>
      <c r="ABK446" s="70"/>
      <c r="ABL446" s="70"/>
      <c r="ABM446" s="70"/>
      <c r="ABN446" s="70"/>
      <c r="ABO446" s="70"/>
      <c r="ABP446" s="70"/>
      <c r="ABQ446" s="70"/>
      <c r="ABR446" s="70"/>
      <c r="ABS446" s="70"/>
      <c r="ABT446" s="70"/>
      <c r="ABU446" s="70"/>
      <c r="ABV446" s="70"/>
      <c r="ABW446" s="70"/>
      <c r="ABX446" s="70"/>
      <c r="ABY446" s="70"/>
      <c r="ABZ446" s="70"/>
      <c r="ACA446" s="70"/>
      <c r="ACB446" s="70"/>
      <c r="ACC446" s="70"/>
      <c r="ACD446" s="70"/>
      <c r="ACE446" s="70"/>
      <c r="ACF446" s="70"/>
      <c r="ACG446" s="70"/>
      <c r="ACH446" s="70"/>
      <c r="ACI446" s="70"/>
      <c r="ACJ446" s="70"/>
      <c r="ACK446" s="70"/>
      <c r="ACL446" s="70"/>
      <c r="ACM446" s="70"/>
      <c r="ACN446" s="70"/>
      <c r="ACO446" s="70"/>
      <c r="ACP446" s="70"/>
      <c r="ACQ446" s="70"/>
      <c r="ACR446" s="70"/>
      <c r="ACS446" s="70"/>
      <c r="ACT446" s="70"/>
      <c r="ACU446" s="70"/>
      <c r="ACV446" s="70"/>
      <c r="ACW446" s="70"/>
      <c r="ACX446" s="70"/>
      <c r="ACY446" s="70"/>
      <c r="ACZ446" s="70"/>
      <c r="ADA446" s="70"/>
      <c r="ADB446" s="70"/>
      <c r="ADC446" s="70"/>
      <c r="ADD446" s="70"/>
      <c r="ADE446" s="70"/>
      <c r="ADF446" s="70"/>
      <c r="ADG446" s="70"/>
      <c r="ADH446" s="70"/>
      <c r="ADI446" s="70"/>
      <c r="ADJ446" s="70"/>
      <c r="ADK446" s="70"/>
      <c r="ADL446" s="70"/>
      <c r="ADM446" s="70"/>
      <c r="ADN446" s="70"/>
      <c r="ADO446" s="70"/>
      <c r="ADP446" s="70"/>
      <c r="ADQ446" s="70"/>
      <c r="ADR446" s="70"/>
      <c r="ADS446" s="70"/>
      <c r="ADT446" s="70"/>
      <c r="ADU446" s="70"/>
      <c r="ADV446" s="70"/>
      <c r="ADW446" s="70"/>
      <c r="ADX446" s="70"/>
      <c r="ADY446" s="70"/>
      <c r="ADZ446" s="70"/>
      <c r="AEA446" s="70"/>
      <c r="AEB446" s="70"/>
      <c r="AEC446" s="70"/>
      <c r="AED446" s="70"/>
      <c r="AEE446" s="70"/>
      <c r="AEF446" s="70"/>
      <c r="AEG446" s="70"/>
      <c r="AEH446" s="70"/>
      <c r="AEI446" s="70"/>
      <c r="AEJ446" s="70"/>
      <c r="AEK446" s="70"/>
      <c r="AEL446" s="70"/>
      <c r="AEM446" s="70"/>
      <c r="AEN446" s="70"/>
      <c r="AEO446" s="70"/>
      <c r="AEP446" s="70"/>
      <c r="AEQ446" s="70"/>
      <c r="AER446" s="70"/>
      <c r="AES446" s="70"/>
      <c r="AET446" s="70"/>
      <c r="AEU446" s="70"/>
      <c r="AEV446" s="70"/>
      <c r="AEW446" s="70"/>
      <c r="AEX446" s="70"/>
      <c r="AEY446" s="70"/>
      <c r="AEZ446" s="70"/>
      <c r="AFA446" s="70"/>
      <c r="AFB446" s="70"/>
      <c r="AFC446" s="70"/>
      <c r="AFD446" s="70"/>
      <c r="AFE446" s="70"/>
      <c r="AFF446" s="70"/>
      <c r="AFG446" s="70"/>
      <c r="AFH446" s="70"/>
      <c r="AFI446" s="70"/>
      <c r="AFJ446" s="70"/>
      <c r="AFK446" s="70"/>
      <c r="AFL446" s="70"/>
      <c r="AFM446" s="70"/>
      <c r="AFN446" s="70"/>
      <c r="AFO446" s="70"/>
      <c r="AFP446" s="70"/>
      <c r="AFQ446" s="70"/>
      <c r="AFR446" s="70"/>
      <c r="AFS446" s="70"/>
      <c r="AFT446" s="70"/>
      <c r="AFU446" s="70"/>
      <c r="AFV446" s="70"/>
      <c r="AFW446" s="70"/>
      <c r="AFX446" s="70"/>
      <c r="AFY446" s="70"/>
      <c r="AFZ446" s="70"/>
      <c r="AGA446" s="70"/>
      <c r="AGB446" s="70"/>
      <c r="AGC446" s="70"/>
      <c r="AGD446" s="70"/>
      <c r="AGE446" s="70"/>
      <c r="AGF446" s="70"/>
      <c r="AGG446" s="70"/>
      <c r="AGH446" s="70"/>
      <c r="AGI446" s="70"/>
      <c r="AGJ446" s="70"/>
      <c r="AGK446" s="70"/>
      <c r="AGL446" s="70"/>
      <c r="AGM446" s="70"/>
      <c r="AGN446" s="70"/>
      <c r="AGO446" s="70"/>
      <c r="AGP446" s="70"/>
      <c r="AGQ446" s="70"/>
      <c r="AGR446" s="70"/>
      <c r="AGS446" s="70"/>
      <c r="AGT446" s="70"/>
      <c r="AGU446" s="70"/>
      <c r="AGV446" s="70"/>
      <c r="AGW446" s="70"/>
      <c r="AGX446" s="70"/>
      <c r="AGY446" s="70"/>
      <c r="AGZ446" s="70"/>
      <c r="AHA446" s="70"/>
      <c r="AHB446" s="70"/>
      <c r="AHC446" s="70"/>
      <c r="AHD446" s="70"/>
      <c r="AHE446" s="70"/>
      <c r="AHF446" s="70"/>
      <c r="AHG446" s="70"/>
      <c r="AHH446" s="70"/>
      <c r="AHI446" s="70"/>
      <c r="AHJ446" s="70"/>
      <c r="AHK446" s="70"/>
      <c r="AHL446" s="70"/>
      <c r="AHM446" s="70"/>
      <c r="AHN446" s="70"/>
      <c r="AHO446" s="70"/>
      <c r="AHP446" s="70"/>
      <c r="AHQ446" s="70"/>
      <c r="AHR446" s="70"/>
      <c r="AHS446" s="70"/>
      <c r="AHT446" s="70"/>
      <c r="AHU446" s="70"/>
      <c r="AHV446" s="70"/>
      <c r="AHW446" s="70"/>
      <c r="AHX446" s="70"/>
      <c r="AHY446" s="70"/>
      <c r="AHZ446" s="70"/>
      <c r="AIA446" s="70"/>
      <c r="AIB446" s="70"/>
      <c r="AIC446" s="70"/>
      <c r="AID446" s="70"/>
      <c r="AIE446" s="70"/>
      <c r="AIF446" s="70"/>
      <c r="AIG446" s="70"/>
      <c r="AIH446" s="70"/>
      <c r="AII446" s="70"/>
      <c r="AIJ446" s="70"/>
      <c r="AIK446" s="70"/>
      <c r="AIL446" s="70"/>
      <c r="AIM446" s="70"/>
      <c r="AIN446" s="70"/>
      <c r="AIO446" s="70"/>
      <c r="AIP446" s="70"/>
      <c r="AIQ446" s="70"/>
      <c r="AIR446" s="70"/>
      <c r="AIS446" s="70"/>
      <c r="AIT446" s="70"/>
      <c r="AIU446" s="70"/>
      <c r="AIV446" s="70"/>
      <c r="AIW446" s="70"/>
      <c r="AIX446" s="70"/>
      <c r="AIY446" s="70"/>
      <c r="AIZ446" s="70"/>
      <c r="AJA446" s="70"/>
      <c r="AJB446" s="70"/>
      <c r="AJC446" s="70"/>
      <c r="AJD446" s="70"/>
      <c r="AJE446" s="70"/>
      <c r="AJF446" s="70"/>
      <c r="AJG446" s="70"/>
      <c r="AJH446" s="70"/>
      <c r="AJI446" s="70"/>
      <c r="AJJ446" s="70"/>
      <c r="AJK446" s="70"/>
      <c r="AJL446" s="70"/>
      <c r="AJM446" s="70"/>
      <c r="AJN446" s="70"/>
      <c r="AJO446" s="70"/>
      <c r="AJP446" s="70"/>
      <c r="AJQ446" s="70"/>
      <c r="AJR446" s="70"/>
      <c r="AJS446" s="70"/>
      <c r="AJT446" s="70"/>
      <c r="AJU446" s="70"/>
      <c r="AJV446" s="70"/>
      <c r="AJW446" s="70"/>
      <c r="AJX446" s="70"/>
      <c r="AJY446" s="70"/>
      <c r="AJZ446" s="70"/>
      <c r="AKA446" s="70"/>
      <c r="AKB446" s="70"/>
      <c r="AKC446" s="70"/>
      <c r="AKD446" s="70"/>
      <c r="AKE446" s="70"/>
      <c r="AKF446" s="70"/>
      <c r="AKG446" s="70"/>
      <c r="AKH446" s="70"/>
      <c r="AKI446" s="70"/>
      <c r="AKJ446" s="70"/>
      <c r="AKK446" s="70"/>
      <c r="AKL446" s="70"/>
      <c r="AKM446" s="70"/>
      <c r="AKN446" s="70"/>
      <c r="AKO446" s="70"/>
      <c r="AKP446" s="70"/>
      <c r="AKQ446" s="70"/>
      <c r="AKR446" s="70"/>
      <c r="AKS446" s="70"/>
      <c r="AKT446" s="70"/>
      <c r="AKU446" s="70"/>
      <c r="AKV446" s="70"/>
      <c r="AKW446" s="70"/>
      <c r="AKX446" s="70"/>
      <c r="AKY446" s="70"/>
      <c r="AKZ446" s="70"/>
      <c r="ALA446" s="70"/>
      <c r="ALB446" s="70"/>
      <c r="ALC446" s="70"/>
      <c r="ALD446" s="70"/>
      <c r="ALE446" s="70"/>
      <c r="ALF446" s="70"/>
      <c r="ALG446" s="70"/>
      <c r="ALH446" s="70"/>
      <c r="ALI446" s="70"/>
      <c r="ALJ446" s="70"/>
      <c r="ALK446" s="70"/>
      <c r="ALL446" s="70"/>
      <c r="ALM446" s="70"/>
      <c r="ALN446" s="70"/>
      <c r="ALO446" s="70"/>
      <c r="ALP446" s="70"/>
      <c r="ALQ446" s="70"/>
      <c r="ALR446" s="70"/>
      <c r="ALS446" s="70"/>
      <c r="ALT446" s="70"/>
      <c r="ALU446" s="70"/>
      <c r="ALV446" s="70"/>
      <c r="ALW446" s="70"/>
      <c r="ALX446" s="70"/>
      <c r="ALY446" s="70"/>
      <c r="ALZ446" s="70"/>
      <c r="AMA446" s="70"/>
      <c r="AMB446" s="70"/>
      <c r="AMC446" s="70"/>
      <c r="AMD446" s="70"/>
      <c r="AME446" s="70"/>
      <c r="AMF446" s="70"/>
      <c r="AMG446" s="70"/>
      <c r="AMH446" s="70"/>
      <c r="AMI446" s="70"/>
      <c r="AMK446" s="70"/>
    </row>
    <row r="447" s="70" customFormat="true" ht="17.35" hidden="false" customHeight="false" outlineLevel="0" collapsed="false">
      <c r="A447" s="44"/>
      <c r="B447" s="44"/>
      <c r="C447" s="45"/>
      <c r="D447" s="46"/>
      <c r="E447" s="47"/>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c r="DA447" s="48"/>
      <c r="DB447" s="48"/>
      <c r="DC447" s="48"/>
      <c r="DD447" s="48"/>
      <c r="DE447" s="48"/>
      <c r="DF447" s="48"/>
      <c r="DG447" s="48"/>
      <c r="DH447" s="48"/>
      <c r="DI447" s="48"/>
      <c r="DJ447" s="48"/>
      <c r="DK447" s="48"/>
      <c r="DL447" s="48"/>
      <c r="DM447" s="48"/>
      <c r="DN447" s="48"/>
      <c r="DO447" s="48"/>
      <c r="DP447" s="48"/>
      <c r="DQ447" s="48"/>
      <c r="DR447" s="48"/>
      <c r="DS447" s="48"/>
      <c r="DT447" s="48"/>
      <c r="DU447" s="48"/>
      <c r="DV447" s="48"/>
      <c r="DW447" s="48"/>
      <c r="DX447" s="48"/>
      <c r="DY447" s="48"/>
      <c r="DZ447" s="48"/>
      <c r="EA447" s="48"/>
      <c r="EB447" s="48"/>
      <c r="EC447" s="48"/>
      <c r="ED447" s="48"/>
      <c r="EE447" s="48"/>
      <c r="EF447" s="48"/>
      <c r="EG447" s="48"/>
      <c r="EH447" s="48"/>
      <c r="EI447" s="48"/>
      <c r="EJ447" s="48"/>
      <c r="EK447" s="48"/>
      <c r="EL447" s="48"/>
      <c r="EM447" s="48"/>
      <c r="EN447" s="48"/>
      <c r="EO447" s="48"/>
      <c r="EP447" s="48"/>
      <c r="EQ447" s="48"/>
      <c r="ER447" s="48"/>
      <c r="ES447" s="48"/>
      <c r="ET447" s="48"/>
      <c r="EU447" s="48"/>
      <c r="EV447" s="48"/>
      <c r="EW447" s="48"/>
      <c r="EX447" s="48"/>
      <c r="EY447" s="48"/>
      <c r="EZ447" s="48"/>
      <c r="FA447" s="48"/>
      <c r="FB447" s="48"/>
      <c r="FC447" s="48"/>
      <c r="FD447" s="48"/>
      <c r="FE447" s="48"/>
      <c r="FF447" s="48"/>
      <c r="FG447" s="48"/>
      <c r="FH447" s="48"/>
      <c r="FI447" s="48"/>
      <c r="FJ447" s="48"/>
      <c r="FK447" s="48"/>
      <c r="FL447" s="48"/>
      <c r="FM447" s="48"/>
      <c r="FN447" s="48"/>
      <c r="FO447" s="48"/>
      <c r="FP447" s="48"/>
      <c r="FQ447" s="48"/>
      <c r="FR447" s="48"/>
      <c r="FS447" s="48"/>
      <c r="FT447" s="48"/>
      <c r="FU447" s="48"/>
      <c r="FV447" s="48"/>
      <c r="FW447" s="48"/>
      <c r="FX447" s="48"/>
      <c r="FY447" s="48"/>
      <c r="FZ447" s="48"/>
      <c r="GA447" s="48"/>
      <c r="GB447" s="48"/>
      <c r="GC447" s="48"/>
      <c r="GD447" s="48"/>
      <c r="GE447" s="48"/>
      <c r="GF447" s="48"/>
      <c r="GG447" s="48"/>
      <c r="GH447" s="48"/>
      <c r="GI447" s="48"/>
      <c r="GJ447" s="48"/>
      <c r="GK447" s="48"/>
      <c r="GL447" s="48"/>
      <c r="GM447" s="48"/>
      <c r="GN447" s="48"/>
      <c r="GO447" s="48"/>
      <c r="GP447" s="48"/>
      <c r="GQ447" s="48"/>
      <c r="GR447" s="48"/>
      <c r="GS447" s="48"/>
      <c r="GT447" s="48"/>
      <c r="GU447" s="48"/>
      <c r="GV447" s="48"/>
      <c r="GW447" s="48"/>
      <c r="GX447" s="48"/>
      <c r="GY447" s="48"/>
      <c r="GZ447" s="48"/>
      <c r="HA447" s="48"/>
      <c r="HB447" s="48"/>
      <c r="HC447" s="48"/>
      <c r="HD447" s="48"/>
      <c r="HE447" s="48"/>
      <c r="HF447" s="48"/>
      <c r="HG447" s="48"/>
      <c r="HH447" s="48"/>
      <c r="HI447" s="48"/>
      <c r="HJ447" s="48"/>
      <c r="HK447" s="48"/>
      <c r="HL447" s="48"/>
      <c r="HM447" s="48"/>
      <c r="HN447" s="48"/>
      <c r="HO447" s="48"/>
      <c r="HP447" s="48"/>
      <c r="HQ447" s="48"/>
      <c r="HR447" s="48"/>
      <c r="HS447" s="48"/>
      <c r="HT447" s="48"/>
      <c r="HU447" s="48"/>
      <c r="HV447" s="48"/>
      <c r="HW447" s="48"/>
      <c r="HX447" s="48"/>
      <c r="HY447" s="48"/>
      <c r="HZ447" s="48"/>
      <c r="IA447" s="48"/>
      <c r="IB447" s="48"/>
      <c r="IC447" s="48"/>
      <c r="ID447" s="48"/>
      <c r="IE447" s="48"/>
      <c r="IF447" s="48"/>
      <c r="IG447" s="48"/>
      <c r="IH447" s="48"/>
      <c r="II447" s="48"/>
      <c r="IJ447" s="48"/>
      <c r="IK447" s="48"/>
      <c r="IL447" s="48"/>
      <c r="IM447" s="48"/>
      <c r="IN447" s="48"/>
      <c r="IO447" s="48"/>
      <c r="IP447" s="48"/>
      <c r="IQ447" s="48"/>
      <c r="IR447" s="48"/>
      <c r="IS447" s="48"/>
      <c r="IT447" s="48"/>
      <c r="IU447" s="48"/>
      <c r="IV447" s="48"/>
      <c r="IW447" s="48"/>
      <c r="IX447" s="48"/>
      <c r="IY447" s="48"/>
      <c r="IZ447" s="48"/>
      <c r="JA447" s="48"/>
      <c r="JB447" s="48"/>
      <c r="JC447" s="48"/>
      <c r="JD447" s="48"/>
      <c r="JE447" s="48"/>
      <c r="JF447" s="48"/>
      <c r="JG447" s="48"/>
      <c r="JH447" s="48"/>
      <c r="JI447" s="48"/>
      <c r="JJ447" s="48"/>
      <c r="JK447" s="48"/>
      <c r="JL447" s="48"/>
      <c r="JM447" s="48"/>
      <c r="JN447" s="48"/>
      <c r="JO447" s="48"/>
      <c r="JP447" s="48"/>
      <c r="JQ447" s="48"/>
      <c r="JR447" s="48"/>
      <c r="JS447" s="48"/>
      <c r="JT447" s="48"/>
      <c r="JU447" s="48"/>
      <c r="JV447" s="48"/>
      <c r="JW447" s="48"/>
      <c r="JX447" s="48"/>
      <c r="JY447" s="48"/>
      <c r="JZ447" s="48"/>
      <c r="KA447" s="48"/>
      <c r="KB447" s="48"/>
      <c r="KC447" s="48"/>
      <c r="KD447" s="48"/>
      <c r="KE447" s="48"/>
      <c r="KF447" s="48"/>
      <c r="KG447" s="48"/>
      <c r="KH447" s="48"/>
      <c r="KI447" s="48"/>
      <c r="KJ447" s="48"/>
      <c r="KK447" s="48"/>
      <c r="KL447" s="48"/>
      <c r="KM447" s="48"/>
      <c r="KN447" s="48"/>
      <c r="KO447" s="48"/>
      <c r="KP447" s="48"/>
      <c r="KQ447" s="48"/>
      <c r="KR447" s="48"/>
      <c r="KS447" s="48"/>
      <c r="KT447" s="48"/>
      <c r="KU447" s="48"/>
      <c r="KV447" s="48"/>
      <c r="KW447" s="48"/>
      <c r="KX447" s="48"/>
      <c r="KY447" s="48"/>
      <c r="KZ447" s="48"/>
      <c r="LA447" s="48"/>
      <c r="LB447" s="48"/>
      <c r="LC447" s="48"/>
      <c r="LD447" s="48"/>
      <c r="LE447" s="48"/>
      <c r="LF447" s="48"/>
      <c r="LG447" s="48"/>
      <c r="LH447" s="48"/>
      <c r="LI447" s="48"/>
      <c r="LJ447" s="48"/>
      <c r="LK447" s="48"/>
      <c r="LL447" s="48"/>
      <c r="LM447" s="48"/>
      <c r="LN447" s="48"/>
      <c r="LO447" s="48"/>
      <c r="LP447" s="48"/>
      <c r="LQ447" s="48"/>
      <c r="LR447" s="48"/>
      <c r="LS447" s="48"/>
      <c r="LT447" s="48"/>
      <c r="LU447" s="48"/>
      <c r="LV447" s="48"/>
      <c r="LW447" s="48"/>
      <c r="LX447" s="48"/>
      <c r="LY447" s="48"/>
      <c r="LZ447" s="48"/>
      <c r="MA447" s="48"/>
      <c r="MB447" s="48"/>
      <c r="MC447" s="48"/>
      <c r="MD447" s="48"/>
      <c r="ME447" s="48"/>
      <c r="MF447" s="48"/>
      <c r="MG447" s="48"/>
      <c r="MH447" s="48"/>
      <c r="MI447" s="48"/>
      <c r="MJ447" s="48"/>
      <c r="MK447" s="48"/>
      <c r="ML447" s="48"/>
      <c r="MM447" s="48"/>
      <c r="MN447" s="48"/>
      <c r="MO447" s="48"/>
      <c r="MP447" s="48"/>
      <c r="MQ447" s="48"/>
      <c r="MR447" s="48"/>
      <c r="MS447" s="48"/>
      <c r="MT447" s="48"/>
      <c r="MU447" s="48"/>
      <c r="MV447" s="48"/>
      <c r="MW447" s="48"/>
      <c r="MX447" s="48"/>
      <c r="MY447" s="48"/>
      <c r="MZ447" s="48"/>
      <c r="NA447" s="48"/>
      <c r="NB447" s="48"/>
      <c r="NC447" s="48"/>
      <c r="ND447" s="48"/>
      <c r="NE447" s="48"/>
      <c r="NF447" s="48"/>
      <c r="NG447" s="48"/>
      <c r="NH447" s="48"/>
      <c r="NI447" s="48"/>
      <c r="NJ447" s="48"/>
      <c r="NK447" s="48"/>
      <c r="NL447" s="48"/>
      <c r="NM447" s="48"/>
      <c r="NN447" s="48"/>
      <c r="NO447" s="48"/>
      <c r="NP447" s="48"/>
      <c r="NQ447" s="48"/>
      <c r="NR447" s="48"/>
      <c r="NS447" s="48"/>
      <c r="NT447" s="48"/>
      <c r="NU447" s="48"/>
      <c r="NV447" s="48"/>
      <c r="NW447" s="48"/>
      <c r="NX447" s="48"/>
      <c r="NY447" s="48"/>
      <c r="NZ447" s="48"/>
      <c r="OA447" s="48"/>
      <c r="OB447" s="48"/>
      <c r="OC447" s="48"/>
      <c r="OD447" s="48"/>
      <c r="OE447" s="48"/>
      <c r="OF447" s="48"/>
      <c r="OG447" s="48"/>
      <c r="OH447" s="48"/>
      <c r="OI447" s="48"/>
      <c r="OJ447" s="48"/>
      <c r="OK447" s="48"/>
      <c r="OL447" s="48"/>
      <c r="OM447" s="48"/>
      <c r="ON447" s="48"/>
      <c r="OO447" s="48"/>
      <c r="OP447" s="48"/>
      <c r="OQ447" s="48"/>
      <c r="OR447" s="48"/>
      <c r="OS447" s="48"/>
      <c r="OT447" s="48"/>
      <c r="OU447" s="48"/>
      <c r="OV447" s="48"/>
      <c r="OW447" s="48"/>
      <c r="OX447" s="48"/>
      <c r="OY447" s="48"/>
      <c r="OZ447" s="48"/>
      <c r="PA447" s="48"/>
      <c r="PB447" s="48"/>
      <c r="PC447" s="48"/>
      <c r="PD447" s="48"/>
      <c r="PE447" s="48"/>
      <c r="PF447" s="48"/>
      <c r="PG447" s="48"/>
      <c r="PH447" s="48"/>
      <c r="PI447" s="48"/>
      <c r="PJ447" s="48"/>
      <c r="PK447" s="48"/>
      <c r="PL447" s="48"/>
      <c r="PM447" s="48"/>
      <c r="PN447" s="48"/>
      <c r="PO447" s="48"/>
      <c r="PP447" s="48"/>
      <c r="PQ447" s="48"/>
      <c r="PR447" s="48"/>
      <c r="PS447" s="48"/>
      <c r="PT447" s="48"/>
      <c r="PU447" s="48"/>
      <c r="PV447" s="48"/>
      <c r="PW447" s="48"/>
      <c r="PX447" s="48"/>
      <c r="PY447" s="48"/>
      <c r="PZ447" s="48"/>
      <c r="QA447" s="48"/>
      <c r="QB447" s="48"/>
      <c r="QC447" s="48"/>
      <c r="QD447" s="48"/>
      <c r="QE447" s="48"/>
      <c r="QF447" s="48"/>
      <c r="QG447" s="48"/>
      <c r="QH447" s="48"/>
      <c r="QI447" s="48"/>
      <c r="QJ447" s="48"/>
      <c r="QK447" s="48"/>
      <c r="QL447" s="48"/>
      <c r="QM447" s="48"/>
      <c r="QN447" s="48"/>
      <c r="QO447" s="48"/>
      <c r="QP447" s="48"/>
      <c r="QQ447" s="48"/>
      <c r="QR447" s="48"/>
      <c r="QS447" s="48"/>
      <c r="QT447" s="48"/>
      <c r="QU447" s="48"/>
      <c r="QV447" s="48"/>
      <c r="QW447" s="48"/>
      <c r="QX447" s="48"/>
      <c r="QY447" s="48"/>
      <c r="QZ447" s="48"/>
      <c r="RA447" s="48"/>
      <c r="RB447" s="48"/>
      <c r="RC447" s="48"/>
      <c r="RD447" s="48"/>
      <c r="RE447" s="48"/>
      <c r="RF447" s="48"/>
      <c r="RG447" s="48"/>
      <c r="RH447" s="48"/>
      <c r="RI447" s="48"/>
      <c r="RJ447" s="48"/>
      <c r="RK447" s="48"/>
      <c r="RL447" s="48"/>
      <c r="RM447" s="48"/>
      <c r="RN447" s="48"/>
      <c r="RO447" s="48"/>
      <c r="RP447" s="48"/>
      <c r="RQ447" s="48"/>
      <c r="RR447" s="48"/>
      <c r="RS447" s="48"/>
      <c r="RT447" s="48"/>
      <c r="RU447" s="48"/>
      <c r="RV447" s="48"/>
      <c r="RW447" s="48"/>
      <c r="RX447" s="48"/>
      <c r="RY447" s="48"/>
      <c r="RZ447" s="48"/>
      <c r="SA447" s="48"/>
      <c r="SB447" s="48"/>
      <c r="SC447" s="48"/>
      <c r="SD447" s="48"/>
      <c r="SE447" s="48"/>
      <c r="SF447" s="48"/>
      <c r="SG447" s="48"/>
      <c r="SH447" s="48"/>
      <c r="SI447" s="48"/>
      <c r="SJ447" s="48"/>
      <c r="SK447" s="48"/>
      <c r="SL447" s="48"/>
      <c r="SM447" s="48"/>
      <c r="SN447" s="48"/>
      <c r="SO447" s="48"/>
      <c r="SP447" s="48"/>
      <c r="SQ447" s="48"/>
      <c r="SR447" s="48"/>
      <c r="SS447" s="48"/>
      <c r="ST447" s="48"/>
      <c r="SU447" s="48"/>
      <c r="SV447" s="48"/>
      <c r="SW447" s="48"/>
      <c r="SX447" s="48"/>
      <c r="SY447" s="48"/>
      <c r="SZ447" s="48"/>
      <c r="TA447" s="48"/>
      <c r="TB447" s="48"/>
      <c r="TC447" s="48"/>
      <c r="TD447" s="48"/>
      <c r="TE447" s="48"/>
      <c r="TF447" s="48"/>
      <c r="TG447" s="48"/>
      <c r="TH447" s="48"/>
      <c r="TI447" s="48"/>
      <c r="TJ447" s="48"/>
      <c r="TK447" s="48"/>
      <c r="TL447" s="48"/>
      <c r="TM447" s="48"/>
      <c r="TN447" s="48"/>
      <c r="TO447" s="48"/>
      <c r="TP447" s="48"/>
      <c r="TQ447" s="48"/>
      <c r="TR447" s="48"/>
      <c r="TS447" s="48"/>
      <c r="TT447" s="48"/>
      <c r="TU447" s="48"/>
      <c r="TV447" s="48"/>
      <c r="TW447" s="48"/>
      <c r="TX447" s="48"/>
      <c r="TY447" s="48"/>
      <c r="TZ447" s="48"/>
      <c r="UA447" s="48"/>
      <c r="UB447" s="48"/>
      <c r="UC447" s="48"/>
      <c r="UD447" s="48"/>
      <c r="UE447" s="48"/>
      <c r="UF447" s="48"/>
      <c r="UG447" s="48"/>
      <c r="UH447" s="48"/>
      <c r="UI447" s="48"/>
      <c r="UJ447" s="48"/>
      <c r="UK447" s="48"/>
      <c r="UL447" s="48"/>
      <c r="UM447" s="48"/>
      <c r="UN447" s="48"/>
      <c r="UO447" s="48"/>
      <c r="UP447" s="48"/>
      <c r="UQ447" s="48"/>
      <c r="UR447" s="48"/>
      <c r="US447" s="48"/>
      <c r="UT447" s="48"/>
      <c r="UU447" s="48"/>
      <c r="UV447" s="48"/>
      <c r="UW447" s="48"/>
      <c r="UX447" s="48"/>
      <c r="UY447" s="48"/>
      <c r="UZ447" s="48"/>
      <c r="VA447" s="48"/>
      <c r="VB447" s="48"/>
      <c r="VC447" s="48"/>
      <c r="VD447" s="48"/>
      <c r="VE447" s="48"/>
      <c r="VF447" s="48"/>
      <c r="VG447" s="48"/>
      <c r="VH447" s="48"/>
      <c r="VI447" s="48"/>
      <c r="VJ447" s="48"/>
      <c r="VK447" s="48"/>
      <c r="VL447" s="48"/>
      <c r="VM447" s="48"/>
      <c r="VN447" s="48"/>
      <c r="VO447" s="48"/>
      <c r="VP447" s="48"/>
      <c r="VQ447" s="48"/>
      <c r="VR447" s="48"/>
      <c r="VS447" s="48"/>
      <c r="VT447" s="48"/>
      <c r="VU447" s="48"/>
      <c r="VV447" s="48"/>
      <c r="VW447" s="48"/>
      <c r="VX447" s="48"/>
      <c r="VY447" s="48"/>
      <c r="VZ447" s="48"/>
      <c r="WA447" s="48"/>
      <c r="WB447" s="48"/>
      <c r="WC447" s="48"/>
      <c r="WD447" s="48"/>
      <c r="WE447" s="48"/>
      <c r="WF447" s="48"/>
      <c r="WG447" s="48"/>
      <c r="WH447" s="48"/>
      <c r="WI447" s="48"/>
      <c r="WJ447" s="48"/>
      <c r="WK447" s="48"/>
      <c r="WL447" s="48"/>
      <c r="WM447" s="48"/>
      <c r="WN447" s="48"/>
      <c r="WO447" s="48"/>
      <c r="WP447" s="48"/>
      <c r="WQ447" s="48"/>
      <c r="WR447" s="48"/>
      <c r="WS447" s="48"/>
      <c r="WT447" s="48"/>
      <c r="WU447" s="48"/>
      <c r="WV447" s="48"/>
      <c r="WW447" s="48"/>
      <c r="WX447" s="48"/>
      <c r="WY447" s="48"/>
      <c r="WZ447" s="48"/>
      <c r="XA447" s="48"/>
      <c r="XB447" s="48"/>
      <c r="XC447" s="48"/>
      <c r="XD447" s="48"/>
      <c r="XE447" s="48"/>
      <c r="XF447" s="48"/>
      <c r="XG447" s="48"/>
      <c r="XH447" s="48"/>
      <c r="XI447" s="48"/>
      <c r="XJ447" s="48"/>
      <c r="XK447" s="48"/>
      <c r="XL447" s="48"/>
      <c r="XM447" s="48"/>
      <c r="XN447" s="48"/>
      <c r="XO447" s="48"/>
      <c r="XP447" s="48"/>
      <c r="XQ447" s="48"/>
      <c r="XR447" s="48"/>
      <c r="XS447" s="48"/>
      <c r="XT447" s="48"/>
      <c r="XU447" s="48"/>
      <c r="XV447" s="48"/>
      <c r="XW447" s="48"/>
      <c r="XX447" s="48"/>
      <c r="XY447" s="48"/>
      <c r="XZ447" s="48"/>
      <c r="YA447" s="48"/>
      <c r="YB447" s="48"/>
      <c r="YC447" s="48"/>
      <c r="YD447" s="48"/>
      <c r="YE447" s="48"/>
      <c r="YF447" s="48"/>
      <c r="YG447" s="48"/>
      <c r="YH447" s="48"/>
      <c r="YI447" s="48"/>
      <c r="YJ447" s="48"/>
      <c r="YK447" s="48"/>
      <c r="YL447" s="48"/>
      <c r="YM447" s="48"/>
      <c r="YN447" s="48"/>
      <c r="YO447" s="48"/>
      <c r="YP447" s="48"/>
      <c r="YQ447" s="48"/>
      <c r="YR447" s="48"/>
      <c r="YS447" s="48"/>
      <c r="YT447" s="48"/>
      <c r="YU447" s="48"/>
      <c r="YV447" s="48"/>
      <c r="YW447" s="48"/>
      <c r="YX447" s="48"/>
      <c r="YY447" s="48"/>
      <c r="YZ447" s="48"/>
      <c r="ZA447" s="48"/>
      <c r="ZB447" s="48"/>
      <c r="ZC447" s="48"/>
      <c r="ZD447" s="48"/>
      <c r="ZE447" s="48"/>
      <c r="ZF447" s="48"/>
      <c r="ZG447" s="48"/>
      <c r="ZH447" s="48"/>
      <c r="ZI447" s="48"/>
      <c r="ZJ447" s="48"/>
      <c r="ZK447" s="48"/>
      <c r="ZL447" s="48"/>
      <c r="ZM447" s="48"/>
      <c r="ZN447" s="48"/>
      <c r="ZO447" s="48"/>
      <c r="ZP447" s="48"/>
      <c r="ZQ447" s="48"/>
      <c r="ZR447" s="48"/>
      <c r="ZS447" s="48"/>
      <c r="ZT447" s="48"/>
      <c r="ZU447" s="48"/>
      <c r="ZV447" s="48"/>
      <c r="ZW447" s="48"/>
      <c r="ZX447" s="48"/>
      <c r="ZY447" s="48"/>
      <c r="ZZ447" s="48"/>
      <c r="AAA447" s="48"/>
      <c r="AAB447" s="48"/>
      <c r="AAC447" s="48"/>
      <c r="AAD447" s="48"/>
      <c r="AAE447" s="48"/>
      <c r="AAF447" s="48"/>
      <c r="AAG447" s="48"/>
      <c r="AAH447" s="48"/>
      <c r="AAI447" s="48"/>
      <c r="AAJ447" s="48"/>
      <c r="AAK447" s="48"/>
      <c r="AAL447" s="48"/>
      <c r="AAM447" s="48"/>
      <c r="AAN447" s="48"/>
      <c r="AAO447" s="48"/>
      <c r="AAP447" s="48"/>
      <c r="AAQ447" s="48"/>
      <c r="AAR447" s="48"/>
      <c r="AAS447" s="48"/>
      <c r="AAT447" s="48"/>
      <c r="AAU447" s="48"/>
      <c r="AAV447" s="48"/>
      <c r="AAW447" s="48"/>
      <c r="AAX447" s="48"/>
      <c r="AAY447" s="48"/>
      <c r="AAZ447" s="48"/>
      <c r="ABA447" s="48"/>
      <c r="ABB447" s="48"/>
      <c r="ABC447" s="48"/>
      <c r="ABD447" s="48"/>
      <c r="ABE447" s="48"/>
      <c r="ABF447" s="48"/>
      <c r="ABG447" s="48"/>
      <c r="ABH447" s="48"/>
      <c r="ABI447" s="48"/>
      <c r="ABJ447" s="48"/>
      <c r="ABK447" s="48"/>
      <c r="ABL447" s="48"/>
      <c r="ABM447" s="48"/>
      <c r="ABN447" s="48"/>
      <c r="ABO447" s="48"/>
      <c r="ABP447" s="48"/>
      <c r="ABQ447" s="48"/>
      <c r="ABR447" s="48"/>
      <c r="ABS447" s="48"/>
      <c r="ABT447" s="48"/>
      <c r="ABU447" s="48"/>
      <c r="ABV447" s="48"/>
      <c r="ABW447" s="48"/>
      <c r="ABX447" s="48"/>
      <c r="ABY447" s="48"/>
      <c r="ABZ447" s="48"/>
      <c r="ACA447" s="48"/>
      <c r="ACB447" s="48"/>
      <c r="ACC447" s="48"/>
      <c r="ACD447" s="48"/>
      <c r="ACE447" s="48"/>
      <c r="ACF447" s="48"/>
      <c r="ACG447" s="48"/>
      <c r="ACH447" s="48"/>
      <c r="ACI447" s="48"/>
      <c r="ACJ447" s="48"/>
      <c r="ACK447" s="48"/>
      <c r="ACL447" s="48"/>
      <c r="ACM447" s="48"/>
      <c r="ACN447" s="48"/>
      <c r="ACO447" s="48"/>
      <c r="ACP447" s="48"/>
      <c r="ACQ447" s="48"/>
      <c r="ACR447" s="48"/>
      <c r="ACS447" s="48"/>
      <c r="ACT447" s="48"/>
      <c r="ACU447" s="48"/>
      <c r="ACV447" s="48"/>
      <c r="ACW447" s="48"/>
      <c r="ACX447" s="48"/>
      <c r="ACY447" s="48"/>
      <c r="ACZ447" s="48"/>
      <c r="ADA447" s="48"/>
      <c r="ADB447" s="48"/>
      <c r="ADC447" s="48"/>
      <c r="ADD447" s="48"/>
      <c r="ADE447" s="48"/>
      <c r="ADF447" s="48"/>
      <c r="ADG447" s="48"/>
      <c r="ADH447" s="48"/>
      <c r="ADI447" s="48"/>
      <c r="ADJ447" s="48"/>
      <c r="ADK447" s="48"/>
      <c r="ADL447" s="48"/>
      <c r="ADM447" s="48"/>
      <c r="ADN447" s="48"/>
      <c r="ADO447" s="48"/>
      <c r="ADP447" s="48"/>
      <c r="ADQ447" s="48"/>
      <c r="ADR447" s="48"/>
      <c r="ADS447" s="48"/>
      <c r="ADT447" s="48"/>
      <c r="ADU447" s="48"/>
      <c r="ADV447" s="48"/>
      <c r="ADW447" s="48"/>
      <c r="ADX447" s="48"/>
      <c r="ADY447" s="48"/>
      <c r="ADZ447" s="48"/>
      <c r="AEA447" s="48"/>
      <c r="AEB447" s="48"/>
      <c r="AEC447" s="48"/>
      <c r="AED447" s="48"/>
      <c r="AEE447" s="48"/>
      <c r="AEF447" s="48"/>
      <c r="AEG447" s="48"/>
      <c r="AEH447" s="48"/>
      <c r="AEI447" s="48"/>
      <c r="AEJ447" s="48"/>
      <c r="AEK447" s="48"/>
      <c r="AEL447" s="48"/>
      <c r="AEM447" s="48"/>
      <c r="AEN447" s="48"/>
      <c r="AEO447" s="48"/>
      <c r="AEP447" s="48"/>
      <c r="AEQ447" s="48"/>
      <c r="AER447" s="48"/>
      <c r="AES447" s="48"/>
      <c r="AET447" s="48"/>
      <c r="AEU447" s="48"/>
      <c r="AEV447" s="48"/>
      <c r="AEW447" s="48"/>
      <c r="AEX447" s="48"/>
      <c r="AEY447" s="48"/>
      <c r="AEZ447" s="48"/>
      <c r="AFA447" s="48"/>
      <c r="AFB447" s="48"/>
      <c r="AFC447" s="48"/>
      <c r="AFD447" s="48"/>
      <c r="AFE447" s="48"/>
      <c r="AFF447" s="48"/>
      <c r="AFG447" s="48"/>
      <c r="AFH447" s="48"/>
      <c r="AFI447" s="48"/>
      <c r="AFJ447" s="48"/>
      <c r="AFK447" s="48"/>
      <c r="AFL447" s="48"/>
      <c r="AFM447" s="48"/>
      <c r="AFN447" s="48"/>
      <c r="AFO447" s="48"/>
      <c r="AFP447" s="48"/>
      <c r="AFQ447" s="48"/>
      <c r="AFR447" s="48"/>
      <c r="AFS447" s="48"/>
      <c r="AFT447" s="48"/>
      <c r="AFU447" s="48"/>
      <c r="AFV447" s="48"/>
      <c r="AFW447" s="48"/>
      <c r="AFX447" s="48"/>
      <c r="AFY447" s="48"/>
      <c r="AFZ447" s="48"/>
      <c r="AGA447" s="48"/>
      <c r="AGB447" s="48"/>
      <c r="AGC447" s="48"/>
      <c r="AGD447" s="48"/>
      <c r="AGE447" s="48"/>
      <c r="AGF447" s="48"/>
      <c r="AGG447" s="48"/>
      <c r="AGH447" s="48"/>
      <c r="AGI447" s="48"/>
      <c r="AGJ447" s="48"/>
      <c r="AGK447" s="48"/>
      <c r="AGL447" s="48"/>
      <c r="AGM447" s="48"/>
      <c r="AGN447" s="48"/>
      <c r="AGO447" s="48"/>
      <c r="AGP447" s="48"/>
      <c r="AGQ447" s="48"/>
      <c r="AGR447" s="48"/>
      <c r="AGS447" s="48"/>
      <c r="AGT447" s="48"/>
      <c r="AGU447" s="48"/>
      <c r="AGV447" s="48"/>
      <c r="AGW447" s="48"/>
      <c r="AGX447" s="48"/>
      <c r="AGY447" s="48"/>
      <c r="AGZ447" s="48"/>
      <c r="AHA447" s="48"/>
      <c r="AHB447" s="48"/>
      <c r="AHC447" s="48"/>
      <c r="AHD447" s="48"/>
      <c r="AHE447" s="48"/>
      <c r="AHF447" s="48"/>
      <c r="AHG447" s="48"/>
      <c r="AHH447" s="48"/>
      <c r="AHI447" s="48"/>
      <c r="AHJ447" s="48"/>
      <c r="AHK447" s="48"/>
      <c r="AHL447" s="48"/>
      <c r="AHM447" s="48"/>
      <c r="AHN447" s="48"/>
      <c r="AHO447" s="48"/>
      <c r="AHP447" s="48"/>
      <c r="AHQ447" s="48"/>
      <c r="AHR447" s="48"/>
      <c r="AHS447" s="48"/>
      <c r="AHT447" s="48"/>
      <c r="AHU447" s="48"/>
      <c r="AHV447" s="48"/>
      <c r="AHW447" s="48"/>
      <c r="AHX447" s="48"/>
      <c r="AHY447" s="48"/>
      <c r="AHZ447" s="48"/>
      <c r="AIA447" s="48"/>
      <c r="AIB447" s="48"/>
      <c r="AIC447" s="48"/>
      <c r="AID447" s="48"/>
      <c r="AIE447" s="48"/>
      <c r="AIF447" s="48"/>
      <c r="AIG447" s="48"/>
      <c r="AIH447" s="48"/>
      <c r="AII447" s="48"/>
      <c r="AIJ447" s="48"/>
      <c r="AIK447" s="48"/>
      <c r="AIL447" s="48"/>
      <c r="AIM447" s="48"/>
      <c r="AIN447" s="48"/>
      <c r="AIO447" s="48"/>
      <c r="AIP447" s="48"/>
      <c r="AIQ447" s="48"/>
      <c r="AIR447" s="48"/>
      <c r="AIS447" s="48"/>
      <c r="AIT447" s="48"/>
      <c r="AIU447" s="48"/>
      <c r="AIV447" s="48"/>
      <c r="AIW447" s="48"/>
      <c r="AIX447" s="48"/>
      <c r="AIY447" s="48"/>
      <c r="AIZ447" s="48"/>
      <c r="AJA447" s="48"/>
      <c r="AJB447" s="48"/>
      <c r="AJC447" s="48"/>
      <c r="AJD447" s="48"/>
      <c r="AJE447" s="48"/>
      <c r="AJF447" s="48"/>
      <c r="AJG447" s="48"/>
      <c r="AJH447" s="48"/>
      <c r="AJI447" s="48"/>
      <c r="AJJ447" s="48"/>
      <c r="AJK447" s="48"/>
      <c r="AJL447" s="48"/>
      <c r="AJM447" s="48"/>
      <c r="AJN447" s="48"/>
      <c r="AJO447" s="48"/>
      <c r="AJP447" s="48"/>
      <c r="AJQ447" s="48"/>
      <c r="AJR447" s="48"/>
      <c r="AJS447" s="48"/>
      <c r="AJT447" s="48"/>
      <c r="AJU447" s="48"/>
      <c r="AJV447" s="48"/>
      <c r="AJW447" s="48"/>
      <c r="AJX447" s="48"/>
      <c r="AJY447" s="48"/>
      <c r="AJZ447" s="48"/>
      <c r="AKA447" s="48"/>
      <c r="AKB447" s="48"/>
      <c r="AKC447" s="48"/>
      <c r="AKD447" s="48"/>
      <c r="AKE447" s="48"/>
      <c r="AKF447" s="48"/>
      <c r="AKG447" s="48"/>
      <c r="AKH447" s="48"/>
      <c r="AKI447" s="48"/>
      <c r="AKJ447" s="48"/>
      <c r="AKK447" s="48"/>
      <c r="AKL447" s="48"/>
      <c r="AKM447" s="48"/>
      <c r="AKN447" s="48"/>
      <c r="AKO447" s="48"/>
      <c r="AKP447" s="48"/>
      <c r="AKQ447" s="48"/>
      <c r="AKR447" s="48"/>
      <c r="AKS447" s="48"/>
      <c r="AKT447" s="48"/>
      <c r="AKU447" s="48"/>
      <c r="AKV447" s="48"/>
      <c r="AKW447" s="48"/>
      <c r="AKX447" s="48"/>
      <c r="AKY447" s="48"/>
      <c r="AKZ447" s="48"/>
      <c r="ALA447" s="48"/>
      <c r="ALB447" s="48"/>
      <c r="ALC447" s="48"/>
      <c r="ALD447" s="48"/>
      <c r="ALE447" s="48"/>
      <c r="ALF447" s="48"/>
      <c r="ALG447" s="48"/>
      <c r="ALH447" s="48"/>
      <c r="ALI447" s="48"/>
      <c r="ALJ447" s="48"/>
      <c r="ALK447" s="48"/>
      <c r="ALL447" s="48"/>
      <c r="ALM447" s="48"/>
      <c r="ALN447" s="48"/>
      <c r="ALO447" s="48"/>
      <c r="ALP447" s="48"/>
      <c r="ALQ447" s="48"/>
      <c r="ALR447" s="48"/>
      <c r="ALS447" s="48"/>
      <c r="ALT447" s="48"/>
      <c r="ALU447" s="48"/>
      <c r="ALV447" s="48"/>
      <c r="ALW447" s="48"/>
      <c r="ALX447" s="48"/>
      <c r="ALY447" s="48"/>
      <c r="ALZ447" s="48"/>
      <c r="AMA447" s="48"/>
      <c r="AMB447" s="48"/>
      <c r="AMC447" s="48"/>
      <c r="AMD447" s="48"/>
      <c r="AME447" s="48"/>
      <c r="AMF447" s="48"/>
      <c r="AMG447" s="48"/>
      <c r="AMH447" s="48"/>
      <c r="AMI447" s="48"/>
      <c r="AMJ447" s="2"/>
      <c r="AMK447" s="2"/>
    </row>
    <row r="448" customFormat="false" ht="17.35" hidden="false" customHeight="false" outlineLevel="0" collapsed="false">
      <c r="A448" s="44"/>
    </row>
    <row r="449" customFormat="false" ht="17.35" hidden="false" customHeight="false" outlineLevel="0" collapsed="false">
      <c r="A449" s="44"/>
    </row>
    <row r="450" customFormat="false" ht="17.35" hidden="false" customHeight="false" outlineLevel="0" collapsed="false">
      <c r="A450" s="44"/>
    </row>
    <row r="451" customFormat="false" ht="17.35" hidden="false" customHeight="false" outlineLevel="0" collapsed="false">
      <c r="A451" s="44"/>
    </row>
    <row r="452" customFormat="false" ht="17.35" hidden="false" customHeight="false" outlineLevel="0" collapsed="false">
      <c r="A452" s="65"/>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c r="AQ452" s="70"/>
      <c r="AR452" s="70"/>
      <c r="AS452" s="70"/>
      <c r="AT452" s="70"/>
      <c r="AU452" s="70"/>
      <c r="AV452" s="70"/>
      <c r="AW452" s="70"/>
      <c r="AX452" s="70"/>
      <c r="AY452" s="70"/>
      <c r="AZ452" s="70"/>
      <c r="BA452" s="70"/>
      <c r="BB452" s="70"/>
      <c r="BC452" s="70"/>
      <c r="BD452" s="70"/>
      <c r="BE452" s="70"/>
      <c r="BF452" s="70"/>
      <c r="BG452" s="70"/>
      <c r="BH452" s="70"/>
      <c r="BI452" s="70"/>
      <c r="BJ452" s="70"/>
      <c r="BK452" s="70"/>
      <c r="BL452" s="70"/>
      <c r="BM452" s="70"/>
      <c r="BN452" s="70"/>
      <c r="BO452" s="70"/>
      <c r="BP452" s="70"/>
      <c r="BQ452" s="70"/>
      <c r="BR452" s="70"/>
      <c r="BS452" s="70"/>
      <c r="BT452" s="70"/>
      <c r="BU452" s="70"/>
      <c r="BV452" s="70"/>
      <c r="BW452" s="70"/>
      <c r="BX452" s="70"/>
      <c r="BY452" s="70"/>
      <c r="BZ452" s="70"/>
      <c r="CA452" s="70"/>
      <c r="CB452" s="70"/>
      <c r="CC452" s="70"/>
      <c r="CD452" s="70"/>
      <c r="CE452" s="70"/>
      <c r="CF452" s="70"/>
      <c r="CG452" s="70"/>
      <c r="CH452" s="70"/>
      <c r="CI452" s="70"/>
      <c r="CJ452" s="70"/>
      <c r="CK452" s="70"/>
      <c r="CL452" s="70"/>
      <c r="CM452" s="70"/>
      <c r="CN452" s="70"/>
      <c r="CO452" s="70"/>
      <c r="CP452" s="70"/>
      <c r="CQ452" s="70"/>
      <c r="CR452" s="70"/>
      <c r="CS452" s="70"/>
      <c r="CT452" s="70"/>
      <c r="CU452" s="70"/>
      <c r="CV452" s="70"/>
      <c r="CW452" s="70"/>
      <c r="CX452" s="70"/>
      <c r="CY452" s="70"/>
      <c r="CZ452" s="70"/>
      <c r="DA452" s="70"/>
      <c r="DB452" s="70"/>
      <c r="DC452" s="70"/>
      <c r="DD452" s="70"/>
      <c r="DE452" s="70"/>
      <c r="DF452" s="70"/>
      <c r="DG452" s="70"/>
      <c r="DH452" s="70"/>
      <c r="DI452" s="70"/>
      <c r="DJ452" s="70"/>
      <c r="DK452" s="70"/>
      <c r="DL452" s="70"/>
      <c r="DM452" s="70"/>
      <c r="DN452" s="70"/>
      <c r="DO452" s="70"/>
      <c r="DP452" s="70"/>
      <c r="DQ452" s="70"/>
      <c r="DR452" s="70"/>
      <c r="DS452" s="70"/>
      <c r="DT452" s="70"/>
      <c r="DU452" s="70"/>
      <c r="DV452" s="70"/>
      <c r="DW452" s="70"/>
      <c r="DX452" s="70"/>
      <c r="DY452" s="70"/>
      <c r="DZ452" s="70"/>
      <c r="EA452" s="70"/>
      <c r="EB452" s="70"/>
      <c r="EC452" s="70"/>
      <c r="ED452" s="70"/>
      <c r="EE452" s="70"/>
      <c r="EF452" s="70"/>
      <c r="EG452" s="70"/>
      <c r="EH452" s="70"/>
      <c r="EI452" s="70"/>
      <c r="EJ452" s="70"/>
      <c r="EK452" s="70"/>
      <c r="EL452" s="70"/>
      <c r="EM452" s="70"/>
      <c r="EN452" s="70"/>
      <c r="EO452" s="70"/>
      <c r="EP452" s="70"/>
      <c r="EQ452" s="70"/>
      <c r="ER452" s="70"/>
      <c r="ES452" s="70"/>
      <c r="ET452" s="70"/>
      <c r="EU452" s="70"/>
      <c r="EV452" s="70"/>
      <c r="EW452" s="70"/>
      <c r="EX452" s="70"/>
      <c r="EY452" s="70"/>
      <c r="EZ452" s="70"/>
      <c r="FA452" s="70"/>
      <c r="FB452" s="70"/>
      <c r="FC452" s="70"/>
      <c r="FD452" s="70"/>
      <c r="FE452" s="70"/>
      <c r="FF452" s="70"/>
      <c r="FG452" s="70"/>
      <c r="FH452" s="70"/>
      <c r="FI452" s="70"/>
      <c r="FJ452" s="70"/>
      <c r="FK452" s="70"/>
      <c r="FL452" s="70"/>
      <c r="FM452" s="70"/>
      <c r="FN452" s="70"/>
      <c r="FO452" s="70"/>
      <c r="FP452" s="70"/>
      <c r="FQ452" s="70"/>
      <c r="FR452" s="70"/>
      <c r="FS452" s="70"/>
      <c r="FT452" s="70"/>
      <c r="FU452" s="70"/>
      <c r="FV452" s="70"/>
      <c r="FW452" s="70"/>
      <c r="FX452" s="70"/>
      <c r="FY452" s="70"/>
      <c r="FZ452" s="70"/>
      <c r="GA452" s="70"/>
      <c r="GB452" s="70"/>
      <c r="GC452" s="70"/>
      <c r="GD452" s="70"/>
      <c r="GE452" s="70"/>
      <c r="GF452" s="70"/>
      <c r="GG452" s="70"/>
      <c r="GH452" s="70"/>
      <c r="GI452" s="70"/>
      <c r="GJ452" s="70"/>
      <c r="GK452" s="70"/>
      <c r="GL452" s="70"/>
      <c r="GM452" s="70"/>
      <c r="GN452" s="70"/>
      <c r="GO452" s="70"/>
      <c r="GP452" s="70"/>
      <c r="GQ452" s="70"/>
      <c r="GR452" s="70"/>
      <c r="GS452" s="70"/>
      <c r="GT452" s="70"/>
      <c r="GU452" s="70"/>
      <c r="GV452" s="70"/>
      <c r="GW452" s="70"/>
      <c r="GX452" s="70"/>
      <c r="GY452" s="70"/>
      <c r="GZ452" s="70"/>
      <c r="HA452" s="70"/>
      <c r="HB452" s="70"/>
      <c r="HC452" s="70"/>
      <c r="HD452" s="70"/>
      <c r="HE452" s="70"/>
      <c r="HF452" s="70"/>
      <c r="HG452" s="70"/>
      <c r="HH452" s="70"/>
      <c r="HI452" s="70"/>
      <c r="HJ452" s="70"/>
      <c r="HK452" s="70"/>
      <c r="HL452" s="70"/>
      <c r="HM452" s="70"/>
      <c r="HN452" s="70"/>
      <c r="HO452" s="70"/>
      <c r="HP452" s="70"/>
      <c r="HQ452" s="70"/>
      <c r="HR452" s="70"/>
      <c r="HS452" s="70"/>
      <c r="HT452" s="70"/>
      <c r="HU452" s="70"/>
      <c r="HV452" s="70"/>
      <c r="HW452" s="70"/>
      <c r="HX452" s="70"/>
      <c r="HY452" s="70"/>
      <c r="HZ452" s="70"/>
      <c r="IA452" s="70"/>
      <c r="IB452" s="70"/>
      <c r="IC452" s="70"/>
      <c r="ID452" s="70"/>
      <c r="IE452" s="70"/>
      <c r="IF452" s="70"/>
      <c r="IG452" s="70"/>
      <c r="IH452" s="70"/>
      <c r="II452" s="70"/>
      <c r="IJ452" s="70"/>
      <c r="IK452" s="70"/>
      <c r="IL452" s="70"/>
      <c r="IM452" s="70"/>
      <c r="IN452" s="70"/>
      <c r="IO452" s="70"/>
      <c r="IP452" s="70"/>
      <c r="IQ452" s="70"/>
      <c r="IR452" s="70"/>
      <c r="IS452" s="70"/>
      <c r="IT452" s="70"/>
      <c r="IU452" s="70"/>
      <c r="IV452" s="70"/>
      <c r="IW452" s="70"/>
      <c r="IX452" s="70"/>
      <c r="IY452" s="70"/>
      <c r="IZ452" s="70"/>
      <c r="JA452" s="70"/>
      <c r="JB452" s="70"/>
      <c r="JC452" s="70"/>
      <c r="JD452" s="70"/>
      <c r="JE452" s="70"/>
      <c r="JF452" s="70"/>
      <c r="JG452" s="70"/>
      <c r="JH452" s="70"/>
      <c r="JI452" s="70"/>
      <c r="JJ452" s="70"/>
      <c r="JK452" s="70"/>
      <c r="JL452" s="70"/>
      <c r="JM452" s="70"/>
      <c r="JN452" s="70"/>
      <c r="JO452" s="70"/>
      <c r="JP452" s="70"/>
      <c r="JQ452" s="70"/>
      <c r="JR452" s="70"/>
      <c r="JS452" s="70"/>
      <c r="JT452" s="70"/>
      <c r="JU452" s="70"/>
      <c r="JV452" s="70"/>
      <c r="JW452" s="70"/>
      <c r="JX452" s="70"/>
      <c r="JY452" s="70"/>
      <c r="JZ452" s="70"/>
      <c r="KA452" s="70"/>
      <c r="KB452" s="70"/>
      <c r="KC452" s="70"/>
      <c r="KD452" s="70"/>
      <c r="KE452" s="70"/>
      <c r="KF452" s="70"/>
      <c r="KG452" s="70"/>
      <c r="KH452" s="70"/>
      <c r="KI452" s="70"/>
      <c r="KJ452" s="70"/>
      <c r="KK452" s="70"/>
      <c r="KL452" s="70"/>
      <c r="KM452" s="70"/>
      <c r="KN452" s="70"/>
      <c r="KO452" s="70"/>
      <c r="KP452" s="70"/>
      <c r="KQ452" s="70"/>
      <c r="KR452" s="70"/>
      <c r="KS452" s="70"/>
      <c r="KT452" s="70"/>
      <c r="KU452" s="70"/>
      <c r="KV452" s="70"/>
      <c r="KW452" s="70"/>
      <c r="KX452" s="70"/>
      <c r="KY452" s="70"/>
      <c r="KZ452" s="70"/>
      <c r="LA452" s="70"/>
      <c r="LB452" s="70"/>
      <c r="LC452" s="70"/>
      <c r="LD452" s="70"/>
      <c r="LE452" s="70"/>
      <c r="LF452" s="70"/>
      <c r="LG452" s="70"/>
      <c r="LH452" s="70"/>
      <c r="LI452" s="70"/>
      <c r="LJ452" s="70"/>
      <c r="LK452" s="70"/>
      <c r="LL452" s="70"/>
      <c r="LM452" s="70"/>
      <c r="LN452" s="70"/>
      <c r="LO452" s="70"/>
      <c r="LP452" s="70"/>
      <c r="LQ452" s="70"/>
      <c r="LR452" s="70"/>
      <c r="LS452" s="70"/>
      <c r="LT452" s="70"/>
      <c r="LU452" s="70"/>
      <c r="LV452" s="70"/>
      <c r="LW452" s="70"/>
      <c r="LX452" s="70"/>
      <c r="LY452" s="70"/>
      <c r="LZ452" s="70"/>
      <c r="MA452" s="70"/>
      <c r="MB452" s="70"/>
      <c r="MC452" s="70"/>
      <c r="MD452" s="70"/>
      <c r="ME452" s="70"/>
      <c r="MF452" s="70"/>
      <c r="MG452" s="70"/>
      <c r="MH452" s="70"/>
      <c r="MI452" s="70"/>
      <c r="MJ452" s="70"/>
      <c r="MK452" s="70"/>
      <c r="ML452" s="70"/>
      <c r="MM452" s="70"/>
      <c r="MN452" s="70"/>
      <c r="MO452" s="70"/>
      <c r="MP452" s="70"/>
      <c r="MQ452" s="70"/>
      <c r="MR452" s="70"/>
      <c r="MS452" s="70"/>
      <c r="MT452" s="70"/>
      <c r="MU452" s="70"/>
      <c r="MV452" s="70"/>
      <c r="MW452" s="70"/>
      <c r="MX452" s="70"/>
      <c r="MY452" s="70"/>
      <c r="MZ452" s="70"/>
      <c r="NA452" s="70"/>
      <c r="NB452" s="70"/>
      <c r="NC452" s="70"/>
      <c r="ND452" s="70"/>
      <c r="NE452" s="70"/>
      <c r="NF452" s="70"/>
      <c r="NG452" s="70"/>
      <c r="NH452" s="70"/>
      <c r="NI452" s="70"/>
      <c r="NJ452" s="70"/>
      <c r="NK452" s="70"/>
      <c r="NL452" s="70"/>
      <c r="NM452" s="70"/>
      <c r="NN452" s="70"/>
      <c r="NO452" s="70"/>
      <c r="NP452" s="70"/>
      <c r="NQ452" s="70"/>
      <c r="NR452" s="70"/>
      <c r="NS452" s="70"/>
      <c r="NT452" s="70"/>
      <c r="NU452" s="70"/>
      <c r="NV452" s="70"/>
      <c r="NW452" s="70"/>
      <c r="NX452" s="70"/>
      <c r="NY452" s="70"/>
      <c r="NZ452" s="70"/>
      <c r="OA452" s="70"/>
      <c r="OB452" s="70"/>
      <c r="OC452" s="70"/>
      <c r="OD452" s="70"/>
      <c r="OE452" s="70"/>
      <c r="OF452" s="70"/>
      <c r="OG452" s="70"/>
      <c r="OH452" s="70"/>
      <c r="OI452" s="70"/>
      <c r="OJ452" s="70"/>
      <c r="OK452" s="70"/>
      <c r="OL452" s="70"/>
      <c r="OM452" s="70"/>
      <c r="ON452" s="70"/>
      <c r="OO452" s="70"/>
      <c r="OP452" s="70"/>
      <c r="OQ452" s="70"/>
      <c r="OR452" s="70"/>
      <c r="OS452" s="70"/>
      <c r="OT452" s="70"/>
      <c r="OU452" s="70"/>
      <c r="OV452" s="70"/>
      <c r="OW452" s="70"/>
      <c r="OX452" s="70"/>
      <c r="OY452" s="70"/>
      <c r="OZ452" s="70"/>
      <c r="PA452" s="70"/>
      <c r="PB452" s="70"/>
      <c r="PC452" s="70"/>
      <c r="PD452" s="70"/>
      <c r="PE452" s="70"/>
      <c r="PF452" s="70"/>
      <c r="PG452" s="70"/>
      <c r="PH452" s="70"/>
      <c r="PI452" s="70"/>
      <c r="PJ452" s="70"/>
      <c r="PK452" s="70"/>
      <c r="PL452" s="70"/>
      <c r="PM452" s="70"/>
      <c r="PN452" s="70"/>
      <c r="PO452" s="70"/>
      <c r="PP452" s="70"/>
      <c r="PQ452" s="70"/>
      <c r="PR452" s="70"/>
      <c r="PS452" s="70"/>
      <c r="PT452" s="70"/>
      <c r="PU452" s="70"/>
      <c r="PV452" s="70"/>
      <c r="PW452" s="70"/>
      <c r="PX452" s="70"/>
      <c r="PY452" s="70"/>
      <c r="PZ452" s="70"/>
      <c r="QA452" s="70"/>
      <c r="QB452" s="70"/>
      <c r="QC452" s="70"/>
      <c r="QD452" s="70"/>
      <c r="QE452" s="70"/>
      <c r="QF452" s="70"/>
      <c r="QG452" s="70"/>
      <c r="QH452" s="70"/>
      <c r="QI452" s="70"/>
      <c r="QJ452" s="70"/>
      <c r="QK452" s="70"/>
      <c r="QL452" s="70"/>
      <c r="QM452" s="70"/>
      <c r="QN452" s="70"/>
      <c r="QO452" s="70"/>
      <c r="QP452" s="70"/>
      <c r="QQ452" s="70"/>
      <c r="QR452" s="70"/>
      <c r="QS452" s="70"/>
      <c r="QT452" s="70"/>
      <c r="QU452" s="70"/>
      <c r="QV452" s="70"/>
      <c r="QW452" s="70"/>
      <c r="QX452" s="70"/>
      <c r="QY452" s="70"/>
      <c r="QZ452" s="70"/>
      <c r="RA452" s="70"/>
      <c r="RB452" s="70"/>
      <c r="RC452" s="70"/>
      <c r="RD452" s="70"/>
      <c r="RE452" s="70"/>
      <c r="RF452" s="70"/>
      <c r="RG452" s="70"/>
      <c r="RH452" s="70"/>
      <c r="RI452" s="70"/>
      <c r="RJ452" s="70"/>
      <c r="RK452" s="70"/>
      <c r="RL452" s="70"/>
      <c r="RM452" s="70"/>
      <c r="RN452" s="70"/>
      <c r="RO452" s="70"/>
      <c r="RP452" s="70"/>
      <c r="RQ452" s="70"/>
      <c r="RR452" s="70"/>
      <c r="RS452" s="70"/>
      <c r="RT452" s="70"/>
      <c r="RU452" s="70"/>
      <c r="RV452" s="70"/>
      <c r="RW452" s="70"/>
      <c r="RX452" s="70"/>
      <c r="RY452" s="70"/>
      <c r="RZ452" s="70"/>
      <c r="SA452" s="70"/>
      <c r="SB452" s="70"/>
      <c r="SC452" s="70"/>
      <c r="SD452" s="70"/>
      <c r="SE452" s="70"/>
      <c r="SF452" s="70"/>
      <c r="SG452" s="70"/>
      <c r="SH452" s="70"/>
      <c r="SI452" s="70"/>
      <c r="SJ452" s="70"/>
      <c r="SK452" s="70"/>
      <c r="SL452" s="70"/>
      <c r="SM452" s="70"/>
      <c r="SN452" s="70"/>
      <c r="SO452" s="70"/>
      <c r="SP452" s="70"/>
      <c r="SQ452" s="70"/>
      <c r="SR452" s="70"/>
      <c r="SS452" s="70"/>
      <c r="ST452" s="70"/>
      <c r="SU452" s="70"/>
      <c r="SV452" s="70"/>
      <c r="SW452" s="70"/>
      <c r="SX452" s="70"/>
      <c r="SY452" s="70"/>
      <c r="SZ452" s="70"/>
      <c r="TA452" s="70"/>
      <c r="TB452" s="70"/>
      <c r="TC452" s="70"/>
      <c r="TD452" s="70"/>
      <c r="TE452" s="70"/>
      <c r="TF452" s="70"/>
      <c r="TG452" s="70"/>
      <c r="TH452" s="70"/>
      <c r="TI452" s="70"/>
      <c r="TJ452" s="70"/>
      <c r="TK452" s="70"/>
      <c r="TL452" s="70"/>
      <c r="TM452" s="70"/>
      <c r="TN452" s="70"/>
      <c r="TO452" s="70"/>
      <c r="TP452" s="70"/>
      <c r="TQ452" s="70"/>
      <c r="TR452" s="70"/>
      <c r="TS452" s="70"/>
      <c r="TT452" s="70"/>
      <c r="TU452" s="70"/>
      <c r="TV452" s="70"/>
      <c r="TW452" s="70"/>
      <c r="TX452" s="70"/>
      <c r="TY452" s="70"/>
      <c r="TZ452" s="70"/>
      <c r="UA452" s="70"/>
      <c r="UB452" s="70"/>
      <c r="UC452" s="70"/>
      <c r="UD452" s="70"/>
      <c r="UE452" s="70"/>
      <c r="UF452" s="70"/>
      <c r="UG452" s="70"/>
      <c r="UH452" s="70"/>
      <c r="UI452" s="70"/>
      <c r="UJ452" s="70"/>
      <c r="UK452" s="70"/>
      <c r="UL452" s="70"/>
      <c r="UM452" s="70"/>
      <c r="UN452" s="70"/>
      <c r="UO452" s="70"/>
      <c r="UP452" s="70"/>
      <c r="UQ452" s="70"/>
      <c r="UR452" s="70"/>
      <c r="US452" s="70"/>
      <c r="UT452" s="70"/>
      <c r="UU452" s="70"/>
      <c r="UV452" s="70"/>
      <c r="UW452" s="70"/>
      <c r="UX452" s="70"/>
      <c r="UY452" s="70"/>
      <c r="UZ452" s="70"/>
      <c r="VA452" s="70"/>
      <c r="VB452" s="70"/>
      <c r="VC452" s="70"/>
      <c r="VD452" s="70"/>
      <c r="VE452" s="70"/>
      <c r="VF452" s="70"/>
      <c r="VG452" s="70"/>
      <c r="VH452" s="70"/>
      <c r="VI452" s="70"/>
      <c r="VJ452" s="70"/>
      <c r="VK452" s="70"/>
      <c r="VL452" s="70"/>
      <c r="VM452" s="70"/>
      <c r="VN452" s="70"/>
      <c r="VO452" s="70"/>
      <c r="VP452" s="70"/>
      <c r="VQ452" s="70"/>
      <c r="VR452" s="70"/>
      <c r="VS452" s="70"/>
      <c r="VT452" s="70"/>
      <c r="VU452" s="70"/>
      <c r="VV452" s="70"/>
      <c r="VW452" s="70"/>
      <c r="VX452" s="70"/>
      <c r="VY452" s="70"/>
      <c r="VZ452" s="70"/>
      <c r="WA452" s="70"/>
      <c r="WB452" s="70"/>
      <c r="WC452" s="70"/>
      <c r="WD452" s="70"/>
      <c r="WE452" s="70"/>
      <c r="WF452" s="70"/>
      <c r="WG452" s="70"/>
      <c r="WH452" s="70"/>
      <c r="WI452" s="70"/>
      <c r="WJ452" s="70"/>
      <c r="WK452" s="70"/>
      <c r="WL452" s="70"/>
      <c r="WM452" s="70"/>
      <c r="WN452" s="70"/>
      <c r="WO452" s="70"/>
      <c r="WP452" s="70"/>
      <c r="WQ452" s="70"/>
      <c r="WR452" s="70"/>
      <c r="WS452" s="70"/>
      <c r="WT452" s="70"/>
      <c r="WU452" s="70"/>
      <c r="WV452" s="70"/>
      <c r="WW452" s="70"/>
      <c r="WX452" s="70"/>
      <c r="WY452" s="70"/>
      <c r="WZ452" s="70"/>
      <c r="XA452" s="70"/>
      <c r="XB452" s="70"/>
      <c r="XC452" s="70"/>
      <c r="XD452" s="70"/>
      <c r="XE452" s="70"/>
      <c r="XF452" s="70"/>
      <c r="XG452" s="70"/>
      <c r="XH452" s="70"/>
      <c r="XI452" s="70"/>
      <c r="XJ452" s="70"/>
      <c r="XK452" s="70"/>
      <c r="XL452" s="70"/>
      <c r="XM452" s="70"/>
      <c r="XN452" s="70"/>
      <c r="XO452" s="70"/>
      <c r="XP452" s="70"/>
      <c r="XQ452" s="70"/>
      <c r="XR452" s="70"/>
      <c r="XS452" s="70"/>
      <c r="XT452" s="70"/>
      <c r="XU452" s="70"/>
      <c r="XV452" s="70"/>
      <c r="XW452" s="70"/>
      <c r="XX452" s="70"/>
      <c r="XY452" s="70"/>
      <c r="XZ452" s="70"/>
      <c r="YA452" s="70"/>
      <c r="YB452" s="70"/>
      <c r="YC452" s="70"/>
      <c r="YD452" s="70"/>
      <c r="YE452" s="70"/>
      <c r="YF452" s="70"/>
      <c r="YG452" s="70"/>
      <c r="YH452" s="70"/>
      <c r="YI452" s="70"/>
      <c r="YJ452" s="70"/>
      <c r="YK452" s="70"/>
      <c r="YL452" s="70"/>
      <c r="YM452" s="70"/>
      <c r="YN452" s="70"/>
      <c r="YO452" s="70"/>
      <c r="YP452" s="70"/>
      <c r="YQ452" s="70"/>
      <c r="YR452" s="70"/>
      <c r="YS452" s="70"/>
      <c r="YT452" s="70"/>
      <c r="YU452" s="70"/>
      <c r="YV452" s="70"/>
      <c r="YW452" s="70"/>
      <c r="YX452" s="70"/>
      <c r="YY452" s="70"/>
      <c r="YZ452" s="70"/>
      <c r="ZA452" s="70"/>
      <c r="ZB452" s="70"/>
      <c r="ZC452" s="70"/>
      <c r="ZD452" s="70"/>
      <c r="ZE452" s="70"/>
      <c r="ZF452" s="70"/>
      <c r="ZG452" s="70"/>
      <c r="ZH452" s="70"/>
      <c r="ZI452" s="70"/>
      <c r="ZJ452" s="70"/>
      <c r="ZK452" s="70"/>
      <c r="ZL452" s="70"/>
      <c r="ZM452" s="70"/>
      <c r="ZN452" s="70"/>
      <c r="ZO452" s="70"/>
      <c r="ZP452" s="70"/>
      <c r="ZQ452" s="70"/>
      <c r="ZR452" s="70"/>
      <c r="ZS452" s="70"/>
      <c r="ZT452" s="70"/>
      <c r="ZU452" s="70"/>
      <c r="ZV452" s="70"/>
      <c r="ZW452" s="70"/>
      <c r="ZX452" s="70"/>
      <c r="ZY452" s="70"/>
      <c r="ZZ452" s="70"/>
      <c r="AAA452" s="70"/>
      <c r="AAB452" s="70"/>
      <c r="AAC452" s="70"/>
      <c r="AAD452" s="70"/>
      <c r="AAE452" s="70"/>
      <c r="AAF452" s="70"/>
      <c r="AAG452" s="70"/>
      <c r="AAH452" s="70"/>
      <c r="AAI452" s="70"/>
      <c r="AAJ452" s="70"/>
      <c r="AAK452" s="70"/>
      <c r="AAL452" s="70"/>
      <c r="AAM452" s="70"/>
      <c r="AAN452" s="70"/>
      <c r="AAO452" s="70"/>
      <c r="AAP452" s="70"/>
      <c r="AAQ452" s="70"/>
      <c r="AAR452" s="70"/>
      <c r="AAS452" s="70"/>
      <c r="AAT452" s="70"/>
      <c r="AAU452" s="70"/>
      <c r="AAV452" s="70"/>
      <c r="AAW452" s="70"/>
      <c r="AAX452" s="70"/>
      <c r="AAY452" s="70"/>
      <c r="AAZ452" s="70"/>
      <c r="ABA452" s="70"/>
      <c r="ABB452" s="70"/>
      <c r="ABC452" s="70"/>
      <c r="ABD452" s="70"/>
      <c r="ABE452" s="70"/>
      <c r="ABF452" s="70"/>
      <c r="ABG452" s="70"/>
      <c r="ABH452" s="70"/>
      <c r="ABI452" s="70"/>
      <c r="ABJ452" s="70"/>
      <c r="ABK452" s="70"/>
      <c r="ABL452" s="70"/>
      <c r="ABM452" s="70"/>
      <c r="ABN452" s="70"/>
      <c r="ABO452" s="70"/>
      <c r="ABP452" s="70"/>
      <c r="ABQ452" s="70"/>
      <c r="ABR452" s="70"/>
      <c r="ABS452" s="70"/>
      <c r="ABT452" s="70"/>
      <c r="ABU452" s="70"/>
      <c r="ABV452" s="70"/>
      <c r="ABW452" s="70"/>
      <c r="ABX452" s="70"/>
      <c r="ABY452" s="70"/>
      <c r="ABZ452" s="70"/>
      <c r="ACA452" s="70"/>
      <c r="ACB452" s="70"/>
      <c r="ACC452" s="70"/>
      <c r="ACD452" s="70"/>
      <c r="ACE452" s="70"/>
      <c r="ACF452" s="70"/>
      <c r="ACG452" s="70"/>
      <c r="ACH452" s="70"/>
      <c r="ACI452" s="70"/>
      <c r="ACJ452" s="70"/>
      <c r="ACK452" s="70"/>
      <c r="ACL452" s="70"/>
      <c r="ACM452" s="70"/>
      <c r="ACN452" s="70"/>
      <c r="ACO452" s="70"/>
      <c r="ACP452" s="70"/>
      <c r="ACQ452" s="70"/>
      <c r="ACR452" s="70"/>
      <c r="ACS452" s="70"/>
      <c r="ACT452" s="70"/>
      <c r="ACU452" s="70"/>
      <c r="ACV452" s="70"/>
      <c r="ACW452" s="70"/>
      <c r="ACX452" s="70"/>
      <c r="ACY452" s="70"/>
      <c r="ACZ452" s="70"/>
      <c r="ADA452" s="70"/>
      <c r="ADB452" s="70"/>
      <c r="ADC452" s="70"/>
      <c r="ADD452" s="70"/>
      <c r="ADE452" s="70"/>
      <c r="ADF452" s="70"/>
      <c r="ADG452" s="70"/>
      <c r="ADH452" s="70"/>
      <c r="ADI452" s="70"/>
      <c r="ADJ452" s="70"/>
      <c r="ADK452" s="70"/>
      <c r="ADL452" s="70"/>
      <c r="ADM452" s="70"/>
      <c r="ADN452" s="70"/>
      <c r="ADO452" s="70"/>
      <c r="ADP452" s="70"/>
      <c r="ADQ452" s="70"/>
      <c r="ADR452" s="70"/>
      <c r="ADS452" s="70"/>
      <c r="ADT452" s="70"/>
      <c r="ADU452" s="70"/>
      <c r="ADV452" s="70"/>
      <c r="ADW452" s="70"/>
      <c r="ADX452" s="70"/>
      <c r="ADY452" s="70"/>
      <c r="ADZ452" s="70"/>
      <c r="AEA452" s="70"/>
      <c r="AEB452" s="70"/>
      <c r="AEC452" s="70"/>
      <c r="AED452" s="70"/>
      <c r="AEE452" s="70"/>
      <c r="AEF452" s="70"/>
      <c r="AEG452" s="70"/>
      <c r="AEH452" s="70"/>
      <c r="AEI452" s="70"/>
      <c r="AEJ452" s="70"/>
      <c r="AEK452" s="70"/>
      <c r="AEL452" s="70"/>
      <c r="AEM452" s="70"/>
      <c r="AEN452" s="70"/>
      <c r="AEO452" s="70"/>
      <c r="AEP452" s="70"/>
      <c r="AEQ452" s="70"/>
      <c r="AER452" s="70"/>
      <c r="AES452" s="70"/>
      <c r="AET452" s="70"/>
      <c r="AEU452" s="70"/>
      <c r="AEV452" s="70"/>
      <c r="AEW452" s="70"/>
      <c r="AEX452" s="70"/>
      <c r="AEY452" s="70"/>
      <c r="AEZ452" s="70"/>
      <c r="AFA452" s="70"/>
      <c r="AFB452" s="70"/>
      <c r="AFC452" s="70"/>
      <c r="AFD452" s="70"/>
      <c r="AFE452" s="70"/>
      <c r="AFF452" s="70"/>
      <c r="AFG452" s="70"/>
      <c r="AFH452" s="70"/>
      <c r="AFI452" s="70"/>
      <c r="AFJ452" s="70"/>
      <c r="AFK452" s="70"/>
      <c r="AFL452" s="70"/>
      <c r="AFM452" s="70"/>
      <c r="AFN452" s="70"/>
      <c r="AFO452" s="70"/>
      <c r="AFP452" s="70"/>
      <c r="AFQ452" s="70"/>
      <c r="AFR452" s="70"/>
      <c r="AFS452" s="70"/>
      <c r="AFT452" s="70"/>
      <c r="AFU452" s="70"/>
      <c r="AFV452" s="70"/>
      <c r="AFW452" s="70"/>
      <c r="AFX452" s="70"/>
      <c r="AFY452" s="70"/>
      <c r="AFZ452" s="70"/>
      <c r="AGA452" s="70"/>
      <c r="AGB452" s="70"/>
      <c r="AGC452" s="70"/>
      <c r="AGD452" s="70"/>
      <c r="AGE452" s="70"/>
      <c r="AGF452" s="70"/>
      <c r="AGG452" s="70"/>
      <c r="AGH452" s="70"/>
      <c r="AGI452" s="70"/>
      <c r="AGJ452" s="70"/>
      <c r="AGK452" s="70"/>
      <c r="AGL452" s="70"/>
      <c r="AGM452" s="70"/>
      <c r="AGN452" s="70"/>
      <c r="AGO452" s="70"/>
      <c r="AGP452" s="70"/>
      <c r="AGQ452" s="70"/>
      <c r="AGR452" s="70"/>
      <c r="AGS452" s="70"/>
      <c r="AGT452" s="70"/>
      <c r="AGU452" s="70"/>
      <c r="AGV452" s="70"/>
      <c r="AGW452" s="70"/>
      <c r="AGX452" s="70"/>
      <c r="AGY452" s="70"/>
      <c r="AGZ452" s="70"/>
      <c r="AHA452" s="70"/>
      <c r="AHB452" s="70"/>
      <c r="AHC452" s="70"/>
      <c r="AHD452" s="70"/>
      <c r="AHE452" s="70"/>
      <c r="AHF452" s="70"/>
      <c r="AHG452" s="70"/>
      <c r="AHH452" s="70"/>
      <c r="AHI452" s="70"/>
      <c r="AHJ452" s="70"/>
      <c r="AHK452" s="70"/>
      <c r="AHL452" s="70"/>
      <c r="AHM452" s="70"/>
      <c r="AHN452" s="70"/>
      <c r="AHO452" s="70"/>
      <c r="AHP452" s="70"/>
      <c r="AHQ452" s="70"/>
      <c r="AHR452" s="70"/>
      <c r="AHS452" s="70"/>
      <c r="AHT452" s="70"/>
      <c r="AHU452" s="70"/>
      <c r="AHV452" s="70"/>
      <c r="AHW452" s="70"/>
      <c r="AHX452" s="70"/>
      <c r="AHY452" s="70"/>
      <c r="AHZ452" s="70"/>
      <c r="AIA452" s="70"/>
      <c r="AIB452" s="70"/>
      <c r="AIC452" s="70"/>
      <c r="AID452" s="70"/>
      <c r="AIE452" s="70"/>
      <c r="AIF452" s="70"/>
      <c r="AIG452" s="70"/>
      <c r="AIH452" s="70"/>
      <c r="AII452" s="70"/>
      <c r="AIJ452" s="70"/>
      <c r="AIK452" s="70"/>
      <c r="AIL452" s="70"/>
      <c r="AIM452" s="70"/>
      <c r="AIN452" s="70"/>
      <c r="AIO452" s="70"/>
      <c r="AIP452" s="70"/>
      <c r="AIQ452" s="70"/>
      <c r="AIR452" s="70"/>
      <c r="AIS452" s="70"/>
      <c r="AIT452" s="70"/>
      <c r="AIU452" s="70"/>
      <c r="AIV452" s="70"/>
      <c r="AIW452" s="70"/>
      <c r="AIX452" s="70"/>
      <c r="AIY452" s="70"/>
      <c r="AIZ452" s="70"/>
      <c r="AJA452" s="70"/>
      <c r="AJB452" s="70"/>
      <c r="AJC452" s="70"/>
      <c r="AJD452" s="70"/>
      <c r="AJE452" s="70"/>
      <c r="AJF452" s="70"/>
      <c r="AJG452" s="70"/>
      <c r="AJH452" s="70"/>
      <c r="AJI452" s="70"/>
      <c r="AJJ452" s="70"/>
      <c r="AJK452" s="70"/>
      <c r="AJL452" s="70"/>
      <c r="AJM452" s="70"/>
      <c r="AJN452" s="70"/>
      <c r="AJO452" s="70"/>
      <c r="AJP452" s="70"/>
      <c r="AJQ452" s="70"/>
      <c r="AJR452" s="70"/>
      <c r="AJS452" s="70"/>
      <c r="AJT452" s="70"/>
      <c r="AJU452" s="70"/>
      <c r="AJV452" s="70"/>
      <c r="AJW452" s="70"/>
      <c r="AJX452" s="70"/>
      <c r="AJY452" s="70"/>
      <c r="AJZ452" s="70"/>
      <c r="AKA452" s="70"/>
      <c r="AKB452" s="70"/>
      <c r="AKC452" s="70"/>
      <c r="AKD452" s="70"/>
      <c r="AKE452" s="70"/>
      <c r="AKF452" s="70"/>
      <c r="AKG452" s="70"/>
      <c r="AKH452" s="70"/>
      <c r="AKI452" s="70"/>
      <c r="AKJ452" s="70"/>
      <c r="AKK452" s="70"/>
      <c r="AKL452" s="70"/>
      <c r="AKM452" s="70"/>
      <c r="AKN452" s="70"/>
      <c r="AKO452" s="70"/>
      <c r="AKP452" s="70"/>
      <c r="AKQ452" s="70"/>
      <c r="AKR452" s="70"/>
      <c r="AKS452" s="70"/>
      <c r="AKT452" s="70"/>
      <c r="AKU452" s="70"/>
      <c r="AKV452" s="70"/>
      <c r="AKW452" s="70"/>
      <c r="AKX452" s="70"/>
      <c r="AKY452" s="70"/>
      <c r="AKZ452" s="70"/>
      <c r="ALA452" s="70"/>
      <c r="ALB452" s="70"/>
      <c r="ALC452" s="70"/>
      <c r="ALD452" s="70"/>
      <c r="ALE452" s="70"/>
      <c r="ALF452" s="70"/>
      <c r="ALG452" s="70"/>
      <c r="ALH452" s="70"/>
      <c r="ALI452" s="70"/>
      <c r="ALJ452" s="70"/>
      <c r="ALK452" s="70"/>
      <c r="ALL452" s="70"/>
      <c r="ALM452" s="70"/>
      <c r="ALN452" s="70"/>
      <c r="ALO452" s="70"/>
      <c r="ALP452" s="70"/>
      <c r="ALQ452" s="70"/>
      <c r="ALR452" s="70"/>
      <c r="ALS452" s="70"/>
      <c r="ALT452" s="70"/>
      <c r="ALU452" s="70"/>
      <c r="ALV452" s="70"/>
      <c r="ALW452" s="70"/>
      <c r="ALX452" s="70"/>
      <c r="ALY452" s="70"/>
      <c r="ALZ452" s="70"/>
      <c r="AMA452" s="70"/>
      <c r="AMB452" s="70"/>
      <c r="AMC452" s="70"/>
      <c r="AMD452" s="70"/>
      <c r="AME452" s="70"/>
      <c r="AMF452" s="70"/>
      <c r="AMG452" s="70"/>
      <c r="AMH452" s="70"/>
      <c r="AMI452" s="70"/>
      <c r="AMK452" s="70"/>
    </row>
    <row r="453" customFormat="false" ht="17.35" hidden="false" customHeight="false" outlineLevel="0" collapsed="false">
      <c r="A453" s="44"/>
    </row>
    <row r="454" customFormat="false" ht="17.35" hidden="false" customHeight="false" outlineLevel="0" collapsed="false">
      <c r="A454" s="44"/>
    </row>
    <row r="455" customFormat="false" ht="17.35" hidden="false" customHeight="false" outlineLevel="0" collapsed="false">
      <c r="A455" s="44"/>
    </row>
    <row r="456" customFormat="false" ht="17.35" hidden="false" customHeight="false" outlineLevel="0" collapsed="false">
      <c r="A456" s="44"/>
    </row>
    <row r="457" customFormat="false" ht="17.35" hidden="false" customHeight="false" outlineLevel="0" collapsed="false">
      <c r="A457" s="44"/>
    </row>
    <row r="458" customFormat="false" ht="17.35" hidden="false" customHeight="false" outlineLevel="0" collapsed="false">
      <c r="A458" s="44"/>
    </row>
    <row r="459" customFormat="false" ht="17.35" hidden="false" customHeight="false" outlineLevel="0" collapsed="false">
      <c r="A459" s="44"/>
    </row>
    <row r="460" customFormat="false" ht="17.35" hidden="false" customHeight="false" outlineLevel="0" collapsed="false">
      <c r="A460" s="44"/>
    </row>
    <row r="461" customFormat="false" ht="17.35" hidden="false" customHeight="false" outlineLevel="0" collapsed="false">
      <c r="A461" s="44"/>
    </row>
    <row r="462" customFormat="false" ht="17.35" hidden="false" customHeight="false" outlineLevel="0" collapsed="false">
      <c r="A462" s="44"/>
    </row>
    <row r="463" customFormat="false" ht="17.35" hidden="false" customHeight="false" outlineLevel="0" collapsed="false">
      <c r="A463" s="44"/>
    </row>
    <row r="464" customFormat="false" ht="17.35" hidden="false" customHeight="false" outlineLevel="0" collapsed="false">
      <c r="A464" s="44"/>
    </row>
    <row r="465" customFormat="false" ht="17.35" hidden="false" customHeight="false" outlineLevel="0" collapsed="false">
      <c r="A465" s="44"/>
    </row>
    <row r="466" customFormat="false" ht="17.35" hidden="false" customHeight="false" outlineLevel="0" collapsed="false">
      <c r="A466" s="44"/>
    </row>
    <row r="467" customFormat="false" ht="17.35" hidden="false" customHeight="false" outlineLevel="0" collapsed="false">
      <c r="A467" s="44"/>
      <c r="B467" s="92"/>
      <c r="C467" s="92"/>
      <c r="D467" s="93"/>
      <c r="E467" s="94"/>
    </row>
    <row r="468" customFormat="false" ht="17.35" hidden="false" customHeight="false" outlineLevel="0" collapsed="false">
      <c r="A468" s="44"/>
      <c r="B468" s="92"/>
      <c r="C468" s="92"/>
      <c r="D468" s="93"/>
      <c r="E468" s="94"/>
    </row>
    <row r="469" customFormat="false" ht="17.35" hidden="false" customHeight="false" outlineLevel="0" collapsed="false">
      <c r="A469" s="44"/>
      <c r="B469" s="92"/>
      <c r="C469" s="92"/>
      <c r="D469" s="93"/>
      <c r="E469" s="94"/>
    </row>
    <row r="470" customFormat="false" ht="17.35" hidden="false" customHeight="false" outlineLevel="0" collapsed="false">
      <c r="A470" s="44"/>
      <c r="B470" s="92"/>
      <c r="C470" s="92"/>
      <c r="D470" s="93"/>
      <c r="E470" s="94"/>
    </row>
    <row r="471" customFormat="false" ht="17.35" hidden="false" customHeight="false" outlineLevel="0" collapsed="false">
      <c r="A471" s="44"/>
      <c r="B471" s="92"/>
      <c r="C471" s="92"/>
      <c r="D471" s="93"/>
      <c r="E471" s="94"/>
    </row>
    <row r="472" customFormat="false" ht="17.35" hidden="false" customHeight="false" outlineLevel="0" collapsed="false">
      <c r="A472" s="44"/>
      <c r="B472" s="92"/>
      <c r="C472" s="92"/>
      <c r="D472" s="93"/>
      <c r="E472" s="94"/>
    </row>
    <row r="473" customFormat="false" ht="17.35" hidden="false" customHeight="false" outlineLevel="0" collapsed="false">
      <c r="A473" s="44"/>
      <c r="B473" s="92"/>
      <c r="C473" s="92"/>
      <c r="D473" s="93"/>
      <c r="E473" s="94"/>
    </row>
    <row r="474" customFormat="false" ht="17.35" hidden="false" customHeight="false" outlineLevel="0" collapsed="false">
      <c r="A474" s="44"/>
      <c r="B474" s="92"/>
      <c r="C474" s="92"/>
      <c r="D474" s="93"/>
      <c r="E474" s="94"/>
    </row>
    <row r="475" customFormat="false" ht="17.35" hidden="false" customHeight="false" outlineLevel="0" collapsed="false">
      <c r="A475" s="44"/>
      <c r="B475" s="92"/>
      <c r="C475" s="92"/>
      <c r="D475" s="93"/>
      <c r="E475" s="94"/>
    </row>
    <row r="476" customFormat="false" ht="17.35" hidden="false" customHeight="false" outlineLevel="0" collapsed="false">
      <c r="A476" s="44"/>
      <c r="B476" s="92"/>
      <c r="C476" s="92"/>
      <c r="D476" s="93"/>
      <c r="E476" s="94"/>
    </row>
    <row r="477" customFormat="false" ht="17.35" hidden="false" customHeight="false" outlineLevel="0" collapsed="false">
      <c r="A477" s="44"/>
      <c r="B477" s="92"/>
      <c r="C477" s="92"/>
      <c r="D477" s="93"/>
      <c r="E477" s="94"/>
    </row>
    <row r="478" customFormat="false" ht="17.35" hidden="false" customHeight="false" outlineLevel="0" collapsed="false">
      <c r="A478" s="44"/>
      <c r="B478" s="92"/>
      <c r="C478" s="92"/>
      <c r="D478" s="93"/>
      <c r="E478" s="94"/>
    </row>
    <row r="479" customFormat="false" ht="17.35" hidden="false" customHeight="false" outlineLevel="0" collapsed="false">
      <c r="A479" s="44"/>
      <c r="B479" s="92"/>
      <c r="C479" s="92"/>
      <c r="D479" s="93"/>
      <c r="E479" s="94"/>
    </row>
    <row r="480" customFormat="false" ht="17.35" hidden="false" customHeight="false" outlineLevel="0" collapsed="false">
      <c r="A480" s="44"/>
      <c r="B480" s="92"/>
      <c r="C480" s="92"/>
      <c r="D480" s="93"/>
      <c r="E480" s="94"/>
    </row>
    <row r="481" customFormat="false" ht="17.35" hidden="false" customHeight="false" outlineLevel="0" collapsed="false">
      <c r="A481" s="44"/>
      <c r="B481" s="92"/>
      <c r="C481" s="92"/>
      <c r="D481" s="93"/>
      <c r="E481" s="94"/>
    </row>
    <row r="482" customFormat="false" ht="17.35" hidden="false" customHeight="false" outlineLevel="0" collapsed="false">
      <c r="A482" s="44"/>
      <c r="B482" s="92"/>
      <c r="C482" s="92"/>
      <c r="D482" s="93"/>
      <c r="E482" s="94"/>
    </row>
    <row r="483" customFormat="false" ht="17.35" hidden="false" customHeight="false" outlineLevel="0" collapsed="false">
      <c r="A483" s="44"/>
      <c r="B483" s="92"/>
      <c r="C483" s="92"/>
      <c r="D483" s="93"/>
      <c r="E483" s="94"/>
    </row>
    <row r="484" customFormat="false" ht="17.35" hidden="false" customHeight="false" outlineLevel="0" collapsed="false">
      <c r="A484" s="44"/>
      <c r="B484" s="92"/>
      <c r="C484" s="92"/>
      <c r="D484" s="93"/>
      <c r="E484" s="94"/>
    </row>
    <row r="485" customFormat="false" ht="17.35" hidden="false" customHeight="false" outlineLevel="0" collapsed="false">
      <c r="A485" s="44"/>
      <c r="B485" s="92"/>
      <c r="C485" s="92"/>
      <c r="D485" s="93"/>
      <c r="E485" s="94"/>
    </row>
    <row r="486" customFormat="false" ht="17.35" hidden="false" customHeight="false" outlineLevel="0" collapsed="false">
      <c r="A486" s="44"/>
      <c r="B486" s="92"/>
      <c r="C486" s="92"/>
      <c r="D486" s="93"/>
      <c r="E486" s="94"/>
    </row>
    <row r="487" customFormat="false" ht="17.35" hidden="false" customHeight="false" outlineLevel="0" collapsed="false">
      <c r="A487" s="44"/>
      <c r="B487" s="92"/>
      <c r="C487" s="92"/>
      <c r="D487" s="93"/>
      <c r="E487" s="94"/>
    </row>
    <row r="488" customFormat="false" ht="17.35" hidden="false" customHeight="false" outlineLevel="0" collapsed="false">
      <c r="A488" s="44"/>
      <c r="B488" s="92"/>
      <c r="C488" s="92"/>
      <c r="D488" s="93"/>
      <c r="E488" s="94"/>
    </row>
    <row r="489" customFormat="false" ht="17.35" hidden="false" customHeight="false" outlineLevel="0" collapsed="false">
      <c r="A489" s="44"/>
      <c r="B489" s="92"/>
      <c r="C489" s="92"/>
      <c r="D489" s="93"/>
      <c r="E489" s="94"/>
    </row>
    <row r="490" customFormat="false" ht="17.35" hidden="false" customHeight="false" outlineLevel="0" collapsed="false">
      <c r="A490" s="44"/>
      <c r="B490" s="92"/>
      <c r="C490" s="92"/>
      <c r="D490" s="93"/>
      <c r="E490" s="94"/>
    </row>
    <row r="491" customFormat="false" ht="17.35" hidden="false" customHeight="false" outlineLevel="0" collapsed="false">
      <c r="A491" s="44"/>
      <c r="B491" s="92"/>
      <c r="C491" s="92"/>
      <c r="D491" s="93"/>
      <c r="E491" s="94"/>
    </row>
    <row r="492" customFormat="false" ht="17.35" hidden="false" customHeight="false" outlineLevel="0" collapsed="false">
      <c r="A492" s="44"/>
      <c r="B492" s="92"/>
      <c r="C492" s="92"/>
      <c r="D492" s="93"/>
      <c r="E492" s="94"/>
    </row>
    <row r="493" customFormat="false" ht="17.35" hidden="false" customHeight="false" outlineLevel="0" collapsed="false">
      <c r="A493" s="44"/>
      <c r="B493" s="92"/>
      <c r="C493" s="92"/>
      <c r="D493" s="93"/>
      <c r="E493" s="94"/>
    </row>
    <row r="494" customFormat="false" ht="17.35" hidden="false" customHeight="false" outlineLevel="0" collapsed="false">
      <c r="A494" s="44"/>
      <c r="B494" s="92"/>
      <c r="C494" s="92"/>
      <c r="D494" s="93"/>
      <c r="E494" s="94"/>
    </row>
    <row r="495" customFormat="false" ht="17.35" hidden="false" customHeight="false" outlineLevel="0" collapsed="false">
      <c r="A495" s="44"/>
      <c r="B495" s="92"/>
      <c r="C495" s="92"/>
      <c r="D495" s="93"/>
      <c r="E495" s="94"/>
    </row>
    <row r="496" customFormat="false" ht="17.35" hidden="false" customHeight="false" outlineLevel="0" collapsed="false">
      <c r="A496" s="44"/>
      <c r="B496" s="92"/>
      <c r="C496" s="92"/>
      <c r="D496" s="93"/>
      <c r="E496" s="94"/>
    </row>
    <row r="497" customFormat="false" ht="17.35" hidden="false" customHeight="false" outlineLevel="0" collapsed="false">
      <c r="A497" s="44"/>
      <c r="B497" s="92"/>
      <c r="C497" s="92"/>
      <c r="D497" s="93"/>
      <c r="E497" s="94"/>
    </row>
    <row r="498" customFormat="false" ht="17.35" hidden="false" customHeight="false" outlineLevel="0" collapsed="false">
      <c r="A498" s="44"/>
      <c r="B498" s="92"/>
      <c r="C498" s="92"/>
      <c r="D498" s="93"/>
      <c r="E498" s="94"/>
    </row>
    <row r="499" customFormat="false" ht="17.35" hidden="false" customHeight="false" outlineLevel="0" collapsed="false">
      <c r="A499" s="44"/>
      <c r="B499" s="92"/>
      <c r="C499" s="92"/>
      <c r="D499" s="93"/>
      <c r="E499" s="94"/>
    </row>
    <row r="500" customFormat="false" ht="17.35" hidden="false" customHeight="false" outlineLevel="0" collapsed="false">
      <c r="A500" s="44"/>
      <c r="B500" s="92"/>
      <c r="C500" s="92"/>
      <c r="D500" s="93"/>
      <c r="E500" s="94"/>
    </row>
    <row r="501" customFormat="false" ht="17.35" hidden="false" customHeight="false" outlineLevel="0" collapsed="false">
      <c r="A501" s="44"/>
      <c r="B501" s="92"/>
      <c r="C501" s="92"/>
      <c r="D501" s="93"/>
      <c r="E501" s="94"/>
    </row>
    <row r="502" customFormat="false" ht="17.35" hidden="false" customHeight="false" outlineLevel="0" collapsed="false">
      <c r="A502" s="44"/>
      <c r="B502" s="92"/>
      <c r="C502" s="92"/>
      <c r="D502" s="93"/>
      <c r="E502" s="94"/>
    </row>
    <row r="503" customFormat="false" ht="17.35" hidden="false" customHeight="false" outlineLevel="0" collapsed="false">
      <c r="A503" s="44"/>
      <c r="B503" s="92"/>
      <c r="C503" s="92"/>
      <c r="D503" s="93"/>
      <c r="E503" s="94"/>
    </row>
    <row r="504" customFormat="false" ht="17.35" hidden="false" customHeight="false" outlineLevel="0" collapsed="false">
      <c r="A504" s="44"/>
      <c r="B504" s="92"/>
      <c r="C504" s="92"/>
      <c r="D504" s="93"/>
      <c r="E504" s="94"/>
    </row>
    <row r="505" customFormat="false" ht="17.35" hidden="false" customHeight="false" outlineLevel="0" collapsed="false">
      <c r="A505" s="44"/>
      <c r="B505" s="92"/>
      <c r="C505" s="92"/>
      <c r="D505" s="93"/>
      <c r="E505" s="94"/>
    </row>
    <row r="506" customFormat="false" ht="17.35" hidden="false" customHeight="false" outlineLevel="0" collapsed="false">
      <c r="A506" s="44"/>
      <c r="B506" s="92"/>
      <c r="C506" s="92"/>
      <c r="D506" s="93"/>
      <c r="E506" s="94"/>
    </row>
    <row r="507" customFormat="false" ht="17.35" hidden="false" customHeight="false" outlineLevel="0" collapsed="false">
      <c r="A507" s="44"/>
      <c r="B507" s="92"/>
      <c r="C507" s="92"/>
      <c r="D507" s="93"/>
      <c r="E507" s="94"/>
    </row>
    <row r="508" customFormat="false" ht="17.35" hidden="false" customHeight="false" outlineLevel="0" collapsed="false">
      <c r="A508" s="44"/>
      <c r="B508" s="92"/>
      <c r="C508" s="92"/>
      <c r="D508" s="93"/>
      <c r="E508" s="94"/>
    </row>
    <row r="509" customFormat="false" ht="17.35" hidden="false" customHeight="false" outlineLevel="0" collapsed="false">
      <c r="A509" s="44"/>
      <c r="B509" s="92"/>
      <c r="C509" s="92"/>
      <c r="D509" s="93"/>
      <c r="E509" s="94"/>
    </row>
    <row r="510" customFormat="false" ht="17.35" hidden="false" customHeight="false" outlineLevel="0" collapsed="false">
      <c r="A510" s="44"/>
      <c r="B510" s="92"/>
      <c r="C510" s="92"/>
      <c r="D510" s="93"/>
      <c r="E510" s="94"/>
    </row>
    <row r="511" customFormat="false" ht="17.35" hidden="false" customHeight="false" outlineLevel="0" collapsed="false">
      <c r="A511" s="44"/>
      <c r="B511" s="92"/>
      <c r="C511" s="92"/>
      <c r="D511" s="93"/>
      <c r="E511" s="94"/>
    </row>
    <row r="512" customFormat="false" ht="17.35" hidden="false" customHeight="false" outlineLevel="0" collapsed="false">
      <c r="A512" s="44"/>
      <c r="B512" s="92"/>
      <c r="C512" s="92"/>
      <c r="D512" s="93"/>
      <c r="E512" s="94"/>
    </row>
    <row r="513" customFormat="false" ht="17.35" hidden="false" customHeight="false" outlineLevel="0" collapsed="false">
      <c r="A513" s="44"/>
      <c r="B513" s="92"/>
      <c r="C513" s="92"/>
      <c r="D513" s="93"/>
      <c r="E513" s="94"/>
    </row>
    <row r="514" customFormat="false" ht="17.35" hidden="false" customHeight="false" outlineLevel="0" collapsed="false">
      <c r="A514" s="44"/>
      <c r="B514" s="92"/>
      <c r="C514" s="92"/>
      <c r="D514" s="93"/>
      <c r="E514" s="94"/>
    </row>
    <row r="515" customFormat="false" ht="17.35" hidden="false" customHeight="false" outlineLevel="0" collapsed="false">
      <c r="A515" s="44"/>
    </row>
    <row r="516" customFormat="false" ht="17.35" hidden="false" customHeight="false" outlineLevel="0" collapsed="false">
      <c r="A516" s="44"/>
    </row>
    <row r="517" customFormat="false" ht="17.35" hidden="false" customHeight="false" outlineLevel="0" collapsed="false">
      <c r="A517" s="44"/>
    </row>
    <row r="518" customFormat="false" ht="17.35" hidden="false" customHeight="false" outlineLevel="0" collapsed="false">
      <c r="A518" s="44"/>
    </row>
    <row r="519" customFormat="false" ht="17.35" hidden="false" customHeight="false" outlineLevel="0" collapsed="false">
      <c r="A519" s="44"/>
    </row>
    <row r="520" customFormat="false" ht="17.35" hidden="false" customHeight="false" outlineLevel="0" collapsed="false">
      <c r="A520" s="44"/>
    </row>
    <row r="521" customFormat="false" ht="17.35" hidden="false" customHeight="false" outlineLevel="0" collapsed="false">
      <c r="A521" s="44"/>
    </row>
    <row r="522" s="70" customFormat="true" ht="17.35" hidden="false" customHeight="false" outlineLevel="0" collapsed="false">
      <c r="A522" s="44"/>
      <c r="B522" s="44"/>
      <c r="C522" s="45"/>
      <c r="D522" s="46"/>
      <c r="E522" s="47"/>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c r="DA522" s="48"/>
      <c r="DB522" s="48"/>
      <c r="DC522" s="48"/>
      <c r="DD522" s="48"/>
      <c r="DE522" s="48"/>
      <c r="DF522" s="48"/>
      <c r="DG522" s="48"/>
      <c r="DH522" s="48"/>
      <c r="DI522" s="48"/>
      <c r="DJ522" s="48"/>
      <c r="DK522" s="48"/>
      <c r="DL522" s="48"/>
      <c r="DM522" s="48"/>
      <c r="DN522" s="48"/>
      <c r="DO522" s="48"/>
      <c r="DP522" s="48"/>
      <c r="DQ522" s="48"/>
      <c r="DR522" s="48"/>
      <c r="DS522" s="48"/>
      <c r="DT522" s="48"/>
      <c r="DU522" s="48"/>
      <c r="DV522" s="48"/>
      <c r="DW522" s="48"/>
      <c r="DX522" s="48"/>
      <c r="DY522" s="48"/>
      <c r="DZ522" s="48"/>
      <c r="EA522" s="48"/>
      <c r="EB522" s="48"/>
      <c r="EC522" s="48"/>
      <c r="ED522" s="48"/>
      <c r="EE522" s="48"/>
      <c r="EF522" s="48"/>
      <c r="EG522" s="48"/>
      <c r="EH522" s="48"/>
      <c r="EI522" s="48"/>
      <c r="EJ522" s="48"/>
      <c r="EK522" s="48"/>
      <c r="EL522" s="48"/>
      <c r="EM522" s="48"/>
      <c r="EN522" s="48"/>
      <c r="EO522" s="48"/>
      <c r="EP522" s="48"/>
      <c r="EQ522" s="48"/>
      <c r="ER522" s="48"/>
      <c r="ES522" s="48"/>
      <c r="ET522" s="48"/>
      <c r="EU522" s="48"/>
      <c r="EV522" s="48"/>
      <c r="EW522" s="48"/>
      <c r="EX522" s="48"/>
      <c r="EY522" s="48"/>
      <c r="EZ522" s="48"/>
      <c r="FA522" s="48"/>
      <c r="FB522" s="48"/>
      <c r="FC522" s="48"/>
      <c r="FD522" s="48"/>
      <c r="FE522" s="48"/>
      <c r="FF522" s="48"/>
      <c r="FG522" s="48"/>
      <c r="FH522" s="48"/>
      <c r="FI522" s="48"/>
      <c r="FJ522" s="48"/>
      <c r="FK522" s="48"/>
      <c r="FL522" s="48"/>
      <c r="FM522" s="48"/>
      <c r="FN522" s="48"/>
      <c r="FO522" s="48"/>
      <c r="FP522" s="48"/>
      <c r="FQ522" s="48"/>
      <c r="FR522" s="48"/>
      <c r="FS522" s="48"/>
      <c r="FT522" s="48"/>
      <c r="FU522" s="48"/>
      <c r="FV522" s="48"/>
      <c r="FW522" s="48"/>
      <c r="FX522" s="48"/>
      <c r="FY522" s="48"/>
      <c r="FZ522" s="48"/>
      <c r="GA522" s="48"/>
      <c r="GB522" s="48"/>
      <c r="GC522" s="48"/>
      <c r="GD522" s="48"/>
      <c r="GE522" s="48"/>
      <c r="GF522" s="48"/>
      <c r="GG522" s="48"/>
      <c r="GH522" s="48"/>
      <c r="GI522" s="48"/>
      <c r="GJ522" s="48"/>
      <c r="GK522" s="48"/>
      <c r="GL522" s="48"/>
      <c r="GM522" s="48"/>
      <c r="GN522" s="48"/>
      <c r="GO522" s="48"/>
      <c r="GP522" s="48"/>
      <c r="GQ522" s="48"/>
      <c r="GR522" s="48"/>
      <c r="GS522" s="48"/>
      <c r="GT522" s="48"/>
      <c r="GU522" s="48"/>
      <c r="GV522" s="48"/>
      <c r="GW522" s="48"/>
      <c r="GX522" s="48"/>
      <c r="GY522" s="48"/>
      <c r="GZ522" s="48"/>
      <c r="HA522" s="48"/>
      <c r="HB522" s="48"/>
      <c r="HC522" s="48"/>
      <c r="HD522" s="48"/>
      <c r="HE522" s="48"/>
      <c r="HF522" s="48"/>
      <c r="HG522" s="48"/>
      <c r="HH522" s="48"/>
      <c r="HI522" s="48"/>
      <c r="HJ522" s="48"/>
      <c r="HK522" s="48"/>
      <c r="HL522" s="48"/>
      <c r="HM522" s="48"/>
      <c r="HN522" s="48"/>
      <c r="HO522" s="48"/>
      <c r="HP522" s="48"/>
      <c r="HQ522" s="48"/>
      <c r="HR522" s="48"/>
      <c r="HS522" s="48"/>
      <c r="HT522" s="48"/>
      <c r="HU522" s="48"/>
      <c r="HV522" s="48"/>
      <c r="HW522" s="48"/>
      <c r="HX522" s="48"/>
      <c r="HY522" s="48"/>
      <c r="HZ522" s="48"/>
      <c r="IA522" s="48"/>
      <c r="IB522" s="48"/>
      <c r="IC522" s="48"/>
      <c r="ID522" s="48"/>
      <c r="IE522" s="48"/>
      <c r="IF522" s="48"/>
      <c r="IG522" s="48"/>
      <c r="IH522" s="48"/>
      <c r="II522" s="48"/>
      <c r="IJ522" s="48"/>
      <c r="IK522" s="48"/>
      <c r="IL522" s="48"/>
      <c r="IM522" s="48"/>
      <c r="IN522" s="48"/>
      <c r="IO522" s="48"/>
      <c r="IP522" s="48"/>
      <c r="IQ522" s="48"/>
      <c r="IR522" s="48"/>
      <c r="IS522" s="48"/>
      <c r="IT522" s="48"/>
      <c r="IU522" s="48"/>
      <c r="IV522" s="48"/>
      <c r="IW522" s="48"/>
      <c r="IX522" s="48"/>
      <c r="IY522" s="48"/>
      <c r="IZ522" s="48"/>
      <c r="JA522" s="48"/>
      <c r="JB522" s="48"/>
      <c r="JC522" s="48"/>
      <c r="JD522" s="48"/>
      <c r="JE522" s="48"/>
      <c r="JF522" s="48"/>
      <c r="JG522" s="48"/>
      <c r="JH522" s="48"/>
      <c r="JI522" s="48"/>
      <c r="JJ522" s="48"/>
      <c r="JK522" s="48"/>
      <c r="JL522" s="48"/>
      <c r="JM522" s="48"/>
      <c r="JN522" s="48"/>
      <c r="JO522" s="48"/>
      <c r="JP522" s="48"/>
      <c r="JQ522" s="48"/>
      <c r="JR522" s="48"/>
      <c r="JS522" s="48"/>
      <c r="JT522" s="48"/>
      <c r="JU522" s="48"/>
      <c r="JV522" s="48"/>
      <c r="JW522" s="48"/>
      <c r="JX522" s="48"/>
      <c r="JY522" s="48"/>
      <c r="JZ522" s="48"/>
      <c r="KA522" s="48"/>
      <c r="KB522" s="48"/>
      <c r="KC522" s="48"/>
      <c r="KD522" s="48"/>
      <c r="KE522" s="48"/>
      <c r="KF522" s="48"/>
      <c r="KG522" s="48"/>
      <c r="KH522" s="48"/>
      <c r="KI522" s="48"/>
      <c r="KJ522" s="48"/>
      <c r="KK522" s="48"/>
      <c r="KL522" s="48"/>
      <c r="KM522" s="48"/>
      <c r="KN522" s="48"/>
      <c r="KO522" s="48"/>
      <c r="KP522" s="48"/>
      <c r="KQ522" s="48"/>
      <c r="KR522" s="48"/>
      <c r="KS522" s="48"/>
      <c r="KT522" s="48"/>
      <c r="KU522" s="48"/>
      <c r="KV522" s="48"/>
      <c r="KW522" s="48"/>
      <c r="KX522" s="48"/>
      <c r="KY522" s="48"/>
      <c r="KZ522" s="48"/>
      <c r="LA522" s="48"/>
      <c r="LB522" s="48"/>
      <c r="LC522" s="48"/>
      <c r="LD522" s="48"/>
      <c r="LE522" s="48"/>
      <c r="LF522" s="48"/>
      <c r="LG522" s="48"/>
      <c r="LH522" s="48"/>
      <c r="LI522" s="48"/>
      <c r="LJ522" s="48"/>
      <c r="LK522" s="48"/>
      <c r="LL522" s="48"/>
      <c r="LM522" s="48"/>
      <c r="LN522" s="48"/>
      <c r="LO522" s="48"/>
      <c r="LP522" s="48"/>
      <c r="LQ522" s="48"/>
      <c r="LR522" s="48"/>
      <c r="LS522" s="48"/>
      <c r="LT522" s="48"/>
      <c r="LU522" s="48"/>
      <c r="LV522" s="48"/>
      <c r="LW522" s="48"/>
      <c r="LX522" s="48"/>
      <c r="LY522" s="48"/>
      <c r="LZ522" s="48"/>
      <c r="MA522" s="48"/>
      <c r="MB522" s="48"/>
      <c r="MC522" s="48"/>
      <c r="MD522" s="48"/>
      <c r="ME522" s="48"/>
      <c r="MF522" s="48"/>
      <c r="MG522" s="48"/>
      <c r="MH522" s="48"/>
      <c r="MI522" s="48"/>
      <c r="MJ522" s="48"/>
      <c r="MK522" s="48"/>
      <c r="ML522" s="48"/>
      <c r="MM522" s="48"/>
      <c r="MN522" s="48"/>
      <c r="MO522" s="48"/>
      <c r="MP522" s="48"/>
      <c r="MQ522" s="48"/>
      <c r="MR522" s="48"/>
      <c r="MS522" s="48"/>
      <c r="MT522" s="48"/>
      <c r="MU522" s="48"/>
      <c r="MV522" s="48"/>
      <c r="MW522" s="48"/>
      <c r="MX522" s="48"/>
      <c r="MY522" s="48"/>
      <c r="MZ522" s="48"/>
      <c r="NA522" s="48"/>
      <c r="NB522" s="48"/>
      <c r="NC522" s="48"/>
      <c r="ND522" s="48"/>
      <c r="NE522" s="48"/>
      <c r="NF522" s="48"/>
      <c r="NG522" s="48"/>
      <c r="NH522" s="48"/>
      <c r="NI522" s="48"/>
      <c r="NJ522" s="48"/>
      <c r="NK522" s="48"/>
      <c r="NL522" s="48"/>
      <c r="NM522" s="48"/>
      <c r="NN522" s="48"/>
      <c r="NO522" s="48"/>
      <c r="NP522" s="48"/>
      <c r="NQ522" s="48"/>
      <c r="NR522" s="48"/>
      <c r="NS522" s="48"/>
      <c r="NT522" s="48"/>
      <c r="NU522" s="48"/>
      <c r="NV522" s="48"/>
      <c r="NW522" s="48"/>
      <c r="NX522" s="48"/>
      <c r="NY522" s="48"/>
      <c r="NZ522" s="48"/>
      <c r="OA522" s="48"/>
      <c r="OB522" s="48"/>
      <c r="OC522" s="48"/>
      <c r="OD522" s="48"/>
      <c r="OE522" s="48"/>
      <c r="OF522" s="48"/>
      <c r="OG522" s="48"/>
      <c r="OH522" s="48"/>
      <c r="OI522" s="48"/>
      <c r="OJ522" s="48"/>
      <c r="OK522" s="48"/>
      <c r="OL522" s="48"/>
      <c r="OM522" s="48"/>
      <c r="ON522" s="48"/>
      <c r="OO522" s="48"/>
      <c r="OP522" s="48"/>
      <c r="OQ522" s="48"/>
      <c r="OR522" s="48"/>
      <c r="OS522" s="48"/>
      <c r="OT522" s="48"/>
      <c r="OU522" s="48"/>
      <c r="OV522" s="48"/>
      <c r="OW522" s="48"/>
      <c r="OX522" s="48"/>
      <c r="OY522" s="48"/>
      <c r="OZ522" s="48"/>
      <c r="PA522" s="48"/>
      <c r="PB522" s="48"/>
      <c r="PC522" s="48"/>
      <c r="PD522" s="48"/>
      <c r="PE522" s="48"/>
      <c r="PF522" s="48"/>
      <c r="PG522" s="48"/>
      <c r="PH522" s="48"/>
      <c r="PI522" s="48"/>
      <c r="PJ522" s="48"/>
      <c r="PK522" s="48"/>
      <c r="PL522" s="48"/>
      <c r="PM522" s="48"/>
      <c r="PN522" s="48"/>
      <c r="PO522" s="48"/>
      <c r="PP522" s="48"/>
      <c r="PQ522" s="48"/>
      <c r="PR522" s="48"/>
      <c r="PS522" s="48"/>
      <c r="PT522" s="48"/>
      <c r="PU522" s="48"/>
      <c r="PV522" s="48"/>
      <c r="PW522" s="48"/>
      <c r="PX522" s="48"/>
      <c r="PY522" s="48"/>
      <c r="PZ522" s="48"/>
      <c r="QA522" s="48"/>
      <c r="QB522" s="48"/>
      <c r="QC522" s="48"/>
      <c r="QD522" s="48"/>
      <c r="QE522" s="48"/>
      <c r="QF522" s="48"/>
      <c r="QG522" s="48"/>
      <c r="QH522" s="48"/>
      <c r="QI522" s="48"/>
      <c r="QJ522" s="48"/>
      <c r="QK522" s="48"/>
      <c r="QL522" s="48"/>
      <c r="QM522" s="48"/>
      <c r="QN522" s="48"/>
      <c r="QO522" s="48"/>
      <c r="QP522" s="48"/>
      <c r="QQ522" s="48"/>
      <c r="QR522" s="48"/>
      <c r="QS522" s="48"/>
      <c r="QT522" s="48"/>
      <c r="QU522" s="48"/>
      <c r="QV522" s="48"/>
      <c r="QW522" s="48"/>
      <c r="QX522" s="48"/>
      <c r="QY522" s="48"/>
      <c r="QZ522" s="48"/>
      <c r="RA522" s="48"/>
      <c r="RB522" s="48"/>
      <c r="RC522" s="48"/>
      <c r="RD522" s="48"/>
      <c r="RE522" s="48"/>
      <c r="RF522" s="48"/>
      <c r="RG522" s="48"/>
      <c r="RH522" s="48"/>
      <c r="RI522" s="48"/>
      <c r="RJ522" s="48"/>
      <c r="RK522" s="48"/>
      <c r="RL522" s="48"/>
      <c r="RM522" s="48"/>
      <c r="RN522" s="48"/>
      <c r="RO522" s="48"/>
      <c r="RP522" s="48"/>
      <c r="RQ522" s="48"/>
      <c r="RR522" s="48"/>
      <c r="RS522" s="48"/>
      <c r="RT522" s="48"/>
      <c r="RU522" s="48"/>
      <c r="RV522" s="48"/>
      <c r="RW522" s="48"/>
      <c r="RX522" s="48"/>
      <c r="RY522" s="48"/>
      <c r="RZ522" s="48"/>
      <c r="SA522" s="48"/>
      <c r="SB522" s="48"/>
      <c r="SC522" s="48"/>
      <c r="SD522" s="48"/>
      <c r="SE522" s="48"/>
      <c r="SF522" s="48"/>
      <c r="SG522" s="48"/>
      <c r="SH522" s="48"/>
      <c r="SI522" s="48"/>
      <c r="SJ522" s="48"/>
      <c r="SK522" s="48"/>
      <c r="SL522" s="48"/>
      <c r="SM522" s="48"/>
      <c r="SN522" s="48"/>
      <c r="SO522" s="48"/>
      <c r="SP522" s="48"/>
      <c r="SQ522" s="48"/>
      <c r="SR522" s="48"/>
      <c r="SS522" s="48"/>
      <c r="ST522" s="48"/>
      <c r="SU522" s="48"/>
      <c r="SV522" s="48"/>
      <c r="SW522" s="48"/>
      <c r="SX522" s="48"/>
      <c r="SY522" s="48"/>
      <c r="SZ522" s="48"/>
      <c r="TA522" s="48"/>
      <c r="TB522" s="48"/>
      <c r="TC522" s="48"/>
      <c r="TD522" s="48"/>
      <c r="TE522" s="48"/>
      <c r="TF522" s="48"/>
      <c r="TG522" s="48"/>
      <c r="TH522" s="48"/>
      <c r="TI522" s="48"/>
      <c r="TJ522" s="48"/>
      <c r="TK522" s="48"/>
      <c r="TL522" s="48"/>
      <c r="TM522" s="48"/>
      <c r="TN522" s="48"/>
      <c r="TO522" s="48"/>
      <c r="TP522" s="48"/>
      <c r="TQ522" s="48"/>
      <c r="TR522" s="48"/>
      <c r="TS522" s="48"/>
      <c r="TT522" s="48"/>
      <c r="TU522" s="48"/>
      <c r="TV522" s="48"/>
      <c r="TW522" s="48"/>
      <c r="TX522" s="48"/>
      <c r="TY522" s="48"/>
      <c r="TZ522" s="48"/>
      <c r="UA522" s="48"/>
      <c r="UB522" s="48"/>
      <c r="UC522" s="48"/>
      <c r="UD522" s="48"/>
      <c r="UE522" s="48"/>
      <c r="UF522" s="48"/>
      <c r="UG522" s="48"/>
      <c r="UH522" s="48"/>
      <c r="UI522" s="48"/>
      <c r="UJ522" s="48"/>
      <c r="UK522" s="48"/>
      <c r="UL522" s="48"/>
      <c r="UM522" s="48"/>
      <c r="UN522" s="48"/>
      <c r="UO522" s="48"/>
      <c r="UP522" s="48"/>
      <c r="UQ522" s="48"/>
      <c r="UR522" s="48"/>
      <c r="US522" s="48"/>
      <c r="UT522" s="48"/>
      <c r="UU522" s="48"/>
      <c r="UV522" s="48"/>
      <c r="UW522" s="48"/>
      <c r="UX522" s="48"/>
      <c r="UY522" s="48"/>
      <c r="UZ522" s="48"/>
      <c r="VA522" s="48"/>
      <c r="VB522" s="48"/>
      <c r="VC522" s="48"/>
      <c r="VD522" s="48"/>
      <c r="VE522" s="48"/>
      <c r="VF522" s="48"/>
      <c r="VG522" s="48"/>
      <c r="VH522" s="48"/>
      <c r="VI522" s="48"/>
      <c r="VJ522" s="48"/>
      <c r="VK522" s="48"/>
      <c r="VL522" s="48"/>
      <c r="VM522" s="48"/>
      <c r="VN522" s="48"/>
      <c r="VO522" s="48"/>
      <c r="VP522" s="48"/>
      <c r="VQ522" s="48"/>
      <c r="VR522" s="48"/>
      <c r="VS522" s="48"/>
      <c r="VT522" s="48"/>
      <c r="VU522" s="48"/>
      <c r="VV522" s="48"/>
      <c r="VW522" s="48"/>
      <c r="VX522" s="48"/>
      <c r="VY522" s="48"/>
      <c r="VZ522" s="48"/>
      <c r="WA522" s="48"/>
      <c r="WB522" s="48"/>
      <c r="WC522" s="48"/>
      <c r="WD522" s="48"/>
      <c r="WE522" s="48"/>
      <c r="WF522" s="48"/>
      <c r="WG522" s="48"/>
      <c r="WH522" s="48"/>
      <c r="WI522" s="48"/>
      <c r="WJ522" s="48"/>
      <c r="WK522" s="48"/>
      <c r="WL522" s="48"/>
      <c r="WM522" s="48"/>
      <c r="WN522" s="48"/>
      <c r="WO522" s="48"/>
      <c r="WP522" s="48"/>
      <c r="WQ522" s="48"/>
      <c r="WR522" s="48"/>
      <c r="WS522" s="48"/>
      <c r="WT522" s="48"/>
      <c r="WU522" s="48"/>
      <c r="WV522" s="48"/>
      <c r="WW522" s="48"/>
      <c r="WX522" s="48"/>
      <c r="WY522" s="48"/>
      <c r="WZ522" s="48"/>
      <c r="XA522" s="48"/>
      <c r="XB522" s="48"/>
      <c r="XC522" s="48"/>
      <c r="XD522" s="48"/>
      <c r="XE522" s="48"/>
      <c r="XF522" s="48"/>
      <c r="XG522" s="48"/>
      <c r="XH522" s="48"/>
      <c r="XI522" s="48"/>
      <c r="XJ522" s="48"/>
      <c r="XK522" s="48"/>
      <c r="XL522" s="48"/>
      <c r="XM522" s="48"/>
      <c r="XN522" s="48"/>
      <c r="XO522" s="48"/>
      <c r="XP522" s="48"/>
      <c r="XQ522" s="48"/>
      <c r="XR522" s="48"/>
      <c r="XS522" s="48"/>
      <c r="XT522" s="48"/>
      <c r="XU522" s="48"/>
      <c r="XV522" s="48"/>
      <c r="XW522" s="48"/>
      <c r="XX522" s="48"/>
      <c r="XY522" s="48"/>
      <c r="XZ522" s="48"/>
      <c r="YA522" s="48"/>
      <c r="YB522" s="48"/>
      <c r="YC522" s="48"/>
      <c r="YD522" s="48"/>
      <c r="YE522" s="48"/>
      <c r="YF522" s="48"/>
      <c r="YG522" s="48"/>
      <c r="YH522" s="48"/>
      <c r="YI522" s="48"/>
      <c r="YJ522" s="48"/>
      <c r="YK522" s="48"/>
      <c r="YL522" s="48"/>
      <c r="YM522" s="48"/>
      <c r="YN522" s="48"/>
      <c r="YO522" s="48"/>
      <c r="YP522" s="48"/>
      <c r="YQ522" s="48"/>
      <c r="YR522" s="48"/>
      <c r="YS522" s="48"/>
      <c r="YT522" s="48"/>
      <c r="YU522" s="48"/>
      <c r="YV522" s="48"/>
      <c r="YW522" s="48"/>
      <c r="YX522" s="48"/>
      <c r="YY522" s="48"/>
      <c r="YZ522" s="48"/>
      <c r="ZA522" s="48"/>
      <c r="ZB522" s="48"/>
      <c r="ZC522" s="48"/>
      <c r="ZD522" s="48"/>
      <c r="ZE522" s="48"/>
      <c r="ZF522" s="48"/>
      <c r="ZG522" s="48"/>
      <c r="ZH522" s="48"/>
      <c r="ZI522" s="48"/>
      <c r="ZJ522" s="48"/>
      <c r="ZK522" s="48"/>
      <c r="ZL522" s="48"/>
      <c r="ZM522" s="48"/>
      <c r="ZN522" s="48"/>
      <c r="ZO522" s="48"/>
      <c r="ZP522" s="48"/>
      <c r="ZQ522" s="48"/>
      <c r="ZR522" s="48"/>
      <c r="ZS522" s="48"/>
      <c r="ZT522" s="48"/>
      <c r="ZU522" s="48"/>
      <c r="ZV522" s="48"/>
      <c r="ZW522" s="48"/>
      <c r="ZX522" s="48"/>
      <c r="ZY522" s="48"/>
      <c r="ZZ522" s="48"/>
      <c r="AAA522" s="48"/>
      <c r="AAB522" s="48"/>
      <c r="AAC522" s="48"/>
      <c r="AAD522" s="48"/>
      <c r="AAE522" s="48"/>
      <c r="AAF522" s="48"/>
      <c r="AAG522" s="48"/>
      <c r="AAH522" s="48"/>
      <c r="AAI522" s="48"/>
      <c r="AAJ522" s="48"/>
      <c r="AAK522" s="48"/>
      <c r="AAL522" s="48"/>
      <c r="AAM522" s="48"/>
      <c r="AAN522" s="48"/>
      <c r="AAO522" s="48"/>
      <c r="AAP522" s="48"/>
      <c r="AAQ522" s="48"/>
      <c r="AAR522" s="48"/>
      <c r="AAS522" s="48"/>
      <c r="AAT522" s="48"/>
      <c r="AAU522" s="48"/>
      <c r="AAV522" s="48"/>
      <c r="AAW522" s="48"/>
      <c r="AAX522" s="48"/>
      <c r="AAY522" s="48"/>
      <c r="AAZ522" s="48"/>
      <c r="ABA522" s="48"/>
      <c r="ABB522" s="48"/>
      <c r="ABC522" s="48"/>
      <c r="ABD522" s="48"/>
      <c r="ABE522" s="48"/>
      <c r="ABF522" s="48"/>
      <c r="ABG522" s="48"/>
      <c r="ABH522" s="48"/>
      <c r="ABI522" s="48"/>
      <c r="ABJ522" s="48"/>
      <c r="ABK522" s="48"/>
      <c r="ABL522" s="48"/>
      <c r="ABM522" s="48"/>
      <c r="ABN522" s="48"/>
      <c r="ABO522" s="48"/>
      <c r="ABP522" s="48"/>
      <c r="ABQ522" s="48"/>
      <c r="ABR522" s="48"/>
      <c r="ABS522" s="48"/>
      <c r="ABT522" s="48"/>
      <c r="ABU522" s="48"/>
      <c r="ABV522" s="48"/>
      <c r="ABW522" s="48"/>
      <c r="ABX522" s="48"/>
      <c r="ABY522" s="48"/>
      <c r="ABZ522" s="48"/>
      <c r="ACA522" s="48"/>
      <c r="ACB522" s="48"/>
      <c r="ACC522" s="48"/>
      <c r="ACD522" s="48"/>
      <c r="ACE522" s="48"/>
      <c r="ACF522" s="48"/>
      <c r="ACG522" s="48"/>
      <c r="ACH522" s="48"/>
      <c r="ACI522" s="48"/>
      <c r="ACJ522" s="48"/>
      <c r="ACK522" s="48"/>
      <c r="ACL522" s="48"/>
      <c r="ACM522" s="48"/>
      <c r="ACN522" s="48"/>
      <c r="ACO522" s="48"/>
      <c r="ACP522" s="48"/>
      <c r="ACQ522" s="48"/>
      <c r="ACR522" s="48"/>
      <c r="ACS522" s="48"/>
      <c r="ACT522" s="48"/>
      <c r="ACU522" s="48"/>
      <c r="ACV522" s="48"/>
      <c r="ACW522" s="48"/>
      <c r="ACX522" s="48"/>
      <c r="ACY522" s="48"/>
      <c r="ACZ522" s="48"/>
      <c r="ADA522" s="48"/>
      <c r="ADB522" s="48"/>
      <c r="ADC522" s="48"/>
      <c r="ADD522" s="48"/>
      <c r="ADE522" s="48"/>
      <c r="ADF522" s="48"/>
      <c r="ADG522" s="48"/>
      <c r="ADH522" s="48"/>
      <c r="ADI522" s="48"/>
      <c r="ADJ522" s="48"/>
      <c r="ADK522" s="48"/>
      <c r="ADL522" s="48"/>
      <c r="ADM522" s="48"/>
      <c r="ADN522" s="48"/>
      <c r="ADO522" s="48"/>
      <c r="ADP522" s="48"/>
      <c r="ADQ522" s="48"/>
      <c r="ADR522" s="48"/>
      <c r="ADS522" s="48"/>
      <c r="ADT522" s="48"/>
      <c r="ADU522" s="48"/>
      <c r="ADV522" s="48"/>
      <c r="ADW522" s="48"/>
      <c r="ADX522" s="48"/>
      <c r="ADY522" s="48"/>
      <c r="ADZ522" s="48"/>
      <c r="AEA522" s="48"/>
      <c r="AEB522" s="48"/>
      <c r="AEC522" s="48"/>
      <c r="AED522" s="48"/>
      <c r="AEE522" s="48"/>
      <c r="AEF522" s="48"/>
      <c r="AEG522" s="48"/>
      <c r="AEH522" s="48"/>
      <c r="AEI522" s="48"/>
      <c r="AEJ522" s="48"/>
      <c r="AEK522" s="48"/>
      <c r="AEL522" s="48"/>
      <c r="AEM522" s="48"/>
      <c r="AEN522" s="48"/>
      <c r="AEO522" s="48"/>
      <c r="AEP522" s="48"/>
      <c r="AEQ522" s="48"/>
      <c r="AER522" s="48"/>
      <c r="AES522" s="48"/>
      <c r="AET522" s="48"/>
      <c r="AEU522" s="48"/>
      <c r="AEV522" s="48"/>
      <c r="AEW522" s="48"/>
      <c r="AEX522" s="48"/>
      <c r="AEY522" s="48"/>
      <c r="AEZ522" s="48"/>
      <c r="AFA522" s="48"/>
      <c r="AFB522" s="48"/>
      <c r="AFC522" s="48"/>
      <c r="AFD522" s="48"/>
      <c r="AFE522" s="48"/>
      <c r="AFF522" s="48"/>
      <c r="AFG522" s="48"/>
      <c r="AFH522" s="48"/>
      <c r="AFI522" s="48"/>
      <c r="AFJ522" s="48"/>
      <c r="AFK522" s="48"/>
      <c r="AFL522" s="48"/>
      <c r="AFM522" s="48"/>
      <c r="AFN522" s="48"/>
      <c r="AFO522" s="48"/>
      <c r="AFP522" s="48"/>
      <c r="AFQ522" s="48"/>
      <c r="AFR522" s="48"/>
      <c r="AFS522" s="48"/>
      <c r="AFT522" s="48"/>
      <c r="AFU522" s="48"/>
      <c r="AFV522" s="48"/>
      <c r="AFW522" s="48"/>
      <c r="AFX522" s="48"/>
      <c r="AFY522" s="48"/>
      <c r="AFZ522" s="48"/>
      <c r="AGA522" s="48"/>
      <c r="AGB522" s="48"/>
      <c r="AGC522" s="48"/>
      <c r="AGD522" s="48"/>
      <c r="AGE522" s="48"/>
      <c r="AGF522" s="48"/>
      <c r="AGG522" s="48"/>
      <c r="AGH522" s="48"/>
      <c r="AGI522" s="48"/>
      <c r="AGJ522" s="48"/>
      <c r="AGK522" s="48"/>
      <c r="AGL522" s="48"/>
      <c r="AGM522" s="48"/>
      <c r="AGN522" s="48"/>
      <c r="AGO522" s="48"/>
      <c r="AGP522" s="48"/>
      <c r="AGQ522" s="48"/>
      <c r="AGR522" s="48"/>
      <c r="AGS522" s="48"/>
      <c r="AGT522" s="48"/>
      <c r="AGU522" s="48"/>
      <c r="AGV522" s="48"/>
      <c r="AGW522" s="48"/>
      <c r="AGX522" s="48"/>
      <c r="AGY522" s="48"/>
      <c r="AGZ522" s="48"/>
      <c r="AHA522" s="48"/>
      <c r="AHB522" s="48"/>
      <c r="AHC522" s="48"/>
      <c r="AHD522" s="48"/>
      <c r="AHE522" s="48"/>
      <c r="AHF522" s="48"/>
      <c r="AHG522" s="48"/>
      <c r="AHH522" s="48"/>
      <c r="AHI522" s="48"/>
      <c r="AHJ522" s="48"/>
      <c r="AHK522" s="48"/>
      <c r="AHL522" s="48"/>
      <c r="AHM522" s="48"/>
      <c r="AHN522" s="48"/>
      <c r="AHO522" s="48"/>
      <c r="AHP522" s="48"/>
      <c r="AHQ522" s="48"/>
      <c r="AHR522" s="48"/>
      <c r="AHS522" s="48"/>
      <c r="AHT522" s="48"/>
      <c r="AHU522" s="48"/>
      <c r="AHV522" s="48"/>
      <c r="AHW522" s="48"/>
      <c r="AHX522" s="48"/>
      <c r="AHY522" s="48"/>
      <c r="AHZ522" s="48"/>
      <c r="AIA522" s="48"/>
      <c r="AIB522" s="48"/>
      <c r="AIC522" s="48"/>
      <c r="AID522" s="48"/>
      <c r="AIE522" s="48"/>
      <c r="AIF522" s="48"/>
      <c r="AIG522" s="48"/>
      <c r="AIH522" s="48"/>
      <c r="AII522" s="48"/>
      <c r="AIJ522" s="48"/>
      <c r="AIK522" s="48"/>
      <c r="AIL522" s="48"/>
      <c r="AIM522" s="48"/>
      <c r="AIN522" s="48"/>
      <c r="AIO522" s="48"/>
      <c r="AIP522" s="48"/>
      <c r="AIQ522" s="48"/>
      <c r="AIR522" s="48"/>
      <c r="AIS522" s="48"/>
      <c r="AIT522" s="48"/>
      <c r="AIU522" s="48"/>
      <c r="AIV522" s="48"/>
      <c r="AIW522" s="48"/>
      <c r="AIX522" s="48"/>
      <c r="AIY522" s="48"/>
      <c r="AIZ522" s="48"/>
      <c r="AJA522" s="48"/>
      <c r="AJB522" s="48"/>
      <c r="AJC522" s="48"/>
      <c r="AJD522" s="48"/>
      <c r="AJE522" s="48"/>
      <c r="AJF522" s="48"/>
      <c r="AJG522" s="48"/>
      <c r="AJH522" s="48"/>
      <c r="AJI522" s="48"/>
      <c r="AJJ522" s="48"/>
      <c r="AJK522" s="48"/>
      <c r="AJL522" s="48"/>
      <c r="AJM522" s="48"/>
      <c r="AJN522" s="48"/>
      <c r="AJO522" s="48"/>
      <c r="AJP522" s="48"/>
      <c r="AJQ522" s="48"/>
      <c r="AJR522" s="48"/>
      <c r="AJS522" s="48"/>
      <c r="AJT522" s="48"/>
      <c r="AJU522" s="48"/>
      <c r="AJV522" s="48"/>
      <c r="AJW522" s="48"/>
      <c r="AJX522" s="48"/>
      <c r="AJY522" s="48"/>
      <c r="AJZ522" s="48"/>
      <c r="AKA522" s="48"/>
      <c r="AKB522" s="48"/>
      <c r="AKC522" s="48"/>
      <c r="AKD522" s="48"/>
      <c r="AKE522" s="48"/>
      <c r="AKF522" s="48"/>
      <c r="AKG522" s="48"/>
      <c r="AKH522" s="48"/>
      <c r="AKI522" s="48"/>
      <c r="AKJ522" s="48"/>
      <c r="AKK522" s="48"/>
      <c r="AKL522" s="48"/>
      <c r="AKM522" s="48"/>
      <c r="AKN522" s="48"/>
      <c r="AKO522" s="48"/>
      <c r="AKP522" s="48"/>
      <c r="AKQ522" s="48"/>
      <c r="AKR522" s="48"/>
      <c r="AKS522" s="48"/>
      <c r="AKT522" s="48"/>
      <c r="AKU522" s="48"/>
      <c r="AKV522" s="48"/>
      <c r="AKW522" s="48"/>
      <c r="AKX522" s="48"/>
      <c r="AKY522" s="48"/>
      <c r="AKZ522" s="48"/>
      <c r="ALA522" s="48"/>
      <c r="ALB522" s="48"/>
      <c r="ALC522" s="48"/>
      <c r="ALD522" s="48"/>
      <c r="ALE522" s="48"/>
      <c r="ALF522" s="48"/>
      <c r="ALG522" s="48"/>
      <c r="ALH522" s="48"/>
      <c r="ALI522" s="48"/>
      <c r="ALJ522" s="48"/>
      <c r="ALK522" s="48"/>
      <c r="ALL522" s="48"/>
      <c r="ALM522" s="48"/>
      <c r="ALN522" s="48"/>
      <c r="ALO522" s="48"/>
      <c r="ALP522" s="48"/>
      <c r="ALQ522" s="48"/>
      <c r="ALR522" s="48"/>
      <c r="ALS522" s="48"/>
      <c r="ALT522" s="48"/>
      <c r="ALU522" s="48"/>
      <c r="ALV522" s="48"/>
      <c r="ALW522" s="48"/>
      <c r="ALX522" s="48"/>
      <c r="ALY522" s="48"/>
      <c r="ALZ522" s="48"/>
      <c r="AMA522" s="48"/>
      <c r="AMB522" s="48"/>
      <c r="AMC522" s="48"/>
      <c r="AMD522" s="48"/>
      <c r="AME522" s="48"/>
      <c r="AMF522" s="48"/>
      <c r="AMG522" s="48"/>
      <c r="AMH522" s="48"/>
      <c r="AMI522" s="48"/>
      <c r="AMJ522" s="2"/>
      <c r="AMK522" s="2"/>
    </row>
    <row r="523" customFormat="false" ht="17.35" hidden="false" customHeight="false" outlineLevel="0" collapsed="false">
      <c r="A523" s="44"/>
    </row>
    <row r="524" customFormat="false" ht="17.35" hidden="false" customHeight="false" outlineLevel="0" collapsed="false">
      <c r="A524" s="44"/>
    </row>
    <row r="525" customFormat="false" ht="17.35" hidden="false" customHeight="false" outlineLevel="0" collapsed="false">
      <c r="A525" s="44"/>
    </row>
    <row r="526" customFormat="false" ht="17.35" hidden="false" customHeight="false" outlineLevel="0" collapsed="false">
      <c r="A526" s="44"/>
    </row>
    <row r="527" customFormat="false" ht="17.35" hidden="false" customHeight="false" outlineLevel="0" collapsed="false">
      <c r="A527" s="65"/>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c r="AF527" s="70"/>
      <c r="AG527" s="70"/>
      <c r="AH527" s="70"/>
      <c r="AI527" s="70"/>
      <c r="AJ527" s="70"/>
      <c r="AK527" s="70"/>
      <c r="AL527" s="70"/>
      <c r="AM527" s="70"/>
      <c r="AN527" s="70"/>
      <c r="AO527" s="70"/>
      <c r="AP527" s="70"/>
      <c r="AQ527" s="70"/>
      <c r="AR527" s="70"/>
      <c r="AS527" s="70"/>
      <c r="AT527" s="70"/>
      <c r="AU527" s="70"/>
      <c r="AV527" s="70"/>
      <c r="AW527" s="70"/>
      <c r="AX527" s="70"/>
      <c r="AY527" s="70"/>
      <c r="AZ527" s="70"/>
      <c r="BA527" s="70"/>
      <c r="BB527" s="70"/>
      <c r="BC527" s="70"/>
      <c r="BD527" s="70"/>
      <c r="BE527" s="70"/>
      <c r="BF527" s="70"/>
      <c r="BG527" s="70"/>
      <c r="BH527" s="70"/>
      <c r="BI527" s="70"/>
      <c r="BJ527" s="70"/>
      <c r="BK527" s="70"/>
      <c r="BL527" s="70"/>
      <c r="BM527" s="70"/>
      <c r="BN527" s="70"/>
      <c r="BO527" s="70"/>
      <c r="BP527" s="70"/>
      <c r="BQ527" s="70"/>
      <c r="BR527" s="70"/>
      <c r="BS527" s="70"/>
      <c r="BT527" s="70"/>
      <c r="BU527" s="70"/>
      <c r="BV527" s="70"/>
      <c r="BW527" s="70"/>
      <c r="BX527" s="70"/>
      <c r="BY527" s="70"/>
      <c r="BZ527" s="70"/>
      <c r="CA527" s="70"/>
      <c r="CB527" s="70"/>
      <c r="CC527" s="70"/>
      <c r="CD527" s="70"/>
      <c r="CE527" s="70"/>
      <c r="CF527" s="70"/>
      <c r="CG527" s="70"/>
      <c r="CH527" s="70"/>
      <c r="CI527" s="70"/>
      <c r="CJ527" s="70"/>
      <c r="CK527" s="70"/>
      <c r="CL527" s="70"/>
      <c r="CM527" s="70"/>
      <c r="CN527" s="70"/>
      <c r="CO527" s="70"/>
      <c r="CP527" s="70"/>
      <c r="CQ527" s="70"/>
      <c r="CR527" s="70"/>
      <c r="CS527" s="70"/>
      <c r="CT527" s="70"/>
      <c r="CU527" s="70"/>
      <c r="CV527" s="70"/>
      <c r="CW527" s="70"/>
      <c r="CX527" s="70"/>
      <c r="CY527" s="70"/>
      <c r="CZ527" s="70"/>
      <c r="DA527" s="70"/>
      <c r="DB527" s="70"/>
      <c r="DC527" s="70"/>
      <c r="DD527" s="70"/>
      <c r="DE527" s="70"/>
      <c r="DF527" s="70"/>
      <c r="DG527" s="70"/>
      <c r="DH527" s="70"/>
      <c r="DI527" s="70"/>
      <c r="DJ527" s="70"/>
      <c r="DK527" s="70"/>
      <c r="DL527" s="70"/>
      <c r="DM527" s="70"/>
      <c r="DN527" s="70"/>
      <c r="DO527" s="70"/>
      <c r="DP527" s="70"/>
      <c r="DQ527" s="70"/>
      <c r="DR527" s="70"/>
      <c r="DS527" s="70"/>
      <c r="DT527" s="70"/>
      <c r="DU527" s="70"/>
      <c r="DV527" s="70"/>
      <c r="DW527" s="70"/>
      <c r="DX527" s="70"/>
      <c r="DY527" s="70"/>
      <c r="DZ527" s="70"/>
      <c r="EA527" s="70"/>
      <c r="EB527" s="70"/>
      <c r="EC527" s="70"/>
      <c r="ED527" s="70"/>
      <c r="EE527" s="70"/>
      <c r="EF527" s="70"/>
      <c r="EG527" s="70"/>
      <c r="EH527" s="70"/>
      <c r="EI527" s="70"/>
      <c r="EJ527" s="70"/>
      <c r="EK527" s="70"/>
      <c r="EL527" s="70"/>
      <c r="EM527" s="70"/>
      <c r="EN527" s="70"/>
      <c r="EO527" s="70"/>
      <c r="EP527" s="70"/>
      <c r="EQ527" s="70"/>
      <c r="ER527" s="70"/>
      <c r="ES527" s="70"/>
      <c r="ET527" s="70"/>
      <c r="EU527" s="70"/>
      <c r="EV527" s="70"/>
      <c r="EW527" s="70"/>
      <c r="EX527" s="70"/>
      <c r="EY527" s="70"/>
      <c r="EZ527" s="70"/>
      <c r="FA527" s="70"/>
      <c r="FB527" s="70"/>
      <c r="FC527" s="70"/>
      <c r="FD527" s="70"/>
      <c r="FE527" s="70"/>
      <c r="FF527" s="70"/>
      <c r="FG527" s="70"/>
      <c r="FH527" s="70"/>
      <c r="FI527" s="70"/>
      <c r="FJ527" s="70"/>
      <c r="FK527" s="70"/>
      <c r="FL527" s="70"/>
      <c r="FM527" s="70"/>
      <c r="FN527" s="70"/>
      <c r="FO527" s="70"/>
      <c r="FP527" s="70"/>
      <c r="FQ527" s="70"/>
      <c r="FR527" s="70"/>
      <c r="FS527" s="70"/>
      <c r="FT527" s="70"/>
      <c r="FU527" s="70"/>
      <c r="FV527" s="70"/>
      <c r="FW527" s="70"/>
      <c r="FX527" s="70"/>
      <c r="FY527" s="70"/>
      <c r="FZ527" s="70"/>
      <c r="GA527" s="70"/>
      <c r="GB527" s="70"/>
      <c r="GC527" s="70"/>
      <c r="GD527" s="70"/>
      <c r="GE527" s="70"/>
      <c r="GF527" s="70"/>
      <c r="GG527" s="70"/>
      <c r="GH527" s="70"/>
      <c r="GI527" s="70"/>
      <c r="GJ527" s="70"/>
      <c r="GK527" s="70"/>
      <c r="GL527" s="70"/>
      <c r="GM527" s="70"/>
      <c r="GN527" s="70"/>
      <c r="GO527" s="70"/>
      <c r="GP527" s="70"/>
      <c r="GQ527" s="70"/>
      <c r="GR527" s="70"/>
      <c r="GS527" s="70"/>
      <c r="GT527" s="70"/>
      <c r="GU527" s="70"/>
      <c r="GV527" s="70"/>
      <c r="GW527" s="70"/>
      <c r="GX527" s="70"/>
      <c r="GY527" s="70"/>
      <c r="GZ527" s="70"/>
      <c r="HA527" s="70"/>
      <c r="HB527" s="70"/>
      <c r="HC527" s="70"/>
      <c r="HD527" s="70"/>
      <c r="HE527" s="70"/>
      <c r="HF527" s="70"/>
      <c r="HG527" s="70"/>
      <c r="HH527" s="70"/>
      <c r="HI527" s="70"/>
      <c r="HJ527" s="70"/>
      <c r="HK527" s="70"/>
      <c r="HL527" s="70"/>
      <c r="HM527" s="70"/>
      <c r="HN527" s="70"/>
      <c r="HO527" s="70"/>
      <c r="HP527" s="70"/>
      <c r="HQ527" s="70"/>
      <c r="HR527" s="70"/>
      <c r="HS527" s="70"/>
      <c r="HT527" s="70"/>
      <c r="HU527" s="70"/>
      <c r="HV527" s="70"/>
      <c r="HW527" s="70"/>
      <c r="HX527" s="70"/>
      <c r="HY527" s="70"/>
      <c r="HZ527" s="70"/>
      <c r="IA527" s="70"/>
      <c r="IB527" s="70"/>
      <c r="IC527" s="70"/>
      <c r="ID527" s="70"/>
      <c r="IE527" s="70"/>
      <c r="IF527" s="70"/>
      <c r="IG527" s="70"/>
      <c r="IH527" s="70"/>
      <c r="II527" s="70"/>
      <c r="IJ527" s="70"/>
      <c r="IK527" s="70"/>
      <c r="IL527" s="70"/>
      <c r="IM527" s="70"/>
      <c r="IN527" s="70"/>
      <c r="IO527" s="70"/>
      <c r="IP527" s="70"/>
      <c r="IQ527" s="70"/>
      <c r="IR527" s="70"/>
      <c r="IS527" s="70"/>
      <c r="IT527" s="70"/>
      <c r="IU527" s="70"/>
      <c r="IV527" s="70"/>
      <c r="IW527" s="70"/>
      <c r="IX527" s="70"/>
      <c r="IY527" s="70"/>
      <c r="IZ527" s="70"/>
      <c r="JA527" s="70"/>
      <c r="JB527" s="70"/>
      <c r="JC527" s="70"/>
      <c r="JD527" s="70"/>
      <c r="JE527" s="70"/>
      <c r="JF527" s="70"/>
      <c r="JG527" s="70"/>
      <c r="JH527" s="70"/>
      <c r="JI527" s="70"/>
      <c r="JJ527" s="70"/>
      <c r="JK527" s="70"/>
      <c r="JL527" s="70"/>
      <c r="JM527" s="70"/>
      <c r="JN527" s="70"/>
      <c r="JO527" s="70"/>
      <c r="JP527" s="70"/>
      <c r="JQ527" s="70"/>
      <c r="JR527" s="70"/>
      <c r="JS527" s="70"/>
      <c r="JT527" s="70"/>
      <c r="JU527" s="70"/>
      <c r="JV527" s="70"/>
      <c r="JW527" s="70"/>
      <c r="JX527" s="70"/>
      <c r="JY527" s="70"/>
      <c r="JZ527" s="70"/>
      <c r="KA527" s="70"/>
      <c r="KB527" s="70"/>
      <c r="KC527" s="70"/>
      <c r="KD527" s="70"/>
      <c r="KE527" s="70"/>
      <c r="KF527" s="70"/>
      <c r="KG527" s="70"/>
      <c r="KH527" s="70"/>
      <c r="KI527" s="70"/>
      <c r="KJ527" s="70"/>
      <c r="KK527" s="70"/>
      <c r="KL527" s="70"/>
      <c r="KM527" s="70"/>
      <c r="KN527" s="70"/>
      <c r="KO527" s="70"/>
      <c r="KP527" s="70"/>
      <c r="KQ527" s="70"/>
      <c r="KR527" s="70"/>
      <c r="KS527" s="70"/>
      <c r="KT527" s="70"/>
      <c r="KU527" s="70"/>
      <c r="KV527" s="70"/>
      <c r="KW527" s="70"/>
      <c r="KX527" s="70"/>
      <c r="KY527" s="70"/>
      <c r="KZ527" s="70"/>
      <c r="LA527" s="70"/>
      <c r="LB527" s="70"/>
      <c r="LC527" s="70"/>
      <c r="LD527" s="70"/>
      <c r="LE527" s="70"/>
      <c r="LF527" s="70"/>
      <c r="LG527" s="70"/>
      <c r="LH527" s="70"/>
      <c r="LI527" s="70"/>
      <c r="LJ527" s="70"/>
      <c r="LK527" s="70"/>
      <c r="LL527" s="70"/>
      <c r="LM527" s="70"/>
      <c r="LN527" s="70"/>
      <c r="LO527" s="70"/>
      <c r="LP527" s="70"/>
      <c r="LQ527" s="70"/>
      <c r="LR527" s="70"/>
      <c r="LS527" s="70"/>
      <c r="LT527" s="70"/>
      <c r="LU527" s="70"/>
      <c r="LV527" s="70"/>
      <c r="LW527" s="70"/>
      <c r="LX527" s="70"/>
      <c r="LY527" s="70"/>
      <c r="LZ527" s="70"/>
      <c r="MA527" s="70"/>
      <c r="MB527" s="70"/>
      <c r="MC527" s="70"/>
      <c r="MD527" s="70"/>
      <c r="ME527" s="70"/>
      <c r="MF527" s="70"/>
      <c r="MG527" s="70"/>
      <c r="MH527" s="70"/>
      <c r="MI527" s="70"/>
      <c r="MJ527" s="70"/>
      <c r="MK527" s="70"/>
      <c r="ML527" s="70"/>
      <c r="MM527" s="70"/>
      <c r="MN527" s="70"/>
      <c r="MO527" s="70"/>
      <c r="MP527" s="70"/>
      <c r="MQ527" s="70"/>
      <c r="MR527" s="70"/>
      <c r="MS527" s="70"/>
      <c r="MT527" s="70"/>
      <c r="MU527" s="70"/>
      <c r="MV527" s="70"/>
      <c r="MW527" s="70"/>
      <c r="MX527" s="70"/>
      <c r="MY527" s="70"/>
      <c r="MZ527" s="70"/>
      <c r="NA527" s="70"/>
      <c r="NB527" s="70"/>
      <c r="NC527" s="70"/>
      <c r="ND527" s="70"/>
      <c r="NE527" s="70"/>
      <c r="NF527" s="70"/>
      <c r="NG527" s="70"/>
      <c r="NH527" s="70"/>
      <c r="NI527" s="70"/>
      <c r="NJ527" s="70"/>
      <c r="NK527" s="70"/>
      <c r="NL527" s="70"/>
      <c r="NM527" s="70"/>
      <c r="NN527" s="70"/>
      <c r="NO527" s="70"/>
      <c r="NP527" s="70"/>
      <c r="NQ527" s="70"/>
      <c r="NR527" s="70"/>
      <c r="NS527" s="70"/>
      <c r="NT527" s="70"/>
      <c r="NU527" s="70"/>
      <c r="NV527" s="70"/>
      <c r="NW527" s="70"/>
      <c r="NX527" s="70"/>
      <c r="NY527" s="70"/>
      <c r="NZ527" s="70"/>
      <c r="OA527" s="70"/>
      <c r="OB527" s="70"/>
      <c r="OC527" s="70"/>
      <c r="OD527" s="70"/>
      <c r="OE527" s="70"/>
      <c r="OF527" s="70"/>
      <c r="OG527" s="70"/>
      <c r="OH527" s="70"/>
      <c r="OI527" s="70"/>
      <c r="OJ527" s="70"/>
      <c r="OK527" s="70"/>
      <c r="OL527" s="70"/>
      <c r="OM527" s="70"/>
      <c r="ON527" s="70"/>
      <c r="OO527" s="70"/>
      <c r="OP527" s="70"/>
      <c r="OQ527" s="70"/>
      <c r="OR527" s="70"/>
      <c r="OS527" s="70"/>
      <c r="OT527" s="70"/>
      <c r="OU527" s="70"/>
      <c r="OV527" s="70"/>
      <c r="OW527" s="70"/>
      <c r="OX527" s="70"/>
      <c r="OY527" s="70"/>
      <c r="OZ527" s="70"/>
      <c r="PA527" s="70"/>
      <c r="PB527" s="70"/>
      <c r="PC527" s="70"/>
      <c r="PD527" s="70"/>
      <c r="PE527" s="70"/>
      <c r="PF527" s="70"/>
      <c r="PG527" s="70"/>
      <c r="PH527" s="70"/>
      <c r="PI527" s="70"/>
      <c r="PJ527" s="70"/>
      <c r="PK527" s="70"/>
      <c r="PL527" s="70"/>
      <c r="PM527" s="70"/>
      <c r="PN527" s="70"/>
      <c r="PO527" s="70"/>
      <c r="PP527" s="70"/>
      <c r="PQ527" s="70"/>
      <c r="PR527" s="70"/>
      <c r="PS527" s="70"/>
      <c r="PT527" s="70"/>
      <c r="PU527" s="70"/>
      <c r="PV527" s="70"/>
      <c r="PW527" s="70"/>
      <c r="PX527" s="70"/>
      <c r="PY527" s="70"/>
      <c r="PZ527" s="70"/>
      <c r="QA527" s="70"/>
      <c r="QB527" s="70"/>
      <c r="QC527" s="70"/>
      <c r="QD527" s="70"/>
      <c r="QE527" s="70"/>
      <c r="QF527" s="70"/>
      <c r="QG527" s="70"/>
      <c r="QH527" s="70"/>
      <c r="QI527" s="70"/>
      <c r="QJ527" s="70"/>
      <c r="QK527" s="70"/>
      <c r="QL527" s="70"/>
      <c r="QM527" s="70"/>
      <c r="QN527" s="70"/>
      <c r="QO527" s="70"/>
      <c r="QP527" s="70"/>
      <c r="QQ527" s="70"/>
      <c r="QR527" s="70"/>
      <c r="QS527" s="70"/>
      <c r="QT527" s="70"/>
      <c r="QU527" s="70"/>
      <c r="QV527" s="70"/>
      <c r="QW527" s="70"/>
      <c r="QX527" s="70"/>
      <c r="QY527" s="70"/>
      <c r="QZ527" s="70"/>
      <c r="RA527" s="70"/>
      <c r="RB527" s="70"/>
      <c r="RC527" s="70"/>
      <c r="RD527" s="70"/>
      <c r="RE527" s="70"/>
      <c r="RF527" s="70"/>
      <c r="RG527" s="70"/>
      <c r="RH527" s="70"/>
      <c r="RI527" s="70"/>
      <c r="RJ527" s="70"/>
      <c r="RK527" s="70"/>
      <c r="RL527" s="70"/>
      <c r="RM527" s="70"/>
      <c r="RN527" s="70"/>
      <c r="RO527" s="70"/>
      <c r="RP527" s="70"/>
      <c r="RQ527" s="70"/>
      <c r="RR527" s="70"/>
      <c r="RS527" s="70"/>
      <c r="RT527" s="70"/>
      <c r="RU527" s="70"/>
      <c r="RV527" s="70"/>
      <c r="RW527" s="70"/>
      <c r="RX527" s="70"/>
      <c r="RY527" s="70"/>
      <c r="RZ527" s="70"/>
      <c r="SA527" s="70"/>
      <c r="SB527" s="70"/>
      <c r="SC527" s="70"/>
      <c r="SD527" s="70"/>
      <c r="SE527" s="70"/>
      <c r="SF527" s="70"/>
      <c r="SG527" s="70"/>
      <c r="SH527" s="70"/>
      <c r="SI527" s="70"/>
      <c r="SJ527" s="70"/>
      <c r="SK527" s="70"/>
      <c r="SL527" s="70"/>
      <c r="SM527" s="70"/>
      <c r="SN527" s="70"/>
      <c r="SO527" s="70"/>
      <c r="SP527" s="70"/>
      <c r="SQ527" s="70"/>
      <c r="SR527" s="70"/>
      <c r="SS527" s="70"/>
      <c r="ST527" s="70"/>
      <c r="SU527" s="70"/>
      <c r="SV527" s="70"/>
      <c r="SW527" s="70"/>
      <c r="SX527" s="70"/>
      <c r="SY527" s="70"/>
      <c r="SZ527" s="70"/>
      <c r="TA527" s="70"/>
      <c r="TB527" s="70"/>
      <c r="TC527" s="70"/>
      <c r="TD527" s="70"/>
      <c r="TE527" s="70"/>
      <c r="TF527" s="70"/>
      <c r="TG527" s="70"/>
      <c r="TH527" s="70"/>
      <c r="TI527" s="70"/>
      <c r="TJ527" s="70"/>
      <c r="TK527" s="70"/>
      <c r="TL527" s="70"/>
      <c r="TM527" s="70"/>
      <c r="TN527" s="70"/>
      <c r="TO527" s="70"/>
      <c r="TP527" s="70"/>
      <c r="TQ527" s="70"/>
      <c r="TR527" s="70"/>
      <c r="TS527" s="70"/>
      <c r="TT527" s="70"/>
      <c r="TU527" s="70"/>
      <c r="TV527" s="70"/>
      <c r="TW527" s="70"/>
      <c r="TX527" s="70"/>
      <c r="TY527" s="70"/>
      <c r="TZ527" s="70"/>
      <c r="UA527" s="70"/>
      <c r="UB527" s="70"/>
      <c r="UC527" s="70"/>
      <c r="UD527" s="70"/>
      <c r="UE527" s="70"/>
      <c r="UF527" s="70"/>
      <c r="UG527" s="70"/>
      <c r="UH527" s="70"/>
      <c r="UI527" s="70"/>
      <c r="UJ527" s="70"/>
      <c r="UK527" s="70"/>
      <c r="UL527" s="70"/>
      <c r="UM527" s="70"/>
      <c r="UN527" s="70"/>
      <c r="UO527" s="70"/>
      <c r="UP527" s="70"/>
      <c r="UQ527" s="70"/>
      <c r="UR527" s="70"/>
      <c r="US527" s="70"/>
      <c r="UT527" s="70"/>
      <c r="UU527" s="70"/>
      <c r="UV527" s="70"/>
      <c r="UW527" s="70"/>
      <c r="UX527" s="70"/>
      <c r="UY527" s="70"/>
      <c r="UZ527" s="70"/>
      <c r="VA527" s="70"/>
      <c r="VB527" s="70"/>
      <c r="VC527" s="70"/>
      <c r="VD527" s="70"/>
      <c r="VE527" s="70"/>
      <c r="VF527" s="70"/>
      <c r="VG527" s="70"/>
      <c r="VH527" s="70"/>
      <c r="VI527" s="70"/>
      <c r="VJ527" s="70"/>
      <c r="VK527" s="70"/>
      <c r="VL527" s="70"/>
      <c r="VM527" s="70"/>
      <c r="VN527" s="70"/>
      <c r="VO527" s="70"/>
      <c r="VP527" s="70"/>
      <c r="VQ527" s="70"/>
      <c r="VR527" s="70"/>
      <c r="VS527" s="70"/>
      <c r="VT527" s="70"/>
      <c r="VU527" s="70"/>
      <c r="VV527" s="70"/>
      <c r="VW527" s="70"/>
      <c r="VX527" s="70"/>
      <c r="VY527" s="70"/>
      <c r="VZ527" s="70"/>
      <c r="WA527" s="70"/>
      <c r="WB527" s="70"/>
      <c r="WC527" s="70"/>
      <c r="WD527" s="70"/>
      <c r="WE527" s="70"/>
      <c r="WF527" s="70"/>
      <c r="WG527" s="70"/>
      <c r="WH527" s="70"/>
      <c r="WI527" s="70"/>
      <c r="WJ527" s="70"/>
      <c r="WK527" s="70"/>
      <c r="WL527" s="70"/>
      <c r="WM527" s="70"/>
      <c r="WN527" s="70"/>
      <c r="WO527" s="70"/>
      <c r="WP527" s="70"/>
      <c r="WQ527" s="70"/>
      <c r="WR527" s="70"/>
      <c r="WS527" s="70"/>
      <c r="WT527" s="70"/>
      <c r="WU527" s="70"/>
      <c r="WV527" s="70"/>
      <c r="WW527" s="70"/>
      <c r="WX527" s="70"/>
      <c r="WY527" s="70"/>
      <c r="WZ527" s="70"/>
      <c r="XA527" s="70"/>
      <c r="XB527" s="70"/>
      <c r="XC527" s="70"/>
      <c r="XD527" s="70"/>
      <c r="XE527" s="70"/>
      <c r="XF527" s="70"/>
      <c r="XG527" s="70"/>
      <c r="XH527" s="70"/>
      <c r="XI527" s="70"/>
      <c r="XJ527" s="70"/>
      <c r="XK527" s="70"/>
      <c r="XL527" s="70"/>
      <c r="XM527" s="70"/>
      <c r="XN527" s="70"/>
      <c r="XO527" s="70"/>
      <c r="XP527" s="70"/>
      <c r="XQ527" s="70"/>
      <c r="XR527" s="70"/>
      <c r="XS527" s="70"/>
      <c r="XT527" s="70"/>
      <c r="XU527" s="70"/>
      <c r="XV527" s="70"/>
      <c r="XW527" s="70"/>
      <c r="XX527" s="70"/>
      <c r="XY527" s="70"/>
      <c r="XZ527" s="70"/>
      <c r="YA527" s="70"/>
      <c r="YB527" s="70"/>
      <c r="YC527" s="70"/>
      <c r="YD527" s="70"/>
      <c r="YE527" s="70"/>
      <c r="YF527" s="70"/>
      <c r="YG527" s="70"/>
      <c r="YH527" s="70"/>
      <c r="YI527" s="70"/>
      <c r="YJ527" s="70"/>
      <c r="YK527" s="70"/>
      <c r="YL527" s="70"/>
      <c r="YM527" s="70"/>
      <c r="YN527" s="70"/>
      <c r="YO527" s="70"/>
      <c r="YP527" s="70"/>
      <c r="YQ527" s="70"/>
      <c r="YR527" s="70"/>
      <c r="YS527" s="70"/>
      <c r="YT527" s="70"/>
      <c r="YU527" s="70"/>
      <c r="YV527" s="70"/>
      <c r="YW527" s="70"/>
      <c r="YX527" s="70"/>
      <c r="YY527" s="70"/>
      <c r="YZ527" s="70"/>
      <c r="ZA527" s="70"/>
      <c r="ZB527" s="70"/>
      <c r="ZC527" s="70"/>
      <c r="ZD527" s="70"/>
      <c r="ZE527" s="70"/>
      <c r="ZF527" s="70"/>
      <c r="ZG527" s="70"/>
      <c r="ZH527" s="70"/>
      <c r="ZI527" s="70"/>
      <c r="ZJ527" s="70"/>
      <c r="ZK527" s="70"/>
      <c r="ZL527" s="70"/>
      <c r="ZM527" s="70"/>
      <c r="ZN527" s="70"/>
      <c r="ZO527" s="70"/>
      <c r="ZP527" s="70"/>
      <c r="ZQ527" s="70"/>
      <c r="ZR527" s="70"/>
      <c r="ZS527" s="70"/>
      <c r="ZT527" s="70"/>
      <c r="ZU527" s="70"/>
      <c r="ZV527" s="70"/>
      <c r="ZW527" s="70"/>
      <c r="ZX527" s="70"/>
      <c r="ZY527" s="70"/>
      <c r="ZZ527" s="70"/>
      <c r="AAA527" s="70"/>
      <c r="AAB527" s="70"/>
      <c r="AAC527" s="70"/>
      <c r="AAD527" s="70"/>
      <c r="AAE527" s="70"/>
      <c r="AAF527" s="70"/>
      <c r="AAG527" s="70"/>
      <c r="AAH527" s="70"/>
      <c r="AAI527" s="70"/>
      <c r="AAJ527" s="70"/>
      <c r="AAK527" s="70"/>
      <c r="AAL527" s="70"/>
      <c r="AAM527" s="70"/>
      <c r="AAN527" s="70"/>
      <c r="AAO527" s="70"/>
      <c r="AAP527" s="70"/>
      <c r="AAQ527" s="70"/>
      <c r="AAR527" s="70"/>
      <c r="AAS527" s="70"/>
      <c r="AAT527" s="70"/>
      <c r="AAU527" s="70"/>
      <c r="AAV527" s="70"/>
      <c r="AAW527" s="70"/>
      <c r="AAX527" s="70"/>
      <c r="AAY527" s="70"/>
      <c r="AAZ527" s="70"/>
      <c r="ABA527" s="70"/>
      <c r="ABB527" s="70"/>
      <c r="ABC527" s="70"/>
      <c r="ABD527" s="70"/>
      <c r="ABE527" s="70"/>
      <c r="ABF527" s="70"/>
      <c r="ABG527" s="70"/>
      <c r="ABH527" s="70"/>
      <c r="ABI527" s="70"/>
      <c r="ABJ527" s="70"/>
      <c r="ABK527" s="70"/>
      <c r="ABL527" s="70"/>
      <c r="ABM527" s="70"/>
      <c r="ABN527" s="70"/>
      <c r="ABO527" s="70"/>
      <c r="ABP527" s="70"/>
      <c r="ABQ527" s="70"/>
      <c r="ABR527" s="70"/>
      <c r="ABS527" s="70"/>
      <c r="ABT527" s="70"/>
      <c r="ABU527" s="70"/>
      <c r="ABV527" s="70"/>
      <c r="ABW527" s="70"/>
      <c r="ABX527" s="70"/>
      <c r="ABY527" s="70"/>
      <c r="ABZ527" s="70"/>
      <c r="ACA527" s="70"/>
      <c r="ACB527" s="70"/>
      <c r="ACC527" s="70"/>
      <c r="ACD527" s="70"/>
      <c r="ACE527" s="70"/>
      <c r="ACF527" s="70"/>
      <c r="ACG527" s="70"/>
      <c r="ACH527" s="70"/>
      <c r="ACI527" s="70"/>
      <c r="ACJ527" s="70"/>
      <c r="ACK527" s="70"/>
      <c r="ACL527" s="70"/>
      <c r="ACM527" s="70"/>
      <c r="ACN527" s="70"/>
      <c r="ACO527" s="70"/>
      <c r="ACP527" s="70"/>
      <c r="ACQ527" s="70"/>
      <c r="ACR527" s="70"/>
      <c r="ACS527" s="70"/>
      <c r="ACT527" s="70"/>
      <c r="ACU527" s="70"/>
      <c r="ACV527" s="70"/>
      <c r="ACW527" s="70"/>
      <c r="ACX527" s="70"/>
      <c r="ACY527" s="70"/>
      <c r="ACZ527" s="70"/>
      <c r="ADA527" s="70"/>
      <c r="ADB527" s="70"/>
      <c r="ADC527" s="70"/>
      <c r="ADD527" s="70"/>
      <c r="ADE527" s="70"/>
      <c r="ADF527" s="70"/>
      <c r="ADG527" s="70"/>
      <c r="ADH527" s="70"/>
      <c r="ADI527" s="70"/>
      <c r="ADJ527" s="70"/>
      <c r="ADK527" s="70"/>
      <c r="ADL527" s="70"/>
      <c r="ADM527" s="70"/>
      <c r="ADN527" s="70"/>
      <c r="ADO527" s="70"/>
      <c r="ADP527" s="70"/>
      <c r="ADQ527" s="70"/>
      <c r="ADR527" s="70"/>
      <c r="ADS527" s="70"/>
      <c r="ADT527" s="70"/>
      <c r="ADU527" s="70"/>
      <c r="ADV527" s="70"/>
      <c r="ADW527" s="70"/>
      <c r="ADX527" s="70"/>
      <c r="ADY527" s="70"/>
      <c r="ADZ527" s="70"/>
      <c r="AEA527" s="70"/>
      <c r="AEB527" s="70"/>
      <c r="AEC527" s="70"/>
      <c r="AED527" s="70"/>
      <c r="AEE527" s="70"/>
      <c r="AEF527" s="70"/>
      <c r="AEG527" s="70"/>
      <c r="AEH527" s="70"/>
      <c r="AEI527" s="70"/>
      <c r="AEJ527" s="70"/>
      <c r="AEK527" s="70"/>
      <c r="AEL527" s="70"/>
      <c r="AEM527" s="70"/>
      <c r="AEN527" s="70"/>
      <c r="AEO527" s="70"/>
      <c r="AEP527" s="70"/>
      <c r="AEQ527" s="70"/>
      <c r="AER527" s="70"/>
      <c r="AES527" s="70"/>
      <c r="AET527" s="70"/>
      <c r="AEU527" s="70"/>
      <c r="AEV527" s="70"/>
      <c r="AEW527" s="70"/>
      <c r="AEX527" s="70"/>
      <c r="AEY527" s="70"/>
      <c r="AEZ527" s="70"/>
      <c r="AFA527" s="70"/>
      <c r="AFB527" s="70"/>
      <c r="AFC527" s="70"/>
      <c r="AFD527" s="70"/>
      <c r="AFE527" s="70"/>
      <c r="AFF527" s="70"/>
      <c r="AFG527" s="70"/>
      <c r="AFH527" s="70"/>
      <c r="AFI527" s="70"/>
      <c r="AFJ527" s="70"/>
      <c r="AFK527" s="70"/>
      <c r="AFL527" s="70"/>
      <c r="AFM527" s="70"/>
      <c r="AFN527" s="70"/>
      <c r="AFO527" s="70"/>
      <c r="AFP527" s="70"/>
      <c r="AFQ527" s="70"/>
      <c r="AFR527" s="70"/>
      <c r="AFS527" s="70"/>
      <c r="AFT527" s="70"/>
      <c r="AFU527" s="70"/>
      <c r="AFV527" s="70"/>
      <c r="AFW527" s="70"/>
      <c r="AFX527" s="70"/>
      <c r="AFY527" s="70"/>
      <c r="AFZ527" s="70"/>
      <c r="AGA527" s="70"/>
      <c r="AGB527" s="70"/>
      <c r="AGC527" s="70"/>
      <c r="AGD527" s="70"/>
      <c r="AGE527" s="70"/>
      <c r="AGF527" s="70"/>
      <c r="AGG527" s="70"/>
      <c r="AGH527" s="70"/>
      <c r="AGI527" s="70"/>
      <c r="AGJ527" s="70"/>
      <c r="AGK527" s="70"/>
      <c r="AGL527" s="70"/>
      <c r="AGM527" s="70"/>
      <c r="AGN527" s="70"/>
      <c r="AGO527" s="70"/>
      <c r="AGP527" s="70"/>
      <c r="AGQ527" s="70"/>
      <c r="AGR527" s="70"/>
      <c r="AGS527" s="70"/>
      <c r="AGT527" s="70"/>
      <c r="AGU527" s="70"/>
      <c r="AGV527" s="70"/>
      <c r="AGW527" s="70"/>
      <c r="AGX527" s="70"/>
      <c r="AGY527" s="70"/>
      <c r="AGZ527" s="70"/>
      <c r="AHA527" s="70"/>
      <c r="AHB527" s="70"/>
      <c r="AHC527" s="70"/>
      <c r="AHD527" s="70"/>
      <c r="AHE527" s="70"/>
      <c r="AHF527" s="70"/>
      <c r="AHG527" s="70"/>
      <c r="AHH527" s="70"/>
      <c r="AHI527" s="70"/>
      <c r="AHJ527" s="70"/>
      <c r="AHK527" s="70"/>
      <c r="AHL527" s="70"/>
      <c r="AHM527" s="70"/>
      <c r="AHN527" s="70"/>
      <c r="AHO527" s="70"/>
      <c r="AHP527" s="70"/>
      <c r="AHQ527" s="70"/>
      <c r="AHR527" s="70"/>
      <c r="AHS527" s="70"/>
      <c r="AHT527" s="70"/>
      <c r="AHU527" s="70"/>
      <c r="AHV527" s="70"/>
      <c r="AHW527" s="70"/>
      <c r="AHX527" s="70"/>
      <c r="AHY527" s="70"/>
      <c r="AHZ527" s="70"/>
      <c r="AIA527" s="70"/>
      <c r="AIB527" s="70"/>
      <c r="AIC527" s="70"/>
      <c r="AID527" s="70"/>
      <c r="AIE527" s="70"/>
      <c r="AIF527" s="70"/>
      <c r="AIG527" s="70"/>
      <c r="AIH527" s="70"/>
      <c r="AII527" s="70"/>
      <c r="AIJ527" s="70"/>
      <c r="AIK527" s="70"/>
      <c r="AIL527" s="70"/>
      <c r="AIM527" s="70"/>
      <c r="AIN527" s="70"/>
      <c r="AIO527" s="70"/>
      <c r="AIP527" s="70"/>
      <c r="AIQ527" s="70"/>
      <c r="AIR527" s="70"/>
      <c r="AIS527" s="70"/>
      <c r="AIT527" s="70"/>
      <c r="AIU527" s="70"/>
      <c r="AIV527" s="70"/>
      <c r="AIW527" s="70"/>
      <c r="AIX527" s="70"/>
      <c r="AIY527" s="70"/>
      <c r="AIZ527" s="70"/>
      <c r="AJA527" s="70"/>
      <c r="AJB527" s="70"/>
      <c r="AJC527" s="70"/>
      <c r="AJD527" s="70"/>
      <c r="AJE527" s="70"/>
      <c r="AJF527" s="70"/>
      <c r="AJG527" s="70"/>
      <c r="AJH527" s="70"/>
      <c r="AJI527" s="70"/>
      <c r="AJJ527" s="70"/>
      <c r="AJK527" s="70"/>
      <c r="AJL527" s="70"/>
      <c r="AJM527" s="70"/>
      <c r="AJN527" s="70"/>
      <c r="AJO527" s="70"/>
      <c r="AJP527" s="70"/>
      <c r="AJQ527" s="70"/>
      <c r="AJR527" s="70"/>
      <c r="AJS527" s="70"/>
      <c r="AJT527" s="70"/>
      <c r="AJU527" s="70"/>
      <c r="AJV527" s="70"/>
      <c r="AJW527" s="70"/>
      <c r="AJX527" s="70"/>
      <c r="AJY527" s="70"/>
      <c r="AJZ527" s="70"/>
      <c r="AKA527" s="70"/>
      <c r="AKB527" s="70"/>
      <c r="AKC527" s="70"/>
      <c r="AKD527" s="70"/>
      <c r="AKE527" s="70"/>
      <c r="AKF527" s="70"/>
      <c r="AKG527" s="70"/>
      <c r="AKH527" s="70"/>
      <c r="AKI527" s="70"/>
      <c r="AKJ527" s="70"/>
      <c r="AKK527" s="70"/>
      <c r="AKL527" s="70"/>
      <c r="AKM527" s="70"/>
      <c r="AKN527" s="70"/>
      <c r="AKO527" s="70"/>
      <c r="AKP527" s="70"/>
      <c r="AKQ527" s="70"/>
      <c r="AKR527" s="70"/>
      <c r="AKS527" s="70"/>
      <c r="AKT527" s="70"/>
      <c r="AKU527" s="70"/>
      <c r="AKV527" s="70"/>
      <c r="AKW527" s="70"/>
      <c r="AKX527" s="70"/>
      <c r="AKY527" s="70"/>
      <c r="AKZ527" s="70"/>
      <c r="ALA527" s="70"/>
      <c r="ALB527" s="70"/>
      <c r="ALC527" s="70"/>
      <c r="ALD527" s="70"/>
      <c r="ALE527" s="70"/>
      <c r="ALF527" s="70"/>
      <c r="ALG527" s="70"/>
      <c r="ALH527" s="70"/>
      <c r="ALI527" s="70"/>
      <c r="ALJ527" s="70"/>
      <c r="ALK527" s="70"/>
      <c r="ALL527" s="70"/>
      <c r="ALM527" s="70"/>
      <c r="ALN527" s="70"/>
      <c r="ALO527" s="70"/>
      <c r="ALP527" s="70"/>
      <c r="ALQ527" s="70"/>
      <c r="ALR527" s="70"/>
      <c r="ALS527" s="70"/>
      <c r="ALT527" s="70"/>
      <c r="ALU527" s="70"/>
      <c r="ALV527" s="70"/>
      <c r="ALW527" s="70"/>
      <c r="ALX527" s="70"/>
      <c r="ALY527" s="70"/>
      <c r="ALZ527" s="70"/>
      <c r="AMA527" s="70"/>
      <c r="AMB527" s="70"/>
      <c r="AMC527" s="70"/>
      <c r="AMD527" s="70"/>
      <c r="AME527" s="70"/>
      <c r="AMF527" s="70"/>
      <c r="AMG527" s="70"/>
      <c r="AMH527" s="70"/>
      <c r="AMI527" s="70"/>
      <c r="AMK527" s="70"/>
    </row>
    <row r="528" customFormat="false" ht="17.35" hidden="false" customHeight="false" outlineLevel="0" collapsed="false">
      <c r="A528" s="44"/>
    </row>
    <row r="529" customFormat="false" ht="17.35" hidden="false" customHeight="false" outlineLevel="0" collapsed="false">
      <c r="A529" s="44"/>
    </row>
    <row r="530" customFormat="false" ht="17.35" hidden="false" customHeight="false" outlineLevel="0" collapsed="false">
      <c r="A530" s="44"/>
    </row>
    <row r="531" customFormat="false" ht="17.35" hidden="false" customHeight="false" outlineLevel="0" collapsed="false">
      <c r="A531" s="44"/>
      <c r="B531" s="92"/>
      <c r="C531" s="92"/>
      <c r="D531" s="93"/>
      <c r="E531" s="94"/>
    </row>
    <row r="532" customFormat="false" ht="17.35" hidden="false" customHeight="false" outlineLevel="0" collapsed="false">
      <c r="A532" s="44"/>
      <c r="B532" s="92"/>
      <c r="C532" s="92"/>
      <c r="D532" s="93"/>
      <c r="E532" s="94"/>
    </row>
    <row r="533" customFormat="false" ht="17.35" hidden="false" customHeight="false" outlineLevel="0" collapsed="false">
      <c r="A533" s="44"/>
      <c r="B533" s="92"/>
      <c r="C533" s="92"/>
      <c r="D533" s="93"/>
      <c r="E533" s="94"/>
    </row>
    <row r="534" customFormat="false" ht="17.35" hidden="false" customHeight="false" outlineLevel="0" collapsed="false">
      <c r="A534" s="44"/>
      <c r="B534" s="92"/>
      <c r="C534" s="92"/>
      <c r="D534" s="93"/>
      <c r="E534" s="94"/>
    </row>
    <row r="535" customFormat="false" ht="17.35" hidden="false" customHeight="false" outlineLevel="0" collapsed="false">
      <c r="A535" s="44"/>
      <c r="B535" s="92"/>
      <c r="C535" s="92"/>
      <c r="D535" s="93"/>
      <c r="E535" s="94"/>
    </row>
    <row r="536" customFormat="false" ht="17.35" hidden="false" customHeight="false" outlineLevel="0" collapsed="false">
      <c r="A536" s="44"/>
      <c r="B536" s="92"/>
      <c r="C536" s="92"/>
      <c r="D536" s="93"/>
      <c r="E536" s="94"/>
    </row>
    <row r="537" customFormat="false" ht="17.35" hidden="false" customHeight="false" outlineLevel="0" collapsed="false">
      <c r="A537" s="44"/>
      <c r="B537" s="92"/>
      <c r="C537" s="92"/>
      <c r="D537" s="93"/>
      <c r="E537" s="94"/>
    </row>
    <row r="538" customFormat="false" ht="17.35" hidden="false" customHeight="false" outlineLevel="0" collapsed="false">
      <c r="A538" s="44"/>
      <c r="B538" s="92"/>
      <c r="C538" s="92"/>
      <c r="D538" s="93"/>
      <c r="E538" s="94"/>
    </row>
    <row r="539" customFormat="false" ht="17.35" hidden="false" customHeight="false" outlineLevel="0" collapsed="false">
      <c r="A539" s="44"/>
      <c r="B539" s="92"/>
      <c r="C539" s="92"/>
      <c r="D539" s="93"/>
      <c r="E539" s="94"/>
    </row>
    <row r="540" customFormat="false" ht="17.35" hidden="false" customHeight="false" outlineLevel="0" collapsed="false">
      <c r="A540" s="44"/>
      <c r="B540" s="92"/>
      <c r="C540" s="92"/>
      <c r="D540" s="93"/>
      <c r="E540" s="94"/>
    </row>
    <row r="541" customFormat="false" ht="17.35" hidden="false" customHeight="false" outlineLevel="0" collapsed="false">
      <c r="A541" s="44"/>
      <c r="B541" s="92"/>
      <c r="C541" s="92"/>
      <c r="D541" s="93"/>
      <c r="E541" s="94"/>
    </row>
    <row r="542" customFormat="false" ht="17.35" hidden="false" customHeight="false" outlineLevel="0" collapsed="false">
      <c r="A542" s="44"/>
      <c r="B542" s="92"/>
      <c r="C542" s="92"/>
      <c r="D542" s="93"/>
      <c r="E542" s="94"/>
    </row>
    <row r="543" s="70" customFormat="true" ht="17.35" hidden="false" customHeight="false" outlineLevel="0" collapsed="false">
      <c r="A543" s="44"/>
      <c r="B543" s="92"/>
      <c r="C543" s="92"/>
      <c r="D543" s="93"/>
      <c r="E543" s="94"/>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c r="DA543" s="48"/>
      <c r="DB543" s="48"/>
      <c r="DC543" s="48"/>
      <c r="DD543" s="48"/>
      <c r="DE543" s="48"/>
      <c r="DF543" s="48"/>
      <c r="DG543" s="48"/>
      <c r="DH543" s="48"/>
      <c r="DI543" s="48"/>
      <c r="DJ543" s="48"/>
      <c r="DK543" s="48"/>
      <c r="DL543" s="48"/>
      <c r="DM543" s="48"/>
      <c r="DN543" s="48"/>
      <c r="DO543" s="48"/>
      <c r="DP543" s="48"/>
      <c r="DQ543" s="48"/>
      <c r="DR543" s="48"/>
      <c r="DS543" s="48"/>
      <c r="DT543" s="48"/>
      <c r="DU543" s="48"/>
      <c r="DV543" s="48"/>
      <c r="DW543" s="48"/>
      <c r="DX543" s="48"/>
      <c r="DY543" s="48"/>
      <c r="DZ543" s="48"/>
      <c r="EA543" s="48"/>
      <c r="EB543" s="48"/>
      <c r="EC543" s="48"/>
      <c r="ED543" s="48"/>
      <c r="EE543" s="48"/>
      <c r="EF543" s="48"/>
      <c r="EG543" s="48"/>
      <c r="EH543" s="48"/>
      <c r="EI543" s="48"/>
      <c r="EJ543" s="48"/>
      <c r="EK543" s="48"/>
      <c r="EL543" s="48"/>
      <c r="EM543" s="48"/>
      <c r="EN543" s="48"/>
      <c r="EO543" s="48"/>
      <c r="EP543" s="48"/>
      <c r="EQ543" s="48"/>
      <c r="ER543" s="48"/>
      <c r="ES543" s="48"/>
      <c r="ET543" s="48"/>
      <c r="EU543" s="48"/>
      <c r="EV543" s="48"/>
      <c r="EW543" s="48"/>
      <c r="EX543" s="48"/>
      <c r="EY543" s="48"/>
      <c r="EZ543" s="48"/>
      <c r="FA543" s="48"/>
      <c r="FB543" s="48"/>
      <c r="FC543" s="48"/>
      <c r="FD543" s="48"/>
      <c r="FE543" s="48"/>
      <c r="FF543" s="48"/>
      <c r="FG543" s="48"/>
      <c r="FH543" s="48"/>
      <c r="FI543" s="48"/>
      <c r="FJ543" s="48"/>
      <c r="FK543" s="48"/>
      <c r="FL543" s="48"/>
      <c r="FM543" s="48"/>
      <c r="FN543" s="48"/>
      <c r="FO543" s="48"/>
      <c r="FP543" s="48"/>
      <c r="FQ543" s="48"/>
      <c r="FR543" s="48"/>
      <c r="FS543" s="48"/>
      <c r="FT543" s="48"/>
      <c r="FU543" s="48"/>
      <c r="FV543" s="48"/>
      <c r="FW543" s="48"/>
      <c r="FX543" s="48"/>
      <c r="FY543" s="48"/>
      <c r="FZ543" s="48"/>
      <c r="GA543" s="48"/>
      <c r="GB543" s="48"/>
      <c r="GC543" s="48"/>
      <c r="GD543" s="48"/>
      <c r="GE543" s="48"/>
      <c r="GF543" s="48"/>
      <c r="GG543" s="48"/>
      <c r="GH543" s="48"/>
      <c r="GI543" s="48"/>
      <c r="GJ543" s="48"/>
      <c r="GK543" s="48"/>
      <c r="GL543" s="48"/>
      <c r="GM543" s="48"/>
      <c r="GN543" s="48"/>
      <c r="GO543" s="48"/>
      <c r="GP543" s="48"/>
      <c r="GQ543" s="48"/>
      <c r="GR543" s="48"/>
      <c r="GS543" s="48"/>
      <c r="GT543" s="48"/>
      <c r="GU543" s="48"/>
      <c r="GV543" s="48"/>
      <c r="GW543" s="48"/>
      <c r="GX543" s="48"/>
      <c r="GY543" s="48"/>
      <c r="GZ543" s="48"/>
      <c r="HA543" s="48"/>
      <c r="HB543" s="48"/>
      <c r="HC543" s="48"/>
      <c r="HD543" s="48"/>
      <c r="HE543" s="48"/>
      <c r="HF543" s="48"/>
      <c r="HG543" s="48"/>
      <c r="HH543" s="48"/>
      <c r="HI543" s="48"/>
      <c r="HJ543" s="48"/>
      <c r="HK543" s="48"/>
      <c r="HL543" s="48"/>
      <c r="HM543" s="48"/>
      <c r="HN543" s="48"/>
      <c r="HO543" s="48"/>
      <c r="HP543" s="48"/>
      <c r="HQ543" s="48"/>
      <c r="HR543" s="48"/>
      <c r="HS543" s="48"/>
      <c r="HT543" s="48"/>
      <c r="HU543" s="48"/>
      <c r="HV543" s="48"/>
      <c r="HW543" s="48"/>
      <c r="HX543" s="48"/>
      <c r="HY543" s="48"/>
      <c r="HZ543" s="48"/>
      <c r="IA543" s="48"/>
      <c r="IB543" s="48"/>
      <c r="IC543" s="48"/>
      <c r="ID543" s="48"/>
      <c r="IE543" s="48"/>
      <c r="IF543" s="48"/>
      <c r="IG543" s="48"/>
      <c r="IH543" s="48"/>
      <c r="II543" s="48"/>
      <c r="IJ543" s="48"/>
      <c r="IK543" s="48"/>
      <c r="IL543" s="48"/>
      <c r="IM543" s="48"/>
      <c r="IN543" s="48"/>
      <c r="IO543" s="48"/>
      <c r="IP543" s="48"/>
      <c r="IQ543" s="48"/>
      <c r="IR543" s="48"/>
      <c r="IS543" s="48"/>
      <c r="IT543" s="48"/>
      <c r="IU543" s="48"/>
      <c r="IV543" s="48"/>
      <c r="IW543" s="48"/>
      <c r="IX543" s="48"/>
      <c r="IY543" s="48"/>
      <c r="IZ543" s="48"/>
      <c r="JA543" s="48"/>
      <c r="JB543" s="48"/>
      <c r="JC543" s="48"/>
      <c r="JD543" s="48"/>
      <c r="JE543" s="48"/>
      <c r="JF543" s="48"/>
      <c r="JG543" s="48"/>
      <c r="JH543" s="48"/>
      <c r="JI543" s="48"/>
      <c r="JJ543" s="48"/>
      <c r="JK543" s="48"/>
      <c r="JL543" s="48"/>
      <c r="JM543" s="48"/>
      <c r="JN543" s="48"/>
      <c r="JO543" s="48"/>
      <c r="JP543" s="48"/>
      <c r="JQ543" s="48"/>
      <c r="JR543" s="48"/>
      <c r="JS543" s="48"/>
      <c r="JT543" s="48"/>
      <c r="JU543" s="48"/>
      <c r="JV543" s="48"/>
      <c r="JW543" s="48"/>
      <c r="JX543" s="48"/>
      <c r="JY543" s="48"/>
      <c r="JZ543" s="48"/>
      <c r="KA543" s="48"/>
      <c r="KB543" s="48"/>
      <c r="KC543" s="48"/>
      <c r="KD543" s="48"/>
      <c r="KE543" s="48"/>
      <c r="KF543" s="48"/>
      <c r="KG543" s="48"/>
      <c r="KH543" s="48"/>
      <c r="KI543" s="48"/>
      <c r="KJ543" s="48"/>
      <c r="KK543" s="48"/>
      <c r="KL543" s="48"/>
      <c r="KM543" s="48"/>
      <c r="KN543" s="48"/>
      <c r="KO543" s="48"/>
      <c r="KP543" s="48"/>
      <c r="KQ543" s="48"/>
      <c r="KR543" s="48"/>
      <c r="KS543" s="48"/>
      <c r="KT543" s="48"/>
      <c r="KU543" s="48"/>
      <c r="KV543" s="48"/>
      <c r="KW543" s="48"/>
      <c r="KX543" s="48"/>
      <c r="KY543" s="48"/>
      <c r="KZ543" s="48"/>
      <c r="LA543" s="48"/>
      <c r="LB543" s="48"/>
      <c r="LC543" s="48"/>
      <c r="LD543" s="48"/>
      <c r="LE543" s="48"/>
      <c r="LF543" s="48"/>
      <c r="LG543" s="48"/>
      <c r="LH543" s="48"/>
      <c r="LI543" s="48"/>
      <c r="LJ543" s="48"/>
      <c r="LK543" s="48"/>
      <c r="LL543" s="48"/>
      <c r="LM543" s="48"/>
      <c r="LN543" s="48"/>
      <c r="LO543" s="48"/>
      <c r="LP543" s="48"/>
      <c r="LQ543" s="48"/>
      <c r="LR543" s="48"/>
      <c r="LS543" s="48"/>
      <c r="LT543" s="48"/>
      <c r="LU543" s="48"/>
      <c r="LV543" s="48"/>
      <c r="LW543" s="48"/>
      <c r="LX543" s="48"/>
      <c r="LY543" s="48"/>
      <c r="LZ543" s="48"/>
      <c r="MA543" s="48"/>
      <c r="MB543" s="48"/>
      <c r="MC543" s="48"/>
      <c r="MD543" s="48"/>
      <c r="ME543" s="48"/>
      <c r="MF543" s="48"/>
      <c r="MG543" s="48"/>
      <c r="MH543" s="48"/>
      <c r="MI543" s="48"/>
      <c r="MJ543" s="48"/>
      <c r="MK543" s="48"/>
      <c r="ML543" s="48"/>
      <c r="MM543" s="48"/>
      <c r="MN543" s="48"/>
      <c r="MO543" s="48"/>
      <c r="MP543" s="48"/>
      <c r="MQ543" s="48"/>
      <c r="MR543" s="48"/>
      <c r="MS543" s="48"/>
      <c r="MT543" s="48"/>
      <c r="MU543" s="48"/>
      <c r="MV543" s="48"/>
      <c r="MW543" s="48"/>
      <c r="MX543" s="48"/>
      <c r="MY543" s="48"/>
      <c r="MZ543" s="48"/>
      <c r="NA543" s="48"/>
      <c r="NB543" s="48"/>
      <c r="NC543" s="48"/>
      <c r="ND543" s="48"/>
      <c r="NE543" s="48"/>
      <c r="NF543" s="48"/>
      <c r="NG543" s="48"/>
      <c r="NH543" s="48"/>
      <c r="NI543" s="48"/>
      <c r="NJ543" s="48"/>
      <c r="NK543" s="48"/>
      <c r="NL543" s="48"/>
      <c r="NM543" s="48"/>
      <c r="NN543" s="48"/>
      <c r="NO543" s="48"/>
      <c r="NP543" s="48"/>
      <c r="NQ543" s="48"/>
      <c r="NR543" s="48"/>
      <c r="NS543" s="48"/>
      <c r="NT543" s="48"/>
      <c r="NU543" s="48"/>
      <c r="NV543" s="48"/>
      <c r="NW543" s="48"/>
      <c r="NX543" s="48"/>
      <c r="NY543" s="48"/>
      <c r="NZ543" s="48"/>
      <c r="OA543" s="48"/>
      <c r="OB543" s="48"/>
      <c r="OC543" s="48"/>
      <c r="OD543" s="48"/>
      <c r="OE543" s="48"/>
      <c r="OF543" s="48"/>
      <c r="OG543" s="48"/>
      <c r="OH543" s="48"/>
      <c r="OI543" s="48"/>
      <c r="OJ543" s="48"/>
      <c r="OK543" s="48"/>
      <c r="OL543" s="48"/>
      <c r="OM543" s="48"/>
      <c r="ON543" s="48"/>
      <c r="OO543" s="48"/>
      <c r="OP543" s="48"/>
      <c r="OQ543" s="48"/>
      <c r="OR543" s="48"/>
      <c r="OS543" s="48"/>
      <c r="OT543" s="48"/>
      <c r="OU543" s="48"/>
      <c r="OV543" s="48"/>
      <c r="OW543" s="48"/>
      <c r="OX543" s="48"/>
      <c r="OY543" s="48"/>
      <c r="OZ543" s="48"/>
      <c r="PA543" s="48"/>
      <c r="PB543" s="48"/>
      <c r="PC543" s="48"/>
      <c r="PD543" s="48"/>
      <c r="PE543" s="48"/>
      <c r="PF543" s="48"/>
      <c r="PG543" s="48"/>
      <c r="PH543" s="48"/>
      <c r="PI543" s="48"/>
      <c r="PJ543" s="48"/>
      <c r="PK543" s="48"/>
      <c r="PL543" s="48"/>
      <c r="PM543" s="48"/>
      <c r="PN543" s="48"/>
      <c r="PO543" s="48"/>
      <c r="PP543" s="48"/>
      <c r="PQ543" s="48"/>
      <c r="PR543" s="48"/>
      <c r="PS543" s="48"/>
      <c r="PT543" s="48"/>
      <c r="PU543" s="48"/>
      <c r="PV543" s="48"/>
      <c r="PW543" s="48"/>
      <c r="PX543" s="48"/>
      <c r="PY543" s="48"/>
      <c r="PZ543" s="48"/>
      <c r="QA543" s="48"/>
      <c r="QB543" s="48"/>
      <c r="QC543" s="48"/>
      <c r="QD543" s="48"/>
      <c r="QE543" s="48"/>
      <c r="QF543" s="48"/>
      <c r="QG543" s="48"/>
      <c r="QH543" s="48"/>
      <c r="QI543" s="48"/>
      <c r="QJ543" s="48"/>
      <c r="QK543" s="48"/>
      <c r="QL543" s="48"/>
      <c r="QM543" s="48"/>
      <c r="QN543" s="48"/>
      <c r="QO543" s="48"/>
      <c r="QP543" s="48"/>
      <c r="QQ543" s="48"/>
      <c r="QR543" s="48"/>
      <c r="QS543" s="48"/>
      <c r="QT543" s="48"/>
      <c r="QU543" s="48"/>
      <c r="QV543" s="48"/>
      <c r="QW543" s="48"/>
      <c r="QX543" s="48"/>
      <c r="QY543" s="48"/>
      <c r="QZ543" s="48"/>
      <c r="RA543" s="48"/>
      <c r="RB543" s="48"/>
      <c r="RC543" s="48"/>
      <c r="RD543" s="48"/>
      <c r="RE543" s="48"/>
      <c r="RF543" s="48"/>
      <c r="RG543" s="48"/>
      <c r="RH543" s="48"/>
      <c r="RI543" s="48"/>
      <c r="RJ543" s="48"/>
      <c r="RK543" s="48"/>
      <c r="RL543" s="48"/>
      <c r="RM543" s="48"/>
      <c r="RN543" s="48"/>
      <c r="RO543" s="48"/>
      <c r="RP543" s="48"/>
      <c r="RQ543" s="48"/>
      <c r="RR543" s="48"/>
      <c r="RS543" s="48"/>
      <c r="RT543" s="48"/>
      <c r="RU543" s="48"/>
      <c r="RV543" s="48"/>
      <c r="RW543" s="48"/>
      <c r="RX543" s="48"/>
      <c r="RY543" s="48"/>
      <c r="RZ543" s="48"/>
      <c r="SA543" s="48"/>
      <c r="SB543" s="48"/>
      <c r="SC543" s="48"/>
      <c r="SD543" s="48"/>
      <c r="SE543" s="48"/>
      <c r="SF543" s="48"/>
      <c r="SG543" s="48"/>
      <c r="SH543" s="48"/>
      <c r="SI543" s="48"/>
      <c r="SJ543" s="48"/>
      <c r="SK543" s="48"/>
      <c r="SL543" s="48"/>
      <c r="SM543" s="48"/>
      <c r="SN543" s="48"/>
      <c r="SO543" s="48"/>
      <c r="SP543" s="48"/>
      <c r="SQ543" s="48"/>
      <c r="SR543" s="48"/>
      <c r="SS543" s="48"/>
      <c r="ST543" s="48"/>
      <c r="SU543" s="48"/>
      <c r="SV543" s="48"/>
      <c r="SW543" s="48"/>
      <c r="SX543" s="48"/>
      <c r="SY543" s="48"/>
      <c r="SZ543" s="48"/>
      <c r="TA543" s="48"/>
      <c r="TB543" s="48"/>
      <c r="TC543" s="48"/>
      <c r="TD543" s="48"/>
      <c r="TE543" s="48"/>
      <c r="TF543" s="48"/>
      <c r="TG543" s="48"/>
      <c r="TH543" s="48"/>
      <c r="TI543" s="48"/>
      <c r="TJ543" s="48"/>
      <c r="TK543" s="48"/>
      <c r="TL543" s="48"/>
      <c r="TM543" s="48"/>
      <c r="TN543" s="48"/>
      <c r="TO543" s="48"/>
      <c r="TP543" s="48"/>
      <c r="TQ543" s="48"/>
      <c r="TR543" s="48"/>
      <c r="TS543" s="48"/>
      <c r="TT543" s="48"/>
      <c r="TU543" s="48"/>
      <c r="TV543" s="48"/>
      <c r="TW543" s="48"/>
      <c r="TX543" s="48"/>
      <c r="TY543" s="48"/>
      <c r="TZ543" s="48"/>
      <c r="UA543" s="48"/>
      <c r="UB543" s="48"/>
      <c r="UC543" s="48"/>
      <c r="UD543" s="48"/>
      <c r="UE543" s="48"/>
      <c r="UF543" s="48"/>
      <c r="UG543" s="48"/>
      <c r="UH543" s="48"/>
      <c r="UI543" s="48"/>
      <c r="UJ543" s="48"/>
      <c r="UK543" s="48"/>
      <c r="UL543" s="48"/>
      <c r="UM543" s="48"/>
      <c r="UN543" s="48"/>
      <c r="UO543" s="48"/>
      <c r="UP543" s="48"/>
      <c r="UQ543" s="48"/>
      <c r="UR543" s="48"/>
      <c r="US543" s="48"/>
      <c r="UT543" s="48"/>
      <c r="UU543" s="48"/>
      <c r="UV543" s="48"/>
      <c r="UW543" s="48"/>
      <c r="UX543" s="48"/>
      <c r="UY543" s="48"/>
      <c r="UZ543" s="48"/>
      <c r="VA543" s="48"/>
      <c r="VB543" s="48"/>
      <c r="VC543" s="48"/>
      <c r="VD543" s="48"/>
      <c r="VE543" s="48"/>
      <c r="VF543" s="48"/>
      <c r="VG543" s="48"/>
      <c r="VH543" s="48"/>
      <c r="VI543" s="48"/>
      <c r="VJ543" s="48"/>
      <c r="VK543" s="48"/>
      <c r="VL543" s="48"/>
      <c r="VM543" s="48"/>
      <c r="VN543" s="48"/>
      <c r="VO543" s="48"/>
      <c r="VP543" s="48"/>
      <c r="VQ543" s="48"/>
      <c r="VR543" s="48"/>
      <c r="VS543" s="48"/>
      <c r="VT543" s="48"/>
      <c r="VU543" s="48"/>
      <c r="VV543" s="48"/>
      <c r="VW543" s="48"/>
      <c r="VX543" s="48"/>
      <c r="VY543" s="48"/>
      <c r="VZ543" s="48"/>
      <c r="WA543" s="48"/>
      <c r="WB543" s="48"/>
      <c r="WC543" s="48"/>
      <c r="WD543" s="48"/>
      <c r="WE543" s="48"/>
      <c r="WF543" s="48"/>
      <c r="WG543" s="48"/>
      <c r="WH543" s="48"/>
      <c r="WI543" s="48"/>
      <c r="WJ543" s="48"/>
      <c r="WK543" s="48"/>
      <c r="WL543" s="48"/>
      <c r="WM543" s="48"/>
      <c r="WN543" s="48"/>
      <c r="WO543" s="48"/>
      <c r="WP543" s="48"/>
      <c r="WQ543" s="48"/>
      <c r="WR543" s="48"/>
      <c r="WS543" s="48"/>
      <c r="WT543" s="48"/>
      <c r="WU543" s="48"/>
      <c r="WV543" s="48"/>
      <c r="WW543" s="48"/>
      <c r="WX543" s="48"/>
      <c r="WY543" s="48"/>
      <c r="WZ543" s="48"/>
      <c r="XA543" s="48"/>
      <c r="XB543" s="48"/>
      <c r="XC543" s="48"/>
      <c r="XD543" s="48"/>
      <c r="XE543" s="48"/>
      <c r="XF543" s="48"/>
      <c r="XG543" s="48"/>
      <c r="XH543" s="48"/>
      <c r="XI543" s="48"/>
      <c r="XJ543" s="48"/>
      <c r="XK543" s="48"/>
      <c r="XL543" s="48"/>
      <c r="XM543" s="48"/>
      <c r="XN543" s="48"/>
      <c r="XO543" s="48"/>
      <c r="XP543" s="48"/>
      <c r="XQ543" s="48"/>
      <c r="XR543" s="48"/>
      <c r="XS543" s="48"/>
      <c r="XT543" s="48"/>
      <c r="XU543" s="48"/>
      <c r="XV543" s="48"/>
      <c r="XW543" s="48"/>
      <c r="XX543" s="48"/>
      <c r="XY543" s="48"/>
      <c r="XZ543" s="48"/>
      <c r="YA543" s="48"/>
      <c r="YB543" s="48"/>
      <c r="YC543" s="48"/>
      <c r="YD543" s="48"/>
      <c r="YE543" s="48"/>
      <c r="YF543" s="48"/>
      <c r="YG543" s="48"/>
      <c r="YH543" s="48"/>
      <c r="YI543" s="48"/>
      <c r="YJ543" s="48"/>
      <c r="YK543" s="48"/>
      <c r="YL543" s="48"/>
      <c r="YM543" s="48"/>
      <c r="YN543" s="48"/>
      <c r="YO543" s="48"/>
      <c r="YP543" s="48"/>
      <c r="YQ543" s="48"/>
      <c r="YR543" s="48"/>
      <c r="YS543" s="48"/>
      <c r="YT543" s="48"/>
      <c r="YU543" s="48"/>
      <c r="YV543" s="48"/>
      <c r="YW543" s="48"/>
      <c r="YX543" s="48"/>
      <c r="YY543" s="48"/>
      <c r="YZ543" s="48"/>
      <c r="ZA543" s="48"/>
      <c r="ZB543" s="48"/>
      <c r="ZC543" s="48"/>
      <c r="ZD543" s="48"/>
      <c r="ZE543" s="48"/>
      <c r="ZF543" s="48"/>
      <c r="ZG543" s="48"/>
      <c r="ZH543" s="48"/>
      <c r="ZI543" s="48"/>
      <c r="ZJ543" s="48"/>
      <c r="ZK543" s="48"/>
      <c r="ZL543" s="48"/>
      <c r="ZM543" s="48"/>
      <c r="ZN543" s="48"/>
      <c r="ZO543" s="48"/>
      <c r="ZP543" s="48"/>
      <c r="ZQ543" s="48"/>
      <c r="ZR543" s="48"/>
      <c r="ZS543" s="48"/>
      <c r="ZT543" s="48"/>
      <c r="ZU543" s="48"/>
      <c r="ZV543" s="48"/>
      <c r="ZW543" s="48"/>
      <c r="ZX543" s="48"/>
      <c r="ZY543" s="48"/>
      <c r="ZZ543" s="48"/>
      <c r="AAA543" s="48"/>
      <c r="AAB543" s="48"/>
      <c r="AAC543" s="48"/>
      <c r="AAD543" s="48"/>
      <c r="AAE543" s="48"/>
      <c r="AAF543" s="48"/>
      <c r="AAG543" s="48"/>
      <c r="AAH543" s="48"/>
      <c r="AAI543" s="48"/>
      <c r="AAJ543" s="48"/>
      <c r="AAK543" s="48"/>
      <c r="AAL543" s="48"/>
      <c r="AAM543" s="48"/>
      <c r="AAN543" s="48"/>
      <c r="AAO543" s="48"/>
      <c r="AAP543" s="48"/>
      <c r="AAQ543" s="48"/>
      <c r="AAR543" s="48"/>
      <c r="AAS543" s="48"/>
      <c r="AAT543" s="48"/>
      <c r="AAU543" s="48"/>
      <c r="AAV543" s="48"/>
      <c r="AAW543" s="48"/>
      <c r="AAX543" s="48"/>
      <c r="AAY543" s="48"/>
      <c r="AAZ543" s="48"/>
      <c r="ABA543" s="48"/>
      <c r="ABB543" s="48"/>
      <c r="ABC543" s="48"/>
      <c r="ABD543" s="48"/>
      <c r="ABE543" s="48"/>
      <c r="ABF543" s="48"/>
      <c r="ABG543" s="48"/>
      <c r="ABH543" s="48"/>
      <c r="ABI543" s="48"/>
      <c r="ABJ543" s="48"/>
      <c r="ABK543" s="48"/>
      <c r="ABL543" s="48"/>
      <c r="ABM543" s="48"/>
      <c r="ABN543" s="48"/>
      <c r="ABO543" s="48"/>
      <c r="ABP543" s="48"/>
      <c r="ABQ543" s="48"/>
      <c r="ABR543" s="48"/>
      <c r="ABS543" s="48"/>
      <c r="ABT543" s="48"/>
      <c r="ABU543" s="48"/>
      <c r="ABV543" s="48"/>
      <c r="ABW543" s="48"/>
      <c r="ABX543" s="48"/>
      <c r="ABY543" s="48"/>
      <c r="ABZ543" s="48"/>
      <c r="ACA543" s="48"/>
      <c r="ACB543" s="48"/>
      <c r="ACC543" s="48"/>
      <c r="ACD543" s="48"/>
      <c r="ACE543" s="48"/>
      <c r="ACF543" s="48"/>
      <c r="ACG543" s="48"/>
      <c r="ACH543" s="48"/>
      <c r="ACI543" s="48"/>
      <c r="ACJ543" s="48"/>
      <c r="ACK543" s="48"/>
      <c r="ACL543" s="48"/>
      <c r="ACM543" s="48"/>
      <c r="ACN543" s="48"/>
      <c r="ACO543" s="48"/>
      <c r="ACP543" s="48"/>
      <c r="ACQ543" s="48"/>
      <c r="ACR543" s="48"/>
      <c r="ACS543" s="48"/>
      <c r="ACT543" s="48"/>
      <c r="ACU543" s="48"/>
      <c r="ACV543" s="48"/>
      <c r="ACW543" s="48"/>
      <c r="ACX543" s="48"/>
      <c r="ACY543" s="48"/>
      <c r="ACZ543" s="48"/>
      <c r="ADA543" s="48"/>
      <c r="ADB543" s="48"/>
      <c r="ADC543" s="48"/>
      <c r="ADD543" s="48"/>
      <c r="ADE543" s="48"/>
      <c r="ADF543" s="48"/>
      <c r="ADG543" s="48"/>
      <c r="ADH543" s="48"/>
      <c r="ADI543" s="48"/>
      <c r="ADJ543" s="48"/>
      <c r="ADK543" s="48"/>
      <c r="ADL543" s="48"/>
      <c r="ADM543" s="48"/>
      <c r="ADN543" s="48"/>
      <c r="ADO543" s="48"/>
      <c r="ADP543" s="48"/>
      <c r="ADQ543" s="48"/>
      <c r="ADR543" s="48"/>
      <c r="ADS543" s="48"/>
      <c r="ADT543" s="48"/>
      <c r="ADU543" s="48"/>
      <c r="ADV543" s="48"/>
      <c r="ADW543" s="48"/>
      <c r="ADX543" s="48"/>
      <c r="ADY543" s="48"/>
      <c r="ADZ543" s="48"/>
      <c r="AEA543" s="48"/>
      <c r="AEB543" s="48"/>
      <c r="AEC543" s="48"/>
      <c r="AED543" s="48"/>
      <c r="AEE543" s="48"/>
      <c r="AEF543" s="48"/>
      <c r="AEG543" s="48"/>
      <c r="AEH543" s="48"/>
      <c r="AEI543" s="48"/>
      <c r="AEJ543" s="48"/>
      <c r="AEK543" s="48"/>
      <c r="AEL543" s="48"/>
      <c r="AEM543" s="48"/>
      <c r="AEN543" s="48"/>
      <c r="AEO543" s="48"/>
      <c r="AEP543" s="48"/>
      <c r="AEQ543" s="48"/>
      <c r="AER543" s="48"/>
      <c r="AES543" s="48"/>
      <c r="AET543" s="48"/>
      <c r="AEU543" s="48"/>
      <c r="AEV543" s="48"/>
      <c r="AEW543" s="48"/>
      <c r="AEX543" s="48"/>
      <c r="AEY543" s="48"/>
      <c r="AEZ543" s="48"/>
      <c r="AFA543" s="48"/>
      <c r="AFB543" s="48"/>
      <c r="AFC543" s="48"/>
      <c r="AFD543" s="48"/>
      <c r="AFE543" s="48"/>
      <c r="AFF543" s="48"/>
      <c r="AFG543" s="48"/>
      <c r="AFH543" s="48"/>
      <c r="AFI543" s="48"/>
      <c r="AFJ543" s="48"/>
      <c r="AFK543" s="48"/>
      <c r="AFL543" s="48"/>
      <c r="AFM543" s="48"/>
      <c r="AFN543" s="48"/>
      <c r="AFO543" s="48"/>
      <c r="AFP543" s="48"/>
      <c r="AFQ543" s="48"/>
      <c r="AFR543" s="48"/>
      <c r="AFS543" s="48"/>
      <c r="AFT543" s="48"/>
      <c r="AFU543" s="48"/>
      <c r="AFV543" s="48"/>
      <c r="AFW543" s="48"/>
      <c r="AFX543" s="48"/>
      <c r="AFY543" s="48"/>
      <c r="AFZ543" s="48"/>
      <c r="AGA543" s="48"/>
      <c r="AGB543" s="48"/>
      <c r="AGC543" s="48"/>
      <c r="AGD543" s="48"/>
      <c r="AGE543" s="48"/>
      <c r="AGF543" s="48"/>
      <c r="AGG543" s="48"/>
      <c r="AGH543" s="48"/>
      <c r="AGI543" s="48"/>
      <c r="AGJ543" s="48"/>
      <c r="AGK543" s="48"/>
      <c r="AGL543" s="48"/>
      <c r="AGM543" s="48"/>
      <c r="AGN543" s="48"/>
      <c r="AGO543" s="48"/>
      <c r="AGP543" s="48"/>
      <c r="AGQ543" s="48"/>
      <c r="AGR543" s="48"/>
      <c r="AGS543" s="48"/>
      <c r="AGT543" s="48"/>
      <c r="AGU543" s="48"/>
      <c r="AGV543" s="48"/>
      <c r="AGW543" s="48"/>
      <c r="AGX543" s="48"/>
      <c r="AGY543" s="48"/>
      <c r="AGZ543" s="48"/>
      <c r="AHA543" s="48"/>
      <c r="AHB543" s="48"/>
      <c r="AHC543" s="48"/>
      <c r="AHD543" s="48"/>
      <c r="AHE543" s="48"/>
      <c r="AHF543" s="48"/>
      <c r="AHG543" s="48"/>
      <c r="AHH543" s="48"/>
      <c r="AHI543" s="48"/>
      <c r="AHJ543" s="48"/>
      <c r="AHK543" s="48"/>
      <c r="AHL543" s="48"/>
      <c r="AHM543" s="48"/>
      <c r="AHN543" s="48"/>
      <c r="AHO543" s="48"/>
      <c r="AHP543" s="48"/>
      <c r="AHQ543" s="48"/>
      <c r="AHR543" s="48"/>
      <c r="AHS543" s="48"/>
      <c r="AHT543" s="48"/>
      <c r="AHU543" s="48"/>
      <c r="AHV543" s="48"/>
      <c r="AHW543" s="48"/>
      <c r="AHX543" s="48"/>
      <c r="AHY543" s="48"/>
      <c r="AHZ543" s="48"/>
      <c r="AIA543" s="48"/>
      <c r="AIB543" s="48"/>
      <c r="AIC543" s="48"/>
      <c r="AID543" s="48"/>
      <c r="AIE543" s="48"/>
      <c r="AIF543" s="48"/>
      <c r="AIG543" s="48"/>
      <c r="AIH543" s="48"/>
      <c r="AII543" s="48"/>
      <c r="AIJ543" s="48"/>
      <c r="AIK543" s="48"/>
      <c r="AIL543" s="48"/>
      <c r="AIM543" s="48"/>
      <c r="AIN543" s="48"/>
      <c r="AIO543" s="48"/>
      <c r="AIP543" s="48"/>
      <c r="AIQ543" s="48"/>
      <c r="AIR543" s="48"/>
      <c r="AIS543" s="48"/>
      <c r="AIT543" s="48"/>
      <c r="AIU543" s="48"/>
      <c r="AIV543" s="48"/>
      <c r="AIW543" s="48"/>
      <c r="AIX543" s="48"/>
      <c r="AIY543" s="48"/>
      <c r="AIZ543" s="48"/>
      <c r="AJA543" s="48"/>
      <c r="AJB543" s="48"/>
      <c r="AJC543" s="48"/>
      <c r="AJD543" s="48"/>
      <c r="AJE543" s="48"/>
      <c r="AJF543" s="48"/>
      <c r="AJG543" s="48"/>
      <c r="AJH543" s="48"/>
      <c r="AJI543" s="48"/>
      <c r="AJJ543" s="48"/>
      <c r="AJK543" s="48"/>
      <c r="AJL543" s="48"/>
      <c r="AJM543" s="48"/>
      <c r="AJN543" s="48"/>
      <c r="AJO543" s="48"/>
      <c r="AJP543" s="48"/>
      <c r="AJQ543" s="48"/>
      <c r="AJR543" s="48"/>
      <c r="AJS543" s="48"/>
      <c r="AJT543" s="48"/>
      <c r="AJU543" s="48"/>
      <c r="AJV543" s="48"/>
      <c r="AJW543" s="48"/>
      <c r="AJX543" s="48"/>
      <c r="AJY543" s="48"/>
      <c r="AJZ543" s="48"/>
      <c r="AKA543" s="48"/>
      <c r="AKB543" s="48"/>
      <c r="AKC543" s="48"/>
      <c r="AKD543" s="48"/>
      <c r="AKE543" s="48"/>
      <c r="AKF543" s="48"/>
      <c r="AKG543" s="48"/>
      <c r="AKH543" s="48"/>
      <c r="AKI543" s="48"/>
      <c r="AKJ543" s="48"/>
      <c r="AKK543" s="48"/>
      <c r="AKL543" s="48"/>
      <c r="AKM543" s="48"/>
      <c r="AKN543" s="48"/>
      <c r="AKO543" s="48"/>
      <c r="AKP543" s="48"/>
      <c r="AKQ543" s="48"/>
      <c r="AKR543" s="48"/>
      <c r="AKS543" s="48"/>
      <c r="AKT543" s="48"/>
      <c r="AKU543" s="48"/>
      <c r="AKV543" s="48"/>
      <c r="AKW543" s="48"/>
      <c r="AKX543" s="48"/>
      <c r="AKY543" s="48"/>
      <c r="AKZ543" s="48"/>
      <c r="ALA543" s="48"/>
      <c r="ALB543" s="48"/>
      <c r="ALC543" s="48"/>
      <c r="ALD543" s="48"/>
      <c r="ALE543" s="48"/>
      <c r="ALF543" s="48"/>
      <c r="ALG543" s="48"/>
      <c r="ALH543" s="48"/>
      <c r="ALI543" s="48"/>
      <c r="ALJ543" s="48"/>
      <c r="ALK543" s="48"/>
      <c r="ALL543" s="48"/>
      <c r="ALM543" s="48"/>
      <c r="ALN543" s="48"/>
      <c r="ALO543" s="48"/>
      <c r="ALP543" s="48"/>
      <c r="ALQ543" s="48"/>
      <c r="ALR543" s="48"/>
      <c r="ALS543" s="48"/>
      <c r="ALT543" s="48"/>
      <c r="ALU543" s="48"/>
      <c r="ALV543" s="48"/>
      <c r="ALW543" s="48"/>
      <c r="ALX543" s="48"/>
      <c r="ALY543" s="48"/>
      <c r="ALZ543" s="48"/>
      <c r="AMA543" s="48"/>
      <c r="AMB543" s="48"/>
      <c r="AMC543" s="48"/>
      <c r="AMD543" s="48"/>
      <c r="AME543" s="48"/>
      <c r="AMF543" s="48"/>
      <c r="AMG543" s="48"/>
      <c r="AMH543" s="48"/>
      <c r="AMI543" s="48"/>
      <c r="AMJ543" s="2"/>
      <c r="AMK543" s="2"/>
    </row>
    <row r="544" customFormat="false" ht="17.35" hidden="false" customHeight="false" outlineLevel="0" collapsed="false">
      <c r="A544" s="44"/>
      <c r="B544" s="92"/>
      <c r="C544" s="92"/>
      <c r="D544" s="93"/>
      <c r="E544" s="94"/>
    </row>
    <row r="545" customFormat="false" ht="17.35" hidden="false" customHeight="false" outlineLevel="0" collapsed="false">
      <c r="A545" s="44"/>
      <c r="B545" s="92"/>
      <c r="C545" s="92"/>
      <c r="D545" s="93"/>
      <c r="E545" s="94"/>
    </row>
    <row r="546" customFormat="false" ht="17.35" hidden="false" customHeight="false" outlineLevel="0" collapsed="false">
      <c r="A546" s="44"/>
      <c r="B546" s="92"/>
      <c r="C546" s="92"/>
      <c r="D546" s="93"/>
      <c r="E546" s="94"/>
    </row>
    <row r="547" customFormat="false" ht="17.35" hidden="false" customHeight="false" outlineLevel="0" collapsed="false">
      <c r="A547" s="44"/>
    </row>
    <row r="548" customFormat="false" ht="17.35" hidden="false" customHeight="false" outlineLevel="0" collapsed="false">
      <c r="A548" s="65"/>
      <c r="F548" s="70"/>
      <c r="G548" s="70"/>
      <c r="H548" s="70"/>
      <c r="I548" s="70"/>
      <c r="J548" s="70"/>
      <c r="K548" s="70"/>
      <c r="L548" s="70"/>
      <c r="M548" s="70"/>
      <c r="N548" s="70"/>
      <c r="O548" s="70"/>
      <c r="P548" s="70"/>
      <c r="Q548" s="70"/>
      <c r="R548" s="70"/>
      <c r="S548" s="70"/>
      <c r="T548" s="70"/>
      <c r="U548" s="70"/>
      <c r="V548" s="70"/>
      <c r="W548" s="70"/>
      <c r="X548" s="70"/>
      <c r="Y548" s="70"/>
      <c r="Z548" s="70"/>
      <c r="AA548" s="70"/>
      <c r="AB548" s="70"/>
      <c r="AC548" s="70"/>
      <c r="AD548" s="70"/>
      <c r="AE548" s="70"/>
      <c r="AF548" s="70"/>
      <c r="AG548" s="70"/>
      <c r="AH548" s="70"/>
      <c r="AI548" s="70"/>
      <c r="AJ548" s="70"/>
      <c r="AK548" s="70"/>
      <c r="AL548" s="70"/>
      <c r="AM548" s="70"/>
      <c r="AN548" s="70"/>
      <c r="AO548" s="70"/>
      <c r="AP548" s="70"/>
      <c r="AQ548" s="70"/>
      <c r="AR548" s="70"/>
      <c r="AS548" s="70"/>
      <c r="AT548" s="70"/>
      <c r="AU548" s="70"/>
      <c r="AV548" s="70"/>
      <c r="AW548" s="70"/>
      <c r="AX548" s="70"/>
      <c r="AY548" s="70"/>
      <c r="AZ548" s="70"/>
      <c r="BA548" s="70"/>
      <c r="BB548" s="70"/>
      <c r="BC548" s="70"/>
      <c r="BD548" s="70"/>
      <c r="BE548" s="70"/>
      <c r="BF548" s="70"/>
      <c r="BG548" s="70"/>
      <c r="BH548" s="70"/>
      <c r="BI548" s="70"/>
      <c r="BJ548" s="70"/>
      <c r="BK548" s="70"/>
      <c r="BL548" s="70"/>
      <c r="BM548" s="70"/>
      <c r="BN548" s="70"/>
      <c r="BO548" s="70"/>
      <c r="BP548" s="70"/>
      <c r="BQ548" s="70"/>
      <c r="BR548" s="70"/>
      <c r="BS548" s="70"/>
      <c r="BT548" s="70"/>
      <c r="BU548" s="70"/>
      <c r="BV548" s="70"/>
      <c r="BW548" s="70"/>
      <c r="BX548" s="70"/>
      <c r="BY548" s="70"/>
      <c r="BZ548" s="70"/>
      <c r="CA548" s="70"/>
      <c r="CB548" s="70"/>
      <c r="CC548" s="70"/>
      <c r="CD548" s="70"/>
      <c r="CE548" s="70"/>
      <c r="CF548" s="70"/>
      <c r="CG548" s="70"/>
      <c r="CH548" s="70"/>
      <c r="CI548" s="70"/>
      <c r="CJ548" s="70"/>
      <c r="CK548" s="70"/>
      <c r="CL548" s="70"/>
      <c r="CM548" s="70"/>
      <c r="CN548" s="70"/>
      <c r="CO548" s="70"/>
      <c r="CP548" s="70"/>
      <c r="CQ548" s="70"/>
      <c r="CR548" s="70"/>
      <c r="CS548" s="70"/>
      <c r="CT548" s="70"/>
      <c r="CU548" s="70"/>
      <c r="CV548" s="70"/>
      <c r="CW548" s="70"/>
      <c r="CX548" s="70"/>
      <c r="CY548" s="70"/>
      <c r="CZ548" s="70"/>
      <c r="DA548" s="70"/>
      <c r="DB548" s="70"/>
      <c r="DC548" s="70"/>
      <c r="DD548" s="70"/>
      <c r="DE548" s="70"/>
      <c r="DF548" s="70"/>
      <c r="DG548" s="70"/>
      <c r="DH548" s="70"/>
      <c r="DI548" s="70"/>
      <c r="DJ548" s="70"/>
      <c r="DK548" s="70"/>
      <c r="DL548" s="70"/>
      <c r="DM548" s="70"/>
      <c r="DN548" s="70"/>
      <c r="DO548" s="70"/>
      <c r="DP548" s="70"/>
      <c r="DQ548" s="70"/>
      <c r="DR548" s="70"/>
      <c r="DS548" s="70"/>
      <c r="DT548" s="70"/>
      <c r="DU548" s="70"/>
      <c r="DV548" s="70"/>
      <c r="DW548" s="70"/>
      <c r="DX548" s="70"/>
      <c r="DY548" s="70"/>
      <c r="DZ548" s="70"/>
      <c r="EA548" s="70"/>
      <c r="EB548" s="70"/>
      <c r="EC548" s="70"/>
      <c r="ED548" s="70"/>
      <c r="EE548" s="70"/>
      <c r="EF548" s="70"/>
      <c r="EG548" s="70"/>
      <c r="EH548" s="70"/>
      <c r="EI548" s="70"/>
      <c r="EJ548" s="70"/>
      <c r="EK548" s="70"/>
      <c r="EL548" s="70"/>
      <c r="EM548" s="70"/>
      <c r="EN548" s="70"/>
      <c r="EO548" s="70"/>
      <c r="EP548" s="70"/>
      <c r="EQ548" s="70"/>
      <c r="ER548" s="70"/>
      <c r="ES548" s="70"/>
      <c r="ET548" s="70"/>
      <c r="EU548" s="70"/>
      <c r="EV548" s="70"/>
      <c r="EW548" s="70"/>
      <c r="EX548" s="70"/>
      <c r="EY548" s="70"/>
      <c r="EZ548" s="70"/>
      <c r="FA548" s="70"/>
      <c r="FB548" s="70"/>
      <c r="FC548" s="70"/>
      <c r="FD548" s="70"/>
      <c r="FE548" s="70"/>
      <c r="FF548" s="70"/>
      <c r="FG548" s="70"/>
      <c r="FH548" s="70"/>
      <c r="FI548" s="70"/>
      <c r="FJ548" s="70"/>
      <c r="FK548" s="70"/>
      <c r="FL548" s="70"/>
      <c r="FM548" s="70"/>
      <c r="FN548" s="70"/>
      <c r="FO548" s="70"/>
      <c r="FP548" s="70"/>
      <c r="FQ548" s="70"/>
      <c r="FR548" s="70"/>
      <c r="FS548" s="70"/>
      <c r="FT548" s="70"/>
      <c r="FU548" s="70"/>
      <c r="FV548" s="70"/>
      <c r="FW548" s="70"/>
      <c r="FX548" s="70"/>
      <c r="FY548" s="70"/>
      <c r="FZ548" s="70"/>
      <c r="GA548" s="70"/>
      <c r="GB548" s="70"/>
      <c r="GC548" s="70"/>
      <c r="GD548" s="70"/>
      <c r="GE548" s="70"/>
      <c r="GF548" s="70"/>
      <c r="GG548" s="70"/>
      <c r="GH548" s="70"/>
      <c r="GI548" s="70"/>
      <c r="GJ548" s="70"/>
      <c r="GK548" s="70"/>
      <c r="GL548" s="70"/>
      <c r="GM548" s="70"/>
      <c r="GN548" s="70"/>
      <c r="GO548" s="70"/>
      <c r="GP548" s="70"/>
      <c r="GQ548" s="70"/>
      <c r="GR548" s="70"/>
      <c r="GS548" s="70"/>
      <c r="GT548" s="70"/>
      <c r="GU548" s="70"/>
      <c r="GV548" s="70"/>
      <c r="GW548" s="70"/>
      <c r="GX548" s="70"/>
      <c r="GY548" s="70"/>
      <c r="GZ548" s="70"/>
      <c r="HA548" s="70"/>
      <c r="HB548" s="70"/>
      <c r="HC548" s="70"/>
      <c r="HD548" s="70"/>
      <c r="HE548" s="70"/>
      <c r="HF548" s="70"/>
      <c r="HG548" s="70"/>
      <c r="HH548" s="70"/>
      <c r="HI548" s="70"/>
      <c r="HJ548" s="70"/>
      <c r="HK548" s="70"/>
      <c r="HL548" s="70"/>
      <c r="HM548" s="70"/>
      <c r="HN548" s="70"/>
      <c r="HO548" s="70"/>
      <c r="HP548" s="70"/>
      <c r="HQ548" s="70"/>
      <c r="HR548" s="70"/>
      <c r="HS548" s="70"/>
      <c r="HT548" s="70"/>
      <c r="HU548" s="70"/>
      <c r="HV548" s="70"/>
      <c r="HW548" s="70"/>
      <c r="HX548" s="70"/>
      <c r="HY548" s="70"/>
      <c r="HZ548" s="70"/>
      <c r="IA548" s="70"/>
      <c r="IB548" s="70"/>
      <c r="IC548" s="70"/>
      <c r="ID548" s="70"/>
      <c r="IE548" s="70"/>
      <c r="IF548" s="70"/>
      <c r="IG548" s="70"/>
      <c r="IH548" s="70"/>
      <c r="II548" s="70"/>
      <c r="IJ548" s="70"/>
      <c r="IK548" s="70"/>
      <c r="IL548" s="70"/>
      <c r="IM548" s="70"/>
      <c r="IN548" s="70"/>
      <c r="IO548" s="70"/>
      <c r="IP548" s="70"/>
      <c r="IQ548" s="70"/>
      <c r="IR548" s="70"/>
      <c r="IS548" s="70"/>
      <c r="IT548" s="70"/>
      <c r="IU548" s="70"/>
      <c r="IV548" s="70"/>
      <c r="IW548" s="70"/>
      <c r="IX548" s="70"/>
      <c r="IY548" s="70"/>
      <c r="IZ548" s="70"/>
      <c r="JA548" s="70"/>
      <c r="JB548" s="70"/>
      <c r="JC548" s="70"/>
      <c r="JD548" s="70"/>
      <c r="JE548" s="70"/>
      <c r="JF548" s="70"/>
      <c r="JG548" s="70"/>
      <c r="JH548" s="70"/>
      <c r="JI548" s="70"/>
      <c r="JJ548" s="70"/>
      <c r="JK548" s="70"/>
      <c r="JL548" s="70"/>
      <c r="JM548" s="70"/>
      <c r="JN548" s="70"/>
      <c r="JO548" s="70"/>
      <c r="JP548" s="70"/>
      <c r="JQ548" s="70"/>
      <c r="JR548" s="70"/>
      <c r="JS548" s="70"/>
      <c r="JT548" s="70"/>
      <c r="JU548" s="70"/>
      <c r="JV548" s="70"/>
      <c r="JW548" s="70"/>
      <c r="JX548" s="70"/>
      <c r="JY548" s="70"/>
      <c r="JZ548" s="70"/>
      <c r="KA548" s="70"/>
      <c r="KB548" s="70"/>
      <c r="KC548" s="70"/>
      <c r="KD548" s="70"/>
      <c r="KE548" s="70"/>
      <c r="KF548" s="70"/>
      <c r="KG548" s="70"/>
      <c r="KH548" s="70"/>
      <c r="KI548" s="70"/>
      <c r="KJ548" s="70"/>
      <c r="KK548" s="70"/>
      <c r="KL548" s="70"/>
      <c r="KM548" s="70"/>
      <c r="KN548" s="70"/>
      <c r="KO548" s="70"/>
      <c r="KP548" s="70"/>
      <c r="KQ548" s="70"/>
      <c r="KR548" s="70"/>
      <c r="KS548" s="70"/>
      <c r="KT548" s="70"/>
      <c r="KU548" s="70"/>
      <c r="KV548" s="70"/>
      <c r="KW548" s="70"/>
      <c r="KX548" s="70"/>
      <c r="KY548" s="70"/>
      <c r="KZ548" s="70"/>
      <c r="LA548" s="70"/>
      <c r="LB548" s="70"/>
      <c r="LC548" s="70"/>
      <c r="LD548" s="70"/>
      <c r="LE548" s="70"/>
      <c r="LF548" s="70"/>
      <c r="LG548" s="70"/>
      <c r="LH548" s="70"/>
      <c r="LI548" s="70"/>
      <c r="LJ548" s="70"/>
      <c r="LK548" s="70"/>
      <c r="LL548" s="70"/>
      <c r="LM548" s="70"/>
      <c r="LN548" s="70"/>
      <c r="LO548" s="70"/>
      <c r="LP548" s="70"/>
      <c r="LQ548" s="70"/>
      <c r="LR548" s="70"/>
      <c r="LS548" s="70"/>
      <c r="LT548" s="70"/>
      <c r="LU548" s="70"/>
      <c r="LV548" s="70"/>
      <c r="LW548" s="70"/>
      <c r="LX548" s="70"/>
      <c r="LY548" s="70"/>
      <c r="LZ548" s="70"/>
      <c r="MA548" s="70"/>
      <c r="MB548" s="70"/>
      <c r="MC548" s="70"/>
      <c r="MD548" s="70"/>
      <c r="ME548" s="70"/>
      <c r="MF548" s="70"/>
      <c r="MG548" s="70"/>
      <c r="MH548" s="70"/>
      <c r="MI548" s="70"/>
      <c r="MJ548" s="70"/>
      <c r="MK548" s="70"/>
      <c r="ML548" s="70"/>
      <c r="MM548" s="70"/>
      <c r="MN548" s="70"/>
      <c r="MO548" s="70"/>
      <c r="MP548" s="70"/>
      <c r="MQ548" s="70"/>
      <c r="MR548" s="70"/>
      <c r="MS548" s="70"/>
      <c r="MT548" s="70"/>
      <c r="MU548" s="70"/>
      <c r="MV548" s="70"/>
      <c r="MW548" s="70"/>
      <c r="MX548" s="70"/>
      <c r="MY548" s="70"/>
      <c r="MZ548" s="70"/>
      <c r="NA548" s="70"/>
      <c r="NB548" s="70"/>
      <c r="NC548" s="70"/>
      <c r="ND548" s="70"/>
      <c r="NE548" s="70"/>
      <c r="NF548" s="70"/>
      <c r="NG548" s="70"/>
      <c r="NH548" s="70"/>
      <c r="NI548" s="70"/>
      <c r="NJ548" s="70"/>
      <c r="NK548" s="70"/>
      <c r="NL548" s="70"/>
      <c r="NM548" s="70"/>
      <c r="NN548" s="70"/>
      <c r="NO548" s="70"/>
      <c r="NP548" s="70"/>
      <c r="NQ548" s="70"/>
      <c r="NR548" s="70"/>
      <c r="NS548" s="70"/>
      <c r="NT548" s="70"/>
      <c r="NU548" s="70"/>
      <c r="NV548" s="70"/>
      <c r="NW548" s="70"/>
      <c r="NX548" s="70"/>
      <c r="NY548" s="70"/>
      <c r="NZ548" s="70"/>
      <c r="OA548" s="70"/>
      <c r="OB548" s="70"/>
      <c r="OC548" s="70"/>
      <c r="OD548" s="70"/>
      <c r="OE548" s="70"/>
      <c r="OF548" s="70"/>
      <c r="OG548" s="70"/>
      <c r="OH548" s="70"/>
      <c r="OI548" s="70"/>
      <c r="OJ548" s="70"/>
      <c r="OK548" s="70"/>
      <c r="OL548" s="70"/>
      <c r="OM548" s="70"/>
      <c r="ON548" s="70"/>
      <c r="OO548" s="70"/>
      <c r="OP548" s="70"/>
      <c r="OQ548" s="70"/>
      <c r="OR548" s="70"/>
      <c r="OS548" s="70"/>
      <c r="OT548" s="70"/>
      <c r="OU548" s="70"/>
      <c r="OV548" s="70"/>
      <c r="OW548" s="70"/>
      <c r="OX548" s="70"/>
      <c r="OY548" s="70"/>
      <c r="OZ548" s="70"/>
      <c r="PA548" s="70"/>
      <c r="PB548" s="70"/>
      <c r="PC548" s="70"/>
      <c r="PD548" s="70"/>
      <c r="PE548" s="70"/>
      <c r="PF548" s="70"/>
      <c r="PG548" s="70"/>
      <c r="PH548" s="70"/>
      <c r="PI548" s="70"/>
      <c r="PJ548" s="70"/>
      <c r="PK548" s="70"/>
      <c r="PL548" s="70"/>
      <c r="PM548" s="70"/>
      <c r="PN548" s="70"/>
      <c r="PO548" s="70"/>
      <c r="PP548" s="70"/>
      <c r="PQ548" s="70"/>
      <c r="PR548" s="70"/>
      <c r="PS548" s="70"/>
      <c r="PT548" s="70"/>
      <c r="PU548" s="70"/>
      <c r="PV548" s="70"/>
      <c r="PW548" s="70"/>
      <c r="PX548" s="70"/>
      <c r="PY548" s="70"/>
      <c r="PZ548" s="70"/>
      <c r="QA548" s="70"/>
      <c r="QB548" s="70"/>
      <c r="QC548" s="70"/>
      <c r="QD548" s="70"/>
      <c r="QE548" s="70"/>
      <c r="QF548" s="70"/>
      <c r="QG548" s="70"/>
      <c r="QH548" s="70"/>
      <c r="QI548" s="70"/>
      <c r="QJ548" s="70"/>
      <c r="QK548" s="70"/>
      <c r="QL548" s="70"/>
      <c r="QM548" s="70"/>
      <c r="QN548" s="70"/>
      <c r="QO548" s="70"/>
      <c r="QP548" s="70"/>
      <c r="QQ548" s="70"/>
      <c r="QR548" s="70"/>
      <c r="QS548" s="70"/>
      <c r="QT548" s="70"/>
      <c r="QU548" s="70"/>
      <c r="QV548" s="70"/>
      <c r="QW548" s="70"/>
      <c r="QX548" s="70"/>
      <c r="QY548" s="70"/>
      <c r="QZ548" s="70"/>
      <c r="RA548" s="70"/>
      <c r="RB548" s="70"/>
      <c r="RC548" s="70"/>
      <c r="RD548" s="70"/>
      <c r="RE548" s="70"/>
      <c r="RF548" s="70"/>
      <c r="RG548" s="70"/>
      <c r="RH548" s="70"/>
      <c r="RI548" s="70"/>
      <c r="RJ548" s="70"/>
      <c r="RK548" s="70"/>
      <c r="RL548" s="70"/>
      <c r="RM548" s="70"/>
      <c r="RN548" s="70"/>
      <c r="RO548" s="70"/>
      <c r="RP548" s="70"/>
      <c r="RQ548" s="70"/>
      <c r="RR548" s="70"/>
      <c r="RS548" s="70"/>
      <c r="RT548" s="70"/>
      <c r="RU548" s="70"/>
      <c r="RV548" s="70"/>
      <c r="RW548" s="70"/>
      <c r="RX548" s="70"/>
      <c r="RY548" s="70"/>
      <c r="RZ548" s="70"/>
      <c r="SA548" s="70"/>
      <c r="SB548" s="70"/>
      <c r="SC548" s="70"/>
      <c r="SD548" s="70"/>
      <c r="SE548" s="70"/>
      <c r="SF548" s="70"/>
      <c r="SG548" s="70"/>
      <c r="SH548" s="70"/>
      <c r="SI548" s="70"/>
      <c r="SJ548" s="70"/>
      <c r="SK548" s="70"/>
      <c r="SL548" s="70"/>
      <c r="SM548" s="70"/>
      <c r="SN548" s="70"/>
      <c r="SO548" s="70"/>
      <c r="SP548" s="70"/>
      <c r="SQ548" s="70"/>
      <c r="SR548" s="70"/>
      <c r="SS548" s="70"/>
      <c r="ST548" s="70"/>
      <c r="SU548" s="70"/>
      <c r="SV548" s="70"/>
      <c r="SW548" s="70"/>
      <c r="SX548" s="70"/>
      <c r="SY548" s="70"/>
      <c r="SZ548" s="70"/>
      <c r="TA548" s="70"/>
      <c r="TB548" s="70"/>
      <c r="TC548" s="70"/>
      <c r="TD548" s="70"/>
      <c r="TE548" s="70"/>
      <c r="TF548" s="70"/>
      <c r="TG548" s="70"/>
      <c r="TH548" s="70"/>
      <c r="TI548" s="70"/>
      <c r="TJ548" s="70"/>
      <c r="TK548" s="70"/>
      <c r="TL548" s="70"/>
      <c r="TM548" s="70"/>
      <c r="TN548" s="70"/>
      <c r="TO548" s="70"/>
      <c r="TP548" s="70"/>
      <c r="TQ548" s="70"/>
      <c r="TR548" s="70"/>
      <c r="TS548" s="70"/>
      <c r="TT548" s="70"/>
      <c r="TU548" s="70"/>
      <c r="TV548" s="70"/>
      <c r="TW548" s="70"/>
      <c r="TX548" s="70"/>
      <c r="TY548" s="70"/>
      <c r="TZ548" s="70"/>
      <c r="UA548" s="70"/>
      <c r="UB548" s="70"/>
      <c r="UC548" s="70"/>
      <c r="UD548" s="70"/>
      <c r="UE548" s="70"/>
      <c r="UF548" s="70"/>
      <c r="UG548" s="70"/>
      <c r="UH548" s="70"/>
      <c r="UI548" s="70"/>
      <c r="UJ548" s="70"/>
      <c r="UK548" s="70"/>
      <c r="UL548" s="70"/>
      <c r="UM548" s="70"/>
      <c r="UN548" s="70"/>
      <c r="UO548" s="70"/>
      <c r="UP548" s="70"/>
      <c r="UQ548" s="70"/>
      <c r="UR548" s="70"/>
      <c r="US548" s="70"/>
      <c r="UT548" s="70"/>
      <c r="UU548" s="70"/>
      <c r="UV548" s="70"/>
      <c r="UW548" s="70"/>
      <c r="UX548" s="70"/>
      <c r="UY548" s="70"/>
      <c r="UZ548" s="70"/>
      <c r="VA548" s="70"/>
      <c r="VB548" s="70"/>
      <c r="VC548" s="70"/>
      <c r="VD548" s="70"/>
      <c r="VE548" s="70"/>
      <c r="VF548" s="70"/>
      <c r="VG548" s="70"/>
      <c r="VH548" s="70"/>
      <c r="VI548" s="70"/>
      <c r="VJ548" s="70"/>
      <c r="VK548" s="70"/>
      <c r="VL548" s="70"/>
      <c r="VM548" s="70"/>
      <c r="VN548" s="70"/>
      <c r="VO548" s="70"/>
      <c r="VP548" s="70"/>
      <c r="VQ548" s="70"/>
      <c r="VR548" s="70"/>
      <c r="VS548" s="70"/>
      <c r="VT548" s="70"/>
      <c r="VU548" s="70"/>
      <c r="VV548" s="70"/>
      <c r="VW548" s="70"/>
      <c r="VX548" s="70"/>
      <c r="VY548" s="70"/>
      <c r="VZ548" s="70"/>
      <c r="WA548" s="70"/>
      <c r="WB548" s="70"/>
      <c r="WC548" s="70"/>
      <c r="WD548" s="70"/>
      <c r="WE548" s="70"/>
      <c r="WF548" s="70"/>
      <c r="WG548" s="70"/>
      <c r="WH548" s="70"/>
      <c r="WI548" s="70"/>
      <c r="WJ548" s="70"/>
      <c r="WK548" s="70"/>
      <c r="WL548" s="70"/>
      <c r="WM548" s="70"/>
      <c r="WN548" s="70"/>
      <c r="WO548" s="70"/>
      <c r="WP548" s="70"/>
      <c r="WQ548" s="70"/>
      <c r="WR548" s="70"/>
      <c r="WS548" s="70"/>
      <c r="WT548" s="70"/>
      <c r="WU548" s="70"/>
      <c r="WV548" s="70"/>
      <c r="WW548" s="70"/>
      <c r="WX548" s="70"/>
      <c r="WY548" s="70"/>
      <c r="WZ548" s="70"/>
      <c r="XA548" s="70"/>
      <c r="XB548" s="70"/>
      <c r="XC548" s="70"/>
      <c r="XD548" s="70"/>
      <c r="XE548" s="70"/>
      <c r="XF548" s="70"/>
      <c r="XG548" s="70"/>
      <c r="XH548" s="70"/>
      <c r="XI548" s="70"/>
      <c r="XJ548" s="70"/>
      <c r="XK548" s="70"/>
      <c r="XL548" s="70"/>
      <c r="XM548" s="70"/>
      <c r="XN548" s="70"/>
      <c r="XO548" s="70"/>
      <c r="XP548" s="70"/>
      <c r="XQ548" s="70"/>
      <c r="XR548" s="70"/>
      <c r="XS548" s="70"/>
      <c r="XT548" s="70"/>
      <c r="XU548" s="70"/>
      <c r="XV548" s="70"/>
      <c r="XW548" s="70"/>
      <c r="XX548" s="70"/>
      <c r="XY548" s="70"/>
      <c r="XZ548" s="70"/>
      <c r="YA548" s="70"/>
      <c r="YB548" s="70"/>
      <c r="YC548" s="70"/>
      <c r="YD548" s="70"/>
      <c r="YE548" s="70"/>
      <c r="YF548" s="70"/>
      <c r="YG548" s="70"/>
      <c r="YH548" s="70"/>
      <c r="YI548" s="70"/>
      <c r="YJ548" s="70"/>
      <c r="YK548" s="70"/>
      <c r="YL548" s="70"/>
      <c r="YM548" s="70"/>
      <c r="YN548" s="70"/>
      <c r="YO548" s="70"/>
      <c r="YP548" s="70"/>
      <c r="YQ548" s="70"/>
      <c r="YR548" s="70"/>
      <c r="YS548" s="70"/>
      <c r="YT548" s="70"/>
      <c r="YU548" s="70"/>
      <c r="YV548" s="70"/>
      <c r="YW548" s="70"/>
      <c r="YX548" s="70"/>
      <c r="YY548" s="70"/>
      <c r="YZ548" s="70"/>
      <c r="ZA548" s="70"/>
      <c r="ZB548" s="70"/>
      <c r="ZC548" s="70"/>
      <c r="ZD548" s="70"/>
      <c r="ZE548" s="70"/>
      <c r="ZF548" s="70"/>
      <c r="ZG548" s="70"/>
      <c r="ZH548" s="70"/>
      <c r="ZI548" s="70"/>
      <c r="ZJ548" s="70"/>
      <c r="ZK548" s="70"/>
      <c r="ZL548" s="70"/>
      <c r="ZM548" s="70"/>
      <c r="ZN548" s="70"/>
      <c r="ZO548" s="70"/>
      <c r="ZP548" s="70"/>
      <c r="ZQ548" s="70"/>
      <c r="ZR548" s="70"/>
      <c r="ZS548" s="70"/>
      <c r="ZT548" s="70"/>
      <c r="ZU548" s="70"/>
      <c r="ZV548" s="70"/>
      <c r="ZW548" s="70"/>
      <c r="ZX548" s="70"/>
      <c r="ZY548" s="70"/>
      <c r="ZZ548" s="70"/>
      <c r="AAA548" s="70"/>
      <c r="AAB548" s="70"/>
      <c r="AAC548" s="70"/>
      <c r="AAD548" s="70"/>
      <c r="AAE548" s="70"/>
      <c r="AAF548" s="70"/>
      <c r="AAG548" s="70"/>
      <c r="AAH548" s="70"/>
      <c r="AAI548" s="70"/>
      <c r="AAJ548" s="70"/>
      <c r="AAK548" s="70"/>
      <c r="AAL548" s="70"/>
      <c r="AAM548" s="70"/>
      <c r="AAN548" s="70"/>
      <c r="AAO548" s="70"/>
      <c r="AAP548" s="70"/>
      <c r="AAQ548" s="70"/>
      <c r="AAR548" s="70"/>
      <c r="AAS548" s="70"/>
      <c r="AAT548" s="70"/>
      <c r="AAU548" s="70"/>
      <c r="AAV548" s="70"/>
      <c r="AAW548" s="70"/>
      <c r="AAX548" s="70"/>
      <c r="AAY548" s="70"/>
      <c r="AAZ548" s="70"/>
      <c r="ABA548" s="70"/>
      <c r="ABB548" s="70"/>
      <c r="ABC548" s="70"/>
      <c r="ABD548" s="70"/>
      <c r="ABE548" s="70"/>
      <c r="ABF548" s="70"/>
      <c r="ABG548" s="70"/>
      <c r="ABH548" s="70"/>
      <c r="ABI548" s="70"/>
      <c r="ABJ548" s="70"/>
      <c r="ABK548" s="70"/>
      <c r="ABL548" s="70"/>
      <c r="ABM548" s="70"/>
      <c r="ABN548" s="70"/>
      <c r="ABO548" s="70"/>
      <c r="ABP548" s="70"/>
      <c r="ABQ548" s="70"/>
      <c r="ABR548" s="70"/>
      <c r="ABS548" s="70"/>
      <c r="ABT548" s="70"/>
      <c r="ABU548" s="70"/>
      <c r="ABV548" s="70"/>
      <c r="ABW548" s="70"/>
      <c r="ABX548" s="70"/>
      <c r="ABY548" s="70"/>
      <c r="ABZ548" s="70"/>
      <c r="ACA548" s="70"/>
      <c r="ACB548" s="70"/>
      <c r="ACC548" s="70"/>
      <c r="ACD548" s="70"/>
      <c r="ACE548" s="70"/>
      <c r="ACF548" s="70"/>
      <c r="ACG548" s="70"/>
      <c r="ACH548" s="70"/>
      <c r="ACI548" s="70"/>
      <c r="ACJ548" s="70"/>
      <c r="ACK548" s="70"/>
      <c r="ACL548" s="70"/>
      <c r="ACM548" s="70"/>
      <c r="ACN548" s="70"/>
      <c r="ACO548" s="70"/>
      <c r="ACP548" s="70"/>
      <c r="ACQ548" s="70"/>
      <c r="ACR548" s="70"/>
      <c r="ACS548" s="70"/>
      <c r="ACT548" s="70"/>
      <c r="ACU548" s="70"/>
      <c r="ACV548" s="70"/>
      <c r="ACW548" s="70"/>
      <c r="ACX548" s="70"/>
      <c r="ACY548" s="70"/>
      <c r="ACZ548" s="70"/>
      <c r="ADA548" s="70"/>
      <c r="ADB548" s="70"/>
      <c r="ADC548" s="70"/>
      <c r="ADD548" s="70"/>
      <c r="ADE548" s="70"/>
      <c r="ADF548" s="70"/>
      <c r="ADG548" s="70"/>
      <c r="ADH548" s="70"/>
      <c r="ADI548" s="70"/>
      <c r="ADJ548" s="70"/>
      <c r="ADK548" s="70"/>
      <c r="ADL548" s="70"/>
      <c r="ADM548" s="70"/>
      <c r="ADN548" s="70"/>
      <c r="ADO548" s="70"/>
      <c r="ADP548" s="70"/>
      <c r="ADQ548" s="70"/>
      <c r="ADR548" s="70"/>
      <c r="ADS548" s="70"/>
      <c r="ADT548" s="70"/>
      <c r="ADU548" s="70"/>
      <c r="ADV548" s="70"/>
      <c r="ADW548" s="70"/>
      <c r="ADX548" s="70"/>
      <c r="ADY548" s="70"/>
      <c r="ADZ548" s="70"/>
      <c r="AEA548" s="70"/>
      <c r="AEB548" s="70"/>
      <c r="AEC548" s="70"/>
      <c r="AED548" s="70"/>
      <c r="AEE548" s="70"/>
      <c r="AEF548" s="70"/>
      <c r="AEG548" s="70"/>
      <c r="AEH548" s="70"/>
      <c r="AEI548" s="70"/>
      <c r="AEJ548" s="70"/>
      <c r="AEK548" s="70"/>
      <c r="AEL548" s="70"/>
      <c r="AEM548" s="70"/>
      <c r="AEN548" s="70"/>
      <c r="AEO548" s="70"/>
      <c r="AEP548" s="70"/>
      <c r="AEQ548" s="70"/>
      <c r="AER548" s="70"/>
      <c r="AES548" s="70"/>
      <c r="AET548" s="70"/>
      <c r="AEU548" s="70"/>
      <c r="AEV548" s="70"/>
      <c r="AEW548" s="70"/>
      <c r="AEX548" s="70"/>
      <c r="AEY548" s="70"/>
      <c r="AEZ548" s="70"/>
      <c r="AFA548" s="70"/>
      <c r="AFB548" s="70"/>
      <c r="AFC548" s="70"/>
      <c r="AFD548" s="70"/>
      <c r="AFE548" s="70"/>
      <c r="AFF548" s="70"/>
      <c r="AFG548" s="70"/>
      <c r="AFH548" s="70"/>
      <c r="AFI548" s="70"/>
      <c r="AFJ548" s="70"/>
      <c r="AFK548" s="70"/>
      <c r="AFL548" s="70"/>
      <c r="AFM548" s="70"/>
      <c r="AFN548" s="70"/>
      <c r="AFO548" s="70"/>
      <c r="AFP548" s="70"/>
      <c r="AFQ548" s="70"/>
      <c r="AFR548" s="70"/>
      <c r="AFS548" s="70"/>
      <c r="AFT548" s="70"/>
      <c r="AFU548" s="70"/>
      <c r="AFV548" s="70"/>
      <c r="AFW548" s="70"/>
      <c r="AFX548" s="70"/>
      <c r="AFY548" s="70"/>
      <c r="AFZ548" s="70"/>
      <c r="AGA548" s="70"/>
      <c r="AGB548" s="70"/>
      <c r="AGC548" s="70"/>
      <c r="AGD548" s="70"/>
      <c r="AGE548" s="70"/>
      <c r="AGF548" s="70"/>
      <c r="AGG548" s="70"/>
      <c r="AGH548" s="70"/>
      <c r="AGI548" s="70"/>
      <c r="AGJ548" s="70"/>
      <c r="AGK548" s="70"/>
      <c r="AGL548" s="70"/>
      <c r="AGM548" s="70"/>
      <c r="AGN548" s="70"/>
      <c r="AGO548" s="70"/>
      <c r="AGP548" s="70"/>
      <c r="AGQ548" s="70"/>
      <c r="AGR548" s="70"/>
      <c r="AGS548" s="70"/>
      <c r="AGT548" s="70"/>
      <c r="AGU548" s="70"/>
      <c r="AGV548" s="70"/>
      <c r="AGW548" s="70"/>
      <c r="AGX548" s="70"/>
      <c r="AGY548" s="70"/>
      <c r="AGZ548" s="70"/>
      <c r="AHA548" s="70"/>
      <c r="AHB548" s="70"/>
      <c r="AHC548" s="70"/>
      <c r="AHD548" s="70"/>
      <c r="AHE548" s="70"/>
      <c r="AHF548" s="70"/>
      <c r="AHG548" s="70"/>
      <c r="AHH548" s="70"/>
      <c r="AHI548" s="70"/>
      <c r="AHJ548" s="70"/>
      <c r="AHK548" s="70"/>
      <c r="AHL548" s="70"/>
      <c r="AHM548" s="70"/>
      <c r="AHN548" s="70"/>
      <c r="AHO548" s="70"/>
      <c r="AHP548" s="70"/>
      <c r="AHQ548" s="70"/>
      <c r="AHR548" s="70"/>
      <c r="AHS548" s="70"/>
      <c r="AHT548" s="70"/>
      <c r="AHU548" s="70"/>
      <c r="AHV548" s="70"/>
      <c r="AHW548" s="70"/>
      <c r="AHX548" s="70"/>
      <c r="AHY548" s="70"/>
      <c r="AHZ548" s="70"/>
      <c r="AIA548" s="70"/>
      <c r="AIB548" s="70"/>
      <c r="AIC548" s="70"/>
      <c r="AID548" s="70"/>
      <c r="AIE548" s="70"/>
      <c r="AIF548" s="70"/>
      <c r="AIG548" s="70"/>
      <c r="AIH548" s="70"/>
      <c r="AII548" s="70"/>
      <c r="AIJ548" s="70"/>
      <c r="AIK548" s="70"/>
      <c r="AIL548" s="70"/>
      <c r="AIM548" s="70"/>
      <c r="AIN548" s="70"/>
      <c r="AIO548" s="70"/>
      <c r="AIP548" s="70"/>
      <c r="AIQ548" s="70"/>
      <c r="AIR548" s="70"/>
      <c r="AIS548" s="70"/>
      <c r="AIT548" s="70"/>
      <c r="AIU548" s="70"/>
      <c r="AIV548" s="70"/>
      <c r="AIW548" s="70"/>
      <c r="AIX548" s="70"/>
      <c r="AIY548" s="70"/>
      <c r="AIZ548" s="70"/>
      <c r="AJA548" s="70"/>
      <c r="AJB548" s="70"/>
      <c r="AJC548" s="70"/>
      <c r="AJD548" s="70"/>
      <c r="AJE548" s="70"/>
      <c r="AJF548" s="70"/>
      <c r="AJG548" s="70"/>
      <c r="AJH548" s="70"/>
      <c r="AJI548" s="70"/>
      <c r="AJJ548" s="70"/>
      <c r="AJK548" s="70"/>
      <c r="AJL548" s="70"/>
      <c r="AJM548" s="70"/>
      <c r="AJN548" s="70"/>
      <c r="AJO548" s="70"/>
      <c r="AJP548" s="70"/>
      <c r="AJQ548" s="70"/>
      <c r="AJR548" s="70"/>
      <c r="AJS548" s="70"/>
      <c r="AJT548" s="70"/>
      <c r="AJU548" s="70"/>
      <c r="AJV548" s="70"/>
      <c r="AJW548" s="70"/>
      <c r="AJX548" s="70"/>
      <c r="AJY548" s="70"/>
      <c r="AJZ548" s="70"/>
      <c r="AKA548" s="70"/>
      <c r="AKB548" s="70"/>
      <c r="AKC548" s="70"/>
      <c r="AKD548" s="70"/>
      <c r="AKE548" s="70"/>
      <c r="AKF548" s="70"/>
      <c r="AKG548" s="70"/>
      <c r="AKH548" s="70"/>
      <c r="AKI548" s="70"/>
      <c r="AKJ548" s="70"/>
      <c r="AKK548" s="70"/>
      <c r="AKL548" s="70"/>
      <c r="AKM548" s="70"/>
      <c r="AKN548" s="70"/>
      <c r="AKO548" s="70"/>
      <c r="AKP548" s="70"/>
      <c r="AKQ548" s="70"/>
      <c r="AKR548" s="70"/>
      <c r="AKS548" s="70"/>
      <c r="AKT548" s="70"/>
      <c r="AKU548" s="70"/>
      <c r="AKV548" s="70"/>
      <c r="AKW548" s="70"/>
      <c r="AKX548" s="70"/>
      <c r="AKY548" s="70"/>
      <c r="AKZ548" s="70"/>
      <c r="ALA548" s="70"/>
      <c r="ALB548" s="70"/>
      <c r="ALC548" s="70"/>
      <c r="ALD548" s="70"/>
      <c r="ALE548" s="70"/>
      <c r="ALF548" s="70"/>
      <c r="ALG548" s="70"/>
      <c r="ALH548" s="70"/>
      <c r="ALI548" s="70"/>
      <c r="ALJ548" s="70"/>
      <c r="ALK548" s="70"/>
      <c r="ALL548" s="70"/>
      <c r="ALM548" s="70"/>
      <c r="ALN548" s="70"/>
      <c r="ALO548" s="70"/>
      <c r="ALP548" s="70"/>
      <c r="ALQ548" s="70"/>
      <c r="ALR548" s="70"/>
      <c r="ALS548" s="70"/>
      <c r="ALT548" s="70"/>
      <c r="ALU548" s="70"/>
      <c r="ALV548" s="70"/>
      <c r="ALW548" s="70"/>
      <c r="ALX548" s="70"/>
      <c r="ALY548" s="70"/>
      <c r="ALZ548" s="70"/>
      <c r="AMA548" s="70"/>
      <c r="AMB548" s="70"/>
      <c r="AMC548" s="70"/>
      <c r="AMD548" s="70"/>
      <c r="AME548" s="70"/>
      <c r="AMF548" s="70"/>
      <c r="AMG548" s="70"/>
      <c r="AMH548" s="70"/>
      <c r="AMI548" s="70"/>
      <c r="AMK548" s="70"/>
    </row>
    <row r="549" customFormat="false" ht="17.35" hidden="false" customHeight="false" outlineLevel="0" collapsed="false">
      <c r="A549" s="44"/>
    </row>
    <row r="550" customFormat="false" ht="17.35" hidden="false" customHeight="false" outlineLevel="0" collapsed="false">
      <c r="A550" s="44"/>
    </row>
    <row r="551" customFormat="false" ht="17.35" hidden="false" customHeight="false" outlineLevel="0" collapsed="false">
      <c r="A551" s="44"/>
    </row>
    <row r="552" customFormat="false" ht="17.35" hidden="false" customHeight="false" outlineLevel="0" collapsed="false">
      <c r="A552" s="44"/>
    </row>
    <row r="553" customFormat="false" ht="17.35" hidden="false" customHeight="false" outlineLevel="0" collapsed="false">
      <c r="A553" s="44"/>
    </row>
    <row r="554" customFormat="false" ht="17.35" hidden="false" customHeight="false" outlineLevel="0" collapsed="false">
      <c r="A554" s="44"/>
    </row>
    <row r="555" customFormat="false" ht="17.35" hidden="false" customHeight="false" outlineLevel="0" collapsed="false">
      <c r="A555" s="44"/>
    </row>
    <row r="556" customFormat="false" ht="17.35" hidden="false" customHeight="false" outlineLevel="0" collapsed="false">
      <c r="A556" s="44"/>
    </row>
    <row r="557" customFormat="false" ht="17.35" hidden="false" customHeight="false" outlineLevel="0" collapsed="false">
      <c r="A557" s="44"/>
    </row>
    <row r="558" customFormat="false" ht="17.35" hidden="false" customHeight="false" outlineLevel="0" collapsed="false">
      <c r="A558" s="44"/>
    </row>
    <row r="559" customFormat="false" ht="17.35" hidden="false" customHeight="false" outlineLevel="0" collapsed="false">
      <c r="A559" s="44"/>
    </row>
    <row r="560" customFormat="false" ht="17.35" hidden="false" customHeight="false" outlineLevel="0" collapsed="false">
      <c r="A560" s="44"/>
    </row>
    <row r="561" customFormat="false" ht="17.35" hidden="false" customHeight="false" outlineLevel="0" collapsed="false">
      <c r="A561" s="44"/>
    </row>
    <row r="562" customFormat="false" ht="17.35" hidden="false" customHeight="false" outlineLevel="0" collapsed="false">
      <c r="A562" s="44"/>
    </row>
    <row r="563" customFormat="false" ht="17.35" hidden="false" customHeight="false" outlineLevel="0" collapsed="false">
      <c r="A563" s="44"/>
    </row>
    <row r="564" customFormat="false" ht="17.35" hidden="false" customHeight="false" outlineLevel="0" collapsed="false">
      <c r="A564" s="44"/>
    </row>
    <row r="565" customFormat="false" ht="17.35" hidden="false" customHeight="false" outlineLevel="0" collapsed="false">
      <c r="A565" s="44"/>
    </row>
    <row r="566" customFormat="false" ht="17.35" hidden="false" customHeight="false" outlineLevel="0" collapsed="false">
      <c r="A566" s="44"/>
    </row>
    <row r="567" customFormat="false" ht="17.35" hidden="false" customHeight="false" outlineLevel="0" collapsed="false">
      <c r="A567" s="44"/>
    </row>
    <row r="568" customFormat="false" ht="17.35" hidden="false" customHeight="false" outlineLevel="0" collapsed="false">
      <c r="A568" s="44"/>
    </row>
    <row r="569" customFormat="false" ht="17.35" hidden="false" customHeight="false" outlineLevel="0" collapsed="false">
      <c r="A569" s="44"/>
    </row>
    <row r="570" customFormat="false" ht="17.35" hidden="false" customHeight="false" outlineLevel="0" collapsed="false">
      <c r="A570" s="44"/>
    </row>
    <row r="571" customFormat="false" ht="17.35" hidden="false" customHeight="false" outlineLevel="0" collapsed="false">
      <c r="A571" s="44"/>
    </row>
    <row r="572" customFormat="false" ht="17.35" hidden="false" customHeight="false" outlineLevel="0" collapsed="false">
      <c r="A572" s="44"/>
    </row>
    <row r="573" customFormat="false" ht="17.35" hidden="false" customHeight="false" outlineLevel="0" collapsed="false">
      <c r="A573" s="44"/>
    </row>
    <row r="574" customFormat="false" ht="17.35" hidden="false" customHeight="false" outlineLevel="0" collapsed="false">
      <c r="A574" s="44"/>
    </row>
    <row r="575" customFormat="false" ht="17.35" hidden="false" customHeight="false" outlineLevel="0" collapsed="false">
      <c r="A575" s="44"/>
    </row>
    <row r="576" customFormat="false" ht="17.35" hidden="false" customHeight="false" outlineLevel="0" collapsed="false">
      <c r="A576" s="44"/>
    </row>
    <row r="577" customFormat="false" ht="17.35" hidden="false" customHeight="false" outlineLevel="0" collapsed="false">
      <c r="A577" s="44"/>
    </row>
    <row r="578" customFormat="false" ht="17.35" hidden="false" customHeight="false" outlineLevel="0" collapsed="false">
      <c r="A578" s="44"/>
    </row>
    <row r="579" customFormat="false" ht="17.35" hidden="false" customHeight="false" outlineLevel="0" collapsed="false">
      <c r="A579" s="44"/>
    </row>
    <row r="580" customFormat="false" ht="17.35" hidden="false" customHeight="false" outlineLevel="0" collapsed="false">
      <c r="A580" s="44"/>
    </row>
    <row r="581" customFormat="false" ht="17.35" hidden="false" customHeight="false" outlineLevel="0" collapsed="false">
      <c r="A581" s="44"/>
    </row>
    <row r="582" customFormat="false" ht="17.35" hidden="false" customHeight="false" outlineLevel="0" collapsed="false">
      <c r="A582" s="44"/>
    </row>
    <row r="583" customFormat="false" ht="17.35" hidden="false" customHeight="false" outlineLevel="0" collapsed="false">
      <c r="A583" s="44"/>
    </row>
    <row r="584" customFormat="false" ht="17.35" hidden="false" customHeight="false" outlineLevel="0" collapsed="false">
      <c r="A584" s="44"/>
    </row>
    <row r="585" customFormat="false" ht="17.35" hidden="false" customHeight="false" outlineLevel="0" collapsed="false">
      <c r="A585" s="44"/>
    </row>
    <row r="586" customFormat="false" ht="17.35" hidden="false" customHeight="false" outlineLevel="0" collapsed="false">
      <c r="A586" s="44"/>
    </row>
    <row r="587" customFormat="false" ht="17.35" hidden="false" customHeight="false" outlineLevel="0" collapsed="false">
      <c r="A587" s="44"/>
    </row>
    <row r="588" customFormat="false" ht="17.35" hidden="false" customHeight="false" outlineLevel="0" collapsed="false">
      <c r="A588" s="44"/>
    </row>
    <row r="589" customFormat="false" ht="17.35" hidden="false" customHeight="false" outlineLevel="0" collapsed="false">
      <c r="A589" s="44"/>
    </row>
    <row r="590" customFormat="false" ht="17.35" hidden="false" customHeight="false" outlineLevel="0" collapsed="false">
      <c r="A590" s="44"/>
    </row>
    <row r="591" customFormat="false" ht="17.35" hidden="false" customHeight="false" outlineLevel="0" collapsed="false">
      <c r="A591" s="44"/>
    </row>
    <row r="592" customFormat="false" ht="17.35" hidden="false" customHeight="false" outlineLevel="0" collapsed="false">
      <c r="A592" s="44"/>
    </row>
    <row r="593" customFormat="false" ht="17.35" hidden="false" customHeight="false" outlineLevel="0" collapsed="false">
      <c r="A593" s="44"/>
    </row>
    <row r="594" customFormat="false" ht="17.35" hidden="false" customHeight="false" outlineLevel="0" collapsed="false">
      <c r="A594" s="44"/>
    </row>
    <row r="595" customFormat="false" ht="17.35" hidden="false" customHeight="false" outlineLevel="0" collapsed="false">
      <c r="A595" s="44"/>
    </row>
    <row r="596" customFormat="false" ht="17.35" hidden="false" customHeight="false" outlineLevel="0" collapsed="false">
      <c r="A596" s="44"/>
    </row>
    <row r="597" customFormat="false" ht="17.35" hidden="false" customHeight="false" outlineLevel="0" collapsed="false">
      <c r="A597" s="44"/>
    </row>
    <row r="598" customFormat="false" ht="17.35" hidden="false" customHeight="false" outlineLevel="0" collapsed="false">
      <c r="A598" s="44"/>
    </row>
    <row r="599" customFormat="false" ht="17.35" hidden="false" customHeight="false" outlineLevel="0" collapsed="false">
      <c r="A599" s="44"/>
    </row>
    <row r="600" customFormat="false" ht="17.35" hidden="false" customHeight="false" outlineLevel="0" collapsed="false">
      <c r="A600" s="44"/>
    </row>
    <row r="601" customFormat="false" ht="17.35" hidden="false" customHeight="false" outlineLevel="0" collapsed="false">
      <c r="A601" s="44"/>
    </row>
    <row r="602" customFormat="false" ht="17.35" hidden="false" customHeight="false" outlineLevel="0" collapsed="false">
      <c r="A602" s="44"/>
    </row>
    <row r="603" customFormat="false" ht="17.35" hidden="false" customHeight="false" outlineLevel="0" collapsed="false">
      <c r="A603" s="44"/>
    </row>
    <row r="604" customFormat="false" ht="17.35" hidden="false" customHeight="false" outlineLevel="0" collapsed="false">
      <c r="A604" s="44"/>
    </row>
    <row r="605" customFormat="false" ht="17.35" hidden="false" customHeight="false" outlineLevel="0" collapsed="false">
      <c r="A605" s="44"/>
    </row>
    <row r="606" customFormat="false" ht="17.35" hidden="false" customHeight="false" outlineLevel="0" collapsed="false">
      <c r="A606" s="44"/>
    </row>
    <row r="607" customFormat="false" ht="17.35" hidden="false" customHeight="false" outlineLevel="0" collapsed="false">
      <c r="A607" s="44"/>
    </row>
    <row r="608" customFormat="false" ht="17.35" hidden="false" customHeight="false" outlineLevel="0" collapsed="false">
      <c r="A608" s="44"/>
    </row>
    <row r="609" customFormat="false" ht="17.35" hidden="false" customHeight="false" outlineLevel="0" collapsed="false">
      <c r="A609" s="44"/>
    </row>
    <row r="610" customFormat="false" ht="17.35" hidden="false" customHeight="false" outlineLevel="0" collapsed="false">
      <c r="A610" s="44"/>
    </row>
    <row r="611" customFormat="false" ht="17.35" hidden="false" customHeight="false" outlineLevel="0" collapsed="false">
      <c r="A611" s="44"/>
    </row>
    <row r="612" customFormat="false" ht="17.35" hidden="false" customHeight="false" outlineLevel="0" collapsed="false">
      <c r="A612" s="44"/>
    </row>
    <row r="613" customFormat="false" ht="17.35" hidden="false" customHeight="false" outlineLevel="0" collapsed="false">
      <c r="A613" s="44"/>
    </row>
    <row r="614" customFormat="false" ht="17.35" hidden="false" customHeight="false" outlineLevel="0" collapsed="false">
      <c r="A614" s="44"/>
    </row>
    <row r="615" customFormat="false" ht="17.35" hidden="false" customHeight="false" outlineLevel="0" collapsed="false">
      <c r="A615" s="44"/>
    </row>
    <row r="616" customFormat="false" ht="17.35" hidden="false" customHeight="false" outlineLevel="0" collapsed="false">
      <c r="A616" s="44"/>
    </row>
    <row r="617" customFormat="false" ht="17.35" hidden="false" customHeight="false" outlineLevel="0" collapsed="false">
      <c r="A617" s="44"/>
    </row>
    <row r="618" customFormat="false" ht="17.35" hidden="false" customHeight="false" outlineLevel="0" collapsed="false">
      <c r="A618" s="44"/>
    </row>
    <row r="619" customFormat="false" ht="17.35" hidden="false" customHeight="false" outlineLevel="0" collapsed="false">
      <c r="A619" s="44"/>
    </row>
    <row r="620" customFormat="false" ht="17.35" hidden="false" customHeight="false" outlineLevel="0" collapsed="false">
      <c r="A620" s="44"/>
    </row>
    <row r="621" customFormat="false" ht="17.35" hidden="false" customHeight="false" outlineLevel="0" collapsed="false">
      <c r="A621" s="44"/>
    </row>
    <row r="622" customFormat="false" ht="17.35" hidden="false" customHeight="false" outlineLevel="0" collapsed="false">
      <c r="A622" s="44"/>
    </row>
    <row r="623" customFormat="false" ht="17.35" hidden="false" customHeight="false" outlineLevel="0" collapsed="false">
      <c r="A623" s="44"/>
    </row>
    <row r="624" customFormat="false" ht="17.35" hidden="false" customHeight="false" outlineLevel="0" collapsed="false">
      <c r="A624" s="44"/>
    </row>
    <row r="625" s="70" customFormat="true" ht="17.35" hidden="false" customHeight="false" outlineLevel="0" collapsed="false">
      <c r="A625" s="44"/>
      <c r="B625" s="44"/>
      <c r="C625" s="45"/>
      <c r="D625" s="46"/>
      <c r="E625" s="47"/>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c r="DA625" s="48"/>
      <c r="DB625" s="48"/>
      <c r="DC625" s="48"/>
      <c r="DD625" s="48"/>
      <c r="DE625" s="48"/>
      <c r="DF625" s="48"/>
      <c r="DG625" s="48"/>
      <c r="DH625" s="48"/>
      <c r="DI625" s="48"/>
      <c r="DJ625" s="48"/>
      <c r="DK625" s="48"/>
      <c r="DL625" s="48"/>
      <c r="DM625" s="48"/>
      <c r="DN625" s="48"/>
      <c r="DO625" s="48"/>
      <c r="DP625" s="48"/>
      <c r="DQ625" s="48"/>
      <c r="DR625" s="48"/>
      <c r="DS625" s="48"/>
      <c r="DT625" s="48"/>
      <c r="DU625" s="48"/>
      <c r="DV625" s="48"/>
      <c r="DW625" s="48"/>
      <c r="DX625" s="48"/>
      <c r="DY625" s="48"/>
      <c r="DZ625" s="48"/>
      <c r="EA625" s="48"/>
      <c r="EB625" s="48"/>
      <c r="EC625" s="48"/>
      <c r="ED625" s="48"/>
      <c r="EE625" s="48"/>
      <c r="EF625" s="48"/>
      <c r="EG625" s="48"/>
      <c r="EH625" s="48"/>
      <c r="EI625" s="48"/>
      <c r="EJ625" s="48"/>
      <c r="EK625" s="48"/>
      <c r="EL625" s="48"/>
      <c r="EM625" s="48"/>
      <c r="EN625" s="48"/>
      <c r="EO625" s="48"/>
      <c r="EP625" s="48"/>
      <c r="EQ625" s="48"/>
      <c r="ER625" s="48"/>
      <c r="ES625" s="48"/>
      <c r="ET625" s="48"/>
      <c r="EU625" s="48"/>
      <c r="EV625" s="48"/>
      <c r="EW625" s="48"/>
      <c r="EX625" s="48"/>
      <c r="EY625" s="48"/>
      <c r="EZ625" s="48"/>
      <c r="FA625" s="48"/>
      <c r="FB625" s="48"/>
      <c r="FC625" s="48"/>
      <c r="FD625" s="48"/>
      <c r="FE625" s="48"/>
      <c r="FF625" s="48"/>
      <c r="FG625" s="48"/>
      <c r="FH625" s="48"/>
      <c r="FI625" s="48"/>
      <c r="FJ625" s="48"/>
      <c r="FK625" s="48"/>
      <c r="FL625" s="48"/>
      <c r="FM625" s="48"/>
      <c r="FN625" s="48"/>
      <c r="FO625" s="48"/>
      <c r="FP625" s="48"/>
      <c r="FQ625" s="48"/>
      <c r="FR625" s="48"/>
      <c r="FS625" s="48"/>
      <c r="FT625" s="48"/>
      <c r="FU625" s="48"/>
      <c r="FV625" s="48"/>
      <c r="FW625" s="48"/>
      <c r="FX625" s="48"/>
      <c r="FY625" s="48"/>
      <c r="FZ625" s="48"/>
      <c r="GA625" s="48"/>
      <c r="GB625" s="48"/>
      <c r="GC625" s="48"/>
      <c r="GD625" s="48"/>
      <c r="GE625" s="48"/>
      <c r="GF625" s="48"/>
      <c r="GG625" s="48"/>
      <c r="GH625" s="48"/>
      <c r="GI625" s="48"/>
      <c r="GJ625" s="48"/>
      <c r="GK625" s="48"/>
      <c r="GL625" s="48"/>
      <c r="GM625" s="48"/>
      <c r="GN625" s="48"/>
      <c r="GO625" s="48"/>
      <c r="GP625" s="48"/>
      <c r="GQ625" s="48"/>
      <c r="GR625" s="48"/>
      <c r="GS625" s="48"/>
      <c r="GT625" s="48"/>
      <c r="GU625" s="48"/>
      <c r="GV625" s="48"/>
      <c r="GW625" s="48"/>
      <c r="GX625" s="48"/>
      <c r="GY625" s="48"/>
      <c r="GZ625" s="48"/>
      <c r="HA625" s="48"/>
      <c r="HB625" s="48"/>
      <c r="HC625" s="48"/>
      <c r="HD625" s="48"/>
      <c r="HE625" s="48"/>
      <c r="HF625" s="48"/>
      <c r="HG625" s="48"/>
      <c r="HH625" s="48"/>
      <c r="HI625" s="48"/>
      <c r="HJ625" s="48"/>
      <c r="HK625" s="48"/>
      <c r="HL625" s="48"/>
      <c r="HM625" s="48"/>
      <c r="HN625" s="48"/>
      <c r="HO625" s="48"/>
      <c r="HP625" s="48"/>
      <c r="HQ625" s="48"/>
      <c r="HR625" s="48"/>
      <c r="HS625" s="48"/>
      <c r="HT625" s="48"/>
      <c r="HU625" s="48"/>
      <c r="HV625" s="48"/>
      <c r="HW625" s="48"/>
      <c r="HX625" s="48"/>
      <c r="HY625" s="48"/>
      <c r="HZ625" s="48"/>
      <c r="IA625" s="48"/>
      <c r="IB625" s="48"/>
      <c r="IC625" s="48"/>
      <c r="ID625" s="48"/>
      <c r="IE625" s="48"/>
      <c r="IF625" s="48"/>
      <c r="IG625" s="48"/>
      <c r="IH625" s="48"/>
      <c r="II625" s="48"/>
      <c r="IJ625" s="48"/>
      <c r="IK625" s="48"/>
      <c r="IL625" s="48"/>
      <c r="IM625" s="48"/>
      <c r="IN625" s="48"/>
      <c r="IO625" s="48"/>
      <c r="IP625" s="48"/>
      <c r="IQ625" s="48"/>
      <c r="IR625" s="48"/>
      <c r="IS625" s="48"/>
      <c r="IT625" s="48"/>
      <c r="IU625" s="48"/>
      <c r="IV625" s="48"/>
      <c r="IW625" s="48"/>
      <c r="IX625" s="48"/>
      <c r="IY625" s="48"/>
      <c r="IZ625" s="48"/>
      <c r="JA625" s="48"/>
      <c r="JB625" s="48"/>
      <c r="JC625" s="48"/>
      <c r="JD625" s="48"/>
      <c r="JE625" s="48"/>
      <c r="JF625" s="48"/>
      <c r="JG625" s="48"/>
      <c r="JH625" s="48"/>
      <c r="JI625" s="48"/>
      <c r="JJ625" s="48"/>
      <c r="JK625" s="48"/>
      <c r="JL625" s="48"/>
      <c r="JM625" s="48"/>
      <c r="JN625" s="48"/>
      <c r="JO625" s="48"/>
      <c r="JP625" s="48"/>
      <c r="JQ625" s="48"/>
      <c r="JR625" s="48"/>
      <c r="JS625" s="48"/>
      <c r="JT625" s="48"/>
      <c r="JU625" s="48"/>
      <c r="JV625" s="48"/>
      <c r="JW625" s="48"/>
      <c r="JX625" s="48"/>
      <c r="JY625" s="48"/>
      <c r="JZ625" s="48"/>
      <c r="KA625" s="48"/>
      <c r="KB625" s="48"/>
      <c r="KC625" s="48"/>
      <c r="KD625" s="48"/>
      <c r="KE625" s="48"/>
      <c r="KF625" s="48"/>
      <c r="KG625" s="48"/>
      <c r="KH625" s="48"/>
      <c r="KI625" s="48"/>
      <c r="KJ625" s="48"/>
      <c r="KK625" s="48"/>
      <c r="KL625" s="48"/>
      <c r="KM625" s="48"/>
      <c r="KN625" s="48"/>
      <c r="KO625" s="48"/>
      <c r="KP625" s="48"/>
      <c r="KQ625" s="48"/>
      <c r="KR625" s="48"/>
      <c r="KS625" s="48"/>
      <c r="KT625" s="48"/>
      <c r="KU625" s="48"/>
      <c r="KV625" s="48"/>
      <c r="KW625" s="48"/>
      <c r="KX625" s="48"/>
      <c r="KY625" s="48"/>
      <c r="KZ625" s="48"/>
      <c r="LA625" s="48"/>
      <c r="LB625" s="48"/>
      <c r="LC625" s="48"/>
      <c r="LD625" s="48"/>
      <c r="LE625" s="48"/>
      <c r="LF625" s="48"/>
      <c r="LG625" s="48"/>
      <c r="LH625" s="48"/>
      <c r="LI625" s="48"/>
      <c r="LJ625" s="48"/>
      <c r="LK625" s="48"/>
      <c r="LL625" s="48"/>
      <c r="LM625" s="48"/>
      <c r="LN625" s="48"/>
      <c r="LO625" s="48"/>
      <c r="LP625" s="48"/>
      <c r="LQ625" s="48"/>
      <c r="LR625" s="48"/>
      <c r="LS625" s="48"/>
      <c r="LT625" s="48"/>
      <c r="LU625" s="48"/>
      <c r="LV625" s="48"/>
      <c r="LW625" s="48"/>
      <c r="LX625" s="48"/>
      <c r="LY625" s="48"/>
      <c r="LZ625" s="48"/>
      <c r="MA625" s="48"/>
      <c r="MB625" s="48"/>
      <c r="MC625" s="48"/>
      <c r="MD625" s="48"/>
      <c r="ME625" s="48"/>
      <c r="MF625" s="48"/>
      <c r="MG625" s="48"/>
      <c r="MH625" s="48"/>
      <c r="MI625" s="48"/>
      <c r="MJ625" s="48"/>
      <c r="MK625" s="48"/>
      <c r="ML625" s="48"/>
      <c r="MM625" s="48"/>
      <c r="MN625" s="48"/>
      <c r="MO625" s="48"/>
      <c r="MP625" s="48"/>
      <c r="MQ625" s="48"/>
      <c r="MR625" s="48"/>
      <c r="MS625" s="48"/>
      <c r="MT625" s="48"/>
      <c r="MU625" s="48"/>
      <c r="MV625" s="48"/>
      <c r="MW625" s="48"/>
      <c r="MX625" s="48"/>
      <c r="MY625" s="48"/>
      <c r="MZ625" s="48"/>
      <c r="NA625" s="48"/>
      <c r="NB625" s="48"/>
      <c r="NC625" s="48"/>
      <c r="ND625" s="48"/>
      <c r="NE625" s="48"/>
      <c r="NF625" s="48"/>
      <c r="NG625" s="48"/>
      <c r="NH625" s="48"/>
      <c r="NI625" s="48"/>
      <c r="NJ625" s="48"/>
      <c r="NK625" s="48"/>
      <c r="NL625" s="48"/>
      <c r="NM625" s="48"/>
      <c r="NN625" s="48"/>
      <c r="NO625" s="48"/>
      <c r="NP625" s="48"/>
      <c r="NQ625" s="48"/>
      <c r="NR625" s="48"/>
      <c r="NS625" s="48"/>
      <c r="NT625" s="48"/>
      <c r="NU625" s="48"/>
      <c r="NV625" s="48"/>
      <c r="NW625" s="48"/>
      <c r="NX625" s="48"/>
      <c r="NY625" s="48"/>
      <c r="NZ625" s="48"/>
      <c r="OA625" s="48"/>
      <c r="OB625" s="48"/>
      <c r="OC625" s="48"/>
      <c r="OD625" s="48"/>
      <c r="OE625" s="48"/>
      <c r="OF625" s="48"/>
      <c r="OG625" s="48"/>
      <c r="OH625" s="48"/>
      <c r="OI625" s="48"/>
      <c r="OJ625" s="48"/>
      <c r="OK625" s="48"/>
      <c r="OL625" s="48"/>
      <c r="OM625" s="48"/>
      <c r="ON625" s="48"/>
      <c r="OO625" s="48"/>
      <c r="OP625" s="48"/>
      <c r="OQ625" s="48"/>
      <c r="OR625" s="48"/>
      <c r="OS625" s="48"/>
      <c r="OT625" s="48"/>
      <c r="OU625" s="48"/>
      <c r="OV625" s="48"/>
      <c r="OW625" s="48"/>
      <c r="OX625" s="48"/>
      <c r="OY625" s="48"/>
      <c r="OZ625" s="48"/>
      <c r="PA625" s="48"/>
      <c r="PB625" s="48"/>
      <c r="PC625" s="48"/>
      <c r="PD625" s="48"/>
      <c r="PE625" s="48"/>
      <c r="PF625" s="48"/>
      <c r="PG625" s="48"/>
      <c r="PH625" s="48"/>
      <c r="PI625" s="48"/>
      <c r="PJ625" s="48"/>
      <c r="PK625" s="48"/>
      <c r="PL625" s="48"/>
      <c r="PM625" s="48"/>
      <c r="PN625" s="48"/>
      <c r="PO625" s="48"/>
      <c r="PP625" s="48"/>
      <c r="PQ625" s="48"/>
      <c r="PR625" s="48"/>
      <c r="PS625" s="48"/>
      <c r="PT625" s="48"/>
      <c r="PU625" s="48"/>
      <c r="PV625" s="48"/>
      <c r="PW625" s="48"/>
      <c r="PX625" s="48"/>
      <c r="PY625" s="48"/>
      <c r="PZ625" s="48"/>
      <c r="QA625" s="48"/>
      <c r="QB625" s="48"/>
      <c r="QC625" s="48"/>
      <c r="QD625" s="48"/>
      <c r="QE625" s="48"/>
      <c r="QF625" s="48"/>
      <c r="QG625" s="48"/>
      <c r="QH625" s="48"/>
      <c r="QI625" s="48"/>
      <c r="QJ625" s="48"/>
      <c r="QK625" s="48"/>
      <c r="QL625" s="48"/>
      <c r="QM625" s="48"/>
      <c r="QN625" s="48"/>
      <c r="QO625" s="48"/>
      <c r="QP625" s="48"/>
      <c r="QQ625" s="48"/>
      <c r="QR625" s="48"/>
      <c r="QS625" s="48"/>
      <c r="QT625" s="48"/>
      <c r="QU625" s="48"/>
      <c r="QV625" s="48"/>
      <c r="QW625" s="48"/>
      <c r="QX625" s="48"/>
      <c r="QY625" s="48"/>
      <c r="QZ625" s="48"/>
      <c r="RA625" s="48"/>
      <c r="RB625" s="48"/>
      <c r="RC625" s="48"/>
      <c r="RD625" s="48"/>
      <c r="RE625" s="48"/>
      <c r="RF625" s="48"/>
      <c r="RG625" s="48"/>
      <c r="RH625" s="48"/>
      <c r="RI625" s="48"/>
      <c r="RJ625" s="48"/>
      <c r="RK625" s="48"/>
      <c r="RL625" s="48"/>
      <c r="RM625" s="48"/>
      <c r="RN625" s="48"/>
      <c r="RO625" s="48"/>
      <c r="RP625" s="48"/>
      <c r="RQ625" s="48"/>
      <c r="RR625" s="48"/>
      <c r="RS625" s="48"/>
      <c r="RT625" s="48"/>
      <c r="RU625" s="48"/>
      <c r="RV625" s="48"/>
      <c r="RW625" s="48"/>
      <c r="RX625" s="48"/>
      <c r="RY625" s="48"/>
      <c r="RZ625" s="48"/>
      <c r="SA625" s="48"/>
      <c r="SB625" s="48"/>
      <c r="SC625" s="48"/>
      <c r="SD625" s="48"/>
      <c r="SE625" s="48"/>
      <c r="SF625" s="48"/>
      <c r="SG625" s="48"/>
      <c r="SH625" s="48"/>
      <c r="SI625" s="48"/>
      <c r="SJ625" s="48"/>
      <c r="SK625" s="48"/>
      <c r="SL625" s="48"/>
      <c r="SM625" s="48"/>
      <c r="SN625" s="48"/>
      <c r="SO625" s="48"/>
      <c r="SP625" s="48"/>
      <c r="SQ625" s="48"/>
      <c r="SR625" s="48"/>
      <c r="SS625" s="48"/>
      <c r="ST625" s="48"/>
      <c r="SU625" s="48"/>
      <c r="SV625" s="48"/>
      <c r="SW625" s="48"/>
      <c r="SX625" s="48"/>
      <c r="SY625" s="48"/>
      <c r="SZ625" s="48"/>
      <c r="TA625" s="48"/>
      <c r="TB625" s="48"/>
      <c r="TC625" s="48"/>
      <c r="TD625" s="48"/>
      <c r="TE625" s="48"/>
      <c r="TF625" s="48"/>
      <c r="TG625" s="48"/>
      <c r="TH625" s="48"/>
      <c r="TI625" s="48"/>
      <c r="TJ625" s="48"/>
      <c r="TK625" s="48"/>
      <c r="TL625" s="48"/>
      <c r="TM625" s="48"/>
      <c r="TN625" s="48"/>
      <c r="TO625" s="48"/>
      <c r="TP625" s="48"/>
      <c r="TQ625" s="48"/>
      <c r="TR625" s="48"/>
      <c r="TS625" s="48"/>
      <c r="TT625" s="48"/>
      <c r="TU625" s="48"/>
      <c r="TV625" s="48"/>
      <c r="TW625" s="48"/>
      <c r="TX625" s="48"/>
      <c r="TY625" s="48"/>
      <c r="TZ625" s="48"/>
      <c r="UA625" s="48"/>
      <c r="UB625" s="48"/>
      <c r="UC625" s="48"/>
      <c r="UD625" s="48"/>
      <c r="UE625" s="48"/>
      <c r="UF625" s="48"/>
      <c r="UG625" s="48"/>
      <c r="UH625" s="48"/>
      <c r="UI625" s="48"/>
      <c r="UJ625" s="48"/>
      <c r="UK625" s="48"/>
      <c r="UL625" s="48"/>
      <c r="UM625" s="48"/>
      <c r="UN625" s="48"/>
      <c r="UO625" s="48"/>
      <c r="UP625" s="48"/>
      <c r="UQ625" s="48"/>
      <c r="UR625" s="48"/>
      <c r="US625" s="48"/>
      <c r="UT625" s="48"/>
      <c r="UU625" s="48"/>
      <c r="UV625" s="48"/>
      <c r="UW625" s="48"/>
      <c r="UX625" s="48"/>
      <c r="UY625" s="48"/>
      <c r="UZ625" s="48"/>
      <c r="VA625" s="48"/>
      <c r="VB625" s="48"/>
      <c r="VC625" s="48"/>
      <c r="VD625" s="48"/>
      <c r="VE625" s="48"/>
      <c r="VF625" s="48"/>
      <c r="VG625" s="48"/>
      <c r="VH625" s="48"/>
      <c r="VI625" s="48"/>
      <c r="VJ625" s="48"/>
      <c r="VK625" s="48"/>
      <c r="VL625" s="48"/>
      <c r="VM625" s="48"/>
      <c r="VN625" s="48"/>
      <c r="VO625" s="48"/>
      <c r="VP625" s="48"/>
      <c r="VQ625" s="48"/>
      <c r="VR625" s="48"/>
      <c r="VS625" s="48"/>
      <c r="VT625" s="48"/>
      <c r="VU625" s="48"/>
      <c r="VV625" s="48"/>
      <c r="VW625" s="48"/>
      <c r="VX625" s="48"/>
      <c r="VY625" s="48"/>
      <c r="VZ625" s="48"/>
      <c r="WA625" s="48"/>
      <c r="WB625" s="48"/>
      <c r="WC625" s="48"/>
      <c r="WD625" s="48"/>
      <c r="WE625" s="48"/>
      <c r="WF625" s="48"/>
      <c r="WG625" s="48"/>
      <c r="WH625" s="48"/>
      <c r="WI625" s="48"/>
      <c r="WJ625" s="48"/>
      <c r="WK625" s="48"/>
      <c r="WL625" s="48"/>
      <c r="WM625" s="48"/>
      <c r="WN625" s="48"/>
      <c r="WO625" s="48"/>
      <c r="WP625" s="48"/>
      <c r="WQ625" s="48"/>
      <c r="WR625" s="48"/>
      <c r="WS625" s="48"/>
      <c r="WT625" s="48"/>
      <c r="WU625" s="48"/>
      <c r="WV625" s="48"/>
      <c r="WW625" s="48"/>
      <c r="WX625" s="48"/>
      <c r="WY625" s="48"/>
      <c r="WZ625" s="48"/>
      <c r="XA625" s="48"/>
      <c r="XB625" s="48"/>
      <c r="XC625" s="48"/>
      <c r="XD625" s="48"/>
      <c r="XE625" s="48"/>
      <c r="XF625" s="48"/>
      <c r="XG625" s="48"/>
      <c r="XH625" s="48"/>
      <c r="XI625" s="48"/>
      <c r="XJ625" s="48"/>
      <c r="XK625" s="48"/>
      <c r="XL625" s="48"/>
      <c r="XM625" s="48"/>
      <c r="XN625" s="48"/>
      <c r="XO625" s="48"/>
      <c r="XP625" s="48"/>
      <c r="XQ625" s="48"/>
      <c r="XR625" s="48"/>
      <c r="XS625" s="48"/>
      <c r="XT625" s="48"/>
      <c r="XU625" s="48"/>
      <c r="XV625" s="48"/>
      <c r="XW625" s="48"/>
      <c r="XX625" s="48"/>
      <c r="XY625" s="48"/>
      <c r="XZ625" s="48"/>
      <c r="YA625" s="48"/>
      <c r="YB625" s="48"/>
      <c r="YC625" s="48"/>
      <c r="YD625" s="48"/>
      <c r="YE625" s="48"/>
      <c r="YF625" s="48"/>
      <c r="YG625" s="48"/>
      <c r="YH625" s="48"/>
      <c r="YI625" s="48"/>
      <c r="YJ625" s="48"/>
      <c r="YK625" s="48"/>
      <c r="YL625" s="48"/>
      <c r="YM625" s="48"/>
      <c r="YN625" s="48"/>
      <c r="YO625" s="48"/>
      <c r="YP625" s="48"/>
      <c r="YQ625" s="48"/>
      <c r="YR625" s="48"/>
      <c r="YS625" s="48"/>
      <c r="YT625" s="48"/>
      <c r="YU625" s="48"/>
      <c r="YV625" s="48"/>
      <c r="YW625" s="48"/>
      <c r="YX625" s="48"/>
      <c r="YY625" s="48"/>
      <c r="YZ625" s="48"/>
      <c r="ZA625" s="48"/>
      <c r="ZB625" s="48"/>
      <c r="ZC625" s="48"/>
      <c r="ZD625" s="48"/>
      <c r="ZE625" s="48"/>
      <c r="ZF625" s="48"/>
      <c r="ZG625" s="48"/>
      <c r="ZH625" s="48"/>
      <c r="ZI625" s="48"/>
      <c r="ZJ625" s="48"/>
      <c r="ZK625" s="48"/>
      <c r="ZL625" s="48"/>
      <c r="ZM625" s="48"/>
      <c r="ZN625" s="48"/>
      <c r="ZO625" s="48"/>
      <c r="ZP625" s="48"/>
      <c r="ZQ625" s="48"/>
      <c r="ZR625" s="48"/>
      <c r="ZS625" s="48"/>
      <c r="ZT625" s="48"/>
      <c r="ZU625" s="48"/>
      <c r="ZV625" s="48"/>
      <c r="ZW625" s="48"/>
      <c r="ZX625" s="48"/>
      <c r="ZY625" s="48"/>
      <c r="ZZ625" s="48"/>
      <c r="AAA625" s="48"/>
      <c r="AAB625" s="48"/>
      <c r="AAC625" s="48"/>
      <c r="AAD625" s="48"/>
      <c r="AAE625" s="48"/>
      <c r="AAF625" s="48"/>
      <c r="AAG625" s="48"/>
      <c r="AAH625" s="48"/>
      <c r="AAI625" s="48"/>
      <c r="AAJ625" s="48"/>
      <c r="AAK625" s="48"/>
      <c r="AAL625" s="48"/>
      <c r="AAM625" s="48"/>
      <c r="AAN625" s="48"/>
      <c r="AAO625" s="48"/>
      <c r="AAP625" s="48"/>
      <c r="AAQ625" s="48"/>
      <c r="AAR625" s="48"/>
      <c r="AAS625" s="48"/>
      <c r="AAT625" s="48"/>
      <c r="AAU625" s="48"/>
      <c r="AAV625" s="48"/>
      <c r="AAW625" s="48"/>
      <c r="AAX625" s="48"/>
      <c r="AAY625" s="48"/>
      <c r="AAZ625" s="48"/>
      <c r="ABA625" s="48"/>
      <c r="ABB625" s="48"/>
      <c r="ABC625" s="48"/>
      <c r="ABD625" s="48"/>
      <c r="ABE625" s="48"/>
      <c r="ABF625" s="48"/>
      <c r="ABG625" s="48"/>
      <c r="ABH625" s="48"/>
      <c r="ABI625" s="48"/>
      <c r="ABJ625" s="48"/>
      <c r="ABK625" s="48"/>
      <c r="ABL625" s="48"/>
      <c r="ABM625" s="48"/>
      <c r="ABN625" s="48"/>
      <c r="ABO625" s="48"/>
      <c r="ABP625" s="48"/>
      <c r="ABQ625" s="48"/>
      <c r="ABR625" s="48"/>
      <c r="ABS625" s="48"/>
      <c r="ABT625" s="48"/>
      <c r="ABU625" s="48"/>
      <c r="ABV625" s="48"/>
      <c r="ABW625" s="48"/>
      <c r="ABX625" s="48"/>
      <c r="ABY625" s="48"/>
      <c r="ABZ625" s="48"/>
      <c r="ACA625" s="48"/>
      <c r="ACB625" s="48"/>
      <c r="ACC625" s="48"/>
      <c r="ACD625" s="48"/>
      <c r="ACE625" s="48"/>
      <c r="ACF625" s="48"/>
      <c r="ACG625" s="48"/>
      <c r="ACH625" s="48"/>
      <c r="ACI625" s="48"/>
      <c r="ACJ625" s="48"/>
      <c r="ACK625" s="48"/>
      <c r="ACL625" s="48"/>
      <c r="ACM625" s="48"/>
      <c r="ACN625" s="48"/>
      <c r="ACO625" s="48"/>
      <c r="ACP625" s="48"/>
      <c r="ACQ625" s="48"/>
      <c r="ACR625" s="48"/>
      <c r="ACS625" s="48"/>
      <c r="ACT625" s="48"/>
      <c r="ACU625" s="48"/>
      <c r="ACV625" s="48"/>
      <c r="ACW625" s="48"/>
      <c r="ACX625" s="48"/>
      <c r="ACY625" s="48"/>
      <c r="ACZ625" s="48"/>
      <c r="ADA625" s="48"/>
      <c r="ADB625" s="48"/>
      <c r="ADC625" s="48"/>
      <c r="ADD625" s="48"/>
      <c r="ADE625" s="48"/>
      <c r="ADF625" s="48"/>
      <c r="ADG625" s="48"/>
      <c r="ADH625" s="48"/>
      <c r="ADI625" s="48"/>
      <c r="ADJ625" s="48"/>
      <c r="ADK625" s="48"/>
      <c r="ADL625" s="48"/>
      <c r="ADM625" s="48"/>
      <c r="ADN625" s="48"/>
      <c r="ADO625" s="48"/>
      <c r="ADP625" s="48"/>
      <c r="ADQ625" s="48"/>
      <c r="ADR625" s="48"/>
      <c r="ADS625" s="48"/>
      <c r="ADT625" s="48"/>
      <c r="ADU625" s="48"/>
      <c r="ADV625" s="48"/>
      <c r="ADW625" s="48"/>
      <c r="ADX625" s="48"/>
      <c r="ADY625" s="48"/>
      <c r="ADZ625" s="48"/>
      <c r="AEA625" s="48"/>
      <c r="AEB625" s="48"/>
      <c r="AEC625" s="48"/>
      <c r="AED625" s="48"/>
      <c r="AEE625" s="48"/>
      <c r="AEF625" s="48"/>
      <c r="AEG625" s="48"/>
      <c r="AEH625" s="48"/>
      <c r="AEI625" s="48"/>
      <c r="AEJ625" s="48"/>
      <c r="AEK625" s="48"/>
      <c r="AEL625" s="48"/>
      <c r="AEM625" s="48"/>
      <c r="AEN625" s="48"/>
      <c r="AEO625" s="48"/>
      <c r="AEP625" s="48"/>
      <c r="AEQ625" s="48"/>
      <c r="AER625" s="48"/>
      <c r="AES625" s="48"/>
      <c r="AET625" s="48"/>
      <c r="AEU625" s="48"/>
      <c r="AEV625" s="48"/>
      <c r="AEW625" s="48"/>
      <c r="AEX625" s="48"/>
      <c r="AEY625" s="48"/>
      <c r="AEZ625" s="48"/>
      <c r="AFA625" s="48"/>
      <c r="AFB625" s="48"/>
      <c r="AFC625" s="48"/>
      <c r="AFD625" s="48"/>
      <c r="AFE625" s="48"/>
      <c r="AFF625" s="48"/>
      <c r="AFG625" s="48"/>
      <c r="AFH625" s="48"/>
      <c r="AFI625" s="48"/>
      <c r="AFJ625" s="48"/>
      <c r="AFK625" s="48"/>
      <c r="AFL625" s="48"/>
      <c r="AFM625" s="48"/>
      <c r="AFN625" s="48"/>
      <c r="AFO625" s="48"/>
      <c r="AFP625" s="48"/>
      <c r="AFQ625" s="48"/>
      <c r="AFR625" s="48"/>
      <c r="AFS625" s="48"/>
      <c r="AFT625" s="48"/>
      <c r="AFU625" s="48"/>
      <c r="AFV625" s="48"/>
      <c r="AFW625" s="48"/>
      <c r="AFX625" s="48"/>
      <c r="AFY625" s="48"/>
      <c r="AFZ625" s="48"/>
      <c r="AGA625" s="48"/>
      <c r="AGB625" s="48"/>
      <c r="AGC625" s="48"/>
      <c r="AGD625" s="48"/>
      <c r="AGE625" s="48"/>
      <c r="AGF625" s="48"/>
      <c r="AGG625" s="48"/>
      <c r="AGH625" s="48"/>
      <c r="AGI625" s="48"/>
      <c r="AGJ625" s="48"/>
      <c r="AGK625" s="48"/>
      <c r="AGL625" s="48"/>
      <c r="AGM625" s="48"/>
      <c r="AGN625" s="48"/>
      <c r="AGO625" s="48"/>
      <c r="AGP625" s="48"/>
      <c r="AGQ625" s="48"/>
      <c r="AGR625" s="48"/>
      <c r="AGS625" s="48"/>
      <c r="AGT625" s="48"/>
      <c r="AGU625" s="48"/>
      <c r="AGV625" s="48"/>
      <c r="AGW625" s="48"/>
      <c r="AGX625" s="48"/>
      <c r="AGY625" s="48"/>
      <c r="AGZ625" s="48"/>
      <c r="AHA625" s="48"/>
      <c r="AHB625" s="48"/>
      <c r="AHC625" s="48"/>
      <c r="AHD625" s="48"/>
      <c r="AHE625" s="48"/>
      <c r="AHF625" s="48"/>
      <c r="AHG625" s="48"/>
      <c r="AHH625" s="48"/>
      <c r="AHI625" s="48"/>
      <c r="AHJ625" s="48"/>
      <c r="AHK625" s="48"/>
      <c r="AHL625" s="48"/>
      <c r="AHM625" s="48"/>
      <c r="AHN625" s="48"/>
      <c r="AHO625" s="48"/>
      <c r="AHP625" s="48"/>
      <c r="AHQ625" s="48"/>
      <c r="AHR625" s="48"/>
      <c r="AHS625" s="48"/>
      <c r="AHT625" s="48"/>
      <c r="AHU625" s="48"/>
      <c r="AHV625" s="48"/>
      <c r="AHW625" s="48"/>
      <c r="AHX625" s="48"/>
      <c r="AHY625" s="48"/>
      <c r="AHZ625" s="48"/>
      <c r="AIA625" s="48"/>
      <c r="AIB625" s="48"/>
      <c r="AIC625" s="48"/>
      <c r="AID625" s="48"/>
      <c r="AIE625" s="48"/>
      <c r="AIF625" s="48"/>
      <c r="AIG625" s="48"/>
      <c r="AIH625" s="48"/>
      <c r="AII625" s="48"/>
      <c r="AIJ625" s="48"/>
      <c r="AIK625" s="48"/>
      <c r="AIL625" s="48"/>
      <c r="AIM625" s="48"/>
      <c r="AIN625" s="48"/>
      <c r="AIO625" s="48"/>
      <c r="AIP625" s="48"/>
      <c r="AIQ625" s="48"/>
      <c r="AIR625" s="48"/>
      <c r="AIS625" s="48"/>
      <c r="AIT625" s="48"/>
      <c r="AIU625" s="48"/>
      <c r="AIV625" s="48"/>
      <c r="AIW625" s="48"/>
      <c r="AIX625" s="48"/>
      <c r="AIY625" s="48"/>
      <c r="AIZ625" s="48"/>
      <c r="AJA625" s="48"/>
      <c r="AJB625" s="48"/>
      <c r="AJC625" s="48"/>
      <c r="AJD625" s="48"/>
      <c r="AJE625" s="48"/>
      <c r="AJF625" s="48"/>
      <c r="AJG625" s="48"/>
      <c r="AJH625" s="48"/>
      <c r="AJI625" s="48"/>
      <c r="AJJ625" s="48"/>
      <c r="AJK625" s="48"/>
      <c r="AJL625" s="48"/>
      <c r="AJM625" s="48"/>
      <c r="AJN625" s="48"/>
      <c r="AJO625" s="48"/>
      <c r="AJP625" s="48"/>
      <c r="AJQ625" s="48"/>
      <c r="AJR625" s="48"/>
      <c r="AJS625" s="48"/>
      <c r="AJT625" s="48"/>
      <c r="AJU625" s="48"/>
      <c r="AJV625" s="48"/>
      <c r="AJW625" s="48"/>
      <c r="AJX625" s="48"/>
      <c r="AJY625" s="48"/>
      <c r="AJZ625" s="48"/>
      <c r="AKA625" s="48"/>
      <c r="AKB625" s="48"/>
      <c r="AKC625" s="48"/>
      <c r="AKD625" s="48"/>
      <c r="AKE625" s="48"/>
      <c r="AKF625" s="48"/>
      <c r="AKG625" s="48"/>
      <c r="AKH625" s="48"/>
      <c r="AKI625" s="48"/>
      <c r="AKJ625" s="48"/>
      <c r="AKK625" s="48"/>
      <c r="AKL625" s="48"/>
      <c r="AKM625" s="48"/>
      <c r="AKN625" s="48"/>
      <c r="AKO625" s="48"/>
      <c r="AKP625" s="48"/>
      <c r="AKQ625" s="48"/>
      <c r="AKR625" s="48"/>
      <c r="AKS625" s="48"/>
      <c r="AKT625" s="48"/>
      <c r="AKU625" s="48"/>
      <c r="AKV625" s="48"/>
      <c r="AKW625" s="48"/>
      <c r="AKX625" s="48"/>
      <c r="AKY625" s="48"/>
      <c r="AKZ625" s="48"/>
      <c r="ALA625" s="48"/>
      <c r="ALB625" s="48"/>
      <c r="ALC625" s="48"/>
      <c r="ALD625" s="48"/>
      <c r="ALE625" s="48"/>
      <c r="ALF625" s="48"/>
      <c r="ALG625" s="48"/>
      <c r="ALH625" s="48"/>
      <c r="ALI625" s="48"/>
      <c r="ALJ625" s="48"/>
      <c r="ALK625" s="48"/>
      <c r="ALL625" s="48"/>
      <c r="ALM625" s="48"/>
      <c r="ALN625" s="48"/>
      <c r="ALO625" s="48"/>
      <c r="ALP625" s="48"/>
      <c r="ALQ625" s="48"/>
      <c r="ALR625" s="48"/>
      <c r="ALS625" s="48"/>
      <c r="ALT625" s="48"/>
      <c r="ALU625" s="48"/>
      <c r="ALV625" s="48"/>
      <c r="ALW625" s="48"/>
      <c r="ALX625" s="48"/>
      <c r="ALY625" s="48"/>
      <c r="ALZ625" s="48"/>
      <c r="AMA625" s="48"/>
      <c r="AMB625" s="48"/>
      <c r="AMC625" s="48"/>
      <c r="AMD625" s="48"/>
      <c r="AME625" s="48"/>
      <c r="AMF625" s="48"/>
      <c r="AMG625" s="48"/>
      <c r="AMH625" s="48"/>
      <c r="AMI625" s="48"/>
      <c r="AMJ625" s="2"/>
      <c r="AMK625" s="2"/>
    </row>
    <row r="626" customFormat="false" ht="17.35" hidden="false" customHeight="false" outlineLevel="0" collapsed="false">
      <c r="A626" s="44"/>
    </row>
    <row r="627" customFormat="false" ht="17.35" hidden="false" customHeight="false" outlineLevel="0" collapsed="false">
      <c r="A627" s="44"/>
    </row>
    <row r="628" customFormat="false" ht="17.35" hidden="false" customHeight="false" outlineLevel="0" collapsed="false">
      <c r="A628" s="44"/>
    </row>
    <row r="629" customFormat="false" ht="17.35" hidden="false" customHeight="false" outlineLevel="0" collapsed="false">
      <c r="A629" s="44"/>
    </row>
    <row r="630" customFormat="false" ht="17.35" hidden="false" customHeight="false" outlineLevel="0" collapsed="false">
      <c r="A630" s="65"/>
      <c r="F630" s="70"/>
      <c r="G630" s="70"/>
      <c r="H630" s="70"/>
      <c r="I630" s="70"/>
      <c r="J630" s="70"/>
      <c r="K630" s="70"/>
      <c r="L630" s="70"/>
      <c r="M630" s="70"/>
      <c r="N630" s="70"/>
      <c r="O630" s="70"/>
      <c r="P630" s="70"/>
      <c r="Q630" s="70"/>
      <c r="R630" s="70"/>
      <c r="S630" s="70"/>
      <c r="T630" s="70"/>
      <c r="U630" s="70"/>
      <c r="V630" s="70"/>
      <c r="W630" s="70"/>
      <c r="X630" s="70"/>
      <c r="Y630" s="70"/>
      <c r="Z630" s="70"/>
      <c r="AA630" s="70"/>
      <c r="AB630" s="70"/>
      <c r="AC630" s="70"/>
      <c r="AD630" s="70"/>
      <c r="AE630" s="70"/>
      <c r="AF630" s="70"/>
      <c r="AG630" s="70"/>
      <c r="AH630" s="70"/>
      <c r="AI630" s="70"/>
      <c r="AJ630" s="70"/>
      <c r="AK630" s="70"/>
      <c r="AL630" s="70"/>
      <c r="AM630" s="70"/>
      <c r="AN630" s="70"/>
      <c r="AO630" s="70"/>
      <c r="AP630" s="70"/>
      <c r="AQ630" s="70"/>
      <c r="AR630" s="70"/>
      <c r="AS630" s="70"/>
      <c r="AT630" s="70"/>
      <c r="AU630" s="70"/>
      <c r="AV630" s="70"/>
      <c r="AW630" s="70"/>
      <c r="AX630" s="70"/>
      <c r="AY630" s="70"/>
      <c r="AZ630" s="70"/>
      <c r="BA630" s="70"/>
      <c r="BB630" s="70"/>
      <c r="BC630" s="70"/>
      <c r="BD630" s="70"/>
      <c r="BE630" s="70"/>
      <c r="BF630" s="70"/>
      <c r="BG630" s="70"/>
      <c r="BH630" s="70"/>
      <c r="BI630" s="70"/>
      <c r="BJ630" s="70"/>
      <c r="BK630" s="70"/>
      <c r="BL630" s="70"/>
      <c r="BM630" s="70"/>
      <c r="BN630" s="70"/>
      <c r="BO630" s="70"/>
      <c r="BP630" s="70"/>
      <c r="BQ630" s="70"/>
      <c r="BR630" s="70"/>
      <c r="BS630" s="70"/>
      <c r="BT630" s="70"/>
      <c r="BU630" s="70"/>
      <c r="BV630" s="70"/>
      <c r="BW630" s="70"/>
      <c r="BX630" s="70"/>
      <c r="BY630" s="70"/>
      <c r="BZ630" s="70"/>
      <c r="CA630" s="70"/>
      <c r="CB630" s="70"/>
      <c r="CC630" s="70"/>
      <c r="CD630" s="70"/>
      <c r="CE630" s="70"/>
      <c r="CF630" s="70"/>
      <c r="CG630" s="70"/>
      <c r="CH630" s="70"/>
      <c r="CI630" s="70"/>
      <c r="CJ630" s="70"/>
      <c r="CK630" s="70"/>
      <c r="CL630" s="70"/>
      <c r="CM630" s="70"/>
      <c r="CN630" s="70"/>
      <c r="CO630" s="70"/>
      <c r="CP630" s="70"/>
      <c r="CQ630" s="70"/>
      <c r="CR630" s="70"/>
      <c r="CS630" s="70"/>
      <c r="CT630" s="70"/>
      <c r="CU630" s="70"/>
      <c r="CV630" s="70"/>
      <c r="CW630" s="70"/>
      <c r="CX630" s="70"/>
      <c r="CY630" s="70"/>
      <c r="CZ630" s="70"/>
      <c r="DA630" s="70"/>
      <c r="DB630" s="70"/>
      <c r="DC630" s="70"/>
      <c r="DD630" s="70"/>
      <c r="DE630" s="70"/>
      <c r="DF630" s="70"/>
      <c r="DG630" s="70"/>
      <c r="DH630" s="70"/>
      <c r="DI630" s="70"/>
      <c r="DJ630" s="70"/>
      <c r="DK630" s="70"/>
      <c r="DL630" s="70"/>
      <c r="DM630" s="70"/>
      <c r="DN630" s="70"/>
      <c r="DO630" s="70"/>
      <c r="DP630" s="70"/>
      <c r="DQ630" s="70"/>
      <c r="DR630" s="70"/>
      <c r="DS630" s="70"/>
      <c r="DT630" s="70"/>
      <c r="DU630" s="70"/>
      <c r="DV630" s="70"/>
      <c r="DW630" s="70"/>
      <c r="DX630" s="70"/>
      <c r="DY630" s="70"/>
      <c r="DZ630" s="70"/>
      <c r="EA630" s="70"/>
      <c r="EB630" s="70"/>
      <c r="EC630" s="70"/>
      <c r="ED630" s="70"/>
      <c r="EE630" s="70"/>
      <c r="EF630" s="70"/>
      <c r="EG630" s="70"/>
      <c r="EH630" s="70"/>
      <c r="EI630" s="70"/>
      <c r="EJ630" s="70"/>
      <c r="EK630" s="70"/>
      <c r="EL630" s="70"/>
      <c r="EM630" s="70"/>
      <c r="EN630" s="70"/>
      <c r="EO630" s="70"/>
      <c r="EP630" s="70"/>
      <c r="EQ630" s="70"/>
      <c r="ER630" s="70"/>
      <c r="ES630" s="70"/>
      <c r="ET630" s="70"/>
      <c r="EU630" s="70"/>
      <c r="EV630" s="70"/>
      <c r="EW630" s="70"/>
      <c r="EX630" s="70"/>
      <c r="EY630" s="70"/>
      <c r="EZ630" s="70"/>
      <c r="FA630" s="70"/>
      <c r="FB630" s="70"/>
      <c r="FC630" s="70"/>
      <c r="FD630" s="70"/>
      <c r="FE630" s="70"/>
      <c r="FF630" s="70"/>
      <c r="FG630" s="70"/>
      <c r="FH630" s="70"/>
      <c r="FI630" s="70"/>
      <c r="FJ630" s="70"/>
      <c r="FK630" s="70"/>
      <c r="FL630" s="70"/>
      <c r="FM630" s="70"/>
      <c r="FN630" s="70"/>
      <c r="FO630" s="70"/>
      <c r="FP630" s="70"/>
      <c r="FQ630" s="70"/>
      <c r="FR630" s="70"/>
      <c r="FS630" s="70"/>
      <c r="FT630" s="70"/>
      <c r="FU630" s="70"/>
      <c r="FV630" s="70"/>
      <c r="FW630" s="70"/>
      <c r="FX630" s="70"/>
      <c r="FY630" s="70"/>
      <c r="FZ630" s="70"/>
      <c r="GA630" s="70"/>
      <c r="GB630" s="70"/>
      <c r="GC630" s="70"/>
      <c r="GD630" s="70"/>
      <c r="GE630" s="70"/>
      <c r="GF630" s="70"/>
      <c r="GG630" s="70"/>
      <c r="GH630" s="70"/>
      <c r="GI630" s="70"/>
      <c r="GJ630" s="70"/>
      <c r="GK630" s="70"/>
      <c r="GL630" s="70"/>
      <c r="GM630" s="70"/>
      <c r="GN630" s="70"/>
      <c r="GO630" s="70"/>
      <c r="GP630" s="70"/>
      <c r="GQ630" s="70"/>
      <c r="GR630" s="70"/>
      <c r="GS630" s="70"/>
      <c r="GT630" s="70"/>
      <c r="GU630" s="70"/>
      <c r="GV630" s="70"/>
      <c r="GW630" s="70"/>
      <c r="GX630" s="70"/>
      <c r="GY630" s="70"/>
      <c r="GZ630" s="70"/>
      <c r="HA630" s="70"/>
      <c r="HB630" s="70"/>
      <c r="HC630" s="70"/>
      <c r="HD630" s="70"/>
      <c r="HE630" s="70"/>
      <c r="HF630" s="70"/>
      <c r="HG630" s="70"/>
      <c r="HH630" s="70"/>
      <c r="HI630" s="70"/>
      <c r="HJ630" s="70"/>
      <c r="HK630" s="70"/>
      <c r="HL630" s="70"/>
      <c r="HM630" s="70"/>
      <c r="HN630" s="70"/>
      <c r="HO630" s="70"/>
      <c r="HP630" s="70"/>
      <c r="HQ630" s="70"/>
      <c r="HR630" s="70"/>
      <c r="HS630" s="70"/>
      <c r="HT630" s="70"/>
      <c r="HU630" s="70"/>
      <c r="HV630" s="70"/>
      <c r="HW630" s="70"/>
      <c r="HX630" s="70"/>
      <c r="HY630" s="70"/>
      <c r="HZ630" s="70"/>
      <c r="IA630" s="70"/>
      <c r="IB630" s="70"/>
      <c r="IC630" s="70"/>
      <c r="ID630" s="70"/>
      <c r="IE630" s="70"/>
      <c r="IF630" s="70"/>
      <c r="IG630" s="70"/>
      <c r="IH630" s="70"/>
      <c r="II630" s="70"/>
      <c r="IJ630" s="70"/>
      <c r="IK630" s="70"/>
      <c r="IL630" s="70"/>
      <c r="IM630" s="70"/>
      <c r="IN630" s="70"/>
      <c r="IO630" s="70"/>
      <c r="IP630" s="70"/>
      <c r="IQ630" s="70"/>
      <c r="IR630" s="70"/>
      <c r="IS630" s="70"/>
      <c r="IT630" s="70"/>
      <c r="IU630" s="70"/>
      <c r="IV630" s="70"/>
      <c r="IW630" s="70"/>
      <c r="IX630" s="70"/>
      <c r="IY630" s="70"/>
      <c r="IZ630" s="70"/>
      <c r="JA630" s="70"/>
      <c r="JB630" s="70"/>
      <c r="JC630" s="70"/>
      <c r="JD630" s="70"/>
      <c r="JE630" s="70"/>
      <c r="JF630" s="70"/>
      <c r="JG630" s="70"/>
      <c r="JH630" s="70"/>
      <c r="JI630" s="70"/>
      <c r="JJ630" s="70"/>
      <c r="JK630" s="70"/>
      <c r="JL630" s="70"/>
      <c r="JM630" s="70"/>
      <c r="JN630" s="70"/>
      <c r="JO630" s="70"/>
      <c r="JP630" s="70"/>
      <c r="JQ630" s="70"/>
      <c r="JR630" s="70"/>
      <c r="JS630" s="70"/>
      <c r="JT630" s="70"/>
      <c r="JU630" s="70"/>
      <c r="JV630" s="70"/>
      <c r="JW630" s="70"/>
      <c r="JX630" s="70"/>
      <c r="JY630" s="70"/>
      <c r="JZ630" s="70"/>
      <c r="KA630" s="70"/>
      <c r="KB630" s="70"/>
      <c r="KC630" s="70"/>
      <c r="KD630" s="70"/>
      <c r="KE630" s="70"/>
      <c r="KF630" s="70"/>
      <c r="KG630" s="70"/>
      <c r="KH630" s="70"/>
      <c r="KI630" s="70"/>
      <c r="KJ630" s="70"/>
      <c r="KK630" s="70"/>
      <c r="KL630" s="70"/>
      <c r="KM630" s="70"/>
      <c r="KN630" s="70"/>
      <c r="KO630" s="70"/>
      <c r="KP630" s="70"/>
      <c r="KQ630" s="70"/>
      <c r="KR630" s="70"/>
      <c r="KS630" s="70"/>
      <c r="KT630" s="70"/>
      <c r="KU630" s="70"/>
      <c r="KV630" s="70"/>
      <c r="KW630" s="70"/>
      <c r="KX630" s="70"/>
      <c r="KY630" s="70"/>
      <c r="KZ630" s="70"/>
      <c r="LA630" s="70"/>
      <c r="LB630" s="70"/>
      <c r="LC630" s="70"/>
      <c r="LD630" s="70"/>
      <c r="LE630" s="70"/>
      <c r="LF630" s="70"/>
      <c r="LG630" s="70"/>
      <c r="LH630" s="70"/>
      <c r="LI630" s="70"/>
      <c r="LJ630" s="70"/>
      <c r="LK630" s="70"/>
      <c r="LL630" s="70"/>
      <c r="LM630" s="70"/>
      <c r="LN630" s="70"/>
      <c r="LO630" s="70"/>
      <c r="LP630" s="70"/>
      <c r="LQ630" s="70"/>
      <c r="LR630" s="70"/>
      <c r="LS630" s="70"/>
      <c r="LT630" s="70"/>
      <c r="LU630" s="70"/>
      <c r="LV630" s="70"/>
      <c r="LW630" s="70"/>
      <c r="LX630" s="70"/>
      <c r="LY630" s="70"/>
      <c r="LZ630" s="70"/>
      <c r="MA630" s="70"/>
      <c r="MB630" s="70"/>
      <c r="MC630" s="70"/>
      <c r="MD630" s="70"/>
      <c r="ME630" s="70"/>
      <c r="MF630" s="70"/>
      <c r="MG630" s="70"/>
      <c r="MH630" s="70"/>
      <c r="MI630" s="70"/>
      <c r="MJ630" s="70"/>
      <c r="MK630" s="70"/>
      <c r="ML630" s="70"/>
      <c r="MM630" s="70"/>
      <c r="MN630" s="70"/>
      <c r="MO630" s="70"/>
      <c r="MP630" s="70"/>
      <c r="MQ630" s="70"/>
      <c r="MR630" s="70"/>
      <c r="MS630" s="70"/>
      <c r="MT630" s="70"/>
      <c r="MU630" s="70"/>
      <c r="MV630" s="70"/>
      <c r="MW630" s="70"/>
      <c r="MX630" s="70"/>
      <c r="MY630" s="70"/>
      <c r="MZ630" s="70"/>
      <c r="NA630" s="70"/>
      <c r="NB630" s="70"/>
      <c r="NC630" s="70"/>
      <c r="ND630" s="70"/>
      <c r="NE630" s="70"/>
      <c r="NF630" s="70"/>
      <c r="NG630" s="70"/>
      <c r="NH630" s="70"/>
      <c r="NI630" s="70"/>
      <c r="NJ630" s="70"/>
      <c r="NK630" s="70"/>
      <c r="NL630" s="70"/>
      <c r="NM630" s="70"/>
      <c r="NN630" s="70"/>
      <c r="NO630" s="70"/>
      <c r="NP630" s="70"/>
      <c r="NQ630" s="70"/>
      <c r="NR630" s="70"/>
      <c r="NS630" s="70"/>
      <c r="NT630" s="70"/>
      <c r="NU630" s="70"/>
      <c r="NV630" s="70"/>
      <c r="NW630" s="70"/>
      <c r="NX630" s="70"/>
      <c r="NY630" s="70"/>
      <c r="NZ630" s="70"/>
      <c r="OA630" s="70"/>
      <c r="OB630" s="70"/>
      <c r="OC630" s="70"/>
      <c r="OD630" s="70"/>
      <c r="OE630" s="70"/>
      <c r="OF630" s="70"/>
      <c r="OG630" s="70"/>
      <c r="OH630" s="70"/>
      <c r="OI630" s="70"/>
      <c r="OJ630" s="70"/>
      <c r="OK630" s="70"/>
      <c r="OL630" s="70"/>
      <c r="OM630" s="70"/>
      <c r="ON630" s="70"/>
      <c r="OO630" s="70"/>
      <c r="OP630" s="70"/>
      <c r="OQ630" s="70"/>
      <c r="OR630" s="70"/>
      <c r="OS630" s="70"/>
      <c r="OT630" s="70"/>
      <c r="OU630" s="70"/>
      <c r="OV630" s="70"/>
      <c r="OW630" s="70"/>
      <c r="OX630" s="70"/>
      <c r="OY630" s="70"/>
      <c r="OZ630" s="70"/>
      <c r="PA630" s="70"/>
      <c r="PB630" s="70"/>
      <c r="PC630" s="70"/>
      <c r="PD630" s="70"/>
      <c r="PE630" s="70"/>
      <c r="PF630" s="70"/>
      <c r="PG630" s="70"/>
      <c r="PH630" s="70"/>
      <c r="PI630" s="70"/>
      <c r="PJ630" s="70"/>
      <c r="PK630" s="70"/>
      <c r="PL630" s="70"/>
      <c r="PM630" s="70"/>
      <c r="PN630" s="70"/>
      <c r="PO630" s="70"/>
      <c r="PP630" s="70"/>
      <c r="PQ630" s="70"/>
      <c r="PR630" s="70"/>
      <c r="PS630" s="70"/>
      <c r="PT630" s="70"/>
      <c r="PU630" s="70"/>
      <c r="PV630" s="70"/>
      <c r="PW630" s="70"/>
      <c r="PX630" s="70"/>
      <c r="PY630" s="70"/>
      <c r="PZ630" s="70"/>
      <c r="QA630" s="70"/>
      <c r="QB630" s="70"/>
      <c r="QC630" s="70"/>
      <c r="QD630" s="70"/>
      <c r="QE630" s="70"/>
      <c r="QF630" s="70"/>
      <c r="QG630" s="70"/>
      <c r="QH630" s="70"/>
      <c r="QI630" s="70"/>
      <c r="QJ630" s="70"/>
      <c r="QK630" s="70"/>
      <c r="QL630" s="70"/>
      <c r="QM630" s="70"/>
      <c r="QN630" s="70"/>
      <c r="QO630" s="70"/>
      <c r="QP630" s="70"/>
      <c r="QQ630" s="70"/>
      <c r="QR630" s="70"/>
      <c r="QS630" s="70"/>
      <c r="QT630" s="70"/>
      <c r="QU630" s="70"/>
      <c r="QV630" s="70"/>
      <c r="QW630" s="70"/>
      <c r="QX630" s="70"/>
      <c r="QY630" s="70"/>
      <c r="QZ630" s="70"/>
      <c r="RA630" s="70"/>
      <c r="RB630" s="70"/>
      <c r="RC630" s="70"/>
      <c r="RD630" s="70"/>
      <c r="RE630" s="70"/>
      <c r="RF630" s="70"/>
      <c r="RG630" s="70"/>
      <c r="RH630" s="70"/>
      <c r="RI630" s="70"/>
      <c r="RJ630" s="70"/>
      <c r="RK630" s="70"/>
      <c r="RL630" s="70"/>
      <c r="RM630" s="70"/>
      <c r="RN630" s="70"/>
      <c r="RO630" s="70"/>
      <c r="RP630" s="70"/>
      <c r="RQ630" s="70"/>
      <c r="RR630" s="70"/>
      <c r="RS630" s="70"/>
      <c r="RT630" s="70"/>
      <c r="RU630" s="70"/>
      <c r="RV630" s="70"/>
      <c r="RW630" s="70"/>
      <c r="RX630" s="70"/>
      <c r="RY630" s="70"/>
      <c r="RZ630" s="70"/>
      <c r="SA630" s="70"/>
      <c r="SB630" s="70"/>
      <c r="SC630" s="70"/>
      <c r="SD630" s="70"/>
      <c r="SE630" s="70"/>
      <c r="SF630" s="70"/>
      <c r="SG630" s="70"/>
      <c r="SH630" s="70"/>
      <c r="SI630" s="70"/>
      <c r="SJ630" s="70"/>
      <c r="SK630" s="70"/>
      <c r="SL630" s="70"/>
      <c r="SM630" s="70"/>
      <c r="SN630" s="70"/>
      <c r="SO630" s="70"/>
      <c r="SP630" s="70"/>
      <c r="SQ630" s="70"/>
      <c r="SR630" s="70"/>
      <c r="SS630" s="70"/>
      <c r="ST630" s="70"/>
      <c r="SU630" s="70"/>
      <c r="SV630" s="70"/>
      <c r="SW630" s="70"/>
      <c r="SX630" s="70"/>
      <c r="SY630" s="70"/>
      <c r="SZ630" s="70"/>
      <c r="TA630" s="70"/>
      <c r="TB630" s="70"/>
      <c r="TC630" s="70"/>
      <c r="TD630" s="70"/>
      <c r="TE630" s="70"/>
      <c r="TF630" s="70"/>
      <c r="TG630" s="70"/>
      <c r="TH630" s="70"/>
      <c r="TI630" s="70"/>
      <c r="TJ630" s="70"/>
      <c r="TK630" s="70"/>
      <c r="TL630" s="70"/>
      <c r="TM630" s="70"/>
      <c r="TN630" s="70"/>
      <c r="TO630" s="70"/>
      <c r="TP630" s="70"/>
      <c r="TQ630" s="70"/>
      <c r="TR630" s="70"/>
      <c r="TS630" s="70"/>
      <c r="TT630" s="70"/>
      <c r="TU630" s="70"/>
      <c r="TV630" s="70"/>
      <c r="TW630" s="70"/>
      <c r="TX630" s="70"/>
      <c r="TY630" s="70"/>
      <c r="TZ630" s="70"/>
      <c r="UA630" s="70"/>
      <c r="UB630" s="70"/>
      <c r="UC630" s="70"/>
      <c r="UD630" s="70"/>
      <c r="UE630" s="70"/>
      <c r="UF630" s="70"/>
      <c r="UG630" s="70"/>
      <c r="UH630" s="70"/>
      <c r="UI630" s="70"/>
      <c r="UJ630" s="70"/>
      <c r="UK630" s="70"/>
      <c r="UL630" s="70"/>
      <c r="UM630" s="70"/>
      <c r="UN630" s="70"/>
      <c r="UO630" s="70"/>
      <c r="UP630" s="70"/>
      <c r="UQ630" s="70"/>
      <c r="UR630" s="70"/>
      <c r="US630" s="70"/>
      <c r="UT630" s="70"/>
      <c r="UU630" s="70"/>
      <c r="UV630" s="70"/>
      <c r="UW630" s="70"/>
      <c r="UX630" s="70"/>
      <c r="UY630" s="70"/>
      <c r="UZ630" s="70"/>
      <c r="VA630" s="70"/>
      <c r="VB630" s="70"/>
      <c r="VC630" s="70"/>
      <c r="VD630" s="70"/>
      <c r="VE630" s="70"/>
      <c r="VF630" s="70"/>
      <c r="VG630" s="70"/>
      <c r="VH630" s="70"/>
      <c r="VI630" s="70"/>
      <c r="VJ630" s="70"/>
      <c r="VK630" s="70"/>
      <c r="VL630" s="70"/>
      <c r="VM630" s="70"/>
      <c r="VN630" s="70"/>
      <c r="VO630" s="70"/>
      <c r="VP630" s="70"/>
      <c r="VQ630" s="70"/>
      <c r="VR630" s="70"/>
      <c r="VS630" s="70"/>
      <c r="VT630" s="70"/>
      <c r="VU630" s="70"/>
      <c r="VV630" s="70"/>
      <c r="VW630" s="70"/>
      <c r="VX630" s="70"/>
      <c r="VY630" s="70"/>
      <c r="VZ630" s="70"/>
      <c r="WA630" s="70"/>
      <c r="WB630" s="70"/>
      <c r="WC630" s="70"/>
      <c r="WD630" s="70"/>
      <c r="WE630" s="70"/>
      <c r="WF630" s="70"/>
      <c r="WG630" s="70"/>
      <c r="WH630" s="70"/>
      <c r="WI630" s="70"/>
      <c r="WJ630" s="70"/>
      <c r="WK630" s="70"/>
      <c r="WL630" s="70"/>
      <c r="WM630" s="70"/>
      <c r="WN630" s="70"/>
      <c r="WO630" s="70"/>
      <c r="WP630" s="70"/>
      <c r="WQ630" s="70"/>
      <c r="WR630" s="70"/>
      <c r="WS630" s="70"/>
      <c r="WT630" s="70"/>
      <c r="WU630" s="70"/>
      <c r="WV630" s="70"/>
      <c r="WW630" s="70"/>
      <c r="WX630" s="70"/>
      <c r="WY630" s="70"/>
      <c r="WZ630" s="70"/>
      <c r="XA630" s="70"/>
      <c r="XB630" s="70"/>
      <c r="XC630" s="70"/>
      <c r="XD630" s="70"/>
      <c r="XE630" s="70"/>
      <c r="XF630" s="70"/>
      <c r="XG630" s="70"/>
      <c r="XH630" s="70"/>
      <c r="XI630" s="70"/>
      <c r="XJ630" s="70"/>
      <c r="XK630" s="70"/>
      <c r="XL630" s="70"/>
      <c r="XM630" s="70"/>
      <c r="XN630" s="70"/>
      <c r="XO630" s="70"/>
      <c r="XP630" s="70"/>
      <c r="XQ630" s="70"/>
      <c r="XR630" s="70"/>
      <c r="XS630" s="70"/>
      <c r="XT630" s="70"/>
      <c r="XU630" s="70"/>
      <c r="XV630" s="70"/>
      <c r="XW630" s="70"/>
      <c r="XX630" s="70"/>
      <c r="XY630" s="70"/>
      <c r="XZ630" s="70"/>
      <c r="YA630" s="70"/>
      <c r="YB630" s="70"/>
      <c r="YC630" s="70"/>
      <c r="YD630" s="70"/>
      <c r="YE630" s="70"/>
      <c r="YF630" s="70"/>
      <c r="YG630" s="70"/>
      <c r="YH630" s="70"/>
      <c r="YI630" s="70"/>
      <c r="YJ630" s="70"/>
      <c r="YK630" s="70"/>
      <c r="YL630" s="70"/>
      <c r="YM630" s="70"/>
      <c r="YN630" s="70"/>
      <c r="YO630" s="70"/>
      <c r="YP630" s="70"/>
      <c r="YQ630" s="70"/>
      <c r="YR630" s="70"/>
      <c r="YS630" s="70"/>
      <c r="YT630" s="70"/>
      <c r="YU630" s="70"/>
      <c r="YV630" s="70"/>
      <c r="YW630" s="70"/>
      <c r="YX630" s="70"/>
      <c r="YY630" s="70"/>
      <c r="YZ630" s="70"/>
      <c r="ZA630" s="70"/>
      <c r="ZB630" s="70"/>
      <c r="ZC630" s="70"/>
      <c r="ZD630" s="70"/>
      <c r="ZE630" s="70"/>
      <c r="ZF630" s="70"/>
      <c r="ZG630" s="70"/>
      <c r="ZH630" s="70"/>
      <c r="ZI630" s="70"/>
      <c r="ZJ630" s="70"/>
      <c r="ZK630" s="70"/>
      <c r="ZL630" s="70"/>
      <c r="ZM630" s="70"/>
      <c r="ZN630" s="70"/>
      <c r="ZO630" s="70"/>
      <c r="ZP630" s="70"/>
      <c r="ZQ630" s="70"/>
      <c r="ZR630" s="70"/>
      <c r="ZS630" s="70"/>
      <c r="ZT630" s="70"/>
      <c r="ZU630" s="70"/>
      <c r="ZV630" s="70"/>
      <c r="ZW630" s="70"/>
      <c r="ZX630" s="70"/>
      <c r="ZY630" s="70"/>
      <c r="ZZ630" s="70"/>
      <c r="AAA630" s="70"/>
      <c r="AAB630" s="70"/>
      <c r="AAC630" s="70"/>
      <c r="AAD630" s="70"/>
      <c r="AAE630" s="70"/>
      <c r="AAF630" s="70"/>
      <c r="AAG630" s="70"/>
      <c r="AAH630" s="70"/>
      <c r="AAI630" s="70"/>
      <c r="AAJ630" s="70"/>
      <c r="AAK630" s="70"/>
      <c r="AAL630" s="70"/>
      <c r="AAM630" s="70"/>
      <c r="AAN630" s="70"/>
      <c r="AAO630" s="70"/>
      <c r="AAP630" s="70"/>
      <c r="AAQ630" s="70"/>
      <c r="AAR630" s="70"/>
      <c r="AAS630" s="70"/>
      <c r="AAT630" s="70"/>
      <c r="AAU630" s="70"/>
      <c r="AAV630" s="70"/>
      <c r="AAW630" s="70"/>
      <c r="AAX630" s="70"/>
      <c r="AAY630" s="70"/>
      <c r="AAZ630" s="70"/>
      <c r="ABA630" s="70"/>
      <c r="ABB630" s="70"/>
      <c r="ABC630" s="70"/>
      <c r="ABD630" s="70"/>
      <c r="ABE630" s="70"/>
      <c r="ABF630" s="70"/>
      <c r="ABG630" s="70"/>
      <c r="ABH630" s="70"/>
      <c r="ABI630" s="70"/>
      <c r="ABJ630" s="70"/>
      <c r="ABK630" s="70"/>
      <c r="ABL630" s="70"/>
      <c r="ABM630" s="70"/>
      <c r="ABN630" s="70"/>
      <c r="ABO630" s="70"/>
      <c r="ABP630" s="70"/>
      <c r="ABQ630" s="70"/>
      <c r="ABR630" s="70"/>
      <c r="ABS630" s="70"/>
      <c r="ABT630" s="70"/>
      <c r="ABU630" s="70"/>
      <c r="ABV630" s="70"/>
      <c r="ABW630" s="70"/>
      <c r="ABX630" s="70"/>
      <c r="ABY630" s="70"/>
      <c r="ABZ630" s="70"/>
      <c r="ACA630" s="70"/>
      <c r="ACB630" s="70"/>
      <c r="ACC630" s="70"/>
      <c r="ACD630" s="70"/>
      <c r="ACE630" s="70"/>
      <c r="ACF630" s="70"/>
      <c r="ACG630" s="70"/>
      <c r="ACH630" s="70"/>
      <c r="ACI630" s="70"/>
      <c r="ACJ630" s="70"/>
      <c r="ACK630" s="70"/>
      <c r="ACL630" s="70"/>
      <c r="ACM630" s="70"/>
      <c r="ACN630" s="70"/>
      <c r="ACO630" s="70"/>
      <c r="ACP630" s="70"/>
      <c r="ACQ630" s="70"/>
      <c r="ACR630" s="70"/>
      <c r="ACS630" s="70"/>
      <c r="ACT630" s="70"/>
      <c r="ACU630" s="70"/>
      <c r="ACV630" s="70"/>
      <c r="ACW630" s="70"/>
      <c r="ACX630" s="70"/>
      <c r="ACY630" s="70"/>
      <c r="ACZ630" s="70"/>
      <c r="ADA630" s="70"/>
      <c r="ADB630" s="70"/>
      <c r="ADC630" s="70"/>
      <c r="ADD630" s="70"/>
      <c r="ADE630" s="70"/>
      <c r="ADF630" s="70"/>
      <c r="ADG630" s="70"/>
      <c r="ADH630" s="70"/>
      <c r="ADI630" s="70"/>
      <c r="ADJ630" s="70"/>
      <c r="ADK630" s="70"/>
      <c r="ADL630" s="70"/>
      <c r="ADM630" s="70"/>
      <c r="ADN630" s="70"/>
      <c r="ADO630" s="70"/>
      <c r="ADP630" s="70"/>
      <c r="ADQ630" s="70"/>
      <c r="ADR630" s="70"/>
      <c r="ADS630" s="70"/>
      <c r="ADT630" s="70"/>
      <c r="ADU630" s="70"/>
      <c r="ADV630" s="70"/>
      <c r="ADW630" s="70"/>
      <c r="ADX630" s="70"/>
      <c r="ADY630" s="70"/>
      <c r="ADZ630" s="70"/>
      <c r="AEA630" s="70"/>
      <c r="AEB630" s="70"/>
      <c r="AEC630" s="70"/>
      <c r="AED630" s="70"/>
      <c r="AEE630" s="70"/>
      <c r="AEF630" s="70"/>
      <c r="AEG630" s="70"/>
      <c r="AEH630" s="70"/>
      <c r="AEI630" s="70"/>
      <c r="AEJ630" s="70"/>
      <c r="AEK630" s="70"/>
      <c r="AEL630" s="70"/>
      <c r="AEM630" s="70"/>
      <c r="AEN630" s="70"/>
      <c r="AEO630" s="70"/>
      <c r="AEP630" s="70"/>
      <c r="AEQ630" s="70"/>
      <c r="AER630" s="70"/>
      <c r="AES630" s="70"/>
      <c r="AET630" s="70"/>
      <c r="AEU630" s="70"/>
      <c r="AEV630" s="70"/>
      <c r="AEW630" s="70"/>
      <c r="AEX630" s="70"/>
      <c r="AEY630" s="70"/>
      <c r="AEZ630" s="70"/>
      <c r="AFA630" s="70"/>
      <c r="AFB630" s="70"/>
      <c r="AFC630" s="70"/>
      <c r="AFD630" s="70"/>
      <c r="AFE630" s="70"/>
      <c r="AFF630" s="70"/>
      <c r="AFG630" s="70"/>
      <c r="AFH630" s="70"/>
      <c r="AFI630" s="70"/>
      <c r="AFJ630" s="70"/>
      <c r="AFK630" s="70"/>
      <c r="AFL630" s="70"/>
      <c r="AFM630" s="70"/>
      <c r="AFN630" s="70"/>
      <c r="AFO630" s="70"/>
      <c r="AFP630" s="70"/>
      <c r="AFQ630" s="70"/>
      <c r="AFR630" s="70"/>
      <c r="AFS630" s="70"/>
      <c r="AFT630" s="70"/>
      <c r="AFU630" s="70"/>
      <c r="AFV630" s="70"/>
      <c r="AFW630" s="70"/>
      <c r="AFX630" s="70"/>
      <c r="AFY630" s="70"/>
      <c r="AFZ630" s="70"/>
      <c r="AGA630" s="70"/>
      <c r="AGB630" s="70"/>
      <c r="AGC630" s="70"/>
      <c r="AGD630" s="70"/>
      <c r="AGE630" s="70"/>
      <c r="AGF630" s="70"/>
      <c r="AGG630" s="70"/>
      <c r="AGH630" s="70"/>
      <c r="AGI630" s="70"/>
      <c r="AGJ630" s="70"/>
      <c r="AGK630" s="70"/>
      <c r="AGL630" s="70"/>
      <c r="AGM630" s="70"/>
      <c r="AGN630" s="70"/>
      <c r="AGO630" s="70"/>
      <c r="AGP630" s="70"/>
      <c r="AGQ630" s="70"/>
      <c r="AGR630" s="70"/>
      <c r="AGS630" s="70"/>
      <c r="AGT630" s="70"/>
      <c r="AGU630" s="70"/>
      <c r="AGV630" s="70"/>
      <c r="AGW630" s="70"/>
      <c r="AGX630" s="70"/>
      <c r="AGY630" s="70"/>
      <c r="AGZ630" s="70"/>
      <c r="AHA630" s="70"/>
      <c r="AHB630" s="70"/>
      <c r="AHC630" s="70"/>
      <c r="AHD630" s="70"/>
      <c r="AHE630" s="70"/>
      <c r="AHF630" s="70"/>
      <c r="AHG630" s="70"/>
      <c r="AHH630" s="70"/>
      <c r="AHI630" s="70"/>
      <c r="AHJ630" s="70"/>
      <c r="AHK630" s="70"/>
      <c r="AHL630" s="70"/>
      <c r="AHM630" s="70"/>
      <c r="AHN630" s="70"/>
      <c r="AHO630" s="70"/>
      <c r="AHP630" s="70"/>
      <c r="AHQ630" s="70"/>
      <c r="AHR630" s="70"/>
      <c r="AHS630" s="70"/>
      <c r="AHT630" s="70"/>
      <c r="AHU630" s="70"/>
      <c r="AHV630" s="70"/>
      <c r="AHW630" s="70"/>
      <c r="AHX630" s="70"/>
      <c r="AHY630" s="70"/>
      <c r="AHZ630" s="70"/>
      <c r="AIA630" s="70"/>
      <c r="AIB630" s="70"/>
      <c r="AIC630" s="70"/>
      <c r="AID630" s="70"/>
      <c r="AIE630" s="70"/>
      <c r="AIF630" s="70"/>
      <c r="AIG630" s="70"/>
      <c r="AIH630" s="70"/>
      <c r="AII630" s="70"/>
      <c r="AIJ630" s="70"/>
      <c r="AIK630" s="70"/>
      <c r="AIL630" s="70"/>
      <c r="AIM630" s="70"/>
      <c r="AIN630" s="70"/>
      <c r="AIO630" s="70"/>
      <c r="AIP630" s="70"/>
      <c r="AIQ630" s="70"/>
      <c r="AIR630" s="70"/>
      <c r="AIS630" s="70"/>
      <c r="AIT630" s="70"/>
      <c r="AIU630" s="70"/>
      <c r="AIV630" s="70"/>
      <c r="AIW630" s="70"/>
      <c r="AIX630" s="70"/>
      <c r="AIY630" s="70"/>
      <c r="AIZ630" s="70"/>
      <c r="AJA630" s="70"/>
      <c r="AJB630" s="70"/>
      <c r="AJC630" s="70"/>
      <c r="AJD630" s="70"/>
      <c r="AJE630" s="70"/>
      <c r="AJF630" s="70"/>
      <c r="AJG630" s="70"/>
      <c r="AJH630" s="70"/>
      <c r="AJI630" s="70"/>
      <c r="AJJ630" s="70"/>
      <c r="AJK630" s="70"/>
      <c r="AJL630" s="70"/>
      <c r="AJM630" s="70"/>
      <c r="AJN630" s="70"/>
      <c r="AJO630" s="70"/>
      <c r="AJP630" s="70"/>
      <c r="AJQ630" s="70"/>
      <c r="AJR630" s="70"/>
      <c r="AJS630" s="70"/>
      <c r="AJT630" s="70"/>
      <c r="AJU630" s="70"/>
      <c r="AJV630" s="70"/>
      <c r="AJW630" s="70"/>
      <c r="AJX630" s="70"/>
      <c r="AJY630" s="70"/>
      <c r="AJZ630" s="70"/>
      <c r="AKA630" s="70"/>
      <c r="AKB630" s="70"/>
      <c r="AKC630" s="70"/>
      <c r="AKD630" s="70"/>
      <c r="AKE630" s="70"/>
      <c r="AKF630" s="70"/>
      <c r="AKG630" s="70"/>
      <c r="AKH630" s="70"/>
      <c r="AKI630" s="70"/>
      <c r="AKJ630" s="70"/>
      <c r="AKK630" s="70"/>
      <c r="AKL630" s="70"/>
      <c r="AKM630" s="70"/>
      <c r="AKN630" s="70"/>
      <c r="AKO630" s="70"/>
      <c r="AKP630" s="70"/>
      <c r="AKQ630" s="70"/>
      <c r="AKR630" s="70"/>
      <c r="AKS630" s="70"/>
      <c r="AKT630" s="70"/>
      <c r="AKU630" s="70"/>
      <c r="AKV630" s="70"/>
      <c r="AKW630" s="70"/>
      <c r="AKX630" s="70"/>
      <c r="AKY630" s="70"/>
      <c r="AKZ630" s="70"/>
      <c r="ALA630" s="70"/>
      <c r="ALB630" s="70"/>
      <c r="ALC630" s="70"/>
      <c r="ALD630" s="70"/>
      <c r="ALE630" s="70"/>
      <c r="ALF630" s="70"/>
      <c r="ALG630" s="70"/>
      <c r="ALH630" s="70"/>
      <c r="ALI630" s="70"/>
      <c r="ALJ630" s="70"/>
      <c r="ALK630" s="70"/>
      <c r="ALL630" s="70"/>
      <c r="ALM630" s="70"/>
      <c r="ALN630" s="70"/>
      <c r="ALO630" s="70"/>
      <c r="ALP630" s="70"/>
      <c r="ALQ630" s="70"/>
      <c r="ALR630" s="70"/>
      <c r="ALS630" s="70"/>
      <c r="ALT630" s="70"/>
      <c r="ALU630" s="70"/>
      <c r="ALV630" s="70"/>
      <c r="ALW630" s="70"/>
      <c r="ALX630" s="70"/>
      <c r="ALY630" s="70"/>
      <c r="ALZ630" s="70"/>
      <c r="AMA630" s="70"/>
      <c r="AMB630" s="70"/>
      <c r="AMC630" s="70"/>
      <c r="AMD630" s="70"/>
      <c r="AME630" s="70"/>
      <c r="AMF630" s="70"/>
      <c r="AMG630" s="70"/>
      <c r="AMH630" s="70"/>
      <c r="AMI630" s="70"/>
      <c r="AMK630" s="70"/>
    </row>
    <row r="631" customFormat="false" ht="17.35" hidden="false" customHeight="false" outlineLevel="0" collapsed="false">
      <c r="A631" s="44"/>
    </row>
    <row r="632" customFormat="false" ht="17.35" hidden="false" customHeight="false" outlineLevel="0" collapsed="false">
      <c r="A632" s="44"/>
    </row>
    <row r="633" customFormat="false" ht="17.35" hidden="false" customHeight="false" outlineLevel="0" collapsed="false">
      <c r="A633" s="44"/>
    </row>
    <row r="634" customFormat="false" ht="17.35" hidden="false" customHeight="false" outlineLevel="0" collapsed="false">
      <c r="A634" s="44"/>
    </row>
    <row r="635" customFormat="false" ht="17.35" hidden="false" customHeight="false" outlineLevel="0" collapsed="false">
      <c r="A635" s="44"/>
      <c r="F635" s="95" t="e">
        <f aca="false">#REF!+#REF!+#REF!+#REF!+#REF!+#REF!+#REF!</f>
        <v>#REF!</v>
      </c>
    </row>
  </sheetData>
  <mergeCells count="4">
    <mergeCell ref="C2:E2"/>
    <mergeCell ref="C3:E3"/>
    <mergeCell ref="B4:E4"/>
    <mergeCell ref="B412:C412"/>
  </mergeCells>
  <printOptions headings="false" gridLines="false" gridLinesSet="true" horizontalCentered="false" verticalCentered="false"/>
  <pageMargins left="0.7875" right="0.196527777777778" top="0.7875" bottom="0.39375" header="0.511811023622047" footer="0.511811023622047"/>
  <pageSetup paperSize="9" scale="8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L1048576"/>
  <sheetViews>
    <sheetView showFormulas="false" showGridLines="true" showRowColHeaders="true" showZeros="true" rightToLeft="false" tabSelected="true" showOutlineSymbols="true" defaultGridColor="true" view="pageBreakPreview" topLeftCell="A95" colorId="64" zoomScale="75" zoomScaleNormal="60" zoomScalePageLayoutView="75" workbookViewId="0">
      <selection pane="topLeft" activeCell="Q119" activeCellId="0" sqref="1:1048576"/>
    </sheetView>
  </sheetViews>
  <sheetFormatPr defaultColWidth="8.6796875" defaultRowHeight="17.35" zeroHeight="false" outlineLevelRow="0" outlineLevelCol="0"/>
  <cols>
    <col collapsed="false" customWidth="true" hidden="true" outlineLevel="0" max="1" min="1" style="96" width="0.4"/>
    <col collapsed="false" customWidth="true" hidden="false" outlineLevel="0" max="2" min="2" style="96" width="4.44"/>
    <col collapsed="false" customWidth="true" hidden="false" outlineLevel="0" max="3" min="3" style="30" width="74.54"/>
    <col collapsed="false" customWidth="true" hidden="false" outlineLevel="0" max="4" min="4" style="97" width="11.49"/>
    <col collapsed="false" customWidth="true" hidden="false" outlineLevel="0" max="5" min="5" style="98" width="4.44"/>
    <col collapsed="false" customWidth="true" hidden="false" outlineLevel="0" max="6" min="6" style="99" width="5.02"/>
    <col collapsed="false" customWidth="true" hidden="false" outlineLevel="0" max="7" min="7" style="100" width="17.81"/>
    <col collapsed="false" customWidth="true" hidden="false" outlineLevel="0" max="8" min="8" style="97" width="7.22"/>
    <col collapsed="false" customWidth="true" hidden="false" outlineLevel="0" max="9" min="9" style="101" width="25.44"/>
    <col collapsed="false" customWidth="true" hidden="true" outlineLevel="0" max="10" min="10" style="48" width="19.48"/>
    <col collapsed="false" customWidth="true" hidden="true" outlineLevel="0" max="11" min="11" style="48" width="20.83"/>
    <col collapsed="false" customWidth="true" hidden="true" outlineLevel="0" max="12" min="12" style="48" width="17.45"/>
    <col collapsed="false" customWidth="true" hidden="true" outlineLevel="0" max="13" min="13" style="48" width="16.75"/>
    <col collapsed="false" customWidth="true" hidden="true" outlineLevel="0" max="14" min="14" style="48" width="20.39"/>
    <col collapsed="false" customWidth="true" hidden="true" outlineLevel="0" max="15" min="15" style="1" width="17.24"/>
    <col collapsed="false" customWidth="true" hidden="true" outlineLevel="0" max="16" min="16" style="102" width="13.49"/>
    <col collapsed="false" customWidth="true" hidden="false" outlineLevel="0" max="17" min="17" style="99" width="15.14"/>
    <col collapsed="false" customWidth="true" hidden="false" outlineLevel="0" max="237" min="18" style="99" width="7.22"/>
    <col collapsed="false" customWidth="true" hidden="false" outlineLevel="0" max="1003" min="238" style="1" width="7.22"/>
    <col collapsed="false" customWidth="true" hidden="false" outlineLevel="0" max="1026" min="1004" style="2" width="7.22"/>
    <col collapsed="false" customWidth="false" hidden="false" outlineLevel="0" max="16384" min="1027" style="2" width="8.68"/>
  </cols>
  <sheetData>
    <row r="1" customFormat="false" ht="33.95" hidden="false" customHeight="true" outlineLevel="0" collapsed="false">
      <c r="D1" s="15"/>
      <c r="E1" s="4"/>
      <c r="F1" s="4"/>
      <c r="G1" s="103"/>
      <c r="H1" s="79" t="s">
        <v>354</v>
      </c>
      <c r="I1" s="41"/>
    </row>
    <row r="2" s="108" customFormat="true" ht="163.6" hidden="false" customHeight="true" outlineLevel="0" collapsed="false">
      <c r="A2" s="104"/>
      <c r="B2" s="104"/>
      <c r="C2" s="30"/>
      <c r="D2" s="105"/>
      <c r="E2" s="105"/>
      <c r="F2" s="105"/>
      <c r="G2" s="103"/>
      <c r="H2" s="6" t="s">
        <v>1</v>
      </c>
      <c r="I2" s="6"/>
      <c r="J2" s="106"/>
      <c r="K2" s="106"/>
      <c r="L2" s="106"/>
      <c r="M2" s="106"/>
      <c r="N2" s="106"/>
      <c r="O2" s="107"/>
      <c r="P2" s="106"/>
      <c r="ALO2" s="1"/>
      <c r="ALP2" s="2"/>
      <c r="ALQ2" s="2"/>
      <c r="ALR2" s="2"/>
      <c r="ALS2" s="2"/>
      <c r="ALT2" s="2"/>
      <c r="ALU2" s="2"/>
      <c r="ALV2" s="2"/>
      <c r="ALW2" s="2"/>
      <c r="ALX2" s="2"/>
      <c r="ALY2" s="2"/>
      <c r="ALZ2" s="2"/>
      <c r="AMA2" s="2"/>
      <c r="AMB2" s="2"/>
      <c r="AMC2" s="2"/>
      <c r="AMD2" s="2"/>
      <c r="AME2" s="2"/>
      <c r="AMF2" s="2"/>
      <c r="AMG2" s="2"/>
      <c r="AMH2" s="2"/>
      <c r="AMI2" s="2"/>
      <c r="AMJ2" s="2"/>
      <c r="AMK2" s="2"/>
    </row>
    <row r="3" s="113" customFormat="true" ht="62.4" hidden="false" customHeight="true" outlineLevel="0" collapsed="false">
      <c r="A3" s="109"/>
      <c r="B3" s="109" t="s">
        <v>355</v>
      </c>
      <c r="C3" s="110" t="s">
        <v>356</v>
      </c>
      <c r="D3" s="110"/>
      <c r="E3" s="110"/>
      <c r="F3" s="110"/>
      <c r="G3" s="110"/>
      <c r="H3" s="110"/>
      <c r="I3" s="110"/>
      <c r="J3" s="111"/>
      <c r="K3" s="111"/>
      <c r="L3" s="111"/>
      <c r="M3" s="112"/>
      <c r="N3" s="112"/>
      <c r="O3" s="111"/>
      <c r="P3" s="111"/>
      <c r="ALO3" s="1"/>
      <c r="ALP3" s="2"/>
      <c r="ALQ3" s="2"/>
      <c r="ALR3" s="2"/>
      <c r="ALS3" s="2"/>
      <c r="ALT3" s="2"/>
      <c r="ALU3" s="2"/>
      <c r="ALV3" s="2"/>
      <c r="ALW3" s="2"/>
      <c r="ALX3" s="2"/>
      <c r="ALY3" s="2"/>
      <c r="ALZ3" s="2"/>
      <c r="AMA3" s="2"/>
      <c r="AMB3" s="2"/>
      <c r="AMC3" s="2"/>
      <c r="AMD3" s="2"/>
      <c r="AME3" s="2"/>
      <c r="AMF3" s="2"/>
      <c r="AMG3" s="2"/>
      <c r="AMH3" s="2"/>
      <c r="AMI3" s="2"/>
      <c r="AMJ3" s="2"/>
      <c r="AMK3" s="2"/>
    </row>
    <row r="4" customFormat="false" ht="17.35" hidden="false" customHeight="false" outlineLevel="0" collapsed="false">
      <c r="B4" s="86"/>
      <c r="C4" s="114"/>
      <c r="D4" s="15"/>
      <c r="E4" s="28"/>
      <c r="F4" s="28"/>
      <c r="G4" s="115"/>
      <c r="H4" s="116"/>
      <c r="I4" s="117"/>
    </row>
    <row r="5" customFormat="false" ht="17.1" hidden="false" customHeight="true" outlineLevel="0" collapsed="false">
      <c r="B5" s="118" t="s">
        <v>357</v>
      </c>
      <c r="C5" s="119" t="s">
        <v>4</v>
      </c>
      <c r="D5" s="120" t="s">
        <v>5</v>
      </c>
      <c r="E5" s="120"/>
      <c r="F5" s="120"/>
      <c r="G5" s="120"/>
      <c r="H5" s="120"/>
      <c r="I5" s="121" t="s">
        <v>6</v>
      </c>
      <c r="J5" s="122" t="s">
        <v>358</v>
      </c>
      <c r="K5" s="123" t="s">
        <v>359</v>
      </c>
      <c r="L5" s="123" t="s">
        <v>360</v>
      </c>
      <c r="M5" s="124" t="n">
        <v>46016</v>
      </c>
      <c r="N5" s="124" t="n">
        <v>46050</v>
      </c>
      <c r="O5" s="125" t="n">
        <v>46072</v>
      </c>
      <c r="P5" s="126" t="s">
        <v>361</v>
      </c>
    </row>
    <row r="6" customFormat="false" ht="39.55" hidden="false" customHeight="false" outlineLevel="0" collapsed="false">
      <c r="B6" s="118"/>
      <c r="C6" s="119"/>
      <c r="D6" s="120" t="s">
        <v>362</v>
      </c>
      <c r="E6" s="127" t="s">
        <v>7</v>
      </c>
      <c r="F6" s="127" t="s">
        <v>8</v>
      </c>
      <c r="G6" s="128" t="s">
        <v>9</v>
      </c>
      <c r="H6" s="129" t="s">
        <v>10</v>
      </c>
      <c r="I6" s="121"/>
      <c r="J6" s="122"/>
      <c r="K6" s="123"/>
      <c r="L6" s="123"/>
      <c r="M6" s="124"/>
      <c r="N6" s="124"/>
      <c r="O6" s="125"/>
      <c r="P6" s="126"/>
    </row>
    <row r="7" customFormat="false" ht="17.35" hidden="false" customHeight="false" outlineLevel="0" collapsed="false">
      <c r="B7" s="130" t="n">
        <v>1</v>
      </c>
      <c r="C7" s="130" t="n">
        <v>2</v>
      </c>
      <c r="D7" s="130" t="n">
        <v>3</v>
      </c>
      <c r="E7" s="130" t="n">
        <v>4</v>
      </c>
      <c r="F7" s="130" t="n">
        <v>5</v>
      </c>
      <c r="G7" s="131" t="s">
        <v>12</v>
      </c>
      <c r="H7" s="132" t="s">
        <v>363</v>
      </c>
      <c r="I7" s="132" t="s">
        <v>364</v>
      </c>
      <c r="J7" s="122"/>
      <c r="K7" s="123"/>
      <c r="L7" s="123"/>
      <c r="M7" s="124"/>
      <c r="N7" s="124"/>
      <c r="O7" s="133"/>
      <c r="P7" s="126"/>
    </row>
    <row r="8" s="113" customFormat="true" ht="17.35" hidden="false" customHeight="false" outlineLevel="0" collapsed="false">
      <c r="A8" s="109"/>
      <c r="B8" s="20"/>
      <c r="C8" s="21" t="s">
        <v>365</v>
      </c>
      <c r="D8" s="17"/>
      <c r="E8" s="17"/>
      <c r="F8" s="17"/>
      <c r="G8" s="134"/>
      <c r="H8" s="86"/>
      <c r="I8" s="135" t="n">
        <f aca="false">SUM(J8:P8)</f>
        <v>4995273019.55</v>
      </c>
      <c r="J8" s="135" t="n">
        <f aca="false">J9+J25+J280+J300+J317+J341+J362+J541+J606+J649+J700</f>
        <v>4360965200</v>
      </c>
      <c r="K8" s="72" t="n">
        <f aca="false">K9+K25+K280+K300+K317+K341+K362+K541+K606+K649+K700</f>
        <v>71967000</v>
      </c>
      <c r="L8" s="72" t="n">
        <f aca="false">L9+L25+L280+L300+L317+L341+L362+L541+L606+L649+L700</f>
        <v>185923000</v>
      </c>
      <c r="M8" s="72" t="n">
        <f aca="false">M9+M25+M280+M300+M317+M341+M362+M541+M606+M649+M700</f>
        <v>330900</v>
      </c>
      <c r="N8" s="72" t="n">
        <f aca="false">N9+N25+N280+N300+N317+N341+N362+N541+N606+N649+N700</f>
        <v>212008809.55</v>
      </c>
      <c r="O8" s="135" t="n">
        <f aca="false">O9+O25+O280+O300+O317+O341+O362+O541+O606+O649+O700</f>
        <v>164078110</v>
      </c>
      <c r="P8" s="136" t="n">
        <f aca="false">P9+P25+P280+P300+P317+P341+P362+P541+P606+P649+P700</f>
        <v>0</v>
      </c>
      <c r="ALO8" s="1"/>
      <c r="ALP8" s="2"/>
      <c r="ALQ8" s="2"/>
      <c r="ALR8" s="2"/>
      <c r="ALS8" s="2"/>
      <c r="ALT8" s="2"/>
      <c r="ALU8" s="2"/>
      <c r="ALV8" s="2"/>
      <c r="ALW8" s="2"/>
      <c r="ALX8" s="2"/>
      <c r="ALY8" s="2"/>
      <c r="ALZ8" s="2"/>
      <c r="AMA8" s="2"/>
      <c r="AMB8" s="2"/>
      <c r="AMC8" s="2"/>
      <c r="AMD8" s="2"/>
      <c r="AME8" s="2"/>
      <c r="AMF8" s="2"/>
      <c r="AMG8" s="2"/>
      <c r="AMH8" s="2"/>
      <c r="AMI8" s="2"/>
      <c r="AMJ8" s="2"/>
      <c r="AMK8" s="2"/>
    </row>
    <row r="9" s="113" customFormat="true" ht="32.8" hidden="false" customHeight="false" outlineLevel="0" collapsed="false">
      <c r="A9" s="109"/>
      <c r="B9" s="137" t="s">
        <v>14</v>
      </c>
      <c r="C9" s="21" t="s">
        <v>366</v>
      </c>
      <c r="D9" s="21" t="n">
        <v>901</v>
      </c>
      <c r="E9" s="21"/>
      <c r="F9" s="21"/>
      <c r="G9" s="134"/>
      <c r="H9" s="86"/>
      <c r="I9" s="135" t="n">
        <f aca="false">SUM(J9:P9)</f>
        <v>9982600</v>
      </c>
      <c r="J9" s="135" t="n">
        <f aca="false">J10</f>
        <v>7350500</v>
      </c>
      <c r="K9" s="72" t="n">
        <f aca="false">K10</f>
        <v>2632100</v>
      </c>
      <c r="L9" s="72" t="n">
        <f aca="false">L10</f>
        <v>0</v>
      </c>
      <c r="M9" s="72" t="n">
        <f aca="false">M10</f>
        <v>0</v>
      </c>
      <c r="N9" s="72" t="n">
        <f aca="false">N10</f>
        <v>0</v>
      </c>
      <c r="O9" s="135" t="n">
        <f aca="false">O10</f>
        <v>0</v>
      </c>
      <c r="P9" s="136" t="n">
        <f aca="false">P10</f>
        <v>0</v>
      </c>
      <c r="ALO9" s="33"/>
      <c r="ALP9" s="33"/>
      <c r="ALQ9" s="33"/>
      <c r="ALR9" s="33"/>
      <c r="ALS9" s="33"/>
      <c r="ALT9" s="33"/>
      <c r="ALU9" s="33"/>
      <c r="ALV9" s="33"/>
      <c r="ALW9" s="33"/>
      <c r="ALX9" s="33"/>
      <c r="ALY9" s="33"/>
      <c r="ALZ9" s="33"/>
      <c r="AMA9" s="33"/>
      <c r="AMB9" s="33"/>
      <c r="AMC9" s="33"/>
      <c r="AMD9" s="33"/>
      <c r="AME9" s="33"/>
      <c r="AMF9" s="33"/>
      <c r="AMG9" s="33"/>
      <c r="AMH9" s="33"/>
      <c r="AMI9" s="33"/>
      <c r="AMJ9" s="33"/>
      <c r="AMK9" s="33"/>
    </row>
    <row r="10" customFormat="false" ht="17.6" hidden="false" customHeight="false" outlineLevel="0" collapsed="false">
      <c r="B10" s="20"/>
      <c r="C10" s="30" t="s">
        <v>15</v>
      </c>
      <c r="D10" s="138" t="n">
        <v>901</v>
      </c>
      <c r="E10" s="139" t="s">
        <v>16</v>
      </c>
      <c r="F10" s="139" t="s">
        <v>83</v>
      </c>
      <c r="G10" s="140"/>
      <c r="H10" s="80"/>
      <c r="I10" s="141" t="n">
        <f aca="false">SUM(J10:P10)</f>
        <v>9982600</v>
      </c>
      <c r="J10" s="141" t="n">
        <f aca="false">J11+J20</f>
        <v>7350500</v>
      </c>
      <c r="K10" s="74" t="n">
        <f aca="false">K11+K20</f>
        <v>2632100</v>
      </c>
      <c r="L10" s="74" t="n">
        <f aca="false">L11+L20</f>
        <v>0</v>
      </c>
      <c r="M10" s="74" t="n">
        <f aca="false">M11+M20</f>
        <v>0</v>
      </c>
      <c r="N10" s="74" t="n">
        <f aca="false">N11+N20</f>
        <v>0</v>
      </c>
      <c r="O10" s="141" t="n">
        <f aca="false">O11+O20</f>
        <v>0</v>
      </c>
      <c r="P10" s="142" t="n">
        <f aca="false">P11+P20</f>
        <v>0</v>
      </c>
    </row>
    <row r="11" customFormat="false" ht="48.5" hidden="false" customHeight="false" outlineLevel="0" collapsed="false">
      <c r="B11" s="86"/>
      <c r="C11" s="30" t="s">
        <v>367</v>
      </c>
      <c r="D11" s="138" t="n">
        <v>901</v>
      </c>
      <c r="E11" s="138" t="s">
        <v>16</v>
      </c>
      <c r="F11" s="138" t="s">
        <v>20</v>
      </c>
      <c r="G11" s="140"/>
      <c r="H11" s="80"/>
      <c r="I11" s="141" t="n">
        <f aca="false">SUM(J11:P11)</f>
        <v>9212600</v>
      </c>
      <c r="J11" s="141" t="n">
        <f aca="false">J12</f>
        <v>5950500</v>
      </c>
      <c r="K11" s="74" t="n">
        <f aca="false">K12</f>
        <v>3262100</v>
      </c>
      <c r="L11" s="74" t="n">
        <f aca="false">L12</f>
        <v>0</v>
      </c>
      <c r="M11" s="74" t="n">
        <f aca="false">M12</f>
        <v>0</v>
      </c>
      <c r="N11" s="74" t="n">
        <f aca="false">N12</f>
        <v>0</v>
      </c>
      <c r="O11" s="141" t="n">
        <f aca="false">O12</f>
        <v>0</v>
      </c>
      <c r="P11" s="142" t="n">
        <f aca="false">P12</f>
        <v>0</v>
      </c>
    </row>
    <row r="12" customFormat="false" ht="32.8" hidden="false" customHeight="false" outlineLevel="0" collapsed="false">
      <c r="B12" s="86"/>
      <c r="C12" s="30" t="s">
        <v>337</v>
      </c>
      <c r="D12" s="138" t="n">
        <v>901</v>
      </c>
      <c r="E12" s="138" t="s">
        <v>16</v>
      </c>
      <c r="F12" s="138" t="s">
        <v>20</v>
      </c>
      <c r="G12" s="79" t="n">
        <v>9900000000</v>
      </c>
      <c r="H12" s="80"/>
      <c r="I12" s="141" t="n">
        <f aca="false">SUM(J12:P12)</f>
        <v>9212600</v>
      </c>
      <c r="J12" s="141" t="n">
        <f aca="false">J13+J16</f>
        <v>5950500</v>
      </c>
      <c r="K12" s="74" t="n">
        <f aca="false">K13+K16</f>
        <v>3262100</v>
      </c>
      <c r="L12" s="74" t="n">
        <f aca="false">L13+L16</f>
        <v>0</v>
      </c>
      <c r="M12" s="74" t="n">
        <f aca="false">M13+M16</f>
        <v>0</v>
      </c>
      <c r="N12" s="74" t="n">
        <f aca="false">N13+N16</f>
        <v>0</v>
      </c>
      <c r="O12" s="141" t="n">
        <f aca="false">O13+O16</f>
        <v>0</v>
      </c>
      <c r="P12" s="142" t="n">
        <f aca="false">P13+P16</f>
        <v>0</v>
      </c>
    </row>
    <row r="13" customFormat="false" ht="48.5" hidden="false" customHeight="false" outlineLevel="0" collapsed="false">
      <c r="B13" s="86"/>
      <c r="C13" s="30" t="s">
        <v>347</v>
      </c>
      <c r="D13" s="138" t="n">
        <v>901</v>
      </c>
      <c r="E13" s="138" t="s">
        <v>16</v>
      </c>
      <c r="F13" s="138" t="s">
        <v>20</v>
      </c>
      <c r="G13" s="79" t="n">
        <v>9910000000</v>
      </c>
      <c r="H13" s="80"/>
      <c r="I13" s="141" t="n">
        <f aca="false">SUM(J13:P13)</f>
        <v>3048500</v>
      </c>
      <c r="J13" s="141" t="n">
        <f aca="false">J14</f>
        <v>1974200</v>
      </c>
      <c r="K13" s="74" t="n">
        <f aca="false">K14</f>
        <v>1074300</v>
      </c>
      <c r="L13" s="74" t="n">
        <f aca="false">L14</f>
        <v>0</v>
      </c>
      <c r="M13" s="74" t="n">
        <f aca="false">M14</f>
        <v>0</v>
      </c>
      <c r="N13" s="74" t="n">
        <f aca="false">N14</f>
        <v>0</v>
      </c>
      <c r="O13" s="141" t="n">
        <f aca="false">O14</f>
        <v>0</v>
      </c>
      <c r="P13" s="142" t="n">
        <f aca="false">P14</f>
        <v>0</v>
      </c>
    </row>
    <row r="14" customFormat="false" ht="32.8" hidden="false" customHeight="false" outlineLevel="0" collapsed="false">
      <c r="B14" s="86"/>
      <c r="C14" s="30" t="s">
        <v>99</v>
      </c>
      <c r="D14" s="138" t="n">
        <v>901</v>
      </c>
      <c r="E14" s="138" t="s">
        <v>16</v>
      </c>
      <c r="F14" s="138" t="s">
        <v>20</v>
      </c>
      <c r="G14" s="79" t="n">
        <v>9910000190</v>
      </c>
      <c r="H14" s="80"/>
      <c r="I14" s="141" t="n">
        <f aca="false">SUM(J14:P14)</f>
        <v>3048500</v>
      </c>
      <c r="J14" s="141" t="n">
        <f aca="false">J15</f>
        <v>1974200</v>
      </c>
      <c r="K14" s="74" t="n">
        <f aca="false">K15</f>
        <v>1074300</v>
      </c>
      <c r="L14" s="74" t="n">
        <f aca="false">L15</f>
        <v>0</v>
      </c>
      <c r="M14" s="74" t="n">
        <f aca="false">M15</f>
        <v>0</v>
      </c>
      <c r="N14" s="74" t="n">
        <f aca="false">N15</f>
        <v>0</v>
      </c>
      <c r="O14" s="141" t="n">
        <f aca="false">O15</f>
        <v>0</v>
      </c>
      <c r="P14" s="142" t="n">
        <f aca="false">P15</f>
        <v>0</v>
      </c>
    </row>
    <row r="15" customFormat="false" ht="64.15" hidden="false" customHeight="false" outlineLevel="0" collapsed="false">
      <c r="B15" s="86"/>
      <c r="C15" s="30" t="s">
        <v>100</v>
      </c>
      <c r="D15" s="139" t="s">
        <v>368</v>
      </c>
      <c r="E15" s="138" t="s">
        <v>16</v>
      </c>
      <c r="F15" s="138" t="s">
        <v>20</v>
      </c>
      <c r="G15" s="79" t="n">
        <v>9910000190</v>
      </c>
      <c r="H15" s="80" t="s">
        <v>101</v>
      </c>
      <c r="I15" s="141" t="n">
        <f aca="false">SUM(J15:P15)</f>
        <v>3048500</v>
      </c>
      <c r="J15" s="141" t="n">
        <v>1974200</v>
      </c>
      <c r="K15" s="74" t="n">
        <v>1074300</v>
      </c>
      <c r="L15" s="74"/>
      <c r="M15" s="74"/>
      <c r="N15" s="74"/>
      <c r="O15" s="141"/>
      <c r="P15" s="142"/>
    </row>
    <row r="16" customFormat="false" ht="55.7" hidden="false" customHeight="true" outlineLevel="0" collapsed="false">
      <c r="B16" s="86"/>
      <c r="C16" s="30" t="s">
        <v>348</v>
      </c>
      <c r="D16" s="139" t="s">
        <v>368</v>
      </c>
      <c r="E16" s="138" t="s">
        <v>16</v>
      </c>
      <c r="F16" s="138" t="s">
        <v>20</v>
      </c>
      <c r="G16" s="79" t="n">
        <v>9920000000</v>
      </c>
      <c r="H16" s="80"/>
      <c r="I16" s="141" t="n">
        <f aca="false">SUM(J16:P16)</f>
        <v>6164100</v>
      </c>
      <c r="J16" s="141" t="n">
        <f aca="false">J17</f>
        <v>3976300</v>
      </c>
      <c r="K16" s="74" t="n">
        <f aca="false">K17</f>
        <v>2187800</v>
      </c>
      <c r="L16" s="74" t="n">
        <f aca="false">L17</f>
        <v>0</v>
      </c>
      <c r="M16" s="74" t="n">
        <f aca="false">M17</f>
        <v>0</v>
      </c>
      <c r="N16" s="74" t="n">
        <f aca="false">N17</f>
        <v>0</v>
      </c>
      <c r="O16" s="141" t="n">
        <f aca="false">O17</f>
        <v>0</v>
      </c>
      <c r="P16" s="142" t="n">
        <f aca="false">P17</f>
        <v>0</v>
      </c>
    </row>
    <row r="17" customFormat="false" ht="32.8" hidden="false" customHeight="false" outlineLevel="0" collapsed="false">
      <c r="B17" s="86"/>
      <c r="C17" s="30" t="s">
        <v>99</v>
      </c>
      <c r="D17" s="139" t="s">
        <v>368</v>
      </c>
      <c r="E17" s="138" t="s">
        <v>369</v>
      </c>
      <c r="F17" s="138" t="s">
        <v>20</v>
      </c>
      <c r="G17" s="79" t="n">
        <v>9920000190</v>
      </c>
      <c r="H17" s="80"/>
      <c r="I17" s="141" t="n">
        <f aca="false">SUM(J17:P17)</f>
        <v>6164100</v>
      </c>
      <c r="J17" s="141" t="n">
        <f aca="false">J18+J19</f>
        <v>3976300</v>
      </c>
      <c r="K17" s="74" t="n">
        <f aca="false">K18+K19</f>
        <v>2187800</v>
      </c>
      <c r="L17" s="74" t="n">
        <f aca="false">L18+L19</f>
        <v>0</v>
      </c>
      <c r="M17" s="74" t="n">
        <f aca="false">M18+M19</f>
        <v>0</v>
      </c>
      <c r="N17" s="74" t="n">
        <f aca="false">N18+N19</f>
        <v>0</v>
      </c>
      <c r="O17" s="141" t="n">
        <f aca="false">O18+O19</f>
        <v>0</v>
      </c>
      <c r="P17" s="142" t="n">
        <f aca="false">P18+P19</f>
        <v>0</v>
      </c>
    </row>
    <row r="18" customFormat="false" ht="64.15" hidden="false" customHeight="false" outlineLevel="0" collapsed="false">
      <c r="B18" s="86"/>
      <c r="C18" s="30" t="s">
        <v>100</v>
      </c>
      <c r="D18" s="138" t="n">
        <v>901</v>
      </c>
      <c r="E18" s="138" t="s">
        <v>16</v>
      </c>
      <c r="F18" s="138" t="s">
        <v>20</v>
      </c>
      <c r="G18" s="79" t="n">
        <v>9920000190</v>
      </c>
      <c r="H18" s="80" t="s">
        <v>101</v>
      </c>
      <c r="I18" s="141" t="n">
        <f aca="false">SUM(J18:P18)</f>
        <v>6159100</v>
      </c>
      <c r="J18" s="141" t="n">
        <v>3972500</v>
      </c>
      <c r="K18" s="74" t="n">
        <v>2186600</v>
      </c>
      <c r="L18" s="74"/>
      <c r="M18" s="74"/>
      <c r="N18" s="74"/>
      <c r="O18" s="141"/>
      <c r="P18" s="142"/>
    </row>
    <row r="19" customFormat="false" ht="17.6" hidden="false" customHeight="false" outlineLevel="0" collapsed="false">
      <c r="B19" s="86"/>
      <c r="C19" s="30" t="s">
        <v>106</v>
      </c>
      <c r="D19" s="139" t="s">
        <v>368</v>
      </c>
      <c r="E19" s="138" t="s">
        <v>16</v>
      </c>
      <c r="F19" s="138" t="s">
        <v>20</v>
      </c>
      <c r="G19" s="79" t="n">
        <v>9920000190</v>
      </c>
      <c r="H19" s="80" t="s">
        <v>107</v>
      </c>
      <c r="I19" s="141" t="n">
        <f aca="false">SUM(J19:P19)</f>
        <v>5000</v>
      </c>
      <c r="J19" s="141" t="n">
        <v>3800</v>
      </c>
      <c r="K19" s="74" t="n">
        <v>1200</v>
      </c>
      <c r="L19" s="74"/>
      <c r="M19" s="74"/>
      <c r="N19" s="74"/>
      <c r="O19" s="141"/>
      <c r="P19" s="142"/>
    </row>
    <row r="20" customFormat="false" ht="17.6" hidden="false" customHeight="false" outlineLevel="0" collapsed="false">
      <c r="B20" s="86"/>
      <c r="C20" s="30" t="s">
        <v>31</v>
      </c>
      <c r="D20" s="139" t="s">
        <v>368</v>
      </c>
      <c r="E20" s="138" t="s">
        <v>16</v>
      </c>
      <c r="F20" s="138" t="s">
        <v>32</v>
      </c>
      <c r="G20" s="79"/>
      <c r="H20" s="80"/>
      <c r="I20" s="141" t="n">
        <f aca="false">SUM(J20:P20)</f>
        <v>770000</v>
      </c>
      <c r="J20" s="141" t="n">
        <f aca="false">J21</f>
        <v>1400000</v>
      </c>
      <c r="K20" s="74" t="n">
        <f aca="false">K21</f>
        <v>-630000</v>
      </c>
      <c r="L20" s="74" t="n">
        <f aca="false">L21</f>
        <v>0</v>
      </c>
      <c r="M20" s="74" t="n">
        <f aca="false">M21</f>
        <v>0</v>
      </c>
      <c r="N20" s="74" t="n">
        <f aca="false">N21</f>
        <v>0</v>
      </c>
      <c r="O20" s="141" t="n">
        <f aca="false">O21</f>
        <v>0</v>
      </c>
      <c r="P20" s="142" t="n">
        <f aca="false">P21</f>
        <v>0</v>
      </c>
      <c r="Q20" s="143"/>
    </row>
    <row r="21" customFormat="false" ht="32.8" hidden="false" customHeight="false" outlineLevel="0" collapsed="false">
      <c r="B21" s="86"/>
      <c r="C21" s="30" t="s">
        <v>97</v>
      </c>
      <c r="D21" s="139" t="s">
        <v>368</v>
      </c>
      <c r="E21" s="138" t="s">
        <v>16</v>
      </c>
      <c r="F21" s="138" t="s">
        <v>32</v>
      </c>
      <c r="G21" s="79" t="n">
        <v>500000000</v>
      </c>
      <c r="H21" s="80"/>
      <c r="I21" s="141" t="n">
        <f aca="false">SUM(J21:P21)</f>
        <v>770000</v>
      </c>
      <c r="J21" s="141" t="n">
        <f aca="false">J22</f>
        <v>1400000</v>
      </c>
      <c r="K21" s="74" t="n">
        <f aca="false">K22</f>
        <v>-630000</v>
      </c>
      <c r="L21" s="74" t="n">
        <f aca="false">L22</f>
        <v>0</v>
      </c>
      <c r="M21" s="74" t="n">
        <f aca="false">M22</f>
        <v>0</v>
      </c>
      <c r="N21" s="74" t="n">
        <f aca="false">N22</f>
        <v>0</v>
      </c>
      <c r="O21" s="141" t="n">
        <f aca="false">O22</f>
        <v>0</v>
      </c>
      <c r="P21" s="142" t="n">
        <f aca="false">P22</f>
        <v>0</v>
      </c>
    </row>
    <row r="22" customFormat="false" ht="32.8" hidden="false" customHeight="false" outlineLevel="0" collapsed="false">
      <c r="B22" s="86"/>
      <c r="C22" s="30" t="s">
        <v>116</v>
      </c>
      <c r="D22" s="139" t="s">
        <v>368</v>
      </c>
      <c r="E22" s="138" t="s">
        <v>16</v>
      </c>
      <c r="F22" s="138" t="s">
        <v>32</v>
      </c>
      <c r="G22" s="79" t="n">
        <v>5030000000</v>
      </c>
      <c r="H22" s="80"/>
      <c r="I22" s="141" t="n">
        <f aca="false">SUM(J22:P22)</f>
        <v>770000</v>
      </c>
      <c r="J22" s="141" t="n">
        <f aca="false">J23</f>
        <v>1400000</v>
      </c>
      <c r="K22" s="74" t="n">
        <f aca="false">K23</f>
        <v>-630000</v>
      </c>
      <c r="L22" s="74" t="n">
        <f aca="false">L23</f>
        <v>0</v>
      </c>
      <c r="M22" s="74" t="n">
        <f aca="false">M23</f>
        <v>0</v>
      </c>
      <c r="N22" s="74" t="n">
        <f aca="false">N23</f>
        <v>0</v>
      </c>
      <c r="O22" s="141" t="n">
        <f aca="false">O23</f>
        <v>0</v>
      </c>
      <c r="P22" s="142" t="n">
        <f aca="false">P23</f>
        <v>0</v>
      </c>
    </row>
    <row r="23" customFormat="false" ht="32.8" hidden="false" customHeight="false" outlineLevel="0" collapsed="false">
      <c r="B23" s="86"/>
      <c r="C23" s="30" t="s">
        <v>117</v>
      </c>
      <c r="D23" s="139" t="s">
        <v>368</v>
      </c>
      <c r="E23" s="138" t="s">
        <v>16</v>
      </c>
      <c r="F23" s="138" t="s">
        <v>32</v>
      </c>
      <c r="G23" s="79" t="n">
        <v>5030010030</v>
      </c>
      <c r="H23" s="80"/>
      <c r="I23" s="141" t="n">
        <f aca="false">SUM(J23:P23)</f>
        <v>770000</v>
      </c>
      <c r="J23" s="141" t="n">
        <f aca="false">J24</f>
        <v>1400000</v>
      </c>
      <c r="K23" s="74" t="n">
        <f aca="false">K24</f>
        <v>-630000</v>
      </c>
      <c r="L23" s="74" t="n">
        <f aca="false">L24</f>
        <v>0</v>
      </c>
      <c r="M23" s="74" t="n">
        <f aca="false">M24</f>
        <v>0</v>
      </c>
      <c r="N23" s="74" t="n">
        <f aca="false">N24</f>
        <v>0</v>
      </c>
      <c r="O23" s="141" t="n">
        <f aca="false">O24</f>
        <v>0</v>
      </c>
      <c r="P23" s="142" t="n">
        <f aca="false">P24</f>
        <v>0</v>
      </c>
    </row>
    <row r="24" customFormat="false" ht="32.8" hidden="false" customHeight="false" outlineLevel="0" collapsed="false">
      <c r="B24" s="86"/>
      <c r="C24" s="30" t="s">
        <v>103</v>
      </c>
      <c r="D24" s="139" t="s">
        <v>368</v>
      </c>
      <c r="E24" s="138" t="s">
        <v>16</v>
      </c>
      <c r="F24" s="138" t="s">
        <v>32</v>
      </c>
      <c r="G24" s="79" t="n">
        <v>5030010030</v>
      </c>
      <c r="H24" s="80" t="s">
        <v>104</v>
      </c>
      <c r="I24" s="141" t="n">
        <f aca="false">SUM(J24:P24)</f>
        <v>770000</v>
      </c>
      <c r="J24" s="141" t="n">
        <v>1400000</v>
      </c>
      <c r="K24" s="74" t="n">
        <v>-630000</v>
      </c>
      <c r="L24" s="74"/>
      <c r="M24" s="74"/>
      <c r="N24" s="74"/>
      <c r="O24" s="141"/>
      <c r="P24" s="142"/>
    </row>
    <row r="25" s="113" customFormat="true" ht="49.75" hidden="false" customHeight="true" outlineLevel="0" collapsed="false">
      <c r="A25" s="109"/>
      <c r="B25" s="144" t="s">
        <v>34</v>
      </c>
      <c r="C25" s="21" t="s">
        <v>370</v>
      </c>
      <c r="D25" s="145" t="s">
        <v>371</v>
      </c>
      <c r="E25" s="146"/>
      <c r="F25" s="146"/>
      <c r="G25" s="85"/>
      <c r="H25" s="86"/>
      <c r="I25" s="135" t="n">
        <f aca="false">SUM(J25:P25)</f>
        <v>1016378919.55</v>
      </c>
      <c r="J25" s="135" t="n">
        <f aca="false">J26+J100+J146+J177+J214+J253</f>
        <v>522783500</v>
      </c>
      <c r="K25" s="135" t="n">
        <f aca="false">K26+K100+K146+K177+K214+K253</f>
        <v>54130500</v>
      </c>
      <c r="L25" s="72" t="n">
        <f aca="false">L26+L100+L146+L177+L214+L253</f>
        <v>185923000</v>
      </c>
      <c r="M25" s="72" t="n">
        <f aca="false">M26+M100+M146+M177+M214+M253+M242</f>
        <v>7617100</v>
      </c>
      <c r="N25" s="72" t="n">
        <f aca="false">N26+N100+N146+N177+N214+N253</f>
        <v>210490609.55</v>
      </c>
      <c r="O25" s="135" t="n">
        <f aca="false">O26+O100+O146+O177+O214+O253+O274+O242</f>
        <v>35434210</v>
      </c>
      <c r="P25" s="136" t="n">
        <f aca="false">P26+P100+P146+P177+P214+P253</f>
        <v>0</v>
      </c>
      <c r="ALO25" s="33"/>
      <c r="ALP25" s="33"/>
      <c r="ALQ25" s="33"/>
      <c r="ALR25" s="33"/>
      <c r="ALS25" s="33"/>
      <c r="ALT25" s="33"/>
      <c r="ALU25" s="33"/>
      <c r="ALV25" s="33"/>
      <c r="ALW25" s="33"/>
      <c r="ALX25" s="33"/>
      <c r="ALY25" s="33"/>
      <c r="ALZ25" s="33"/>
      <c r="AMA25" s="33"/>
      <c r="AMB25" s="33"/>
      <c r="AMC25" s="33"/>
      <c r="AMD25" s="33"/>
      <c r="AME25" s="33"/>
      <c r="AMF25" s="33"/>
      <c r="AMG25" s="33"/>
      <c r="AMH25" s="33"/>
      <c r="AMI25" s="33"/>
      <c r="AMJ25" s="33"/>
      <c r="AMK25" s="33"/>
    </row>
    <row r="26" customFormat="false" ht="17.6" hidden="false" customHeight="false" outlineLevel="0" collapsed="false">
      <c r="B26" s="86"/>
      <c r="C26" s="30" t="s">
        <v>15</v>
      </c>
      <c r="D26" s="139" t="s">
        <v>371</v>
      </c>
      <c r="E26" s="138" t="s">
        <v>16</v>
      </c>
      <c r="F26" s="138" t="s">
        <v>83</v>
      </c>
      <c r="G26" s="79"/>
      <c r="H26" s="80"/>
      <c r="I26" s="141" t="n">
        <f aca="false">SUM(J26:P26)</f>
        <v>390136083.76</v>
      </c>
      <c r="J26" s="141" t="n">
        <f aca="false">J27+J32+J50+J55+J46</f>
        <v>239923300</v>
      </c>
      <c r="K26" s="74" t="n">
        <f aca="false">K27+K32+K50+K55+K46</f>
        <v>119941800</v>
      </c>
      <c r="L26" s="74" t="n">
        <f aca="false">L27+L32+L50+L55+L46</f>
        <v>0</v>
      </c>
      <c r="M26" s="74" t="n">
        <f aca="false">M27+M32+M50+M55+M46</f>
        <v>-108500</v>
      </c>
      <c r="N26" s="74" t="n">
        <f aca="false">N27+N32+N50+N55+N46</f>
        <v>6102048.76</v>
      </c>
      <c r="O26" s="141" t="n">
        <f aca="false">O27+O32+O50+O55+O46</f>
        <v>24277435</v>
      </c>
      <c r="P26" s="142" t="n">
        <f aca="false">P27+P32+P50+P55+P46</f>
        <v>0</v>
      </c>
    </row>
    <row r="27" customFormat="false" ht="32.8" hidden="false" customHeight="false" outlineLevel="0" collapsed="false">
      <c r="B27" s="86"/>
      <c r="C27" s="30" t="s">
        <v>17</v>
      </c>
      <c r="D27" s="139" t="s">
        <v>371</v>
      </c>
      <c r="E27" s="138" t="s">
        <v>16</v>
      </c>
      <c r="F27" s="138" t="s">
        <v>18</v>
      </c>
      <c r="G27" s="79"/>
      <c r="H27" s="80"/>
      <c r="I27" s="141" t="n">
        <f aca="false">SUM(J27:P27)</f>
        <v>3342000</v>
      </c>
      <c r="J27" s="141" t="n">
        <f aca="false">J28</f>
        <v>2171800</v>
      </c>
      <c r="K27" s="74" t="n">
        <f aca="false">K28</f>
        <v>1170200</v>
      </c>
      <c r="L27" s="74" t="n">
        <f aca="false">L28</f>
        <v>0</v>
      </c>
      <c r="M27" s="74" t="n">
        <f aca="false">M28</f>
        <v>0</v>
      </c>
      <c r="N27" s="74" t="n">
        <f aca="false">N28</f>
        <v>0</v>
      </c>
      <c r="O27" s="141" t="n">
        <f aca="false">O28</f>
        <v>0</v>
      </c>
      <c r="P27" s="142" t="n">
        <f aca="false">P28</f>
        <v>0</v>
      </c>
    </row>
    <row r="28" customFormat="false" ht="32.8" hidden="false" customHeight="false" outlineLevel="0" collapsed="false">
      <c r="B28" s="86"/>
      <c r="C28" s="30" t="s">
        <v>97</v>
      </c>
      <c r="D28" s="139" t="s">
        <v>371</v>
      </c>
      <c r="E28" s="138" t="s">
        <v>16</v>
      </c>
      <c r="F28" s="138" t="s">
        <v>18</v>
      </c>
      <c r="G28" s="79" t="n">
        <v>5000000000</v>
      </c>
      <c r="H28" s="80"/>
      <c r="I28" s="141" t="n">
        <f aca="false">SUM(J28:P28)</f>
        <v>3342000</v>
      </c>
      <c r="J28" s="141" t="n">
        <f aca="false">J29</f>
        <v>2171800</v>
      </c>
      <c r="K28" s="74" t="n">
        <f aca="false">K29</f>
        <v>1170200</v>
      </c>
      <c r="L28" s="74" t="n">
        <f aca="false">L29</f>
        <v>0</v>
      </c>
      <c r="M28" s="74" t="n">
        <f aca="false">M29</f>
        <v>0</v>
      </c>
      <c r="N28" s="74" t="n">
        <f aca="false">N29</f>
        <v>0</v>
      </c>
      <c r="O28" s="141" t="n">
        <f aca="false">O29</f>
        <v>0</v>
      </c>
      <c r="P28" s="142" t="n">
        <f aca="false">P29</f>
        <v>0</v>
      </c>
    </row>
    <row r="29" customFormat="false" ht="32.8" hidden="false" customHeight="false" outlineLevel="0" collapsed="false">
      <c r="B29" s="86"/>
      <c r="C29" s="30" t="s">
        <v>98</v>
      </c>
      <c r="D29" s="139" t="s">
        <v>371</v>
      </c>
      <c r="E29" s="138" t="s">
        <v>16</v>
      </c>
      <c r="F29" s="138" t="s">
        <v>18</v>
      </c>
      <c r="G29" s="79" t="n">
        <v>5010000000</v>
      </c>
      <c r="H29" s="80"/>
      <c r="I29" s="141" t="n">
        <f aca="false">SUM(J29:P29)</f>
        <v>3342000</v>
      </c>
      <c r="J29" s="141" t="n">
        <f aca="false">J30</f>
        <v>2171800</v>
      </c>
      <c r="K29" s="74" t="n">
        <f aca="false">K30</f>
        <v>1170200</v>
      </c>
      <c r="L29" s="74" t="n">
        <f aca="false">L30</f>
        <v>0</v>
      </c>
      <c r="M29" s="74" t="n">
        <f aca="false">M30</f>
        <v>0</v>
      </c>
      <c r="N29" s="74" t="n">
        <f aca="false">N30</f>
        <v>0</v>
      </c>
      <c r="O29" s="141" t="n">
        <f aca="false">O30</f>
        <v>0</v>
      </c>
      <c r="P29" s="142" t="n">
        <f aca="false">P30</f>
        <v>0</v>
      </c>
    </row>
    <row r="30" customFormat="false" ht="32.8" hidden="false" customHeight="false" outlineLevel="0" collapsed="false">
      <c r="B30" s="86"/>
      <c r="C30" s="88" t="s">
        <v>99</v>
      </c>
      <c r="D30" s="139" t="s">
        <v>371</v>
      </c>
      <c r="E30" s="138" t="s">
        <v>16</v>
      </c>
      <c r="F30" s="138" t="s">
        <v>18</v>
      </c>
      <c r="G30" s="79" t="n">
        <v>5010000190</v>
      </c>
      <c r="H30" s="80"/>
      <c r="I30" s="141" t="n">
        <f aca="false">SUM(J30:P30)</f>
        <v>3342000</v>
      </c>
      <c r="J30" s="141" t="n">
        <f aca="false">J31</f>
        <v>2171800</v>
      </c>
      <c r="K30" s="74" t="n">
        <f aca="false">K31</f>
        <v>1170200</v>
      </c>
      <c r="L30" s="74" t="n">
        <f aca="false">L31</f>
        <v>0</v>
      </c>
      <c r="M30" s="74" t="n">
        <f aca="false">M31</f>
        <v>0</v>
      </c>
      <c r="N30" s="74" t="n">
        <f aca="false">N31</f>
        <v>0</v>
      </c>
      <c r="O30" s="141" t="n">
        <f aca="false">O31</f>
        <v>0</v>
      </c>
      <c r="P30" s="142" t="n">
        <f aca="false">P31</f>
        <v>0</v>
      </c>
    </row>
    <row r="31" customFormat="false" ht="75.65" hidden="false" customHeight="true" outlineLevel="0" collapsed="false">
      <c r="B31" s="86"/>
      <c r="C31" s="30" t="s">
        <v>100</v>
      </c>
      <c r="D31" s="139" t="s">
        <v>371</v>
      </c>
      <c r="E31" s="138" t="s">
        <v>16</v>
      </c>
      <c r="F31" s="138" t="s">
        <v>18</v>
      </c>
      <c r="G31" s="79" t="n">
        <v>5010000190</v>
      </c>
      <c r="H31" s="80" t="s">
        <v>101</v>
      </c>
      <c r="I31" s="141" t="n">
        <f aca="false">SUM(J31:P31)</f>
        <v>3342000</v>
      </c>
      <c r="J31" s="141" t="n">
        <v>2171800</v>
      </c>
      <c r="K31" s="74" t="n">
        <v>1170200</v>
      </c>
      <c r="L31" s="74"/>
      <c r="M31" s="74"/>
      <c r="N31" s="74"/>
      <c r="O31" s="141"/>
      <c r="P31" s="142"/>
    </row>
    <row r="32" customFormat="false" ht="48.5" hidden="false" customHeight="false" outlineLevel="0" collapsed="false">
      <c r="B32" s="86"/>
      <c r="C32" s="30" t="s">
        <v>372</v>
      </c>
      <c r="D32" s="139" t="s">
        <v>371</v>
      </c>
      <c r="E32" s="138" t="s">
        <v>16</v>
      </c>
      <c r="F32" s="138" t="s">
        <v>23</v>
      </c>
      <c r="G32" s="79"/>
      <c r="H32" s="80"/>
      <c r="I32" s="141" t="n">
        <f aca="false">SUM(J32:P32)</f>
        <v>105951800</v>
      </c>
      <c r="J32" s="141" t="n">
        <f aca="false">J33</f>
        <v>76239500</v>
      </c>
      <c r="K32" s="74" t="n">
        <f aca="false">K33</f>
        <v>29711900</v>
      </c>
      <c r="L32" s="74" t="n">
        <f aca="false">L33</f>
        <v>0</v>
      </c>
      <c r="M32" s="74" t="n">
        <f aca="false">M33</f>
        <v>-829100</v>
      </c>
      <c r="N32" s="74" t="n">
        <f aca="false">N33</f>
        <v>0</v>
      </c>
      <c r="O32" s="141" t="n">
        <f aca="false">O33</f>
        <v>829500</v>
      </c>
      <c r="P32" s="142" t="n">
        <f aca="false">P33</f>
        <v>0</v>
      </c>
    </row>
    <row r="33" customFormat="false" ht="32.8" hidden="false" customHeight="false" outlineLevel="0" collapsed="false">
      <c r="B33" s="86"/>
      <c r="C33" s="30" t="s">
        <v>97</v>
      </c>
      <c r="D33" s="139" t="s">
        <v>371</v>
      </c>
      <c r="E33" s="138" t="s">
        <v>16</v>
      </c>
      <c r="F33" s="138" t="s">
        <v>23</v>
      </c>
      <c r="G33" s="79" t="n">
        <v>5000000000</v>
      </c>
      <c r="H33" s="80"/>
      <c r="I33" s="141" t="n">
        <f aca="false">SUM(J33:P33)</f>
        <v>105951800</v>
      </c>
      <c r="J33" s="141" t="n">
        <f aca="false">J34</f>
        <v>76239500</v>
      </c>
      <c r="K33" s="74" t="n">
        <f aca="false">K34</f>
        <v>29711900</v>
      </c>
      <c r="L33" s="74" t="n">
        <f aca="false">L34</f>
        <v>0</v>
      </c>
      <c r="M33" s="74" t="n">
        <f aca="false">M34</f>
        <v>-829100</v>
      </c>
      <c r="N33" s="74" t="n">
        <f aca="false">N34</f>
        <v>0</v>
      </c>
      <c r="O33" s="141" t="n">
        <f aca="false">O34</f>
        <v>829500</v>
      </c>
      <c r="P33" s="142" t="n">
        <f aca="false">P34</f>
        <v>0</v>
      </c>
    </row>
    <row r="34" customFormat="false" ht="32.8" hidden="false" customHeight="false" outlineLevel="0" collapsed="false">
      <c r="B34" s="86"/>
      <c r="C34" s="30" t="s">
        <v>105</v>
      </c>
      <c r="D34" s="139" t="s">
        <v>371</v>
      </c>
      <c r="E34" s="138" t="s">
        <v>16</v>
      </c>
      <c r="F34" s="138" t="s">
        <v>23</v>
      </c>
      <c r="G34" s="79" t="n">
        <v>5020000000</v>
      </c>
      <c r="H34" s="80"/>
      <c r="I34" s="141" t="n">
        <f aca="false">SUM(J34:P34)</f>
        <v>105951800</v>
      </c>
      <c r="J34" s="141" t="n">
        <f aca="false">J35+J38+J41+J44</f>
        <v>76239500</v>
      </c>
      <c r="K34" s="74" t="n">
        <f aca="false">K35+K38+K41+K44</f>
        <v>29711900</v>
      </c>
      <c r="L34" s="74" t="n">
        <f aca="false">L35+L38+L41+L44</f>
        <v>0</v>
      </c>
      <c r="M34" s="74" t="n">
        <f aca="false">M35+M38+M41+M44</f>
        <v>-829100</v>
      </c>
      <c r="N34" s="74" t="n">
        <f aca="false">N35+N38+N41+N44</f>
        <v>0</v>
      </c>
      <c r="O34" s="141" t="n">
        <f aca="false">O35+O38+O41+O44</f>
        <v>829500</v>
      </c>
      <c r="P34" s="142" t="n">
        <f aca="false">P35+P38+P41+P44</f>
        <v>0</v>
      </c>
    </row>
    <row r="35" customFormat="false" ht="32.8" hidden="false" customHeight="false" outlineLevel="0" collapsed="false">
      <c r="B35" s="86"/>
      <c r="C35" s="88" t="s">
        <v>99</v>
      </c>
      <c r="D35" s="139" t="s">
        <v>371</v>
      </c>
      <c r="E35" s="138" t="s">
        <v>16</v>
      </c>
      <c r="F35" s="138" t="s">
        <v>23</v>
      </c>
      <c r="G35" s="79" t="n">
        <v>5020000190</v>
      </c>
      <c r="H35" s="80"/>
      <c r="I35" s="141" t="n">
        <f aca="false">SUM(J35:P35)</f>
        <v>98615300</v>
      </c>
      <c r="J35" s="141" t="n">
        <f aca="false">J36+J37</f>
        <v>68925700</v>
      </c>
      <c r="K35" s="74" t="n">
        <f aca="false">K36+K37</f>
        <v>29689200</v>
      </c>
      <c r="L35" s="74" t="n">
        <f aca="false">L36+L37</f>
        <v>0</v>
      </c>
      <c r="M35" s="74" t="n">
        <f aca="false">M36+M37</f>
        <v>-829100</v>
      </c>
      <c r="N35" s="74" t="n">
        <f aca="false">N36+N37</f>
        <v>0</v>
      </c>
      <c r="O35" s="141" t="n">
        <f aca="false">O36+O37</f>
        <v>829500</v>
      </c>
      <c r="P35" s="142" t="n">
        <f aca="false">P36+P37</f>
        <v>0</v>
      </c>
    </row>
    <row r="36" customFormat="false" ht="64.15" hidden="false" customHeight="false" outlineLevel="0" collapsed="false">
      <c r="B36" s="86"/>
      <c r="C36" s="30" t="s">
        <v>100</v>
      </c>
      <c r="D36" s="139" t="s">
        <v>371</v>
      </c>
      <c r="E36" s="138" t="s">
        <v>16</v>
      </c>
      <c r="F36" s="138" t="s">
        <v>23</v>
      </c>
      <c r="G36" s="79" t="n">
        <v>5020000190</v>
      </c>
      <c r="H36" s="80" t="s">
        <v>101</v>
      </c>
      <c r="I36" s="141" t="n">
        <f aca="false">SUM(J36:P36)</f>
        <v>98615300</v>
      </c>
      <c r="J36" s="141" t="n">
        <v>68925700</v>
      </c>
      <c r="K36" s="74" t="n">
        <v>29689200</v>
      </c>
      <c r="L36" s="74"/>
      <c r="M36" s="74" t="n">
        <v>-829100</v>
      </c>
      <c r="N36" s="74"/>
      <c r="O36" s="141" t="n">
        <v>829500</v>
      </c>
      <c r="P36" s="142"/>
    </row>
    <row r="37" s="159" customFormat="true" ht="17.6" hidden="true" customHeight="false" outlineLevel="0" collapsed="false">
      <c r="A37" s="147"/>
      <c r="B37" s="148"/>
      <c r="C37" s="149" t="s">
        <v>106</v>
      </c>
      <c r="D37" s="150" t="s">
        <v>371</v>
      </c>
      <c r="E37" s="151" t="s">
        <v>16</v>
      </c>
      <c r="F37" s="151" t="s">
        <v>23</v>
      </c>
      <c r="G37" s="152" t="n">
        <v>5020000190</v>
      </c>
      <c r="H37" s="153" t="s">
        <v>107</v>
      </c>
      <c r="I37" s="154" t="n">
        <f aca="false">SUM(J37:P37)</f>
        <v>0</v>
      </c>
      <c r="J37" s="154" t="n">
        <v>0</v>
      </c>
      <c r="K37" s="155"/>
      <c r="L37" s="155"/>
      <c r="M37" s="155"/>
      <c r="N37" s="155"/>
      <c r="O37" s="155"/>
      <c r="P37" s="156"/>
      <c r="Q37" s="157"/>
      <c r="R37" s="157"/>
      <c r="S37" s="157"/>
      <c r="T37" s="157"/>
      <c r="U37" s="157"/>
      <c r="V37" s="157"/>
      <c r="W37" s="157"/>
      <c r="X37" s="157"/>
      <c r="Y37" s="157"/>
      <c r="Z37" s="157"/>
      <c r="AA37" s="157"/>
      <c r="AB37" s="157"/>
      <c r="AC37" s="157"/>
      <c r="AD37" s="157"/>
      <c r="AE37" s="157"/>
      <c r="AF37" s="157"/>
      <c r="AG37" s="157"/>
      <c r="AH37" s="157"/>
      <c r="AI37" s="157"/>
      <c r="AJ37" s="157"/>
      <c r="AK37" s="157"/>
      <c r="AL37" s="157"/>
      <c r="AM37" s="157"/>
      <c r="AN37" s="157"/>
      <c r="AO37" s="157"/>
      <c r="AP37" s="157"/>
      <c r="AQ37" s="157"/>
      <c r="AR37" s="157"/>
      <c r="AS37" s="157"/>
      <c r="AT37" s="157"/>
      <c r="AU37" s="157"/>
      <c r="AV37" s="157"/>
      <c r="AW37" s="157"/>
      <c r="AX37" s="157"/>
      <c r="AY37" s="157"/>
      <c r="AZ37" s="157"/>
      <c r="BA37" s="157"/>
      <c r="BB37" s="157"/>
      <c r="BC37" s="157"/>
      <c r="BD37" s="157"/>
      <c r="BE37" s="157"/>
      <c r="BF37" s="157"/>
      <c r="BG37" s="157"/>
      <c r="BH37" s="157"/>
      <c r="BI37" s="157"/>
      <c r="BJ37" s="157"/>
      <c r="BK37" s="157"/>
      <c r="BL37" s="157"/>
      <c r="BM37" s="157"/>
      <c r="BN37" s="157"/>
      <c r="BO37" s="157"/>
      <c r="BP37" s="157"/>
      <c r="BQ37" s="157"/>
      <c r="BR37" s="157"/>
      <c r="BS37" s="157"/>
      <c r="BT37" s="157"/>
      <c r="BU37" s="157"/>
      <c r="BV37" s="157"/>
      <c r="BW37" s="157"/>
      <c r="BX37" s="157"/>
      <c r="BY37" s="157"/>
      <c r="BZ37" s="157"/>
      <c r="CA37" s="157"/>
      <c r="CB37" s="157"/>
      <c r="CC37" s="157"/>
      <c r="CD37" s="157"/>
      <c r="CE37" s="157"/>
      <c r="CF37" s="157"/>
      <c r="CG37" s="157"/>
      <c r="CH37" s="157"/>
      <c r="CI37" s="157"/>
      <c r="CJ37" s="157"/>
      <c r="CK37" s="157"/>
      <c r="CL37" s="157"/>
      <c r="CM37" s="157"/>
      <c r="CN37" s="157"/>
      <c r="CO37" s="157"/>
      <c r="CP37" s="157"/>
      <c r="CQ37" s="157"/>
      <c r="CR37" s="157"/>
      <c r="CS37" s="157"/>
      <c r="CT37" s="157"/>
      <c r="CU37" s="157"/>
      <c r="CV37" s="157"/>
      <c r="CW37" s="157"/>
      <c r="CX37" s="157"/>
      <c r="CY37" s="157"/>
      <c r="CZ37" s="157"/>
      <c r="DA37" s="157"/>
      <c r="DB37" s="157"/>
      <c r="DC37" s="157"/>
      <c r="DD37" s="157"/>
      <c r="DE37" s="157"/>
      <c r="DF37" s="157"/>
      <c r="DG37" s="157"/>
      <c r="DH37" s="157"/>
      <c r="DI37" s="157"/>
      <c r="DJ37" s="157"/>
      <c r="DK37" s="157"/>
      <c r="DL37" s="157"/>
      <c r="DM37" s="157"/>
      <c r="DN37" s="157"/>
      <c r="DO37" s="157"/>
      <c r="DP37" s="157"/>
      <c r="DQ37" s="157"/>
      <c r="DR37" s="157"/>
      <c r="DS37" s="157"/>
      <c r="DT37" s="157"/>
      <c r="DU37" s="157"/>
      <c r="DV37" s="157"/>
      <c r="DW37" s="157"/>
      <c r="DX37" s="157"/>
      <c r="DY37" s="157"/>
      <c r="DZ37" s="157"/>
      <c r="EA37" s="157"/>
      <c r="EB37" s="157"/>
      <c r="EC37" s="157"/>
      <c r="ED37" s="157"/>
      <c r="EE37" s="157"/>
      <c r="EF37" s="157"/>
      <c r="EG37" s="157"/>
      <c r="EH37" s="157"/>
      <c r="EI37" s="157"/>
      <c r="EJ37" s="157"/>
      <c r="EK37" s="157"/>
      <c r="EL37" s="157"/>
      <c r="EM37" s="157"/>
      <c r="EN37" s="157"/>
      <c r="EO37" s="157"/>
      <c r="EP37" s="157"/>
      <c r="EQ37" s="157"/>
      <c r="ER37" s="157"/>
      <c r="ES37" s="157"/>
      <c r="ET37" s="157"/>
      <c r="EU37" s="157"/>
      <c r="EV37" s="157"/>
      <c r="EW37" s="157"/>
      <c r="EX37" s="157"/>
      <c r="EY37" s="157"/>
      <c r="EZ37" s="157"/>
      <c r="FA37" s="157"/>
      <c r="FB37" s="157"/>
      <c r="FC37" s="157"/>
      <c r="FD37" s="157"/>
      <c r="FE37" s="157"/>
      <c r="FF37" s="157"/>
      <c r="FG37" s="157"/>
      <c r="FH37" s="157"/>
      <c r="FI37" s="157"/>
      <c r="FJ37" s="157"/>
      <c r="FK37" s="157"/>
      <c r="FL37" s="157"/>
      <c r="FM37" s="157"/>
      <c r="FN37" s="157"/>
      <c r="FO37" s="157"/>
      <c r="FP37" s="157"/>
      <c r="FQ37" s="157"/>
      <c r="FR37" s="157"/>
      <c r="FS37" s="157"/>
      <c r="FT37" s="157"/>
      <c r="FU37" s="157"/>
      <c r="FV37" s="157"/>
      <c r="FW37" s="157"/>
      <c r="FX37" s="157"/>
      <c r="FY37" s="157"/>
      <c r="FZ37" s="157"/>
      <c r="GA37" s="157"/>
      <c r="GB37" s="157"/>
      <c r="GC37" s="157"/>
      <c r="GD37" s="157"/>
      <c r="GE37" s="157"/>
      <c r="GF37" s="157"/>
      <c r="GG37" s="157"/>
      <c r="GH37" s="157"/>
      <c r="GI37" s="157"/>
      <c r="GJ37" s="157"/>
      <c r="GK37" s="157"/>
      <c r="GL37" s="157"/>
      <c r="GM37" s="157"/>
      <c r="GN37" s="157"/>
      <c r="GO37" s="157"/>
      <c r="GP37" s="157"/>
      <c r="GQ37" s="157"/>
      <c r="GR37" s="157"/>
      <c r="GS37" s="157"/>
      <c r="GT37" s="157"/>
      <c r="GU37" s="157"/>
      <c r="GV37" s="157"/>
      <c r="GW37" s="157"/>
      <c r="GX37" s="157"/>
      <c r="GY37" s="157"/>
      <c r="GZ37" s="157"/>
      <c r="HA37" s="157"/>
      <c r="HB37" s="157"/>
      <c r="HC37" s="157"/>
      <c r="HD37" s="157"/>
      <c r="HE37" s="157"/>
      <c r="HF37" s="157"/>
      <c r="HG37" s="157"/>
      <c r="HH37" s="157"/>
      <c r="HI37" s="157"/>
      <c r="HJ37" s="157"/>
      <c r="HK37" s="157"/>
      <c r="HL37" s="157"/>
      <c r="HM37" s="157"/>
      <c r="HN37" s="157"/>
      <c r="HO37" s="157"/>
      <c r="HP37" s="157"/>
      <c r="HQ37" s="157"/>
      <c r="HR37" s="157"/>
      <c r="HS37" s="157"/>
      <c r="HT37" s="157"/>
      <c r="HU37" s="157"/>
      <c r="HV37" s="157"/>
      <c r="HW37" s="157"/>
      <c r="HX37" s="157"/>
      <c r="HY37" s="157"/>
      <c r="HZ37" s="157"/>
      <c r="IA37" s="157"/>
      <c r="IB37" s="157"/>
      <c r="IC37" s="157"/>
      <c r="ID37" s="158"/>
      <c r="IE37" s="158"/>
      <c r="IF37" s="158"/>
      <c r="IG37" s="158"/>
      <c r="IH37" s="158"/>
      <c r="II37" s="158"/>
      <c r="IJ37" s="158"/>
      <c r="IK37" s="158"/>
      <c r="IL37" s="158"/>
      <c r="IM37" s="158"/>
      <c r="IN37" s="158"/>
      <c r="IO37" s="158"/>
      <c r="IP37" s="158"/>
      <c r="IQ37" s="158"/>
      <c r="IR37" s="158"/>
      <c r="IS37" s="158"/>
      <c r="IT37" s="158"/>
      <c r="IU37" s="158"/>
      <c r="IV37" s="158"/>
      <c r="IW37" s="158"/>
      <c r="IX37" s="158"/>
      <c r="IY37" s="158"/>
      <c r="IZ37" s="158"/>
      <c r="JA37" s="158"/>
      <c r="JB37" s="158"/>
      <c r="JC37" s="158"/>
      <c r="JD37" s="158"/>
      <c r="JE37" s="158"/>
      <c r="JF37" s="158"/>
      <c r="JG37" s="158"/>
      <c r="JH37" s="158"/>
      <c r="JI37" s="158"/>
      <c r="JJ37" s="158"/>
      <c r="JK37" s="158"/>
      <c r="JL37" s="158"/>
      <c r="JM37" s="158"/>
      <c r="JN37" s="158"/>
      <c r="JO37" s="158"/>
      <c r="JP37" s="158"/>
      <c r="JQ37" s="158"/>
      <c r="JR37" s="158"/>
      <c r="JS37" s="158"/>
      <c r="JT37" s="158"/>
      <c r="JU37" s="158"/>
      <c r="JV37" s="158"/>
      <c r="JW37" s="158"/>
      <c r="JX37" s="158"/>
      <c r="JY37" s="158"/>
      <c r="JZ37" s="158"/>
      <c r="KA37" s="158"/>
      <c r="KB37" s="158"/>
      <c r="KC37" s="158"/>
      <c r="KD37" s="158"/>
      <c r="KE37" s="158"/>
      <c r="KF37" s="158"/>
      <c r="KG37" s="158"/>
      <c r="KH37" s="158"/>
      <c r="KI37" s="158"/>
      <c r="KJ37" s="158"/>
      <c r="KK37" s="158"/>
      <c r="KL37" s="158"/>
      <c r="KM37" s="158"/>
      <c r="KN37" s="158"/>
      <c r="KO37" s="158"/>
      <c r="KP37" s="158"/>
      <c r="KQ37" s="158"/>
      <c r="KR37" s="158"/>
      <c r="KS37" s="158"/>
      <c r="KT37" s="158"/>
      <c r="KU37" s="158"/>
      <c r="KV37" s="158"/>
      <c r="KW37" s="158"/>
      <c r="KX37" s="158"/>
      <c r="KY37" s="158"/>
      <c r="KZ37" s="158"/>
      <c r="LA37" s="158"/>
      <c r="LB37" s="158"/>
      <c r="LC37" s="158"/>
      <c r="LD37" s="158"/>
      <c r="LE37" s="158"/>
      <c r="LF37" s="158"/>
      <c r="LG37" s="158"/>
      <c r="LH37" s="158"/>
      <c r="LI37" s="158"/>
      <c r="LJ37" s="158"/>
      <c r="LK37" s="158"/>
      <c r="LL37" s="158"/>
      <c r="LM37" s="158"/>
      <c r="LN37" s="158"/>
      <c r="LO37" s="158"/>
      <c r="LP37" s="158"/>
      <c r="LQ37" s="158"/>
      <c r="LR37" s="158"/>
      <c r="LS37" s="158"/>
      <c r="LT37" s="158"/>
      <c r="LU37" s="158"/>
      <c r="LV37" s="158"/>
      <c r="LW37" s="158"/>
      <c r="LX37" s="158"/>
      <c r="LY37" s="158"/>
      <c r="LZ37" s="158"/>
      <c r="MA37" s="158"/>
      <c r="MB37" s="158"/>
      <c r="MC37" s="158"/>
      <c r="MD37" s="158"/>
      <c r="ME37" s="158"/>
      <c r="MF37" s="158"/>
      <c r="MG37" s="158"/>
      <c r="MH37" s="158"/>
      <c r="MI37" s="158"/>
      <c r="MJ37" s="158"/>
      <c r="MK37" s="158"/>
      <c r="ML37" s="158"/>
      <c r="MM37" s="158"/>
      <c r="MN37" s="158"/>
      <c r="MO37" s="158"/>
      <c r="MP37" s="158"/>
      <c r="MQ37" s="158"/>
      <c r="MR37" s="158"/>
      <c r="MS37" s="158"/>
      <c r="MT37" s="158"/>
      <c r="MU37" s="158"/>
      <c r="MV37" s="158"/>
      <c r="MW37" s="158"/>
      <c r="MX37" s="158"/>
      <c r="MY37" s="158"/>
      <c r="MZ37" s="158"/>
      <c r="NA37" s="158"/>
      <c r="NB37" s="158"/>
      <c r="NC37" s="158"/>
      <c r="ND37" s="158"/>
      <c r="NE37" s="158"/>
      <c r="NF37" s="158"/>
      <c r="NG37" s="158"/>
      <c r="NH37" s="158"/>
      <c r="NI37" s="158"/>
      <c r="NJ37" s="158"/>
      <c r="NK37" s="158"/>
      <c r="NL37" s="158"/>
      <c r="NM37" s="158"/>
      <c r="NN37" s="158"/>
      <c r="NO37" s="158"/>
      <c r="NP37" s="158"/>
      <c r="NQ37" s="158"/>
      <c r="NR37" s="158"/>
      <c r="NS37" s="158"/>
      <c r="NT37" s="158"/>
      <c r="NU37" s="158"/>
      <c r="NV37" s="158"/>
      <c r="NW37" s="158"/>
      <c r="NX37" s="158"/>
      <c r="NY37" s="158"/>
      <c r="NZ37" s="158"/>
      <c r="OA37" s="158"/>
      <c r="OB37" s="158"/>
      <c r="OC37" s="158"/>
      <c r="OD37" s="158"/>
      <c r="OE37" s="158"/>
      <c r="OF37" s="158"/>
      <c r="OG37" s="158"/>
      <c r="OH37" s="158"/>
      <c r="OI37" s="158"/>
      <c r="OJ37" s="158"/>
      <c r="OK37" s="158"/>
      <c r="OL37" s="158"/>
      <c r="OM37" s="158"/>
      <c r="ON37" s="158"/>
      <c r="OO37" s="158"/>
      <c r="OP37" s="158"/>
      <c r="OQ37" s="158"/>
      <c r="OR37" s="158"/>
      <c r="OS37" s="158"/>
      <c r="OT37" s="158"/>
      <c r="OU37" s="158"/>
      <c r="OV37" s="158"/>
      <c r="OW37" s="158"/>
      <c r="OX37" s="158"/>
      <c r="OY37" s="158"/>
      <c r="OZ37" s="158"/>
      <c r="PA37" s="158"/>
      <c r="PB37" s="158"/>
      <c r="PC37" s="158"/>
      <c r="PD37" s="158"/>
      <c r="PE37" s="158"/>
      <c r="PF37" s="158"/>
      <c r="PG37" s="158"/>
      <c r="PH37" s="158"/>
      <c r="PI37" s="158"/>
      <c r="PJ37" s="158"/>
      <c r="PK37" s="158"/>
      <c r="PL37" s="158"/>
      <c r="PM37" s="158"/>
      <c r="PN37" s="158"/>
      <c r="PO37" s="158"/>
      <c r="PP37" s="158"/>
      <c r="PQ37" s="158"/>
      <c r="PR37" s="158"/>
      <c r="PS37" s="158"/>
      <c r="PT37" s="158"/>
      <c r="PU37" s="158"/>
      <c r="PV37" s="158"/>
      <c r="PW37" s="158"/>
      <c r="PX37" s="158"/>
      <c r="PY37" s="158"/>
      <c r="PZ37" s="158"/>
      <c r="QA37" s="158"/>
      <c r="QB37" s="158"/>
      <c r="QC37" s="158"/>
      <c r="QD37" s="158"/>
      <c r="QE37" s="158"/>
      <c r="QF37" s="158"/>
      <c r="QG37" s="158"/>
      <c r="QH37" s="158"/>
      <c r="QI37" s="158"/>
      <c r="QJ37" s="158"/>
      <c r="QK37" s="158"/>
      <c r="QL37" s="158"/>
      <c r="QM37" s="158"/>
      <c r="QN37" s="158"/>
      <c r="QO37" s="158"/>
      <c r="QP37" s="158"/>
      <c r="QQ37" s="158"/>
      <c r="QR37" s="158"/>
      <c r="QS37" s="158"/>
      <c r="QT37" s="158"/>
      <c r="QU37" s="158"/>
      <c r="QV37" s="158"/>
      <c r="QW37" s="158"/>
      <c r="QX37" s="158"/>
      <c r="QY37" s="158"/>
      <c r="QZ37" s="158"/>
      <c r="RA37" s="158"/>
      <c r="RB37" s="158"/>
      <c r="RC37" s="158"/>
      <c r="RD37" s="158"/>
      <c r="RE37" s="158"/>
      <c r="RF37" s="158"/>
      <c r="RG37" s="158"/>
      <c r="RH37" s="158"/>
      <c r="RI37" s="158"/>
      <c r="RJ37" s="158"/>
      <c r="RK37" s="158"/>
      <c r="RL37" s="158"/>
      <c r="RM37" s="158"/>
      <c r="RN37" s="158"/>
      <c r="RO37" s="158"/>
      <c r="RP37" s="158"/>
      <c r="RQ37" s="158"/>
      <c r="RR37" s="158"/>
      <c r="RS37" s="158"/>
      <c r="RT37" s="158"/>
      <c r="RU37" s="158"/>
      <c r="RV37" s="158"/>
      <c r="RW37" s="158"/>
      <c r="RX37" s="158"/>
      <c r="RY37" s="158"/>
      <c r="RZ37" s="158"/>
      <c r="SA37" s="158"/>
      <c r="SB37" s="158"/>
      <c r="SC37" s="158"/>
      <c r="SD37" s="158"/>
      <c r="SE37" s="158"/>
      <c r="SF37" s="158"/>
      <c r="SG37" s="158"/>
      <c r="SH37" s="158"/>
      <c r="SI37" s="158"/>
      <c r="SJ37" s="158"/>
      <c r="SK37" s="158"/>
      <c r="SL37" s="158"/>
      <c r="SM37" s="158"/>
      <c r="SN37" s="158"/>
      <c r="SO37" s="158"/>
      <c r="SP37" s="158"/>
      <c r="SQ37" s="158"/>
      <c r="SR37" s="158"/>
      <c r="SS37" s="158"/>
      <c r="ST37" s="158"/>
      <c r="SU37" s="158"/>
      <c r="SV37" s="158"/>
      <c r="SW37" s="158"/>
      <c r="SX37" s="158"/>
      <c r="SY37" s="158"/>
      <c r="SZ37" s="158"/>
      <c r="TA37" s="158"/>
      <c r="TB37" s="158"/>
      <c r="TC37" s="158"/>
      <c r="TD37" s="158"/>
      <c r="TE37" s="158"/>
      <c r="TF37" s="158"/>
      <c r="TG37" s="158"/>
      <c r="TH37" s="158"/>
      <c r="TI37" s="158"/>
      <c r="TJ37" s="158"/>
      <c r="TK37" s="158"/>
      <c r="TL37" s="158"/>
      <c r="TM37" s="158"/>
      <c r="TN37" s="158"/>
      <c r="TO37" s="158"/>
      <c r="TP37" s="158"/>
      <c r="TQ37" s="158"/>
      <c r="TR37" s="158"/>
      <c r="TS37" s="158"/>
      <c r="TT37" s="158"/>
      <c r="TU37" s="158"/>
      <c r="TV37" s="158"/>
      <c r="TW37" s="158"/>
      <c r="TX37" s="158"/>
      <c r="TY37" s="158"/>
      <c r="TZ37" s="158"/>
      <c r="UA37" s="158"/>
      <c r="UB37" s="158"/>
      <c r="UC37" s="158"/>
      <c r="UD37" s="158"/>
      <c r="UE37" s="158"/>
      <c r="UF37" s="158"/>
      <c r="UG37" s="158"/>
      <c r="UH37" s="158"/>
      <c r="UI37" s="158"/>
      <c r="UJ37" s="158"/>
      <c r="UK37" s="158"/>
      <c r="UL37" s="158"/>
      <c r="UM37" s="158"/>
      <c r="UN37" s="158"/>
      <c r="UO37" s="158"/>
      <c r="UP37" s="158"/>
      <c r="UQ37" s="158"/>
      <c r="UR37" s="158"/>
      <c r="US37" s="158"/>
      <c r="UT37" s="158"/>
      <c r="UU37" s="158"/>
      <c r="UV37" s="158"/>
      <c r="UW37" s="158"/>
      <c r="UX37" s="158"/>
      <c r="UY37" s="158"/>
      <c r="UZ37" s="158"/>
      <c r="VA37" s="158"/>
      <c r="VB37" s="158"/>
      <c r="VC37" s="158"/>
      <c r="VD37" s="158"/>
      <c r="VE37" s="158"/>
      <c r="VF37" s="158"/>
      <c r="VG37" s="158"/>
      <c r="VH37" s="158"/>
      <c r="VI37" s="158"/>
      <c r="VJ37" s="158"/>
      <c r="VK37" s="158"/>
      <c r="VL37" s="158"/>
      <c r="VM37" s="158"/>
      <c r="VN37" s="158"/>
      <c r="VO37" s="158"/>
      <c r="VP37" s="158"/>
      <c r="VQ37" s="158"/>
      <c r="VR37" s="158"/>
      <c r="VS37" s="158"/>
      <c r="VT37" s="158"/>
      <c r="VU37" s="158"/>
      <c r="VV37" s="158"/>
      <c r="VW37" s="158"/>
      <c r="VX37" s="158"/>
      <c r="VY37" s="158"/>
      <c r="VZ37" s="158"/>
      <c r="WA37" s="158"/>
      <c r="WB37" s="158"/>
      <c r="WC37" s="158"/>
      <c r="WD37" s="158"/>
      <c r="WE37" s="158"/>
      <c r="WF37" s="158"/>
      <c r="WG37" s="158"/>
      <c r="WH37" s="158"/>
      <c r="WI37" s="158"/>
      <c r="WJ37" s="158"/>
      <c r="WK37" s="158"/>
      <c r="WL37" s="158"/>
      <c r="WM37" s="158"/>
      <c r="WN37" s="158"/>
      <c r="WO37" s="158"/>
      <c r="WP37" s="158"/>
      <c r="WQ37" s="158"/>
      <c r="WR37" s="158"/>
      <c r="WS37" s="158"/>
      <c r="WT37" s="158"/>
      <c r="WU37" s="158"/>
      <c r="WV37" s="158"/>
      <c r="WW37" s="158"/>
      <c r="WX37" s="158"/>
      <c r="WY37" s="158"/>
      <c r="WZ37" s="158"/>
      <c r="XA37" s="158"/>
      <c r="XB37" s="158"/>
      <c r="XC37" s="158"/>
      <c r="XD37" s="158"/>
      <c r="XE37" s="158"/>
      <c r="XF37" s="158"/>
      <c r="XG37" s="158"/>
      <c r="XH37" s="158"/>
      <c r="XI37" s="158"/>
      <c r="XJ37" s="158"/>
      <c r="XK37" s="158"/>
      <c r="XL37" s="158"/>
      <c r="XM37" s="158"/>
      <c r="XN37" s="158"/>
      <c r="XO37" s="158"/>
      <c r="XP37" s="158"/>
      <c r="XQ37" s="158"/>
      <c r="XR37" s="158"/>
      <c r="XS37" s="158"/>
      <c r="XT37" s="158"/>
      <c r="XU37" s="158"/>
      <c r="XV37" s="158"/>
      <c r="XW37" s="158"/>
      <c r="XX37" s="158"/>
      <c r="XY37" s="158"/>
      <c r="XZ37" s="158"/>
      <c r="YA37" s="158"/>
      <c r="YB37" s="158"/>
      <c r="YC37" s="158"/>
      <c r="YD37" s="158"/>
      <c r="YE37" s="158"/>
      <c r="YF37" s="158"/>
      <c r="YG37" s="158"/>
      <c r="YH37" s="158"/>
      <c r="YI37" s="158"/>
      <c r="YJ37" s="158"/>
      <c r="YK37" s="158"/>
      <c r="YL37" s="158"/>
      <c r="YM37" s="158"/>
      <c r="YN37" s="158"/>
      <c r="YO37" s="158"/>
      <c r="YP37" s="158"/>
      <c r="YQ37" s="158"/>
      <c r="YR37" s="158"/>
      <c r="YS37" s="158"/>
      <c r="YT37" s="158"/>
      <c r="YU37" s="158"/>
      <c r="YV37" s="158"/>
      <c r="YW37" s="158"/>
      <c r="YX37" s="158"/>
      <c r="YY37" s="158"/>
      <c r="YZ37" s="158"/>
      <c r="ZA37" s="158"/>
      <c r="ZB37" s="158"/>
      <c r="ZC37" s="158"/>
      <c r="ZD37" s="158"/>
      <c r="ZE37" s="158"/>
      <c r="ZF37" s="158"/>
      <c r="ZG37" s="158"/>
      <c r="ZH37" s="158"/>
      <c r="ZI37" s="158"/>
      <c r="ZJ37" s="158"/>
      <c r="ZK37" s="158"/>
      <c r="ZL37" s="158"/>
      <c r="ZM37" s="158"/>
      <c r="ZN37" s="158"/>
      <c r="ZO37" s="158"/>
      <c r="ZP37" s="158"/>
      <c r="ZQ37" s="158"/>
      <c r="ZR37" s="158"/>
      <c r="ZS37" s="158"/>
      <c r="ZT37" s="158"/>
      <c r="ZU37" s="158"/>
      <c r="ZV37" s="158"/>
      <c r="ZW37" s="158"/>
      <c r="ZX37" s="158"/>
      <c r="ZY37" s="158"/>
      <c r="ZZ37" s="158"/>
      <c r="AAA37" s="158"/>
      <c r="AAB37" s="158"/>
      <c r="AAC37" s="158"/>
      <c r="AAD37" s="158"/>
      <c r="AAE37" s="158"/>
      <c r="AAF37" s="158"/>
      <c r="AAG37" s="158"/>
      <c r="AAH37" s="158"/>
      <c r="AAI37" s="158"/>
      <c r="AAJ37" s="158"/>
      <c r="AAK37" s="158"/>
      <c r="AAL37" s="158"/>
      <c r="AAM37" s="158"/>
      <c r="AAN37" s="158"/>
      <c r="AAO37" s="158"/>
      <c r="AAP37" s="158"/>
      <c r="AAQ37" s="158"/>
      <c r="AAR37" s="158"/>
      <c r="AAS37" s="158"/>
      <c r="AAT37" s="158"/>
      <c r="AAU37" s="158"/>
      <c r="AAV37" s="158"/>
      <c r="AAW37" s="158"/>
      <c r="AAX37" s="158"/>
      <c r="AAY37" s="158"/>
      <c r="AAZ37" s="158"/>
      <c r="ABA37" s="158"/>
      <c r="ABB37" s="158"/>
      <c r="ABC37" s="158"/>
      <c r="ABD37" s="158"/>
      <c r="ABE37" s="158"/>
      <c r="ABF37" s="158"/>
      <c r="ABG37" s="158"/>
      <c r="ABH37" s="158"/>
      <c r="ABI37" s="158"/>
      <c r="ABJ37" s="158"/>
      <c r="ABK37" s="158"/>
      <c r="ABL37" s="158"/>
      <c r="ABM37" s="158"/>
      <c r="ABN37" s="158"/>
      <c r="ABO37" s="158"/>
      <c r="ABP37" s="158"/>
      <c r="ABQ37" s="158"/>
      <c r="ABR37" s="158"/>
      <c r="ABS37" s="158"/>
      <c r="ABT37" s="158"/>
      <c r="ABU37" s="158"/>
      <c r="ABV37" s="158"/>
      <c r="ABW37" s="158"/>
      <c r="ABX37" s="158"/>
      <c r="ABY37" s="158"/>
      <c r="ABZ37" s="158"/>
      <c r="ACA37" s="158"/>
      <c r="ACB37" s="158"/>
      <c r="ACC37" s="158"/>
      <c r="ACD37" s="158"/>
      <c r="ACE37" s="158"/>
      <c r="ACF37" s="158"/>
      <c r="ACG37" s="158"/>
      <c r="ACH37" s="158"/>
      <c r="ACI37" s="158"/>
      <c r="ACJ37" s="158"/>
      <c r="ACK37" s="158"/>
      <c r="ACL37" s="158"/>
      <c r="ACM37" s="158"/>
      <c r="ACN37" s="158"/>
      <c r="ACO37" s="158"/>
      <c r="ACP37" s="158"/>
      <c r="ACQ37" s="158"/>
      <c r="ACR37" s="158"/>
      <c r="ACS37" s="158"/>
      <c r="ACT37" s="158"/>
      <c r="ACU37" s="158"/>
      <c r="ACV37" s="158"/>
      <c r="ACW37" s="158"/>
      <c r="ACX37" s="158"/>
      <c r="ACY37" s="158"/>
      <c r="ACZ37" s="158"/>
      <c r="ADA37" s="158"/>
      <c r="ADB37" s="158"/>
      <c r="ADC37" s="158"/>
      <c r="ADD37" s="158"/>
      <c r="ADE37" s="158"/>
      <c r="ADF37" s="158"/>
      <c r="ADG37" s="158"/>
      <c r="ADH37" s="158"/>
      <c r="ADI37" s="158"/>
      <c r="ADJ37" s="158"/>
      <c r="ADK37" s="158"/>
      <c r="ADL37" s="158"/>
      <c r="ADM37" s="158"/>
      <c r="ADN37" s="158"/>
      <c r="ADO37" s="158"/>
      <c r="ADP37" s="158"/>
      <c r="ADQ37" s="158"/>
      <c r="ADR37" s="158"/>
      <c r="ADS37" s="158"/>
      <c r="ADT37" s="158"/>
      <c r="ADU37" s="158"/>
      <c r="ADV37" s="158"/>
      <c r="ADW37" s="158"/>
      <c r="ADX37" s="158"/>
      <c r="ADY37" s="158"/>
      <c r="ADZ37" s="158"/>
      <c r="AEA37" s="158"/>
      <c r="AEB37" s="158"/>
      <c r="AEC37" s="158"/>
      <c r="AED37" s="158"/>
      <c r="AEE37" s="158"/>
      <c r="AEF37" s="158"/>
      <c r="AEG37" s="158"/>
      <c r="AEH37" s="158"/>
      <c r="AEI37" s="158"/>
      <c r="AEJ37" s="158"/>
      <c r="AEK37" s="158"/>
      <c r="AEL37" s="158"/>
      <c r="AEM37" s="158"/>
      <c r="AEN37" s="158"/>
      <c r="AEO37" s="158"/>
      <c r="AEP37" s="158"/>
      <c r="AEQ37" s="158"/>
      <c r="AER37" s="158"/>
      <c r="AES37" s="158"/>
      <c r="AET37" s="158"/>
      <c r="AEU37" s="158"/>
      <c r="AEV37" s="158"/>
      <c r="AEW37" s="158"/>
      <c r="AEX37" s="158"/>
      <c r="AEY37" s="158"/>
      <c r="AEZ37" s="158"/>
      <c r="AFA37" s="158"/>
      <c r="AFB37" s="158"/>
      <c r="AFC37" s="158"/>
      <c r="AFD37" s="158"/>
      <c r="AFE37" s="158"/>
      <c r="AFF37" s="158"/>
      <c r="AFG37" s="158"/>
      <c r="AFH37" s="158"/>
      <c r="AFI37" s="158"/>
      <c r="AFJ37" s="158"/>
      <c r="AFK37" s="158"/>
      <c r="AFL37" s="158"/>
      <c r="AFM37" s="158"/>
      <c r="AFN37" s="158"/>
      <c r="AFO37" s="158"/>
      <c r="AFP37" s="158"/>
      <c r="AFQ37" s="158"/>
      <c r="AFR37" s="158"/>
      <c r="AFS37" s="158"/>
      <c r="AFT37" s="158"/>
      <c r="AFU37" s="158"/>
      <c r="AFV37" s="158"/>
      <c r="AFW37" s="158"/>
      <c r="AFX37" s="158"/>
      <c r="AFY37" s="158"/>
      <c r="AFZ37" s="158"/>
      <c r="AGA37" s="158"/>
      <c r="AGB37" s="158"/>
      <c r="AGC37" s="158"/>
      <c r="AGD37" s="158"/>
      <c r="AGE37" s="158"/>
      <c r="AGF37" s="158"/>
      <c r="AGG37" s="158"/>
      <c r="AGH37" s="158"/>
      <c r="AGI37" s="158"/>
      <c r="AGJ37" s="158"/>
      <c r="AGK37" s="158"/>
      <c r="AGL37" s="158"/>
      <c r="AGM37" s="158"/>
      <c r="AGN37" s="158"/>
      <c r="AGO37" s="158"/>
      <c r="AGP37" s="158"/>
      <c r="AGQ37" s="158"/>
      <c r="AGR37" s="158"/>
      <c r="AGS37" s="158"/>
      <c r="AGT37" s="158"/>
      <c r="AGU37" s="158"/>
      <c r="AGV37" s="158"/>
      <c r="AGW37" s="158"/>
      <c r="AGX37" s="158"/>
      <c r="AGY37" s="158"/>
      <c r="AGZ37" s="158"/>
      <c r="AHA37" s="158"/>
      <c r="AHB37" s="158"/>
      <c r="AHC37" s="158"/>
      <c r="AHD37" s="158"/>
      <c r="AHE37" s="158"/>
      <c r="AHF37" s="158"/>
      <c r="AHG37" s="158"/>
      <c r="AHH37" s="158"/>
      <c r="AHI37" s="158"/>
      <c r="AHJ37" s="158"/>
      <c r="AHK37" s="158"/>
      <c r="AHL37" s="158"/>
      <c r="AHM37" s="158"/>
      <c r="AHN37" s="158"/>
      <c r="AHO37" s="158"/>
      <c r="AHP37" s="158"/>
      <c r="AHQ37" s="158"/>
      <c r="AHR37" s="158"/>
      <c r="AHS37" s="158"/>
      <c r="AHT37" s="158"/>
      <c r="AHU37" s="158"/>
      <c r="AHV37" s="158"/>
      <c r="AHW37" s="158"/>
      <c r="AHX37" s="158"/>
      <c r="AHY37" s="158"/>
      <c r="AHZ37" s="158"/>
      <c r="AIA37" s="158"/>
      <c r="AIB37" s="158"/>
      <c r="AIC37" s="158"/>
      <c r="AID37" s="158"/>
      <c r="AIE37" s="158"/>
      <c r="AIF37" s="158"/>
      <c r="AIG37" s="158"/>
      <c r="AIH37" s="158"/>
      <c r="AII37" s="158"/>
      <c r="AIJ37" s="158"/>
      <c r="AIK37" s="158"/>
      <c r="AIL37" s="158"/>
      <c r="AIM37" s="158"/>
      <c r="AIN37" s="158"/>
      <c r="AIO37" s="158"/>
      <c r="AIP37" s="158"/>
      <c r="AIQ37" s="158"/>
      <c r="AIR37" s="158"/>
      <c r="AIS37" s="158"/>
      <c r="AIT37" s="158"/>
      <c r="AIU37" s="158"/>
      <c r="AIV37" s="158"/>
      <c r="AIW37" s="158"/>
      <c r="AIX37" s="158"/>
      <c r="AIY37" s="158"/>
      <c r="AIZ37" s="158"/>
      <c r="AJA37" s="158"/>
      <c r="AJB37" s="158"/>
      <c r="AJC37" s="158"/>
      <c r="AJD37" s="158"/>
      <c r="AJE37" s="158"/>
      <c r="AJF37" s="158"/>
      <c r="AJG37" s="158"/>
      <c r="AJH37" s="158"/>
      <c r="AJI37" s="158"/>
      <c r="AJJ37" s="158"/>
      <c r="AJK37" s="158"/>
      <c r="AJL37" s="158"/>
      <c r="AJM37" s="158"/>
      <c r="AJN37" s="158"/>
      <c r="AJO37" s="158"/>
      <c r="AJP37" s="158"/>
      <c r="AJQ37" s="158"/>
      <c r="AJR37" s="158"/>
      <c r="AJS37" s="158"/>
      <c r="AJT37" s="158"/>
      <c r="AJU37" s="158"/>
      <c r="AJV37" s="158"/>
      <c r="AJW37" s="158"/>
      <c r="AJX37" s="158"/>
      <c r="AJY37" s="158"/>
      <c r="AJZ37" s="158"/>
      <c r="AKA37" s="158"/>
      <c r="AKB37" s="158"/>
      <c r="AKC37" s="158"/>
      <c r="AKD37" s="158"/>
      <c r="AKE37" s="158"/>
      <c r="AKF37" s="158"/>
      <c r="AKG37" s="158"/>
      <c r="AKH37" s="158"/>
      <c r="AKI37" s="158"/>
      <c r="AKJ37" s="158"/>
      <c r="AKK37" s="158"/>
      <c r="AKL37" s="158"/>
      <c r="AKM37" s="158"/>
      <c r="AKN37" s="158"/>
      <c r="AKO37" s="158"/>
      <c r="AKP37" s="158"/>
      <c r="AKQ37" s="158"/>
      <c r="AKR37" s="158"/>
      <c r="AKS37" s="158"/>
      <c r="AKT37" s="158"/>
      <c r="AKU37" s="158"/>
      <c r="AKV37" s="158"/>
      <c r="AKW37" s="158"/>
      <c r="AKX37" s="158"/>
      <c r="AKY37" s="158"/>
      <c r="AKZ37" s="158"/>
      <c r="ALA37" s="158"/>
      <c r="ALB37" s="158"/>
      <c r="ALC37" s="158"/>
      <c r="ALD37" s="158"/>
      <c r="ALE37" s="158"/>
      <c r="ALF37" s="158"/>
      <c r="ALG37" s="158"/>
      <c r="ALH37" s="158"/>
      <c r="ALI37" s="158"/>
      <c r="ALJ37" s="158"/>
      <c r="ALK37" s="158"/>
      <c r="ALL37" s="158"/>
      <c r="ALM37" s="158"/>
      <c r="ALN37" s="158"/>
      <c r="ALO37" s="158"/>
    </row>
    <row r="38" customFormat="false" ht="139.05" hidden="false" customHeight="true" outlineLevel="0" collapsed="false">
      <c r="B38" s="86"/>
      <c r="C38" s="30" t="s">
        <v>108</v>
      </c>
      <c r="D38" s="139" t="s">
        <v>371</v>
      </c>
      <c r="E38" s="138" t="s">
        <v>16</v>
      </c>
      <c r="F38" s="138" t="s">
        <v>23</v>
      </c>
      <c r="G38" s="79" t="n">
        <v>5020060870</v>
      </c>
      <c r="H38" s="80"/>
      <c r="I38" s="141" t="n">
        <f aca="false">SUM(J38:P38)</f>
        <v>982600</v>
      </c>
      <c r="J38" s="141" t="n">
        <f aca="false">J39+J40</f>
        <v>979700</v>
      </c>
      <c r="K38" s="74" t="n">
        <f aca="false">K39+K40</f>
        <v>2900</v>
      </c>
      <c r="L38" s="74" t="n">
        <f aca="false">L39+L40</f>
        <v>0</v>
      </c>
      <c r="M38" s="74" t="n">
        <f aca="false">M39+M40</f>
        <v>0</v>
      </c>
      <c r="N38" s="74" t="n">
        <f aca="false">N39+N40</f>
        <v>0</v>
      </c>
      <c r="O38" s="141" t="n">
        <f aca="false">O39+O40</f>
        <v>0</v>
      </c>
      <c r="P38" s="142" t="n">
        <f aca="false">P39+P40</f>
        <v>0</v>
      </c>
    </row>
    <row r="39" customFormat="false" ht="64.15" hidden="false" customHeight="false" outlineLevel="0" collapsed="false">
      <c r="B39" s="86"/>
      <c r="C39" s="30" t="s">
        <v>100</v>
      </c>
      <c r="D39" s="139" t="s">
        <v>371</v>
      </c>
      <c r="E39" s="138" t="s">
        <v>16</v>
      </c>
      <c r="F39" s="138" t="s">
        <v>23</v>
      </c>
      <c r="G39" s="79" t="n">
        <v>5020060870</v>
      </c>
      <c r="H39" s="80" t="s">
        <v>101</v>
      </c>
      <c r="I39" s="141" t="n">
        <f aca="false">SUM(J39:P39)</f>
        <v>982600</v>
      </c>
      <c r="J39" s="141" t="n">
        <v>979700</v>
      </c>
      <c r="K39" s="74" t="n">
        <v>2900</v>
      </c>
      <c r="L39" s="74"/>
      <c r="M39" s="74"/>
      <c r="N39" s="74"/>
      <c r="O39" s="141"/>
      <c r="P39" s="142"/>
    </row>
    <row r="40" s="159" customFormat="true" ht="32.8" hidden="true" customHeight="false" outlineLevel="0" collapsed="false">
      <c r="A40" s="147"/>
      <c r="B40" s="148"/>
      <c r="C40" s="149" t="s">
        <v>103</v>
      </c>
      <c r="D40" s="150" t="s">
        <v>371</v>
      </c>
      <c r="E40" s="151" t="s">
        <v>16</v>
      </c>
      <c r="F40" s="151" t="s">
        <v>23</v>
      </c>
      <c r="G40" s="152" t="n">
        <v>5020060870</v>
      </c>
      <c r="H40" s="153" t="s">
        <v>104</v>
      </c>
      <c r="I40" s="154" t="n">
        <f aca="false">SUM(J40:P40)</f>
        <v>0</v>
      </c>
      <c r="J40" s="154" t="n">
        <v>0</v>
      </c>
      <c r="K40" s="155"/>
      <c r="L40" s="155"/>
      <c r="M40" s="155"/>
      <c r="N40" s="155"/>
      <c r="O40" s="155"/>
      <c r="P40" s="156"/>
      <c r="Q40" s="157"/>
      <c r="R40" s="157"/>
      <c r="S40" s="157"/>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7"/>
      <c r="BD40" s="157"/>
      <c r="BE40" s="157"/>
      <c r="BF40" s="157"/>
      <c r="BG40" s="157"/>
      <c r="BH40" s="157"/>
      <c r="BI40" s="157"/>
      <c r="BJ40" s="157"/>
      <c r="BK40" s="157"/>
      <c r="BL40" s="157"/>
      <c r="BM40" s="157"/>
      <c r="BN40" s="157"/>
      <c r="BO40" s="157"/>
      <c r="BP40" s="157"/>
      <c r="BQ40" s="157"/>
      <c r="BR40" s="157"/>
      <c r="BS40" s="157"/>
      <c r="BT40" s="157"/>
      <c r="BU40" s="157"/>
      <c r="BV40" s="157"/>
      <c r="BW40" s="157"/>
      <c r="BX40" s="157"/>
      <c r="BY40" s="157"/>
      <c r="BZ40" s="157"/>
      <c r="CA40" s="157"/>
      <c r="CB40" s="157"/>
      <c r="CC40" s="157"/>
      <c r="CD40" s="157"/>
      <c r="CE40" s="157"/>
      <c r="CF40" s="157"/>
      <c r="CG40" s="157"/>
      <c r="CH40" s="157"/>
      <c r="CI40" s="157"/>
      <c r="CJ40" s="157"/>
      <c r="CK40" s="157"/>
      <c r="CL40" s="157"/>
      <c r="CM40" s="157"/>
      <c r="CN40" s="157"/>
      <c r="CO40" s="157"/>
      <c r="CP40" s="157"/>
      <c r="CQ40" s="157"/>
      <c r="CR40" s="157"/>
      <c r="CS40" s="157"/>
      <c r="CT40" s="157"/>
      <c r="CU40" s="157"/>
      <c r="CV40" s="157"/>
      <c r="CW40" s="157"/>
      <c r="CX40" s="157"/>
      <c r="CY40" s="157"/>
      <c r="CZ40" s="157"/>
      <c r="DA40" s="157"/>
      <c r="DB40" s="157"/>
      <c r="DC40" s="157"/>
      <c r="DD40" s="157"/>
      <c r="DE40" s="157"/>
      <c r="DF40" s="157"/>
      <c r="DG40" s="157"/>
      <c r="DH40" s="157"/>
      <c r="DI40" s="157"/>
      <c r="DJ40" s="157"/>
      <c r="DK40" s="157"/>
      <c r="DL40" s="157"/>
      <c r="DM40" s="157"/>
      <c r="DN40" s="157"/>
      <c r="DO40" s="157"/>
      <c r="DP40" s="157"/>
      <c r="DQ40" s="157"/>
      <c r="DR40" s="157"/>
      <c r="DS40" s="157"/>
      <c r="DT40" s="157"/>
      <c r="DU40" s="157"/>
      <c r="DV40" s="157"/>
      <c r="DW40" s="157"/>
      <c r="DX40" s="157"/>
      <c r="DY40" s="157"/>
      <c r="DZ40" s="157"/>
      <c r="EA40" s="157"/>
      <c r="EB40" s="157"/>
      <c r="EC40" s="157"/>
      <c r="ED40" s="157"/>
      <c r="EE40" s="157"/>
      <c r="EF40" s="157"/>
      <c r="EG40" s="157"/>
      <c r="EH40" s="157"/>
      <c r="EI40" s="157"/>
      <c r="EJ40" s="157"/>
      <c r="EK40" s="157"/>
      <c r="EL40" s="157"/>
      <c r="EM40" s="157"/>
      <c r="EN40" s="157"/>
      <c r="EO40" s="157"/>
      <c r="EP40" s="157"/>
      <c r="EQ40" s="157"/>
      <c r="ER40" s="157"/>
      <c r="ES40" s="157"/>
      <c r="ET40" s="157"/>
      <c r="EU40" s="157"/>
      <c r="EV40" s="157"/>
      <c r="EW40" s="157"/>
      <c r="EX40" s="157"/>
      <c r="EY40" s="157"/>
      <c r="EZ40" s="157"/>
      <c r="FA40" s="157"/>
      <c r="FB40" s="157"/>
      <c r="FC40" s="157"/>
      <c r="FD40" s="157"/>
      <c r="FE40" s="157"/>
      <c r="FF40" s="157"/>
      <c r="FG40" s="157"/>
      <c r="FH40" s="157"/>
      <c r="FI40" s="157"/>
      <c r="FJ40" s="157"/>
      <c r="FK40" s="157"/>
      <c r="FL40" s="157"/>
      <c r="FM40" s="157"/>
      <c r="FN40" s="157"/>
      <c r="FO40" s="157"/>
      <c r="FP40" s="157"/>
      <c r="FQ40" s="157"/>
      <c r="FR40" s="157"/>
      <c r="FS40" s="157"/>
      <c r="FT40" s="157"/>
      <c r="FU40" s="157"/>
      <c r="FV40" s="157"/>
      <c r="FW40" s="157"/>
      <c r="FX40" s="157"/>
      <c r="FY40" s="157"/>
      <c r="FZ40" s="157"/>
      <c r="GA40" s="157"/>
      <c r="GB40" s="157"/>
      <c r="GC40" s="157"/>
      <c r="GD40" s="157"/>
      <c r="GE40" s="157"/>
      <c r="GF40" s="157"/>
      <c r="GG40" s="157"/>
      <c r="GH40" s="157"/>
      <c r="GI40" s="157"/>
      <c r="GJ40" s="157"/>
      <c r="GK40" s="157"/>
      <c r="GL40" s="157"/>
      <c r="GM40" s="157"/>
      <c r="GN40" s="157"/>
      <c r="GO40" s="157"/>
      <c r="GP40" s="157"/>
      <c r="GQ40" s="157"/>
      <c r="GR40" s="157"/>
      <c r="GS40" s="157"/>
      <c r="GT40" s="157"/>
      <c r="GU40" s="157"/>
      <c r="GV40" s="157"/>
      <c r="GW40" s="157"/>
      <c r="GX40" s="157"/>
      <c r="GY40" s="157"/>
      <c r="GZ40" s="157"/>
      <c r="HA40" s="157"/>
      <c r="HB40" s="157"/>
      <c r="HC40" s="157"/>
      <c r="HD40" s="157"/>
      <c r="HE40" s="157"/>
      <c r="HF40" s="157"/>
      <c r="HG40" s="157"/>
      <c r="HH40" s="157"/>
      <c r="HI40" s="157"/>
      <c r="HJ40" s="157"/>
      <c r="HK40" s="157"/>
      <c r="HL40" s="157"/>
      <c r="HM40" s="157"/>
      <c r="HN40" s="157"/>
      <c r="HO40" s="157"/>
      <c r="HP40" s="157"/>
      <c r="HQ40" s="157"/>
      <c r="HR40" s="157"/>
      <c r="HS40" s="157"/>
      <c r="HT40" s="157"/>
      <c r="HU40" s="157"/>
      <c r="HV40" s="157"/>
      <c r="HW40" s="157"/>
      <c r="HX40" s="157"/>
      <c r="HY40" s="157"/>
      <c r="HZ40" s="157"/>
      <c r="IA40" s="157"/>
      <c r="IB40" s="157"/>
      <c r="IC40" s="157"/>
      <c r="ID40" s="158"/>
      <c r="IE40" s="158"/>
      <c r="IF40" s="158"/>
      <c r="IG40" s="158"/>
      <c r="IH40" s="158"/>
      <c r="II40" s="158"/>
      <c r="IJ40" s="158"/>
      <c r="IK40" s="158"/>
      <c r="IL40" s="158"/>
      <c r="IM40" s="158"/>
      <c r="IN40" s="158"/>
      <c r="IO40" s="158"/>
      <c r="IP40" s="158"/>
      <c r="IQ40" s="158"/>
      <c r="IR40" s="158"/>
      <c r="IS40" s="158"/>
      <c r="IT40" s="158"/>
      <c r="IU40" s="158"/>
      <c r="IV40" s="158"/>
      <c r="IW40" s="158"/>
      <c r="IX40" s="158"/>
      <c r="IY40" s="158"/>
      <c r="IZ40" s="158"/>
      <c r="JA40" s="158"/>
      <c r="JB40" s="158"/>
      <c r="JC40" s="158"/>
      <c r="JD40" s="158"/>
      <c r="JE40" s="158"/>
      <c r="JF40" s="158"/>
      <c r="JG40" s="158"/>
      <c r="JH40" s="158"/>
      <c r="JI40" s="158"/>
      <c r="JJ40" s="158"/>
      <c r="JK40" s="158"/>
      <c r="JL40" s="158"/>
      <c r="JM40" s="158"/>
      <c r="JN40" s="158"/>
      <c r="JO40" s="158"/>
      <c r="JP40" s="158"/>
      <c r="JQ40" s="158"/>
      <c r="JR40" s="158"/>
      <c r="JS40" s="158"/>
      <c r="JT40" s="158"/>
      <c r="JU40" s="158"/>
      <c r="JV40" s="158"/>
      <c r="JW40" s="158"/>
      <c r="JX40" s="158"/>
      <c r="JY40" s="158"/>
      <c r="JZ40" s="158"/>
      <c r="KA40" s="158"/>
      <c r="KB40" s="158"/>
      <c r="KC40" s="158"/>
      <c r="KD40" s="158"/>
      <c r="KE40" s="158"/>
      <c r="KF40" s="158"/>
      <c r="KG40" s="158"/>
      <c r="KH40" s="158"/>
      <c r="KI40" s="158"/>
      <c r="KJ40" s="158"/>
      <c r="KK40" s="158"/>
      <c r="KL40" s="158"/>
      <c r="KM40" s="158"/>
      <c r="KN40" s="158"/>
      <c r="KO40" s="158"/>
      <c r="KP40" s="158"/>
      <c r="KQ40" s="158"/>
      <c r="KR40" s="158"/>
      <c r="KS40" s="158"/>
      <c r="KT40" s="158"/>
      <c r="KU40" s="158"/>
      <c r="KV40" s="158"/>
      <c r="KW40" s="158"/>
      <c r="KX40" s="158"/>
      <c r="KY40" s="158"/>
      <c r="KZ40" s="158"/>
      <c r="LA40" s="158"/>
      <c r="LB40" s="158"/>
      <c r="LC40" s="158"/>
      <c r="LD40" s="158"/>
      <c r="LE40" s="158"/>
      <c r="LF40" s="158"/>
      <c r="LG40" s="158"/>
      <c r="LH40" s="158"/>
      <c r="LI40" s="158"/>
      <c r="LJ40" s="158"/>
      <c r="LK40" s="158"/>
      <c r="LL40" s="158"/>
      <c r="LM40" s="158"/>
      <c r="LN40" s="158"/>
      <c r="LO40" s="158"/>
      <c r="LP40" s="158"/>
      <c r="LQ40" s="158"/>
      <c r="LR40" s="158"/>
      <c r="LS40" s="158"/>
      <c r="LT40" s="158"/>
      <c r="LU40" s="158"/>
      <c r="LV40" s="158"/>
      <c r="LW40" s="158"/>
      <c r="LX40" s="158"/>
      <c r="LY40" s="158"/>
      <c r="LZ40" s="158"/>
      <c r="MA40" s="158"/>
      <c r="MB40" s="158"/>
      <c r="MC40" s="158"/>
      <c r="MD40" s="158"/>
      <c r="ME40" s="158"/>
      <c r="MF40" s="158"/>
      <c r="MG40" s="158"/>
      <c r="MH40" s="158"/>
      <c r="MI40" s="158"/>
      <c r="MJ40" s="158"/>
      <c r="MK40" s="158"/>
      <c r="ML40" s="158"/>
      <c r="MM40" s="158"/>
      <c r="MN40" s="158"/>
      <c r="MO40" s="158"/>
      <c r="MP40" s="158"/>
      <c r="MQ40" s="158"/>
      <c r="MR40" s="158"/>
      <c r="MS40" s="158"/>
      <c r="MT40" s="158"/>
      <c r="MU40" s="158"/>
      <c r="MV40" s="158"/>
      <c r="MW40" s="158"/>
      <c r="MX40" s="158"/>
      <c r="MY40" s="158"/>
      <c r="MZ40" s="158"/>
      <c r="NA40" s="158"/>
      <c r="NB40" s="158"/>
      <c r="NC40" s="158"/>
      <c r="ND40" s="158"/>
      <c r="NE40" s="158"/>
      <c r="NF40" s="158"/>
      <c r="NG40" s="158"/>
      <c r="NH40" s="158"/>
      <c r="NI40" s="158"/>
      <c r="NJ40" s="158"/>
      <c r="NK40" s="158"/>
      <c r="NL40" s="158"/>
      <c r="NM40" s="158"/>
      <c r="NN40" s="158"/>
      <c r="NO40" s="158"/>
      <c r="NP40" s="158"/>
      <c r="NQ40" s="158"/>
      <c r="NR40" s="158"/>
      <c r="NS40" s="158"/>
      <c r="NT40" s="158"/>
      <c r="NU40" s="158"/>
      <c r="NV40" s="158"/>
      <c r="NW40" s="158"/>
      <c r="NX40" s="158"/>
      <c r="NY40" s="158"/>
      <c r="NZ40" s="158"/>
      <c r="OA40" s="158"/>
      <c r="OB40" s="158"/>
      <c r="OC40" s="158"/>
      <c r="OD40" s="158"/>
      <c r="OE40" s="158"/>
      <c r="OF40" s="158"/>
      <c r="OG40" s="158"/>
      <c r="OH40" s="158"/>
      <c r="OI40" s="158"/>
      <c r="OJ40" s="158"/>
      <c r="OK40" s="158"/>
      <c r="OL40" s="158"/>
      <c r="OM40" s="158"/>
      <c r="ON40" s="158"/>
      <c r="OO40" s="158"/>
      <c r="OP40" s="158"/>
      <c r="OQ40" s="158"/>
      <c r="OR40" s="158"/>
      <c r="OS40" s="158"/>
      <c r="OT40" s="158"/>
      <c r="OU40" s="158"/>
      <c r="OV40" s="158"/>
      <c r="OW40" s="158"/>
      <c r="OX40" s="158"/>
      <c r="OY40" s="158"/>
      <c r="OZ40" s="158"/>
      <c r="PA40" s="158"/>
      <c r="PB40" s="158"/>
      <c r="PC40" s="158"/>
      <c r="PD40" s="158"/>
      <c r="PE40" s="158"/>
      <c r="PF40" s="158"/>
      <c r="PG40" s="158"/>
      <c r="PH40" s="158"/>
      <c r="PI40" s="158"/>
      <c r="PJ40" s="158"/>
      <c r="PK40" s="158"/>
      <c r="PL40" s="158"/>
      <c r="PM40" s="158"/>
      <c r="PN40" s="158"/>
      <c r="PO40" s="158"/>
      <c r="PP40" s="158"/>
      <c r="PQ40" s="158"/>
      <c r="PR40" s="158"/>
      <c r="PS40" s="158"/>
      <c r="PT40" s="158"/>
      <c r="PU40" s="158"/>
      <c r="PV40" s="158"/>
      <c r="PW40" s="158"/>
      <c r="PX40" s="158"/>
      <c r="PY40" s="158"/>
      <c r="PZ40" s="158"/>
      <c r="QA40" s="158"/>
      <c r="QB40" s="158"/>
      <c r="QC40" s="158"/>
      <c r="QD40" s="158"/>
      <c r="QE40" s="158"/>
      <c r="QF40" s="158"/>
      <c r="QG40" s="158"/>
      <c r="QH40" s="158"/>
      <c r="QI40" s="158"/>
      <c r="QJ40" s="158"/>
      <c r="QK40" s="158"/>
      <c r="QL40" s="158"/>
      <c r="QM40" s="158"/>
      <c r="QN40" s="158"/>
      <c r="QO40" s="158"/>
      <c r="QP40" s="158"/>
      <c r="QQ40" s="158"/>
      <c r="QR40" s="158"/>
      <c r="QS40" s="158"/>
      <c r="QT40" s="158"/>
      <c r="QU40" s="158"/>
      <c r="QV40" s="158"/>
      <c r="QW40" s="158"/>
      <c r="QX40" s="158"/>
      <c r="QY40" s="158"/>
      <c r="QZ40" s="158"/>
      <c r="RA40" s="158"/>
      <c r="RB40" s="158"/>
      <c r="RC40" s="158"/>
      <c r="RD40" s="158"/>
      <c r="RE40" s="158"/>
      <c r="RF40" s="158"/>
      <c r="RG40" s="158"/>
      <c r="RH40" s="158"/>
      <c r="RI40" s="158"/>
      <c r="RJ40" s="158"/>
      <c r="RK40" s="158"/>
      <c r="RL40" s="158"/>
      <c r="RM40" s="158"/>
      <c r="RN40" s="158"/>
      <c r="RO40" s="158"/>
      <c r="RP40" s="158"/>
      <c r="RQ40" s="158"/>
      <c r="RR40" s="158"/>
      <c r="RS40" s="158"/>
      <c r="RT40" s="158"/>
      <c r="RU40" s="158"/>
      <c r="RV40" s="158"/>
      <c r="RW40" s="158"/>
      <c r="RX40" s="158"/>
      <c r="RY40" s="158"/>
      <c r="RZ40" s="158"/>
      <c r="SA40" s="158"/>
      <c r="SB40" s="158"/>
      <c r="SC40" s="158"/>
      <c r="SD40" s="158"/>
      <c r="SE40" s="158"/>
      <c r="SF40" s="158"/>
      <c r="SG40" s="158"/>
      <c r="SH40" s="158"/>
      <c r="SI40" s="158"/>
      <c r="SJ40" s="158"/>
      <c r="SK40" s="158"/>
      <c r="SL40" s="158"/>
      <c r="SM40" s="158"/>
      <c r="SN40" s="158"/>
      <c r="SO40" s="158"/>
      <c r="SP40" s="158"/>
      <c r="SQ40" s="158"/>
      <c r="SR40" s="158"/>
      <c r="SS40" s="158"/>
      <c r="ST40" s="158"/>
      <c r="SU40" s="158"/>
      <c r="SV40" s="158"/>
      <c r="SW40" s="158"/>
      <c r="SX40" s="158"/>
      <c r="SY40" s="158"/>
      <c r="SZ40" s="158"/>
      <c r="TA40" s="158"/>
      <c r="TB40" s="158"/>
      <c r="TC40" s="158"/>
      <c r="TD40" s="158"/>
      <c r="TE40" s="158"/>
      <c r="TF40" s="158"/>
      <c r="TG40" s="158"/>
      <c r="TH40" s="158"/>
      <c r="TI40" s="158"/>
      <c r="TJ40" s="158"/>
      <c r="TK40" s="158"/>
      <c r="TL40" s="158"/>
      <c r="TM40" s="158"/>
      <c r="TN40" s="158"/>
      <c r="TO40" s="158"/>
      <c r="TP40" s="158"/>
      <c r="TQ40" s="158"/>
      <c r="TR40" s="158"/>
      <c r="TS40" s="158"/>
      <c r="TT40" s="158"/>
      <c r="TU40" s="158"/>
      <c r="TV40" s="158"/>
      <c r="TW40" s="158"/>
      <c r="TX40" s="158"/>
      <c r="TY40" s="158"/>
      <c r="TZ40" s="158"/>
      <c r="UA40" s="158"/>
      <c r="UB40" s="158"/>
      <c r="UC40" s="158"/>
      <c r="UD40" s="158"/>
      <c r="UE40" s="158"/>
      <c r="UF40" s="158"/>
      <c r="UG40" s="158"/>
      <c r="UH40" s="158"/>
      <c r="UI40" s="158"/>
      <c r="UJ40" s="158"/>
      <c r="UK40" s="158"/>
      <c r="UL40" s="158"/>
      <c r="UM40" s="158"/>
      <c r="UN40" s="158"/>
      <c r="UO40" s="158"/>
      <c r="UP40" s="158"/>
      <c r="UQ40" s="158"/>
      <c r="UR40" s="158"/>
      <c r="US40" s="158"/>
      <c r="UT40" s="158"/>
      <c r="UU40" s="158"/>
      <c r="UV40" s="158"/>
      <c r="UW40" s="158"/>
      <c r="UX40" s="158"/>
      <c r="UY40" s="158"/>
      <c r="UZ40" s="158"/>
      <c r="VA40" s="158"/>
      <c r="VB40" s="158"/>
      <c r="VC40" s="158"/>
      <c r="VD40" s="158"/>
      <c r="VE40" s="158"/>
      <c r="VF40" s="158"/>
      <c r="VG40" s="158"/>
      <c r="VH40" s="158"/>
      <c r="VI40" s="158"/>
      <c r="VJ40" s="158"/>
      <c r="VK40" s="158"/>
      <c r="VL40" s="158"/>
      <c r="VM40" s="158"/>
      <c r="VN40" s="158"/>
      <c r="VO40" s="158"/>
      <c r="VP40" s="158"/>
      <c r="VQ40" s="158"/>
      <c r="VR40" s="158"/>
      <c r="VS40" s="158"/>
      <c r="VT40" s="158"/>
      <c r="VU40" s="158"/>
      <c r="VV40" s="158"/>
      <c r="VW40" s="158"/>
      <c r="VX40" s="158"/>
      <c r="VY40" s="158"/>
      <c r="VZ40" s="158"/>
      <c r="WA40" s="158"/>
      <c r="WB40" s="158"/>
      <c r="WC40" s="158"/>
      <c r="WD40" s="158"/>
      <c r="WE40" s="158"/>
      <c r="WF40" s="158"/>
      <c r="WG40" s="158"/>
      <c r="WH40" s="158"/>
      <c r="WI40" s="158"/>
      <c r="WJ40" s="158"/>
      <c r="WK40" s="158"/>
      <c r="WL40" s="158"/>
      <c r="WM40" s="158"/>
      <c r="WN40" s="158"/>
      <c r="WO40" s="158"/>
      <c r="WP40" s="158"/>
      <c r="WQ40" s="158"/>
      <c r="WR40" s="158"/>
      <c r="WS40" s="158"/>
      <c r="WT40" s="158"/>
      <c r="WU40" s="158"/>
      <c r="WV40" s="158"/>
      <c r="WW40" s="158"/>
      <c r="WX40" s="158"/>
      <c r="WY40" s="158"/>
      <c r="WZ40" s="158"/>
      <c r="XA40" s="158"/>
      <c r="XB40" s="158"/>
      <c r="XC40" s="158"/>
      <c r="XD40" s="158"/>
      <c r="XE40" s="158"/>
      <c r="XF40" s="158"/>
      <c r="XG40" s="158"/>
      <c r="XH40" s="158"/>
      <c r="XI40" s="158"/>
      <c r="XJ40" s="158"/>
      <c r="XK40" s="158"/>
      <c r="XL40" s="158"/>
      <c r="XM40" s="158"/>
      <c r="XN40" s="158"/>
      <c r="XO40" s="158"/>
      <c r="XP40" s="158"/>
      <c r="XQ40" s="158"/>
      <c r="XR40" s="158"/>
      <c r="XS40" s="158"/>
      <c r="XT40" s="158"/>
      <c r="XU40" s="158"/>
      <c r="XV40" s="158"/>
      <c r="XW40" s="158"/>
      <c r="XX40" s="158"/>
      <c r="XY40" s="158"/>
      <c r="XZ40" s="158"/>
      <c r="YA40" s="158"/>
      <c r="YB40" s="158"/>
      <c r="YC40" s="158"/>
      <c r="YD40" s="158"/>
      <c r="YE40" s="158"/>
      <c r="YF40" s="158"/>
      <c r="YG40" s="158"/>
      <c r="YH40" s="158"/>
      <c r="YI40" s="158"/>
      <c r="YJ40" s="158"/>
      <c r="YK40" s="158"/>
      <c r="YL40" s="158"/>
      <c r="YM40" s="158"/>
      <c r="YN40" s="158"/>
      <c r="YO40" s="158"/>
      <c r="YP40" s="158"/>
      <c r="YQ40" s="158"/>
      <c r="YR40" s="158"/>
      <c r="YS40" s="158"/>
      <c r="YT40" s="158"/>
      <c r="YU40" s="158"/>
      <c r="YV40" s="158"/>
      <c r="YW40" s="158"/>
      <c r="YX40" s="158"/>
      <c r="YY40" s="158"/>
      <c r="YZ40" s="158"/>
      <c r="ZA40" s="158"/>
      <c r="ZB40" s="158"/>
      <c r="ZC40" s="158"/>
      <c r="ZD40" s="158"/>
      <c r="ZE40" s="158"/>
      <c r="ZF40" s="158"/>
      <c r="ZG40" s="158"/>
      <c r="ZH40" s="158"/>
      <c r="ZI40" s="158"/>
      <c r="ZJ40" s="158"/>
      <c r="ZK40" s="158"/>
      <c r="ZL40" s="158"/>
      <c r="ZM40" s="158"/>
      <c r="ZN40" s="158"/>
      <c r="ZO40" s="158"/>
      <c r="ZP40" s="158"/>
      <c r="ZQ40" s="158"/>
      <c r="ZR40" s="158"/>
      <c r="ZS40" s="158"/>
      <c r="ZT40" s="158"/>
      <c r="ZU40" s="158"/>
      <c r="ZV40" s="158"/>
      <c r="ZW40" s="158"/>
      <c r="ZX40" s="158"/>
      <c r="ZY40" s="158"/>
      <c r="ZZ40" s="158"/>
      <c r="AAA40" s="158"/>
      <c r="AAB40" s="158"/>
      <c r="AAC40" s="158"/>
      <c r="AAD40" s="158"/>
      <c r="AAE40" s="158"/>
      <c r="AAF40" s="158"/>
      <c r="AAG40" s="158"/>
      <c r="AAH40" s="158"/>
      <c r="AAI40" s="158"/>
      <c r="AAJ40" s="158"/>
      <c r="AAK40" s="158"/>
      <c r="AAL40" s="158"/>
      <c r="AAM40" s="158"/>
      <c r="AAN40" s="158"/>
      <c r="AAO40" s="158"/>
      <c r="AAP40" s="158"/>
      <c r="AAQ40" s="158"/>
      <c r="AAR40" s="158"/>
      <c r="AAS40" s="158"/>
      <c r="AAT40" s="158"/>
      <c r="AAU40" s="158"/>
      <c r="AAV40" s="158"/>
      <c r="AAW40" s="158"/>
      <c r="AAX40" s="158"/>
      <c r="AAY40" s="158"/>
      <c r="AAZ40" s="158"/>
      <c r="ABA40" s="158"/>
      <c r="ABB40" s="158"/>
      <c r="ABC40" s="158"/>
      <c r="ABD40" s="158"/>
      <c r="ABE40" s="158"/>
      <c r="ABF40" s="158"/>
      <c r="ABG40" s="158"/>
      <c r="ABH40" s="158"/>
      <c r="ABI40" s="158"/>
      <c r="ABJ40" s="158"/>
      <c r="ABK40" s="158"/>
      <c r="ABL40" s="158"/>
      <c r="ABM40" s="158"/>
      <c r="ABN40" s="158"/>
      <c r="ABO40" s="158"/>
      <c r="ABP40" s="158"/>
      <c r="ABQ40" s="158"/>
      <c r="ABR40" s="158"/>
      <c r="ABS40" s="158"/>
      <c r="ABT40" s="158"/>
      <c r="ABU40" s="158"/>
      <c r="ABV40" s="158"/>
      <c r="ABW40" s="158"/>
      <c r="ABX40" s="158"/>
      <c r="ABY40" s="158"/>
      <c r="ABZ40" s="158"/>
      <c r="ACA40" s="158"/>
      <c r="ACB40" s="158"/>
      <c r="ACC40" s="158"/>
      <c r="ACD40" s="158"/>
      <c r="ACE40" s="158"/>
      <c r="ACF40" s="158"/>
      <c r="ACG40" s="158"/>
      <c r="ACH40" s="158"/>
      <c r="ACI40" s="158"/>
      <c r="ACJ40" s="158"/>
      <c r="ACK40" s="158"/>
      <c r="ACL40" s="158"/>
      <c r="ACM40" s="158"/>
      <c r="ACN40" s="158"/>
      <c r="ACO40" s="158"/>
      <c r="ACP40" s="158"/>
      <c r="ACQ40" s="158"/>
      <c r="ACR40" s="158"/>
      <c r="ACS40" s="158"/>
      <c r="ACT40" s="158"/>
      <c r="ACU40" s="158"/>
      <c r="ACV40" s="158"/>
      <c r="ACW40" s="158"/>
      <c r="ACX40" s="158"/>
      <c r="ACY40" s="158"/>
      <c r="ACZ40" s="158"/>
      <c r="ADA40" s="158"/>
      <c r="ADB40" s="158"/>
      <c r="ADC40" s="158"/>
      <c r="ADD40" s="158"/>
      <c r="ADE40" s="158"/>
      <c r="ADF40" s="158"/>
      <c r="ADG40" s="158"/>
      <c r="ADH40" s="158"/>
      <c r="ADI40" s="158"/>
      <c r="ADJ40" s="158"/>
      <c r="ADK40" s="158"/>
      <c r="ADL40" s="158"/>
      <c r="ADM40" s="158"/>
      <c r="ADN40" s="158"/>
      <c r="ADO40" s="158"/>
      <c r="ADP40" s="158"/>
      <c r="ADQ40" s="158"/>
      <c r="ADR40" s="158"/>
      <c r="ADS40" s="158"/>
      <c r="ADT40" s="158"/>
      <c r="ADU40" s="158"/>
      <c r="ADV40" s="158"/>
      <c r="ADW40" s="158"/>
      <c r="ADX40" s="158"/>
      <c r="ADY40" s="158"/>
      <c r="ADZ40" s="158"/>
      <c r="AEA40" s="158"/>
      <c r="AEB40" s="158"/>
      <c r="AEC40" s="158"/>
      <c r="AED40" s="158"/>
      <c r="AEE40" s="158"/>
      <c r="AEF40" s="158"/>
      <c r="AEG40" s="158"/>
      <c r="AEH40" s="158"/>
      <c r="AEI40" s="158"/>
      <c r="AEJ40" s="158"/>
      <c r="AEK40" s="158"/>
      <c r="AEL40" s="158"/>
      <c r="AEM40" s="158"/>
      <c r="AEN40" s="158"/>
      <c r="AEO40" s="158"/>
      <c r="AEP40" s="158"/>
      <c r="AEQ40" s="158"/>
      <c r="AER40" s="158"/>
      <c r="AES40" s="158"/>
      <c r="AET40" s="158"/>
      <c r="AEU40" s="158"/>
      <c r="AEV40" s="158"/>
      <c r="AEW40" s="158"/>
      <c r="AEX40" s="158"/>
      <c r="AEY40" s="158"/>
      <c r="AEZ40" s="158"/>
      <c r="AFA40" s="158"/>
      <c r="AFB40" s="158"/>
      <c r="AFC40" s="158"/>
      <c r="AFD40" s="158"/>
      <c r="AFE40" s="158"/>
      <c r="AFF40" s="158"/>
      <c r="AFG40" s="158"/>
      <c r="AFH40" s="158"/>
      <c r="AFI40" s="158"/>
      <c r="AFJ40" s="158"/>
      <c r="AFK40" s="158"/>
      <c r="AFL40" s="158"/>
      <c r="AFM40" s="158"/>
      <c r="AFN40" s="158"/>
      <c r="AFO40" s="158"/>
      <c r="AFP40" s="158"/>
      <c r="AFQ40" s="158"/>
      <c r="AFR40" s="158"/>
      <c r="AFS40" s="158"/>
      <c r="AFT40" s="158"/>
      <c r="AFU40" s="158"/>
      <c r="AFV40" s="158"/>
      <c r="AFW40" s="158"/>
      <c r="AFX40" s="158"/>
      <c r="AFY40" s="158"/>
      <c r="AFZ40" s="158"/>
      <c r="AGA40" s="158"/>
      <c r="AGB40" s="158"/>
      <c r="AGC40" s="158"/>
      <c r="AGD40" s="158"/>
      <c r="AGE40" s="158"/>
      <c r="AGF40" s="158"/>
      <c r="AGG40" s="158"/>
      <c r="AGH40" s="158"/>
      <c r="AGI40" s="158"/>
      <c r="AGJ40" s="158"/>
      <c r="AGK40" s="158"/>
      <c r="AGL40" s="158"/>
      <c r="AGM40" s="158"/>
      <c r="AGN40" s="158"/>
      <c r="AGO40" s="158"/>
      <c r="AGP40" s="158"/>
      <c r="AGQ40" s="158"/>
      <c r="AGR40" s="158"/>
      <c r="AGS40" s="158"/>
      <c r="AGT40" s="158"/>
      <c r="AGU40" s="158"/>
      <c r="AGV40" s="158"/>
      <c r="AGW40" s="158"/>
      <c r="AGX40" s="158"/>
      <c r="AGY40" s="158"/>
      <c r="AGZ40" s="158"/>
      <c r="AHA40" s="158"/>
      <c r="AHB40" s="158"/>
      <c r="AHC40" s="158"/>
      <c r="AHD40" s="158"/>
      <c r="AHE40" s="158"/>
      <c r="AHF40" s="158"/>
      <c r="AHG40" s="158"/>
      <c r="AHH40" s="158"/>
      <c r="AHI40" s="158"/>
      <c r="AHJ40" s="158"/>
      <c r="AHK40" s="158"/>
      <c r="AHL40" s="158"/>
      <c r="AHM40" s="158"/>
      <c r="AHN40" s="158"/>
      <c r="AHO40" s="158"/>
      <c r="AHP40" s="158"/>
      <c r="AHQ40" s="158"/>
      <c r="AHR40" s="158"/>
      <c r="AHS40" s="158"/>
      <c r="AHT40" s="158"/>
      <c r="AHU40" s="158"/>
      <c r="AHV40" s="158"/>
      <c r="AHW40" s="158"/>
      <c r="AHX40" s="158"/>
      <c r="AHY40" s="158"/>
      <c r="AHZ40" s="158"/>
      <c r="AIA40" s="158"/>
      <c r="AIB40" s="158"/>
      <c r="AIC40" s="158"/>
      <c r="AID40" s="158"/>
      <c r="AIE40" s="158"/>
      <c r="AIF40" s="158"/>
      <c r="AIG40" s="158"/>
      <c r="AIH40" s="158"/>
      <c r="AII40" s="158"/>
      <c r="AIJ40" s="158"/>
      <c r="AIK40" s="158"/>
      <c r="AIL40" s="158"/>
      <c r="AIM40" s="158"/>
      <c r="AIN40" s="158"/>
      <c r="AIO40" s="158"/>
      <c r="AIP40" s="158"/>
      <c r="AIQ40" s="158"/>
      <c r="AIR40" s="158"/>
      <c r="AIS40" s="158"/>
      <c r="AIT40" s="158"/>
      <c r="AIU40" s="158"/>
      <c r="AIV40" s="158"/>
      <c r="AIW40" s="158"/>
      <c r="AIX40" s="158"/>
      <c r="AIY40" s="158"/>
      <c r="AIZ40" s="158"/>
      <c r="AJA40" s="158"/>
      <c r="AJB40" s="158"/>
      <c r="AJC40" s="158"/>
      <c r="AJD40" s="158"/>
      <c r="AJE40" s="158"/>
      <c r="AJF40" s="158"/>
      <c r="AJG40" s="158"/>
      <c r="AJH40" s="158"/>
      <c r="AJI40" s="158"/>
      <c r="AJJ40" s="158"/>
      <c r="AJK40" s="158"/>
      <c r="AJL40" s="158"/>
      <c r="AJM40" s="158"/>
      <c r="AJN40" s="158"/>
      <c r="AJO40" s="158"/>
      <c r="AJP40" s="158"/>
      <c r="AJQ40" s="158"/>
      <c r="AJR40" s="158"/>
      <c r="AJS40" s="158"/>
      <c r="AJT40" s="158"/>
      <c r="AJU40" s="158"/>
      <c r="AJV40" s="158"/>
      <c r="AJW40" s="158"/>
      <c r="AJX40" s="158"/>
      <c r="AJY40" s="158"/>
      <c r="AJZ40" s="158"/>
      <c r="AKA40" s="158"/>
      <c r="AKB40" s="158"/>
      <c r="AKC40" s="158"/>
      <c r="AKD40" s="158"/>
      <c r="AKE40" s="158"/>
      <c r="AKF40" s="158"/>
      <c r="AKG40" s="158"/>
      <c r="AKH40" s="158"/>
      <c r="AKI40" s="158"/>
      <c r="AKJ40" s="158"/>
      <c r="AKK40" s="158"/>
      <c r="AKL40" s="158"/>
      <c r="AKM40" s="158"/>
      <c r="AKN40" s="158"/>
      <c r="AKO40" s="158"/>
      <c r="AKP40" s="158"/>
      <c r="AKQ40" s="158"/>
      <c r="AKR40" s="158"/>
      <c r="AKS40" s="158"/>
      <c r="AKT40" s="158"/>
      <c r="AKU40" s="158"/>
      <c r="AKV40" s="158"/>
      <c r="AKW40" s="158"/>
      <c r="AKX40" s="158"/>
      <c r="AKY40" s="158"/>
      <c r="AKZ40" s="158"/>
      <c r="ALA40" s="158"/>
      <c r="ALB40" s="158"/>
      <c r="ALC40" s="158"/>
      <c r="ALD40" s="158"/>
      <c r="ALE40" s="158"/>
      <c r="ALF40" s="158"/>
      <c r="ALG40" s="158"/>
      <c r="ALH40" s="158"/>
      <c r="ALI40" s="158"/>
      <c r="ALJ40" s="158"/>
      <c r="ALK40" s="158"/>
      <c r="ALL40" s="158"/>
      <c r="ALM40" s="158"/>
      <c r="ALN40" s="158"/>
      <c r="ALO40" s="158"/>
    </row>
    <row r="41" customFormat="false" ht="48" hidden="false" customHeight="true" outlineLevel="0" collapsed="false">
      <c r="B41" s="86"/>
      <c r="C41" s="30" t="s">
        <v>114</v>
      </c>
      <c r="D41" s="139" t="s">
        <v>371</v>
      </c>
      <c r="E41" s="138" t="s">
        <v>16</v>
      </c>
      <c r="F41" s="138" t="s">
        <v>23</v>
      </c>
      <c r="G41" s="79" t="n">
        <v>5020069200</v>
      </c>
      <c r="H41" s="80"/>
      <c r="I41" s="141" t="n">
        <f aca="false">SUM(J41:P41)</f>
        <v>5371200</v>
      </c>
      <c r="J41" s="141" t="n">
        <f aca="false">J42+J43</f>
        <v>5354400</v>
      </c>
      <c r="K41" s="74" t="n">
        <f aca="false">K42+K43</f>
        <v>16800</v>
      </c>
      <c r="L41" s="74" t="n">
        <f aca="false">L42+L43</f>
        <v>0</v>
      </c>
      <c r="M41" s="74" t="n">
        <f aca="false">M42+M43</f>
        <v>0</v>
      </c>
      <c r="N41" s="74" t="n">
        <f aca="false">N42+N43</f>
        <v>0</v>
      </c>
      <c r="O41" s="141" t="n">
        <f aca="false">O42+O43</f>
        <v>0</v>
      </c>
      <c r="P41" s="142" t="n">
        <f aca="false">P42+P43</f>
        <v>0</v>
      </c>
    </row>
    <row r="42" customFormat="false" ht="64.15" hidden="false" customHeight="false" outlineLevel="0" collapsed="false">
      <c r="B42" s="86"/>
      <c r="C42" s="30" t="s">
        <v>100</v>
      </c>
      <c r="D42" s="139" t="s">
        <v>371</v>
      </c>
      <c r="E42" s="138" t="s">
        <v>16</v>
      </c>
      <c r="F42" s="138" t="s">
        <v>23</v>
      </c>
      <c r="G42" s="79" t="n">
        <v>5020069200</v>
      </c>
      <c r="H42" s="80" t="s">
        <v>101</v>
      </c>
      <c r="I42" s="141" t="n">
        <f aca="false">SUM(J42:P42)</f>
        <v>5271200</v>
      </c>
      <c r="J42" s="141" t="n">
        <v>5254400</v>
      </c>
      <c r="K42" s="74" t="n">
        <v>16800</v>
      </c>
      <c r="L42" s="74"/>
      <c r="M42" s="74"/>
      <c r="N42" s="74"/>
      <c r="O42" s="141"/>
      <c r="P42" s="142"/>
    </row>
    <row r="43" customFormat="false" ht="32.8" hidden="false" customHeight="false" outlineLevel="0" collapsed="false">
      <c r="B43" s="86"/>
      <c r="C43" s="30" t="s">
        <v>103</v>
      </c>
      <c r="D43" s="139" t="s">
        <v>371</v>
      </c>
      <c r="E43" s="138" t="s">
        <v>16</v>
      </c>
      <c r="F43" s="138" t="s">
        <v>23</v>
      </c>
      <c r="G43" s="79" t="n">
        <v>5020069200</v>
      </c>
      <c r="H43" s="80" t="s">
        <v>104</v>
      </c>
      <c r="I43" s="141" t="n">
        <f aca="false">SUM(J43:P43)</f>
        <v>100000</v>
      </c>
      <c r="J43" s="141" t="n">
        <v>100000</v>
      </c>
      <c r="K43" s="74" t="n">
        <v>0</v>
      </c>
      <c r="L43" s="74"/>
      <c r="M43" s="74"/>
      <c r="N43" s="74"/>
      <c r="O43" s="141"/>
      <c r="P43" s="142"/>
    </row>
    <row r="44" customFormat="false" ht="154.15" hidden="false" customHeight="true" outlineLevel="0" collapsed="false">
      <c r="B44" s="86"/>
      <c r="C44" s="30" t="s">
        <v>115</v>
      </c>
      <c r="D44" s="139" t="s">
        <v>371</v>
      </c>
      <c r="E44" s="138" t="s">
        <v>16</v>
      </c>
      <c r="F44" s="138" t="s">
        <v>23</v>
      </c>
      <c r="G44" s="79" t="n">
        <v>5020069210</v>
      </c>
      <c r="H44" s="80"/>
      <c r="I44" s="141" t="n">
        <f aca="false">SUM(J44:P44)</f>
        <v>982700</v>
      </c>
      <c r="J44" s="141" t="n">
        <f aca="false">J45</f>
        <v>979700</v>
      </c>
      <c r="K44" s="74" t="n">
        <f aca="false">K45</f>
        <v>3000</v>
      </c>
      <c r="L44" s="74" t="n">
        <f aca="false">L45</f>
        <v>0</v>
      </c>
      <c r="M44" s="74" t="n">
        <f aca="false">M45</f>
        <v>0</v>
      </c>
      <c r="N44" s="74" t="n">
        <f aca="false">N45</f>
        <v>0</v>
      </c>
      <c r="O44" s="141" t="n">
        <f aca="false">O45</f>
        <v>0</v>
      </c>
      <c r="P44" s="142" t="n">
        <f aca="false">P45</f>
        <v>0</v>
      </c>
    </row>
    <row r="45" customFormat="false" ht="64.15" hidden="false" customHeight="false" outlineLevel="0" collapsed="false">
      <c r="B45" s="86"/>
      <c r="C45" s="30" t="s">
        <v>100</v>
      </c>
      <c r="D45" s="139" t="s">
        <v>371</v>
      </c>
      <c r="E45" s="138" t="s">
        <v>16</v>
      </c>
      <c r="F45" s="138" t="s">
        <v>23</v>
      </c>
      <c r="G45" s="79" t="n">
        <v>5020069210</v>
      </c>
      <c r="H45" s="80" t="s">
        <v>101</v>
      </c>
      <c r="I45" s="141" t="n">
        <f aca="false">SUM(J45:P45)</f>
        <v>982700</v>
      </c>
      <c r="J45" s="141" t="n">
        <v>979700</v>
      </c>
      <c r="K45" s="74" t="n">
        <v>3000</v>
      </c>
      <c r="L45" s="74"/>
      <c r="M45" s="74"/>
      <c r="N45" s="74"/>
      <c r="O45" s="141"/>
      <c r="P45" s="142"/>
    </row>
    <row r="46" customFormat="false" ht="17.6" hidden="false" customHeight="false" outlineLevel="0" collapsed="false">
      <c r="B46" s="86"/>
      <c r="C46" s="30" t="s">
        <v>24</v>
      </c>
      <c r="D46" s="139" t="s">
        <v>371</v>
      </c>
      <c r="E46" s="138" t="s">
        <v>16</v>
      </c>
      <c r="F46" s="138" t="s">
        <v>25</v>
      </c>
      <c r="G46" s="79"/>
      <c r="H46" s="80"/>
      <c r="I46" s="141" t="n">
        <f aca="false">SUM(J46:P46)</f>
        <v>85000</v>
      </c>
      <c r="J46" s="141" t="n">
        <f aca="false">J47</f>
        <v>83300</v>
      </c>
      <c r="K46" s="74" t="n">
        <f aca="false">K47</f>
        <v>0</v>
      </c>
      <c r="L46" s="74" t="n">
        <f aca="false">L47</f>
        <v>0</v>
      </c>
      <c r="M46" s="74" t="n">
        <f aca="false">M47</f>
        <v>1700</v>
      </c>
      <c r="N46" s="74" t="n">
        <f aca="false">N47</f>
        <v>0</v>
      </c>
      <c r="O46" s="141" t="n">
        <f aca="false">O47</f>
        <v>0</v>
      </c>
      <c r="P46" s="142" t="n">
        <f aca="false">P47</f>
        <v>0</v>
      </c>
    </row>
    <row r="47" customFormat="false" ht="32.8" hidden="false" customHeight="false" outlineLevel="0" collapsed="false">
      <c r="B47" s="86"/>
      <c r="C47" s="30" t="s">
        <v>337</v>
      </c>
      <c r="D47" s="139" t="s">
        <v>371</v>
      </c>
      <c r="E47" s="138" t="s">
        <v>16</v>
      </c>
      <c r="F47" s="138" t="s">
        <v>25</v>
      </c>
      <c r="G47" s="79" t="n">
        <v>9900000000</v>
      </c>
      <c r="H47" s="80"/>
      <c r="I47" s="141" t="n">
        <f aca="false">SUM(J47:P47)</f>
        <v>85000</v>
      </c>
      <c r="J47" s="141" t="n">
        <f aca="false">J48</f>
        <v>83300</v>
      </c>
      <c r="K47" s="74" t="n">
        <f aca="false">K48</f>
        <v>0</v>
      </c>
      <c r="L47" s="74" t="n">
        <f aca="false">L48</f>
        <v>0</v>
      </c>
      <c r="M47" s="74" t="n">
        <f aca="false">M48</f>
        <v>1700</v>
      </c>
      <c r="N47" s="74" t="n">
        <f aca="false">N48</f>
        <v>0</v>
      </c>
      <c r="O47" s="141" t="n">
        <f aca="false">O48</f>
        <v>0</v>
      </c>
      <c r="P47" s="142" t="n">
        <f aca="false">P48</f>
        <v>0</v>
      </c>
    </row>
    <row r="48" customFormat="false" ht="57.85" hidden="false" customHeight="true" outlineLevel="0" collapsed="false">
      <c r="B48" s="86"/>
      <c r="C48" s="30" t="s">
        <v>343</v>
      </c>
      <c r="D48" s="139" t="s">
        <v>371</v>
      </c>
      <c r="E48" s="138" t="s">
        <v>16</v>
      </c>
      <c r="F48" s="138" t="s">
        <v>25</v>
      </c>
      <c r="G48" s="79" t="n">
        <v>9900051200</v>
      </c>
      <c r="H48" s="80"/>
      <c r="I48" s="141" t="n">
        <f aca="false">SUM(J48:P48)</f>
        <v>85000</v>
      </c>
      <c r="J48" s="141" t="n">
        <f aca="false">J49</f>
        <v>83300</v>
      </c>
      <c r="K48" s="74" t="n">
        <f aca="false">K49</f>
        <v>0</v>
      </c>
      <c r="L48" s="74" t="n">
        <f aca="false">L49</f>
        <v>0</v>
      </c>
      <c r="M48" s="74" t="n">
        <f aca="false">M49</f>
        <v>1700</v>
      </c>
      <c r="N48" s="74" t="n">
        <f aca="false">N49</f>
        <v>0</v>
      </c>
      <c r="O48" s="141" t="n">
        <f aca="false">O49</f>
        <v>0</v>
      </c>
      <c r="P48" s="142" t="n">
        <f aca="false">P49</f>
        <v>0</v>
      </c>
    </row>
    <row r="49" customFormat="false" ht="32.8" hidden="false" customHeight="false" outlineLevel="0" collapsed="false">
      <c r="B49" s="86"/>
      <c r="C49" s="30" t="s">
        <v>103</v>
      </c>
      <c r="D49" s="139" t="s">
        <v>371</v>
      </c>
      <c r="E49" s="138" t="s">
        <v>16</v>
      </c>
      <c r="F49" s="138" t="s">
        <v>25</v>
      </c>
      <c r="G49" s="79" t="n">
        <v>9900051200</v>
      </c>
      <c r="H49" s="80" t="s">
        <v>104</v>
      </c>
      <c r="I49" s="141" t="n">
        <f aca="false">SUM(J49:P49)</f>
        <v>85000</v>
      </c>
      <c r="J49" s="141" t="n">
        <v>83300</v>
      </c>
      <c r="K49" s="74" t="n">
        <v>0</v>
      </c>
      <c r="L49" s="74" t="n">
        <v>0</v>
      </c>
      <c r="M49" s="74" t="n">
        <v>1700</v>
      </c>
      <c r="N49" s="74" t="n">
        <v>0</v>
      </c>
      <c r="O49" s="141" t="n">
        <v>0</v>
      </c>
      <c r="P49" s="142" t="n">
        <v>0</v>
      </c>
    </row>
    <row r="50" customFormat="false" ht="17.6" hidden="false" customHeight="false" outlineLevel="0" collapsed="false">
      <c r="B50" s="86"/>
      <c r="C50" s="30" t="s">
        <v>28</v>
      </c>
      <c r="D50" s="139" t="s">
        <v>371</v>
      </c>
      <c r="E50" s="138" t="s">
        <v>16</v>
      </c>
      <c r="F50" s="138" t="s">
        <v>29</v>
      </c>
      <c r="G50" s="79"/>
      <c r="H50" s="80"/>
      <c r="I50" s="141" t="n">
        <f aca="false">SUM(J50:P50)</f>
        <v>5383473.76</v>
      </c>
      <c r="J50" s="141" t="n">
        <f aca="false">J51</f>
        <v>5000000</v>
      </c>
      <c r="K50" s="74" t="n">
        <f aca="false">K51</f>
        <v>-2000000</v>
      </c>
      <c r="L50" s="74" t="n">
        <f aca="false">L51</f>
        <v>0</v>
      </c>
      <c r="M50" s="74" t="n">
        <f aca="false">M51</f>
        <v>0</v>
      </c>
      <c r="N50" s="74" t="n">
        <f aca="false">N51</f>
        <v>2838048.76</v>
      </c>
      <c r="O50" s="141" t="n">
        <f aca="false">O51</f>
        <v>-454575</v>
      </c>
      <c r="P50" s="142" t="n">
        <f aca="false">P51</f>
        <v>0</v>
      </c>
    </row>
    <row r="51" customFormat="false" ht="32.8" hidden="false" customHeight="false" outlineLevel="0" collapsed="false">
      <c r="B51" s="86"/>
      <c r="C51" s="30" t="s">
        <v>337</v>
      </c>
      <c r="D51" s="139" t="s">
        <v>371</v>
      </c>
      <c r="E51" s="138" t="s">
        <v>16</v>
      </c>
      <c r="F51" s="138" t="s">
        <v>29</v>
      </c>
      <c r="G51" s="79" t="n">
        <v>9900000000</v>
      </c>
      <c r="H51" s="80"/>
      <c r="I51" s="141" t="n">
        <f aca="false">SUM(J51:P51)</f>
        <v>5383473.76</v>
      </c>
      <c r="J51" s="141" t="n">
        <f aca="false">J52</f>
        <v>5000000</v>
      </c>
      <c r="K51" s="74" t="n">
        <f aca="false">K52</f>
        <v>-2000000</v>
      </c>
      <c r="L51" s="74" t="n">
        <f aca="false">L52</f>
        <v>0</v>
      </c>
      <c r="M51" s="74" t="n">
        <f aca="false">M52</f>
        <v>0</v>
      </c>
      <c r="N51" s="74" t="n">
        <f aca="false">N52</f>
        <v>2838048.76</v>
      </c>
      <c r="O51" s="141" t="n">
        <f aca="false">O52</f>
        <v>-454575</v>
      </c>
      <c r="P51" s="142" t="n">
        <f aca="false">P52</f>
        <v>0</v>
      </c>
    </row>
    <row r="52" customFormat="false" ht="17.6" hidden="false" customHeight="false" outlineLevel="0" collapsed="false">
      <c r="B52" s="86"/>
      <c r="C52" s="88" t="s">
        <v>373</v>
      </c>
      <c r="D52" s="139" t="s">
        <v>371</v>
      </c>
      <c r="E52" s="138" t="s">
        <v>16</v>
      </c>
      <c r="F52" s="138" t="s">
        <v>29</v>
      </c>
      <c r="G52" s="79" t="n">
        <v>9930000000</v>
      </c>
      <c r="H52" s="80"/>
      <c r="I52" s="141" t="n">
        <f aca="false">SUM(J52:P52)</f>
        <v>5383473.76</v>
      </c>
      <c r="J52" s="141" t="n">
        <f aca="false">J53</f>
        <v>5000000</v>
      </c>
      <c r="K52" s="74" t="n">
        <f aca="false">K53</f>
        <v>-2000000</v>
      </c>
      <c r="L52" s="74" t="n">
        <f aca="false">L53</f>
        <v>0</v>
      </c>
      <c r="M52" s="74" t="n">
        <f aca="false">M53</f>
        <v>0</v>
      </c>
      <c r="N52" s="74" t="n">
        <f aca="false">N53</f>
        <v>2838048.76</v>
      </c>
      <c r="O52" s="141" t="n">
        <f aca="false">O53</f>
        <v>-454575</v>
      </c>
      <c r="P52" s="142" t="n">
        <f aca="false">P53</f>
        <v>0</v>
      </c>
    </row>
    <row r="53" customFormat="false" ht="17.6" hidden="false" customHeight="false" outlineLevel="0" collapsed="false">
      <c r="B53" s="86"/>
      <c r="C53" s="88" t="s">
        <v>350</v>
      </c>
      <c r="D53" s="139" t="s">
        <v>371</v>
      </c>
      <c r="E53" s="138" t="s">
        <v>16</v>
      </c>
      <c r="F53" s="138" t="s">
        <v>29</v>
      </c>
      <c r="G53" s="79" t="n">
        <v>9930020590</v>
      </c>
      <c r="H53" s="80"/>
      <c r="I53" s="141" t="n">
        <f aca="false">SUM(J53:P53)</f>
        <v>5383473.76</v>
      </c>
      <c r="J53" s="141" t="n">
        <f aca="false">J54</f>
        <v>5000000</v>
      </c>
      <c r="K53" s="74" t="n">
        <f aca="false">K54</f>
        <v>-2000000</v>
      </c>
      <c r="L53" s="74" t="n">
        <f aca="false">L54</f>
        <v>0</v>
      </c>
      <c r="M53" s="74" t="n">
        <f aca="false">M54</f>
        <v>0</v>
      </c>
      <c r="N53" s="74" t="n">
        <f aca="false">N54</f>
        <v>2838048.76</v>
      </c>
      <c r="O53" s="141" t="n">
        <f aca="false">O54</f>
        <v>-454575</v>
      </c>
      <c r="P53" s="142" t="n">
        <f aca="false">P54</f>
        <v>0</v>
      </c>
    </row>
    <row r="54" customFormat="false" ht="17.6" hidden="false" customHeight="false" outlineLevel="0" collapsed="false">
      <c r="B54" s="86"/>
      <c r="C54" s="30" t="s">
        <v>106</v>
      </c>
      <c r="D54" s="139" t="s">
        <v>371</v>
      </c>
      <c r="E54" s="138" t="s">
        <v>16</v>
      </c>
      <c r="F54" s="138" t="s">
        <v>29</v>
      </c>
      <c r="G54" s="79" t="n">
        <v>9930020590</v>
      </c>
      <c r="H54" s="80" t="s">
        <v>107</v>
      </c>
      <c r="I54" s="141" t="n">
        <f aca="false">SUM(J54:P54)</f>
        <v>5383473.76</v>
      </c>
      <c r="J54" s="141" t="n">
        <v>5000000</v>
      </c>
      <c r="K54" s="74" t="n">
        <v>-2000000</v>
      </c>
      <c r="L54" s="74" t="n">
        <v>0</v>
      </c>
      <c r="M54" s="74" t="n">
        <v>0</v>
      </c>
      <c r="N54" s="74" t="n">
        <f aca="false">5000000-286200-450000-614198.7-711552.54-100000</f>
        <v>2838048.76</v>
      </c>
      <c r="O54" s="141" t="n">
        <v>-454575</v>
      </c>
      <c r="P54" s="142" t="n">
        <v>0</v>
      </c>
    </row>
    <row r="55" customFormat="false" ht="17.6" hidden="false" customHeight="false" outlineLevel="0" collapsed="false">
      <c r="B55" s="86"/>
      <c r="C55" s="30" t="s">
        <v>31</v>
      </c>
      <c r="D55" s="139" t="s">
        <v>371</v>
      </c>
      <c r="E55" s="138" t="s">
        <v>16</v>
      </c>
      <c r="F55" s="138" t="s">
        <v>32</v>
      </c>
      <c r="G55" s="79"/>
      <c r="H55" s="80"/>
      <c r="I55" s="141" t="n">
        <f aca="false">SUM(J55:P55)</f>
        <v>275373810</v>
      </c>
      <c r="J55" s="141" t="n">
        <f aca="false">J67+J92+J56+J88</f>
        <v>156428700</v>
      </c>
      <c r="K55" s="74" t="n">
        <f aca="false">K67+K92+K56+K88</f>
        <v>91059700</v>
      </c>
      <c r="L55" s="74" t="n">
        <f aca="false">L67+L92+L56+L88</f>
        <v>0</v>
      </c>
      <c r="M55" s="74" t="n">
        <f aca="false">M67+M92+M56+M88</f>
        <v>718900</v>
      </c>
      <c r="N55" s="74" t="n">
        <f aca="false">N67+N92+N56+N88</f>
        <v>3264000</v>
      </c>
      <c r="O55" s="141" t="n">
        <f aca="false">O67+O92+O56+O88</f>
        <v>23902510</v>
      </c>
      <c r="P55" s="142" t="n">
        <f aca="false">P67+P92+P56+P88</f>
        <v>0</v>
      </c>
    </row>
    <row r="56" customFormat="false" ht="32.8" hidden="false" customHeight="false" outlineLevel="0" collapsed="false">
      <c r="B56" s="86"/>
      <c r="C56" s="30" t="s">
        <v>97</v>
      </c>
      <c r="D56" s="139" t="s">
        <v>371</v>
      </c>
      <c r="E56" s="138" t="s">
        <v>16</v>
      </c>
      <c r="F56" s="138" t="s">
        <v>32</v>
      </c>
      <c r="G56" s="79" t="n">
        <v>5000000000</v>
      </c>
      <c r="H56" s="80"/>
      <c r="I56" s="141" t="n">
        <f aca="false">SUM(J56:P56)</f>
        <v>5027000</v>
      </c>
      <c r="J56" s="141" t="n">
        <f aca="false">J57+J61+J64</f>
        <v>11500000</v>
      </c>
      <c r="K56" s="74" t="n">
        <f aca="false">K57+K61+K64</f>
        <v>-6473000</v>
      </c>
      <c r="L56" s="74" t="n">
        <f aca="false">L57+L61+L64</f>
        <v>0</v>
      </c>
      <c r="M56" s="74" t="n">
        <f aca="false">M57+M61+M64</f>
        <v>0</v>
      </c>
      <c r="N56" s="74" t="n">
        <f aca="false">N57+N61+N64</f>
        <v>0</v>
      </c>
      <c r="O56" s="141" t="n">
        <f aca="false">O57+O61+O64</f>
        <v>0</v>
      </c>
      <c r="P56" s="142" t="n">
        <f aca="false">P57+P61+P64</f>
        <v>0</v>
      </c>
    </row>
    <row r="57" customFormat="false" ht="32.8" hidden="false" customHeight="false" outlineLevel="0" collapsed="false">
      <c r="B57" s="86"/>
      <c r="C57" s="30" t="s">
        <v>116</v>
      </c>
      <c r="D57" s="139" t="s">
        <v>371</v>
      </c>
      <c r="E57" s="138" t="s">
        <v>16</v>
      </c>
      <c r="F57" s="138" t="s">
        <v>32</v>
      </c>
      <c r="G57" s="79" t="n">
        <v>5030000000</v>
      </c>
      <c r="H57" s="80"/>
      <c r="I57" s="141" t="n">
        <f aca="false">SUM(J57:P57)</f>
        <v>2750000</v>
      </c>
      <c r="J57" s="141" t="n">
        <f aca="false">J58</f>
        <v>5000000</v>
      </c>
      <c r="K57" s="74" t="n">
        <f aca="false">K58</f>
        <v>-2250000</v>
      </c>
      <c r="L57" s="74" t="n">
        <f aca="false">L58</f>
        <v>0</v>
      </c>
      <c r="M57" s="74" t="n">
        <f aca="false">M58</f>
        <v>0</v>
      </c>
      <c r="N57" s="74" t="n">
        <f aca="false">N58</f>
        <v>0</v>
      </c>
      <c r="O57" s="141" t="n">
        <f aca="false">O58</f>
        <v>0</v>
      </c>
      <c r="P57" s="142" t="n">
        <f aca="false">P58</f>
        <v>0</v>
      </c>
    </row>
    <row r="58" customFormat="false" ht="32.8" hidden="false" customHeight="false" outlineLevel="0" collapsed="false">
      <c r="B58" s="86"/>
      <c r="C58" s="30" t="s">
        <v>117</v>
      </c>
      <c r="D58" s="139" t="s">
        <v>371</v>
      </c>
      <c r="E58" s="138" t="s">
        <v>16</v>
      </c>
      <c r="F58" s="138" t="s">
        <v>32</v>
      </c>
      <c r="G58" s="79" t="n">
        <v>5030010030</v>
      </c>
      <c r="H58" s="80"/>
      <c r="I58" s="141" t="n">
        <f aca="false">SUM(J58:P58)</f>
        <v>2750000</v>
      </c>
      <c r="J58" s="141" t="n">
        <f aca="false">J59</f>
        <v>5000000</v>
      </c>
      <c r="K58" s="74" t="n">
        <f aca="false">K59+K60</f>
        <v>-2250000</v>
      </c>
      <c r="L58" s="74" t="n">
        <f aca="false">L59+L60</f>
        <v>0</v>
      </c>
      <c r="M58" s="74" t="n">
        <f aca="false">M59+M60</f>
        <v>0</v>
      </c>
      <c r="N58" s="74" t="n">
        <f aca="false">N59+N60</f>
        <v>0</v>
      </c>
      <c r="O58" s="141" t="n">
        <f aca="false">O59+O60</f>
        <v>0</v>
      </c>
      <c r="P58" s="142" t="n">
        <f aca="false">P59+P60</f>
        <v>0</v>
      </c>
      <c r="Q58" s="160"/>
    </row>
    <row r="59" customFormat="false" ht="32.8" hidden="false" customHeight="false" outlineLevel="0" collapsed="false">
      <c r="B59" s="86"/>
      <c r="C59" s="30" t="s">
        <v>103</v>
      </c>
      <c r="D59" s="139" t="s">
        <v>371</v>
      </c>
      <c r="E59" s="138" t="s">
        <v>16</v>
      </c>
      <c r="F59" s="138" t="s">
        <v>32</v>
      </c>
      <c r="G59" s="79" t="n">
        <v>5030010030</v>
      </c>
      <c r="H59" s="80" t="s">
        <v>104</v>
      </c>
      <c r="I59" s="141" t="n">
        <f aca="false">SUM(J59:P59)</f>
        <v>750000</v>
      </c>
      <c r="J59" s="141" t="n">
        <v>5000000</v>
      </c>
      <c r="K59" s="74" t="n">
        <v>-4250000</v>
      </c>
      <c r="L59" s="74"/>
      <c r="M59" s="74"/>
      <c r="N59" s="74"/>
      <c r="O59" s="141"/>
      <c r="P59" s="142"/>
    </row>
    <row r="60" customFormat="false" ht="17.6" hidden="false" customHeight="false" outlineLevel="0" collapsed="false">
      <c r="B60" s="86"/>
      <c r="C60" s="30" t="s">
        <v>106</v>
      </c>
      <c r="D60" s="139" t="s">
        <v>371</v>
      </c>
      <c r="E60" s="138" t="s">
        <v>16</v>
      </c>
      <c r="F60" s="138" t="s">
        <v>32</v>
      </c>
      <c r="G60" s="79" t="n">
        <v>5030010030</v>
      </c>
      <c r="H60" s="80" t="s">
        <v>107</v>
      </c>
      <c r="I60" s="141" t="n">
        <f aca="false">SUM(J60:P60)</f>
        <v>2000000</v>
      </c>
      <c r="J60" s="141" t="n">
        <v>0</v>
      </c>
      <c r="K60" s="74" t="n">
        <v>2000000</v>
      </c>
      <c r="L60" s="74"/>
      <c r="M60" s="74"/>
      <c r="N60" s="74"/>
      <c r="O60" s="141"/>
      <c r="P60" s="142"/>
    </row>
    <row r="61" customFormat="false" ht="32.8" hidden="false" customHeight="false" outlineLevel="0" collapsed="false">
      <c r="B61" s="86"/>
      <c r="C61" s="30" t="s">
        <v>118</v>
      </c>
      <c r="D61" s="139" t="s">
        <v>371</v>
      </c>
      <c r="E61" s="138" t="s">
        <v>16</v>
      </c>
      <c r="F61" s="138" t="s">
        <v>32</v>
      </c>
      <c r="G61" s="79" t="n">
        <v>5040000000</v>
      </c>
      <c r="H61" s="80"/>
      <c r="I61" s="141" t="n">
        <f aca="false">SUM(J61:P61)</f>
        <v>550000</v>
      </c>
      <c r="J61" s="141" t="n">
        <f aca="false">J62</f>
        <v>1500000</v>
      </c>
      <c r="K61" s="74" t="n">
        <f aca="false">K62</f>
        <v>-950000</v>
      </c>
      <c r="L61" s="74" t="n">
        <f aca="false">L62</f>
        <v>0</v>
      </c>
      <c r="M61" s="74" t="n">
        <f aca="false">M62</f>
        <v>0</v>
      </c>
      <c r="N61" s="74" t="n">
        <f aca="false">N62</f>
        <v>0</v>
      </c>
      <c r="O61" s="141" t="n">
        <f aca="false">O62</f>
        <v>0</v>
      </c>
      <c r="P61" s="142" t="n">
        <f aca="false">P62</f>
        <v>0</v>
      </c>
    </row>
    <row r="62" customFormat="false" ht="17.6" hidden="false" customHeight="false" outlineLevel="0" collapsed="false">
      <c r="B62" s="86"/>
      <c r="C62" s="30" t="s">
        <v>119</v>
      </c>
      <c r="D62" s="139" t="s">
        <v>371</v>
      </c>
      <c r="E62" s="138" t="s">
        <v>16</v>
      </c>
      <c r="F62" s="138" t="s">
        <v>32</v>
      </c>
      <c r="G62" s="79" t="n">
        <v>5040010560</v>
      </c>
      <c r="H62" s="80"/>
      <c r="I62" s="141" t="n">
        <f aca="false">SUM(J62:P62)</f>
        <v>550000</v>
      </c>
      <c r="J62" s="141" t="n">
        <f aca="false">J63</f>
        <v>1500000</v>
      </c>
      <c r="K62" s="74" t="n">
        <f aca="false">K63</f>
        <v>-950000</v>
      </c>
      <c r="L62" s="74" t="n">
        <f aca="false">L63</f>
        <v>0</v>
      </c>
      <c r="M62" s="74" t="n">
        <f aca="false">M63</f>
        <v>0</v>
      </c>
      <c r="N62" s="74" t="n">
        <f aca="false">N63</f>
        <v>0</v>
      </c>
      <c r="O62" s="141" t="n">
        <f aca="false">O63</f>
        <v>0</v>
      </c>
      <c r="P62" s="142" t="n">
        <f aca="false">P63</f>
        <v>0</v>
      </c>
    </row>
    <row r="63" customFormat="false" ht="32.8" hidden="false" customHeight="false" outlineLevel="0" collapsed="false">
      <c r="B63" s="86"/>
      <c r="C63" s="30" t="s">
        <v>103</v>
      </c>
      <c r="D63" s="139" t="s">
        <v>371</v>
      </c>
      <c r="E63" s="138" t="s">
        <v>16</v>
      </c>
      <c r="F63" s="138" t="s">
        <v>32</v>
      </c>
      <c r="G63" s="79" t="n">
        <v>5040010560</v>
      </c>
      <c r="H63" s="80" t="s">
        <v>104</v>
      </c>
      <c r="I63" s="141" t="n">
        <f aca="false">SUM(J63:P63)</f>
        <v>550000</v>
      </c>
      <c r="J63" s="141" t="n">
        <v>1500000</v>
      </c>
      <c r="K63" s="74" t="n">
        <v>-950000</v>
      </c>
      <c r="L63" s="74"/>
      <c r="M63" s="74"/>
      <c r="N63" s="74"/>
      <c r="O63" s="141"/>
      <c r="P63" s="142"/>
    </row>
    <row r="64" customFormat="false" ht="32.8" hidden="false" customHeight="false" outlineLevel="0" collapsed="false">
      <c r="B64" s="86"/>
      <c r="C64" s="30" t="s">
        <v>120</v>
      </c>
      <c r="D64" s="139" t="s">
        <v>371</v>
      </c>
      <c r="E64" s="138" t="s">
        <v>16</v>
      </c>
      <c r="F64" s="138" t="s">
        <v>32</v>
      </c>
      <c r="G64" s="79" t="n">
        <v>5050000000</v>
      </c>
      <c r="H64" s="80"/>
      <c r="I64" s="141" t="n">
        <f aca="false">SUM(J64:P64)</f>
        <v>1727000</v>
      </c>
      <c r="J64" s="141" t="n">
        <f aca="false">J65</f>
        <v>5000000</v>
      </c>
      <c r="K64" s="74" t="n">
        <f aca="false">K65</f>
        <v>-3273000</v>
      </c>
      <c r="L64" s="74" t="n">
        <f aca="false">L65</f>
        <v>0</v>
      </c>
      <c r="M64" s="74" t="n">
        <f aca="false">M65</f>
        <v>0</v>
      </c>
      <c r="N64" s="74" t="n">
        <f aca="false">N65</f>
        <v>0</v>
      </c>
      <c r="O64" s="141" t="n">
        <f aca="false">O65</f>
        <v>0</v>
      </c>
      <c r="P64" s="142" t="n">
        <f aca="false">P65</f>
        <v>0</v>
      </c>
    </row>
    <row r="65" customFormat="false" ht="17.6" hidden="false" customHeight="false" outlineLevel="0" collapsed="false">
      <c r="B65" s="86"/>
      <c r="C65" s="30" t="s">
        <v>121</v>
      </c>
      <c r="D65" s="139" t="s">
        <v>371</v>
      </c>
      <c r="E65" s="138" t="s">
        <v>16</v>
      </c>
      <c r="F65" s="138" t="s">
        <v>32</v>
      </c>
      <c r="G65" s="79" t="n">
        <v>5050010780</v>
      </c>
      <c r="H65" s="80"/>
      <c r="I65" s="141" t="n">
        <f aca="false">SUM(J65:P65)</f>
        <v>1727000</v>
      </c>
      <c r="J65" s="141" t="n">
        <f aca="false">J66</f>
        <v>5000000</v>
      </c>
      <c r="K65" s="74" t="n">
        <f aca="false">K66</f>
        <v>-3273000</v>
      </c>
      <c r="L65" s="74" t="n">
        <f aca="false">L66</f>
        <v>0</v>
      </c>
      <c r="M65" s="74" t="n">
        <f aca="false">M66</f>
        <v>0</v>
      </c>
      <c r="N65" s="74" t="n">
        <f aca="false">N66</f>
        <v>0</v>
      </c>
      <c r="O65" s="141" t="n">
        <f aca="false">O66</f>
        <v>0</v>
      </c>
      <c r="P65" s="142" t="n">
        <f aca="false">P66</f>
        <v>0</v>
      </c>
    </row>
    <row r="66" customFormat="false" ht="32.8" hidden="false" customHeight="false" outlineLevel="0" collapsed="false">
      <c r="B66" s="86"/>
      <c r="C66" s="30" t="s">
        <v>103</v>
      </c>
      <c r="D66" s="139" t="s">
        <v>371</v>
      </c>
      <c r="E66" s="138" t="s">
        <v>16</v>
      </c>
      <c r="F66" s="138" t="s">
        <v>32</v>
      </c>
      <c r="G66" s="79" t="n">
        <v>5050010780</v>
      </c>
      <c r="H66" s="80" t="s">
        <v>104</v>
      </c>
      <c r="I66" s="141" t="n">
        <f aca="false">SUM(J66:P66)</f>
        <v>1727000</v>
      </c>
      <c r="J66" s="141" t="n">
        <v>5000000</v>
      </c>
      <c r="K66" s="74" t="n">
        <v>-3273000</v>
      </c>
      <c r="L66" s="74"/>
      <c r="M66" s="74"/>
      <c r="N66" s="74"/>
      <c r="O66" s="141"/>
      <c r="P66" s="142"/>
    </row>
    <row r="67" customFormat="false" ht="32.8" hidden="false" customHeight="false" outlineLevel="0" collapsed="false">
      <c r="B67" s="86"/>
      <c r="C67" s="30" t="s">
        <v>128</v>
      </c>
      <c r="D67" s="139" t="s">
        <v>371</v>
      </c>
      <c r="E67" s="138" t="s">
        <v>16</v>
      </c>
      <c r="F67" s="138" t="s">
        <v>32</v>
      </c>
      <c r="G67" s="79" t="n">
        <v>5200000000</v>
      </c>
      <c r="H67" s="80"/>
      <c r="I67" s="141" t="n">
        <f aca="false">SUM(J67:P67)</f>
        <v>264853910</v>
      </c>
      <c r="J67" s="141" t="n">
        <f aca="false">J68+J73+J83+J78</f>
        <v>130582300</v>
      </c>
      <c r="K67" s="74" t="n">
        <f aca="false">K68+K73+K83+K78</f>
        <v>99277100</v>
      </c>
      <c r="L67" s="74" t="n">
        <f aca="false">L68+L73+L83+L78</f>
        <v>0</v>
      </c>
      <c r="M67" s="74" t="n">
        <f aca="false">M68+M73+M83+M78</f>
        <v>0</v>
      </c>
      <c r="N67" s="74" t="n">
        <f aca="false">N68+N73+N83+N78</f>
        <v>1092000</v>
      </c>
      <c r="O67" s="141" t="n">
        <f aca="false">O68+O73+O83+O78</f>
        <v>33902510</v>
      </c>
      <c r="P67" s="142" t="n">
        <f aca="false">P68+P73+P83+P78</f>
        <v>0</v>
      </c>
    </row>
    <row r="68" customFormat="false" ht="17.6" hidden="false" customHeight="false" outlineLevel="0" collapsed="false">
      <c r="B68" s="86"/>
      <c r="C68" s="30" t="s">
        <v>129</v>
      </c>
      <c r="D68" s="139" t="s">
        <v>371</v>
      </c>
      <c r="E68" s="138" t="s">
        <v>16</v>
      </c>
      <c r="F68" s="138" t="s">
        <v>32</v>
      </c>
      <c r="G68" s="79" t="n">
        <v>5210000000</v>
      </c>
      <c r="H68" s="80"/>
      <c r="I68" s="141" t="n">
        <f aca="false">SUM(J68:P68)</f>
        <v>156023310</v>
      </c>
      <c r="J68" s="141" t="n">
        <f aca="false">J69</f>
        <v>84761100</v>
      </c>
      <c r="K68" s="74" t="n">
        <f aca="false">K69</f>
        <v>50955100</v>
      </c>
      <c r="L68" s="74" t="n">
        <f aca="false">L69</f>
        <v>0</v>
      </c>
      <c r="M68" s="74" t="n">
        <f aca="false">M69</f>
        <v>0</v>
      </c>
      <c r="N68" s="74" t="n">
        <f aca="false">N69</f>
        <v>1092000</v>
      </c>
      <c r="O68" s="141" t="n">
        <f aca="false">O69</f>
        <v>19215110</v>
      </c>
      <c r="P68" s="142" t="n">
        <f aca="false">P69</f>
        <v>0</v>
      </c>
    </row>
    <row r="69" customFormat="false" ht="32.8" hidden="false" customHeight="false" outlineLevel="0" collapsed="false">
      <c r="B69" s="86"/>
      <c r="C69" s="88" t="s">
        <v>130</v>
      </c>
      <c r="D69" s="139" t="s">
        <v>371</v>
      </c>
      <c r="E69" s="138" t="s">
        <v>16</v>
      </c>
      <c r="F69" s="138" t="s">
        <v>32</v>
      </c>
      <c r="G69" s="79" t="n">
        <v>5210000590</v>
      </c>
      <c r="H69" s="80"/>
      <c r="I69" s="141" t="n">
        <f aca="false">SUM(J69:P69)</f>
        <v>156023310</v>
      </c>
      <c r="J69" s="141" t="n">
        <f aca="false">J70+J71+J72</f>
        <v>84761100</v>
      </c>
      <c r="K69" s="74" t="n">
        <f aca="false">K70+K71+K72</f>
        <v>50955100</v>
      </c>
      <c r="L69" s="74" t="n">
        <f aca="false">L70+L71+L72</f>
        <v>0</v>
      </c>
      <c r="M69" s="74" t="n">
        <f aca="false">M70+M71+M72</f>
        <v>0</v>
      </c>
      <c r="N69" s="74" t="n">
        <f aca="false">N70+N71+N72</f>
        <v>1092000</v>
      </c>
      <c r="O69" s="141" t="n">
        <f aca="false">O70+O71+O72</f>
        <v>19215110</v>
      </c>
      <c r="P69" s="142" t="n">
        <f aca="false">P70+P71+P72</f>
        <v>0</v>
      </c>
    </row>
    <row r="70" customFormat="false" ht="64.15" hidden="false" customHeight="false" outlineLevel="0" collapsed="false">
      <c r="B70" s="86"/>
      <c r="C70" s="30" t="s">
        <v>100</v>
      </c>
      <c r="D70" s="139" t="s">
        <v>371</v>
      </c>
      <c r="E70" s="138" t="s">
        <v>16</v>
      </c>
      <c r="F70" s="138" t="s">
        <v>32</v>
      </c>
      <c r="G70" s="79" t="n">
        <v>5210000590</v>
      </c>
      <c r="H70" s="80" t="s">
        <v>101</v>
      </c>
      <c r="I70" s="141" t="n">
        <f aca="false">SUM(J70:P70)</f>
        <v>137523545.04</v>
      </c>
      <c r="J70" s="141" t="n">
        <v>77302800</v>
      </c>
      <c r="K70" s="74" t="n">
        <f aca="false">18493700+35014300</f>
        <v>53508000</v>
      </c>
      <c r="L70" s="74"/>
      <c r="M70" s="74" t="n">
        <v>-7431936.96</v>
      </c>
      <c r="N70" s="74"/>
      <c r="O70" s="141" t="n">
        <f aca="false">5197400+8947282</f>
        <v>14144682</v>
      </c>
      <c r="P70" s="142"/>
      <c r="Q70" s="4"/>
    </row>
    <row r="71" customFormat="false" ht="32.8" hidden="false" customHeight="false" outlineLevel="0" collapsed="false">
      <c r="B71" s="86"/>
      <c r="C71" s="30" t="s">
        <v>103</v>
      </c>
      <c r="D71" s="139" t="s">
        <v>371</v>
      </c>
      <c r="E71" s="138" t="s">
        <v>16</v>
      </c>
      <c r="F71" s="138" t="s">
        <v>32</v>
      </c>
      <c r="G71" s="79" t="n">
        <v>5210000590</v>
      </c>
      <c r="H71" s="80" t="s">
        <v>104</v>
      </c>
      <c r="I71" s="141" t="n">
        <f aca="false">SUM(J71:P71)</f>
        <v>18335764.96</v>
      </c>
      <c r="J71" s="141" t="n">
        <v>7333500</v>
      </c>
      <c r="K71" s="74" t="n">
        <f aca="false">-1091800-1500300</f>
        <v>-2592100</v>
      </c>
      <c r="L71" s="74"/>
      <c r="M71" s="74" t="n">
        <v>7431936.96</v>
      </c>
      <c r="N71" s="74" t="n">
        <v>1092000</v>
      </c>
      <c r="O71" s="141" t="n">
        <f aca="false">-1285782+6356210</f>
        <v>5070428</v>
      </c>
      <c r="P71" s="142"/>
      <c r="Q71" s="4"/>
    </row>
    <row r="72" customFormat="false" ht="17.6" hidden="false" customHeight="false" outlineLevel="0" collapsed="false">
      <c r="B72" s="86"/>
      <c r="C72" s="30" t="s">
        <v>106</v>
      </c>
      <c r="D72" s="139" t="s">
        <v>371</v>
      </c>
      <c r="E72" s="138" t="s">
        <v>16</v>
      </c>
      <c r="F72" s="138" t="s">
        <v>32</v>
      </c>
      <c r="G72" s="79" t="n">
        <v>5210000590</v>
      </c>
      <c r="H72" s="80" t="s">
        <v>107</v>
      </c>
      <c r="I72" s="141" t="n">
        <f aca="false">SUM(J72:P72)</f>
        <v>164000</v>
      </c>
      <c r="J72" s="141" t="n">
        <v>124800</v>
      </c>
      <c r="K72" s="74" t="n">
        <f aca="false">25600+13600</f>
        <v>39200</v>
      </c>
      <c r="L72" s="74"/>
      <c r="M72" s="74"/>
      <c r="N72" s="74"/>
      <c r="O72" s="141"/>
      <c r="P72" s="142"/>
    </row>
    <row r="73" customFormat="false" ht="17.6" hidden="false" customHeight="false" outlineLevel="0" collapsed="false">
      <c r="B73" s="86"/>
      <c r="C73" s="161" t="s">
        <v>131</v>
      </c>
      <c r="D73" s="139" t="s">
        <v>371</v>
      </c>
      <c r="E73" s="138" t="s">
        <v>16</v>
      </c>
      <c r="F73" s="138" t="s">
        <v>32</v>
      </c>
      <c r="G73" s="79" t="n">
        <v>5220000000</v>
      </c>
      <c r="H73" s="80"/>
      <c r="I73" s="141" t="n">
        <f aca="false">SUM(J73:P73)</f>
        <v>58036000</v>
      </c>
      <c r="J73" s="141" t="n">
        <f aca="false">J74</f>
        <v>25470700</v>
      </c>
      <c r="K73" s="74" t="n">
        <f aca="false">K74</f>
        <v>22639800</v>
      </c>
      <c r="L73" s="74" t="n">
        <f aca="false">L74</f>
        <v>0</v>
      </c>
      <c r="M73" s="74" t="n">
        <f aca="false">M74</f>
        <v>0</v>
      </c>
      <c r="N73" s="74" t="n">
        <f aca="false">N74</f>
        <v>0</v>
      </c>
      <c r="O73" s="141" t="n">
        <f aca="false">O74</f>
        <v>9925500</v>
      </c>
      <c r="P73" s="142" t="n">
        <f aca="false">P74</f>
        <v>0</v>
      </c>
    </row>
    <row r="74" customFormat="false" ht="32.8" hidden="false" customHeight="false" outlineLevel="0" collapsed="false">
      <c r="B74" s="86"/>
      <c r="C74" s="88" t="s">
        <v>130</v>
      </c>
      <c r="D74" s="139" t="s">
        <v>371</v>
      </c>
      <c r="E74" s="138" t="s">
        <v>16</v>
      </c>
      <c r="F74" s="138" t="s">
        <v>32</v>
      </c>
      <c r="G74" s="79" t="n">
        <v>5220000590</v>
      </c>
      <c r="H74" s="80"/>
      <c r="I74" s="141" t="n">
        <f aca="false">SUM(J74:P74)</f>
        <v>58036000</v>
      </c>
      <c r="J74" s="141" t="n">
        <f aca="false">J75+J76+J77</f>
        <v>25470700</v>
      </c>
      <c r="K74" s="74" t="n">
        <f aca="false">K75+K76+K77</f>
        <v>22639800</v>
      </c>
      <c r="L74" s="74" t="n">
        <f aca="false">L75+L76+L77</f>
        <v>0</v>
      </c>
      <c r="M74" s="74" t="n">
        <f aca="false">M75+M76+M77</f>
        <v>0</v>
      </c>
      <c r="N74" s="74" t="n">
        <f aca="false">N75+N76+N77</f>
        <v>0</v>
      </c>
      <c r="O74" s="141" t="n">
        <f aca="false">O75+O76+O77</f>
        <v>9925500</v>
      </c>
      <c r="P74" s="142" t="n">
        <f aca="false">P75+P76+P77</f>
        <v>0</v>
      </c>
    </row>
    <row r="75" customFormat="false" ht="71.25" hidden="false" customHeight="true" outlineLevel="0" collapsed="false">
      <c r="B75" s="86"/>
      <c r="C75" s="30" t="s">
        <v>100</v>
      </c>
      <c r="D75" s="139" t="s">
        <v>371</v>
      </c>
      <c r="E75" s="138" t="s">
        <v>16</v>
      </c>
      <c r="F75" s="138" t="s">
        <v>32</v>
      </c>
      <c r="G75" s="79" t="n">
        <v>5220000590</v>
      </c>
      <c r="H75" s="80" t="s">
        <v>101</v>
      </c>
      <c r="I75" s="141" t="n">
        <f aca="false">SUM(J75:P75)</f>
        <v>44862800</v>
      </c>
      <c r="J75" s="141" t="n">
        <v>14029500</v>
      </c>
      <c r="K75" s="74" t="n">
        <v>23090500</v>
      </c>
      <c r="L75" s="74"/>
      <c r="M75" s="74"/>
      <c r="N75" s="74"/>
      <c r="O75" s="141" t="n">
        <v>7742800</v>
      </c>
      <c r="P75" s="142"/>
    </row>
    <row r="76" customFormat="false" ht="32.8" hidden="false" customHeight="false" outlineLevel="0" collapsed="false">
      <c r="B76" s="86"/>
      <c r="C76" s="30" t="s">
        <v>103</v>
      </c>
      <c r="D76" s="139" t="s">
        <v>371</v>
      </c>
      <c r="E76" s="138" t="s">
        <v>16</v>
      </c>
      <c r="F76" s="138" t="s">
        <v>32</v>
      </c>
      <c r="G76" s="79" t="n">
        <v>5220000590</v>
      </c>
      <c r="H76" s="80" t="s">
        <v>104</v>
      </c>
      <c r="I76" s="141" t="n">
        <f aca="false">SUM(J76:P76)</f>
        <v>13008200</v>
      </c>
      <c r="J76" s="141" t="n">
        <v>11315700</v>
      </c>
      <c r="K76" s="74" t="n">
        <v>-490200</v>
      </c>
      <c r="L76" s="74"/>
      <c r="M76" s="74"/>
      <c r="N76" s="74"/>
      <c r="O76" s="141" t="n">
        <v>2182700</v>
      </c>
      <c r="P76" s="142"/>
    </row>
    <row r="77" customFormat="false" ht="17.6" hidden="false" customHeight="false" outlineLevel="0" collapsed="false">
      <c r="B77" s="86"/>
      <c r="C77" s="30" t="s">
        <v>106</v>
      </c>
      <c r="D77" s="139" t="s">
        <v>371</v>
      </c>
      <c r="E77" s="138" t="s">
        <v>16</v>
      </c>
      <c r="F77" s="138" t="s">
        <v>32</v>
      </c>
      <c r="G77" s="79" t="n">
        <v>5220000590</v>
      </c>
      <c r="H77" s="80" t="s">
        <v>107</v>
      </c>
      <c r="I77" s="141" t="n">
        <f aca="false">SUM(J77:P77)</f>
        <v>165000</v>
      </c>
      <c r="J77" s="141" t="n">
        <v>125500</v>
      </c>
      <c r="K77" s="74" t="n">
        <v>39500</v>
      </c>
      <c r="L77" s="74"/>
      <c r="M77" s="74"/>
      <c r="N77" s="74"/>
      <c r="O77" s="141"/>
      <c r="P77" s="142"/>
    </row>
    <row r="78" customFormat="false" ht="17.6" hidden="false" customHeight="false" outlineLevel="0" collapsed="false">
      <c r="B78" s="86"/>
      <c r="C78" s="30" t="s">
        <v>132</v>
      </c>
      <c r="D78" s="139" t="s">
        <v>371</v>
      </c>
      <c r="E78" s="138" t="s">
        <v>16</v>
      </c>
      <c r="F78" s="138" t="s">
        <v>32</v>
      </c>
      <c r="G78" s="79" t="n">
        <v>5230000000</v>
      </c>
      <c r="H78" s="80"/>
      <c r="I78" s="141" t="n">
        <f aca="false">SUM(J78:P78)</f>
        <v>27227600</v>
      </c>
      <c r="J78" s="141" t="n">
        <f aca="false">J79</f>
        <v>5876800</v>
      </c>
      <c r="K78" s="74" t="n">
        <f aca="false">K79</f>
        <v>18755700</v>
      </c>
      <c r="L78" s="74" t="n">
        <f aca="false">L79</f>
        <v>0</v>
      </c>
      <c r="M78" s="74" t="n">
        <f aca="false">M79</f>
        <v>0</v>
      </c>
      <c r="N78" s="74" t="n">
        <f aca="false">N79</f>
        <v>0</v>
      </c>
      <c r="O78" s="141" t="n">
        <f aca="false">O79</f>
        <v>2595100</v>
      </c>
      <c r="P78" s="142" t="n">
        <f aca="false">P79</f>
        <v>0</v>
      </c>
    </row>
    <row r="79" customFormat="false" ht="32.8" hidden="false" customHeight="false" outlineLevel="0" collapsed="false">
      <c r="B79" s="86"/>
      <c r="C79" s="30" t="s">
        <v>130</v>
      </c>
      <c r="D79" s="139" t="s">
        <v>371</v>
      </c>
      <c r="E79" s="138" t="s">
        <v>16</v>
      </c>
      <c r="F79" s="138" t="s">
        <v>32</v>
      </c>
      <c r="G79" s="79" t="n">
        <v>5230000590</v>
      </c>
      <c r="H79" s="80"/>
      <c r="I79" s="141" t="n">
        <f aca="false">SUM(J79:P79)</f>
        <v>27227600</v>
      </c>
      <c r="J79" s="141" t="n">
        <f aca="false">J80+J81+J82</f>
        <v>5876800</v>
      </c>
      <c r="K79" s="74" t="n">
        <f aca="false">K80+K81+K82</f>
        <v>18755700</v>
      </c>
      <c r="L79" s="74" t="n">
        <f aca="false">L80+L81+L82</f>
        <v>0</v>
      </c>
      <c r="M79" s="74" t="n">
        <f aca="false">M80+M81+M82</f>
        <v>0</v>
      </c>
      <c r="N79" s="74" t="n">
        <f aca="false">N80+N81+N82</f>
        <v>0</v>
      </c>
      <c r="O79" s="141" t="n">
        <f aca="false">O80+O81+O82</f>
        <v>2595100</v>
      </c>
      <c r="P79" s="142" t="n">
        <f aca="false">P80+P81+P82</f>
        <v>0</v>
      </c>
    </row>
    <row r="80" customFormat="false" ht="69.15" hidden="false" customHeight="true" outlineLevel="0" collapsed="false">
      <c r="B80" s="86"/>
      <c r="C80" s="30" t="s">
        <v>100</v>
      </c>
      <c r="D80" s="139" t="s">
        <v>371</v>
      </c>
      <c r="E80" s="138" t="s">
        <v>16</v>
      </c>
      <c r="F80" s="138" t="s">
        <v>32</v>
      </c>
      <c r="G80" s="79" t="n">
        <v>5230000590</v>
      </c>
      <c r="H80" s="80" t="s">
        <v>101</v>
      </c>
      <c r="I80" s="141" t="n">
        <f aca="false">SUM(J80:P80)</f>
        <v>26131500</v>
      </c>
      <c r="J80" s="141" t="n">
        <v>5311900</v>
      </c>
      <c r="K80" s="74" t="n">
        <v>18224500</v>
      </c>
      <c r="L80" s="74"/>
      <c r="M80" s="74"/>
      <c r="N80" s="74"/>
      <c r="O80" s="141" t="n">
        <v>2595100</v>
      </c>
      <c r="P80" s="142"/>
    </row>
    <row r="81" customFormat="false" ht="32.8" hidden="false" customHeight="false" outlineLevel="0" collapsed="false">
      <c r="B81" s="86"/>
      <c r="C81" s="30" t="s">
        <v>103</v>
      </c>
      <c r="D81" s="139" t="s">
        <v>371</v>
      </c>
      <c r="E81" s="138" t="s">
        <v>16</v>
      </c>
      <c r="F81" s="138" t="s">
        <v>32</v>
      </c>
      <c r="G81" s="79" t="n">
        <v>5230000590</v>
      </c>
      <c r="H81" s="80" t="s">
        <v>104</v>
      </c>
      <c r="I81" s="141" t="n">
        <f aca="false">SUM(J81:P81)</f>
        <v>781400</v>
      </c>
      <c r="J81" s="141" t="n">
        <v>370900</v>
      </c>
      <c r="K81" s="74" t="n">
        <v>410500</v>
      </c>
      <c r="L81" s="74"/>
      <c r="M81" s="74"/>
      <c r="N81" s="74"/>
      <c r="O81" s="141"/>
      <c r="P81" s="142"/>
    </row>
    <row r="82" customFormat="false" ht="17.6" hidden="false" customHeight="false" outlineLevel="0" collapsed="false">
      <c r="B82" s="86"/>
      <c r="C82" s="30" t="s">
        <v>106</v>
      </c>
      <c r="D82" s="139" t="s">
        <v>371</v>
      </c>
      <c r="E82" s="138" t="s">
        <v>16</v>
      </c>
      <c r="F82" s="138" t="s">
        <v>32</v>
      </c>
      <c r="G82" s="79" t="n">
        <v>5230000590</v>
      </c>
      <c r="H82" s="80" t="s">
        <v>107</v>
      </c>
      <c r="I82" s="141" t="n">
        <f aca="false">SUM(J82:P82)</f>
        <v>314700</v>
      </c>
      <c r="J82" s="141" t="n">
        <v>194000</v>
      </c>
      <c r="K82" s="74" t="n">
        <v>120700</v>
      </c>
      <c r="L82" s="74"/>
      <c r="M82" s="74"/>
      <c r="N82" s="74"/>
      <c r="O82" s="141"/>
      <c r="P82" s="142"/>
    </row>
    <row r="83" customFormat="false" ht="17.6" hidden="false" customHeight="false" outlineLevel="0" collapsed="false">
      <c r="B83" s="86"/>
      <c r="C83" s="30" t="s">
        <v>135</v>
      </c>
      <c r="D83" s="139" t="s">
        <v>371</v>
      </c>
      <c r="E83" s="138" t="s">
        <v>16</v>
      </c>
      <c r="F83" s="138" t="s">
        <v>32</v>
      </c>
      <c r="G83" s="79" t="n">
        <v>5260000000</v>
      </c>
      <c r="H83" s="80"/>
      <c r="I83" s="141" t="n">
        <f aca="false">SUM(J83:P83)</f>
        <v>23567000</v>
      </c>
      <c r="J83" s="141" t="n">
        <f aca="false">+J84</f>
        <v>14473700</v>
      </c>
      <c r="K83" s="74" t="n">
        <f aca="false">+K84</f>
        <v>6926500</v>
      </c>
      <c r="L83" s="74" t="n">
        <f aca="false">+L84</f>
        <v>0</v>
      </c>
      <c r="M83" s="74" t="n">
        <f aca="false">+M84</f>
        <v>0</v>
      </c>
      <c r="N83" s="74" t="n">
        <f aca="false">+N84</f>
        <v>0</v>
      </c>
      <c r="O83" s="141" t="n">
        <f aca="false">+O84</f>
        <v>2166800</v>
      </c>
      <c r="P83" s="142" t="n">
        <f aca="false">+P84</f>
        <v>0</v>
      </c>
    </row>
    <row r="84" customFormat="false" ht="32.8" hidden="false" customHeight="false" outlineLevel="0" collapsed="false">
      <c r="B84" s="86"/>
      <c r="C84" s="30" t="s">
        <v>130</v>
      </c>
      <c r="D84" s="139" t="s">
        <v>371</v>
      </c>
      <c r="E84" s="138" t="s">
        <v>16</v>
      </c>
      <c r="F84" s="138" t="s">
        <v>32</v>
      </c>
      <c r="G84" s="79" t="n">
        <v>5260000590</v>
      </c>
      <c r="H84" s="80"/>
      <c r="I84" s="141" t="n">
        <f aca="false">SUM(J84:P84)</f>
        <v>23567000</v>
      </c>
      <c r="J84" s="141" t="n">
        <f aca="false">J85+J86+J87</f>
        <v>14473700</v>
      </c>
      <c r="K84" s="74" t="n">
        <f aca="false">K85+K86+K87</f>
        <v>6926500</v>
      </c>
      <c r="L84" s="74" t="n">
        <f aca="false">L85+L86+L87</f>
        <v>0</v>
      </c>
      <c r="M84" s="74" t="n">
        <f aca="false">M85+M86+M87</f>
        <v>0</v>
      </c>
      <c r="N84" s="74" t="n">
        <f aca="false">N85+N86+N87</f>
        <v>0</v>
      </c>
      <c r="O84" s="141" t="n">
        <f aca="false">O85+O86+O87</f>
        <v>2166800</v>
      </c>
      <c r="P84" s="142" t="n">
        <f aca="false">P85+P86+P87</f>
        <v>0</v>
      </c>
    </row>
    <row r="85" customFormat="false" ht="64.15" hidden="false" customHeight="false" outlineLevel="0" collapsed="false">
      <c r="B85" s="86"/>
      <c r="C85" s="30" t="s">
        <v>100</v>
      </c>
      <c r="D85" s="139" t="s">
        <v>371</v>
      </c>
      <c r="E85" s="138" t="s">
        <v>16</v>
      </c>
      <c r="F85" s="138" t="s">
        <v>32</v>
      </c>
      <c r="G85" s="79" t="n">
        <v>5260000590</v>
      </c>
      <c r="H85" s="80" t="s">
        <v>101</v>
      </c>
      <c r="I85" s="141" t="n">
        <f aca="false">SUM(J85:P85)</f>
        <v>21667600</v>
      </c>
      <c r="J85" s="141" t="n">
        <v>12609300</v>
      </c>
      <c r="K85" s="74" t="n">
        <v>6891500</v>
      </c>
      <c r="L85" s="74"/>
      <c r="M85" s="74"/>
      <c r="N85" s="74"/>
      <c r="O85" s="141" t="n">
        <v>2166800</v>
      </c>
      <c r="P85" s="142"/>
    </row>
    <row r="86" customFormat="false" ht="32.8" hidden="false" customHeight="false" outlineLevel="0" collapsed="false">
      <c r="B86" s="86"/>
      <c r="C86" s="30" t="s">
        <v>103</v>
      </c>
      <c r="D86" s="139" t="s">
        <v>371</v>
      </c>
      <c r="E86" s="138" t="s">
        <v>16</v>
      </c>
      <c r="F86" s="138" t="s">
        <v>32</v>
      </c>
      <c r="G86" s="79" t="n">
        <v>5260000590</v>
      </c>
      <c r="H86" s="80" t="s">
        <v>104</v>
      </c>
      <c r="I86" s="141" t="n">
        <f aca="false">SUM(J86:P86)</f>
        <v>1319400</v>
      </c>
      <c r="J86" s="141" t="n">
        <v>1420400</v>
      </c>
      <c r="K86" s="74" t="n">
        <v>-101000</v>
      </c>
      <c r="L86" s="74"/>
      <c r="M86" s="74"/>
      <c r="N86" s="74"/>
      <c r="O86" s="141"/>
      <c r="P86" s="142"/>
    </row>
    <row r="87" customFormat="false" ht="17.6" hidden="false" customHeight="false" outlineLevel="0" collapsed="false">
      <c r="B87" s="86"/>
      <c r="C87" s="30" t="s">
        <v>106</v>
      </c>
      <c r="D87" s="139" t="s">
        <v>371</v>
      </c>
      <c r="E87" s="138" t="s">
        <v>16</v>
      </c>
      <c r="F87" s="138" t="s">
        <v>32</v>
      </c>
      <c r="G87" s="79" t="n">
        <v>5260000590</v>
      </c>
      <c r="H87" s="80" t="s">
        <v>107</v>
      </c>
      <c r="I87" s="141" t="n">
        <f aca="false">SUM(J87:P87)</f>
        <v>580000</v>
      </c>
      <c r="J87" s="141" t="n">
        <v>444000</v>
      </c>
      <c r="K87" s="74" t="n">
        <v>136000</v>
      </c>
      <c r="L87" s="74"/>
      <c r="M87" s="74"/>
      <c r="N87" s="74"/>
      <c r="O87" s="141"/>
      <c r="P87" s="142"/>
    </row>
    <row r="88" customFormat="false" ht="32.8" hidden="false" customHeight="false" outlineLevel="0" collapsed="false">
      <c r="B88" s="86"/>
      <c r="C88" s="30" t="s">
        <v>236</v>
      </c>
      <c r="D88" s="139" t="s">
        <v>371</v>
      </c>
      <c r="E88" s="138" t="s">
        <v>16</v>
      </c>
      <c r="F88" s="138" t="s">
        <v>32</v>
      </c>
      <c r="G88" s="79" t="n">
        <v>6300000000</v>
      </c>
      <c r="H88" s="80"/>
      <c r="I88" s="141" t="n">
        <f aca="false">SUM(J88:P88)</f>
        <v>3932000</v>
      </c>
      <c r="J88" s="141" t="n">
        <f aca="false">J89</f>
        <v>2050000</v>
      </c>
      <c r="K88" s="74" t="n">
        <f aca="false">K89</f>
        <v>-290000</v>
      </c>
      <c r="L88" s="74" t="n">
        <f aca="false">L89</f>
        <v>0</v>
      </c>
      <c r="M88" s="74" t="n">
        <f aca="false">M89</f>
        <v>0</v>
      </c>
      <c r="N88" s="74" t="n">
        <f aca="false">N89</f>
        <v>2172000</v>
      </c>
      <c r="O88" s="141" t="n">
        <f aca="false">O89</f>
        <v>0</v>
      </c>
      <c r="P88" s="142" t="n">
        <f aca="false">P89</f>
        <v>0</v>
      </c>
    </row>
    <row r="89" customFormat="false" ht="48.5" hidden="false" customHeight="false" outlineLevel="0" collapsed="false">
      <c r="B89" s="86"/>
      <c r="C89" s="30" t="s">
        <v>237</v>
      </c>
      <c r="D89" s="139" t="s">
        <v>371</v>
      </c>
      <c r="E89" s="138" t="s">
        <v>16</v>
      </c>
      <c r="F89" s="138" t="s">
        <v>32</v>
      </c>
      <c r="G89" s="79" t="n">
        <v>6310000000</v>
      </c>
      <c r="H89" s="80"/>
      <c r="I89" s="141" t="n">
        <f aca="false">SUM(J89:P89)</f>
        <v>3932000</v>
      </c>
      <c r="J89" s="141" t="n">
        <f aca="false">J90</f>
        <v>2050000</v>
      </c>
      <c r="K89" s="74" t="n">
        <f aca="false">K90</f>
        <v>-290000</v>
      </c>
      <c r="L89" s="74" t="n">
        <f aca="false">L90</f>
        <v>0</v>
      </c>
      <c r="M89" s="74" t="n">
        <f aca="false">M90</f>
        <v>0</v>
      </c>
      <c r="N89" s="74" t="n">
        <f aca="false">N90</f>
        <v>2172000</v>
      </c>
      <c r="O89" s="141" t="n">
        <f aca="false">O90</f>
        <v>0</v>
      </c>
      <c r="P89" s="142" t="n">
        <f aca="false">P90</f>
        <v>0</v>
      </c>
    </row>
    <row r="90" customFormat="false" ht="32.8" hidden="false" customHeight="false" outlineLevel="0" collapsed="false">
      <c r="B90" s="86"/>
      <c r="C90" s="30" t="s">
        <v>238</v>
      </c>
      <c r="D90" s="139" t="s">
        <v>371</v>
      </c>
      <c r="E90" s="138" t="s">
        <v>16</v>
      </c>
      <c r="F90" s="138" t="s">
        <v>32</v>
      </c>
      <c r="G90" s="79" t="n">
        <v>6310010050</v>
      </c>
      <c r="H90" s="80"/>
      <c r="I90" s="141" t="n">
        <f aca="false">SUM(J90:P90)</f>
        <v>3932000</v>
      </c>
      <c r="J90" s="141" t="n">
        <f aca="false">J91</f>
        <v>2050000</v>
      </c>
      <c r="K90" s="74" t="n">
        <f aca="false">K91</f>
        <v>-290000</v>
      </c>
      <c r="L90" s="74" t="n">
        <f aca="false">L91</f>
        <v>0</v>
      </c>
      <c r="M90" s="74" t="n">
        <f aca="false">M91</f>
        <v>0</v>
      </c>
      <c r="N90" s="74" t="n">
        <f aca="false">N91</f>
        <v>2172000</v>
      </c>
      <c r="O90" s="141" t="n">
        <f aca="false">O91</f>
        <v>0</v>
      </c>
      <c r="P90" s="142" t="n">
        <f aca="false">P91</f>
        <v>0</v>
      </c>
    </row>
    <row r="91" customFormat="false" ht="32.8" hidden="false" customHeight="false" outlineLevel="0" collapsed="false">
      <c r="B91" s="86"/>
      <c r="C91" s="30" t="s">
        <v>146</v>
      </c>
      <c r="D91" s="139" t="s">
        <v>371</v>
      </c>
      <c r="E91" s="138" t="s">
        <v>16</v>
      </c>
      <c r="F91" s="138" t="s">
        <v>32</v>
      </c>
      <c r="G91" s="79" t="n">
        <v>6310010050</v>
      </c>
      <c r="H91" s="80" t="s">
        <v>202</v>
      </c>
      <c r="I91" s="141" t="n">
        <f aca="false">SUM(J91:P91)</f>
        <v>3932000</v>
      </c>
      <c r="J91" s="141" t="n">
        <v>2050000</v>
      </c>
      <c r="K91" s="74" t="n">
        <v>-290000</v>
      </c>
      <c r="L91" s="74"/>
      <c r="M91" s="74"/>
      <c r="N91" s="74" t="n">
        <v>2172000</v>
      </c>
      <c r="O91" s="141"/>
      <c r="P91" s="142"/>
    </row>
    <row r="92" customFormat="false" ht="32.8" hidden="false" customHeight="false" outlineLevel="0" collapsed="false">
      <c r="B92" s="86"/>
      <c r="C92" s="30" t="s">
        <v>337</v>
      </c>
      <c r="D92" s="139" t="s">
        <v>371</v>
      </c>
      <c r="E92" s="138" t="s">
        <v>16</v>
      </c>
      <c r="F92" s="138" t="s">
        <v>32</v>
      </c>
      <c r="G92" s="79" t="n">
        <v>9900000000</v>
      </c>
      <c r="H92" s="80"/>
      <c r="I92" s="141" t="n">
        <f aca="false">SUM(J92:P92)</f>
        <v>1560900</v>
      </c>
      <c r="J92" s="141" t="n">
        <f aca="false">J95+J93+J97</f>
        <v>12296400</v>
      </c>
      <c r="K92" s="74" t="n">
        <f aca="false">K95+K93+K97</f>
        <v>-1454400</v>
      </c>
      <c r="L92" s="74" t="n">
        <f aca="false">L95+L93+L97</f>
        <v>0</v>
      </c>
      <c r="M92" s="74" t="n">
        <f aca="false">M95+M93+M97</f>
        <v>718900</v>
      </c>
      <c r="N92" s="74" t="n">
        <f aca="false">N95+N93+N97</f>
        <v>0</v>
      </c>
      <c r="O92" s="141" t="n">
        <f aca="false">O95+O93+O97</f>
        <v>-10000000</v>
      </c>
      <c r="P92" s="142" t="n">
        <f aca="false">P95+P93+P97</f>
        <v>0</v>
      </c>
    </row>
    <row r="93" s="159" customFormat="true" ht="32.8" hidden="true" customHeight="false" outlineLevel="0" collapsed="false">
      <c r="A93" s="147"/>
      <c r="B93" s="148"/>
      <c r="C93" s="149" t="s">
        <v>339</v>
      </c>
      <c r="D93" s="150" t="s">
        <v>371</v>
      </c>
      <c r="E93" s="151" t="s">
        <v>16</v>
      </c>
      <c r="F93" s="151" t="s">
        <v>32</v>
      </c>
      <c r="G93" s="152" t="n">
        <v>9900010150</v>
      </c>
      <c r="H93" s="153"/>
      <c r="I93" s="154" t="n">
        <f aca="false">SUM(J93:P93)</f>
        <v>0</v>
      </c>
      <c r="J93" s="154" t="n">
        <f aca="false">J94</f>
        <v>10000000</v>
      </c>
      <c r="K93" s="155" t="n">
        <f aca="false">K94</f>
        <v>0</v>
      </c>
      <c r="L93" s="155" t="n">
        <f aca="false">L94</f>
        <v>0</v>
      </c>
      <c r="M93" s="155" t="n">
        <f aca="false">M94</f>
        <v>0</v>
      </c>
      <c r="N93" s="155" t="n">
        <f aca="false">N94</f>
        <v>0</v>
      </c>
      <c r="O93" s="154" t="n">
        <f aca="false">O94</f>
        <v>-10000000</v>
      </c>
      <c r="P93" s="156" t="n">
        <f aca="false">P94</f>
        <v>0</v>
      </c>
      <c r="Q93" s="157"/>
      <c r="R93" s="157"/>
      <c r="S93" s="157"/>
      <c r="T93" s="157"/>
      <c r="U93" s="157"/>
      <c r="V93" s="157"/>
      <c r="W93" s="157"/>
      <c r="X93" s="157"/>
      <c r="Y93" s="157"/>
      <c r="Z93" s="157"/>
      <c r="AA93" s="157"/>
      <c r="AB93" s="157"/>
      <c r="AC93" s="157"/>
      <c r="AD93" s="157"/>
      <c r="AE93" s="157"/>
      <c r="AF93" s="157"/>
      <c r="AG93" s="157"/>
      <c r="AH93" s="157"/>
      <c r="AI93" s="157"/>
      <c r="AJ93" s="157"/>
      <c r="AK93" s="157"/>
      <c r="AL93" s="157"/>
      <c r="AM93" s="157"/>
      <c r="AN93" s="157"/>
      <c r="AO93" s="157"/>
      <c r="AP93" s="157"/>
      <c r="AQ93" s="157"/>
      <c r="AR93" s="157"/>
      <c r="AS93" s="157"/>
      <c r="AT93" s="157"/>
      <c r="AU93" s="157"/>
      <c r="AV93" s="157"/>
      <c r="AW93" s="157"/>
      <c r="AX93" s="157"/>
      <c r="AY93" s="157"/>
      <c r="AZ93" s="157"/>
      <c r="BA93" s="157"/>
      <c r="BB93" s="157"/>
      <c r="BC93" s="157"/>
      <c r="BD93" s="157"/>
      <c r="BE93" s="157"/>
      <c r="BF93" s="157"/>
      <c r="BG93" s="157"/>
      <c r="BH93" s="157"/>
      <c r="BI93" s="157"/>
      <c r="BJ93" s="157"/>
      <c r="BK93" s="157"/>
      <c r="BL93" s="157"/>
      <c r="BM93" s="157"/>
      <c r="BN93" s="157"/>
      <c r="BO93" s="157"/>
      <c r="BP93" s="157"/>
      <c r="BQ93" s="157"/>
      <c r="BR93" s="157"/>
      <c r="BS93" s="157"/>
      <c r="BT93" s="157"/>
      <c r="BU93" s="157"/>
      <c r="BV93" s="157"/>
      <c r="BW93" s="157"/>
      <c r="BX93" s="157"/>
      <c r="BY93" s="157"/>
      <c r="BZ93" s="157"/>
      <c r="CA93" s="157"/>
      <c r="CB93" s="157"/>
      <c r="CC93" s="157"/>
      <c r="CD93" s="157"/>
      <c r="CE93" s="157"/>
      <c r="CF93" s="157"/>
      <c r="CG93" s="157"/>
      <c r="CH93" s="157"/>
      <c r="CI93" s="157"/>
      <c r="CJ93" s="157"/>
      <c r="CK93" s="157"/>
      <c r="CL93" s="157"/>
      <c r="CM93" s="157"/>
      <c r="CN93" s="157"/>
      <c r="CO93" s="157"/>
      <c r="CP93" s="157"/>
      <c r="CQ93" s="157"/>
      <c r="CR93" s="157"/>
      <c r="CS93" s="157"/>
      <c r="CT93" s="157"/>
      <c r="CU93" s="157"/>
      <c r="CV93" s="157"/>
      <c r="CW93" s="157"/>
      <c r="CX93" s="157"/>
      <c r="CY93" s="157"/>
      <c r="CZ93" s="157"/>
      <c r="DA93" s="157"/>
      <c r="DB93" s="157"/>
      <c r="DC93" s="157"/>
      <c r="DD93" s="157"/>
      <c r="DE93" s="157"/>
      <c r="DF93" s="157"/>
      <c r="DG93" s="157"/>
      <c r="DH93" s="157"/>
      <c r="DI93" s="157"/>
      <c r="DJ93" s="157"/>
      <c r="DK93" s="157"/>
      <c r="DL93" s="157"/>
      <c r="DM93" s="157"/>
      <c r="DN93" s="157"/>
      <c r="DO93" s="157"/>
      <c r="DP93" s="157"/>
      <c r="DQ93" s="157"/>
      <c r="DR93" s="157"/>
      <c r="DS93" s="157"/>
      <c r="DT93" s="157"/>
      <c r="DU93" s="157"/>
      <c r="DV93" s="157"/>
      <c r="DW93" s="157"/>
      <c r="DX93" s="157"/>
      <c r="DY93" s="157"/>
      <c r="DZ93" s="157"/>
      <c r="EA93" s="157"/>
      <c r="EB93" s="157"/>
      <c r="EC93" s="157"/>
      <c r="ED93" s="157"/>
      <c r="EE93" s="157"/>
      <c r="EF93" s="157"/>
      <c r="EG93" s="157"/>
      <c r="EH93" s="157"/>
      <c r="EI93" s="157"/>
      <c r="EJ93" s="157"/>
      <c r="EK93" s="157"/>
      <c r="EL93" s="157"/>
      <c r="EM93" s="157"/>
      <c r="EN93" s="157"/>
      <c r="EO93" s="157"/>
      <c r="EP93" s="157"/>
      <c r="EQ93" s="157"/>
      <c r="ER93" s="157"/>
      <c r="ES93" s="157"/>
      <c r="ET93" s="157"/>
      <c r="EU93" s="157"/>
      <c r="EV93" s="157"/>
      <c r="EW93" s="157"/>
      <c r="EX93" s="157"/>
      <c r="EY93" s="157"/>
      <c r="EZ93" s="157"/>
      <c r="FA93" s="157"/>
      <c r="FB93" s="157"/>
      <c r="FC93" s="157"/>
      <c r="FD93" s="157"/>
      <c r="FE93" s="157"/>
      <c r="FF93" s="157"/>
      <c r="FG93" s="157"/>
      <c r="FH93" s="157"/>
      <c r="FI93" s="157"/>
      <c r="FJ93" s="157"/>
      <c r="FK93" s="157"/>
      <c r="FL93" s="157"/>
      <c r="FM93" s="157"/>
      <c r="FN93" s="157"/>
      <c r="FO93" s="157"/>
      <c r="FP93" s="157"/>
      <c r="FQ93" s="157"/>
      <c r="FR93" s="157"/>
      <c r="FS93" s="157"/>
      <c r="FT93" s="157"/>
      <c r="FU93" s="157"/>
      <c r="FV93" s="157"/>
      <c r="FW93" s="157"/>
      <c r="FX93" s="157"/>
      <c r="FY93" s="157"/>
      <c r="FZ93" s="157"/>
      <c r="GA93" s="157"/>
      <c r="GB93" s="157"/>
      <c r="GC93" s="157"/>
      <c r="GD93" s="157"/>
      <c r="GE93" s="157"/>
      <c r="GF93" s="157"/>
      <c r="GG93" s="157"/>
      <c r="GH93" s="157"/>
      <c r="GI93" s="157"/>
      <c r="GJ93" s="157"/>
      <c r="GK93" s="157"/>
      <c r="GL93" s="157"/>
      <c r="GM93" s="157"/>
      <c r="GN93" s="157"/>
      <c r="GO93" s="157"/>
      <c r="GP93" s="157"/>
      <c r="GQ93" s="157"/>
      <c r="GR93" s="157"/>
      <c r="GS93" s="157"/>
      <c r="GT93" s="157"/>
      <c r="GU93" s="157"/>
      <c r="GV93" s="157"/>
      <c r="GW93" s="157"/>
      <c r="GX93" s="157"/>
      <c r="GY93" s="157"/>
      <c r="GZ93" s="157"/>
      <c r="HA93" s="157"/>
      <c r="HB93" s="157"/>
      <c r="HC93" s="157"/>
      <c r="HD93" s="157"/>
      <c r="HE93" s="157"/>
      <c r="HF93" s="157"/>
      <c r="HG93" s="157"/>
      <c r="HH93" s="157"/>
      <c r="HI93" s="157"/>
      <c r="HJ93" s="157"/>
      <c r="HK93" s="157"/>
      <c r="HL93" s="157"/>
      <c r="HM93" s="157"/>
      <c r="HN93" s="157"/>
      <c r="HO93" s="157"/>
      <c r="HP93" s="157"/>
      <c r="HQ93" s="157"/>
      <c r="HR93" s="157"/>
      <c r="HS93" s="157"/>
      <c r="HT93" s="157"/>
      <c r="HU93" s="157"/>
      <c r="HV93" s="157"/>
      <c r="HW93" s="157"/>
      <c r="HX93" s="157"/>
      <c r="HY93" s="157"/>
      <c r="HZ93" s="157"/>
      <c r="IA93" s="157"/>
      <c r="IB93" s="157"/>
      <c r="IC93" s="157"/>
      <c r="ID93" s="158"/>
      <c r="IE93" s="158"/>
      <c r="IF93" s="158"/>
      <c r="IG93" s="158"/>
      <c r="IH93" s="158"/>
      <c r="II93" s="158"/>
      <c r="IJ93" s="158"/>
      <c r="IK93" s="158"/>
      <c r="IL93" s="158"/>
      <c r="IM93" s="158"/>
      <c r="IN93" s="158"/>
      <c r="IO93" s="158"/>
      <c r="IP93" s="158"/>
      <c r="IQ93" s="158"/>
      <c r="IR93" s="158"/>
      <c r="IS93" s="158"/>
      <c r="IT93" s="158"/>
      <c r="IU93" s="158"/>
      <c r="IV93" s="158"/>
      <c r="IW93" s="158"/>
      <c r="IX93" s="158"/>
      <c r="IY93" s="158"/>
      <c r="IZ93" s="158"/>
      <c r="JA93" s="158"/>
      <c r="JB93" s="158"/>
      <c r="JC93" s="158"/>
      <c r="JD93" s="158"/>
      <c r="JE93" s="158"/>
      <c r="JF93" s="158"/>
      <c r="JG93" s="158"/>
      <c r="JH93" s="158"/>
      <c r="JI93" s="158"/>
      <c r="JJ93" s="158"/>
      <c r="JK93" s="158"/>
      <c r="JL93" s="158"/>
      <c r="JM93" s="158"/>
      <c r="JN93" s="158"/>
      <c r="JO93" s="158"/>
      <c r="JP93" s="158"/>
      <c r="JQ93" s="158"/>
      <c r="JR93" s="158"/>
      <c r="JS93" s="158"/>
      <c r="JT93" s="158"/>
      <c r="JU93" s="158"/>
      <c r="JV93" s="158"/>
      <c r="JW93" s="158"/>
      <c r="JX93" s="158"/>
      <c r="JY93" s="158"/>
      <c r="JZ93" s="158"/>
      <c r="KA93" s="158"/>
      <c r="KB93" s="158"/>
      <c r="KC93" s="158"/>
      <c r="KD93" s="158"/>
      <c r="KE93" s="158"/>
      <c r="KF93" s="158"/>
      <c r="KG93" s="158"/>
      <c r="KH93" s="158"/>
      <c r="KI93" s="158"/>
      <c r="KJ93" s="158"/>
      <c r="KK93" s="158"/>
      <c r="KL93" s="158"/>
      <c r="KM93" s="158"/>
      <c r="KN93" s="158"/>
      <c r="KO93" s="158"/>
      <c r="KP93" s="158"/>
      <c r="KQ93" s="158"/>
      <c r="KR93" s="158"/>
      <c r="KS93" s="158"/>
      <c r="KT93" s="158"/>
      <c r="KU93" s="158"/>
      <c r="KV93" s="158"/>
      <c r="KW93" s="158"/>
      <c r="KX93" s="158"/>
      <c r="KY93" s="158"/>
      <c r="KZ93" s="158"/>
      <c r="LA93" s="158"/>
      <c r="LB93" s="158"/>
      <c r="LC93" s="158"/>
      <c r="LD93" s="158"/>
      <c r="LE93" s="158"/>
      <c r="LF93" s="158"/>
      <c r="LG93" s="158"/>
      <c r="LH93" s="158"/>
      <c r="LI93" s="158"/>
      <c r="LJ93" s="158"/>
      <c r="LK93" s="158"/>
      <c r="LL93" s="158"/>
      <c r="LM93" s="158"/>
      <c r="LN93" s="158"/>
      <c r="LO93" s="158"/>
      <c r="LP93" s="158"/>
      <c r="LQ93" s="158"/>
      <c r="LR93" s="158"/>
      <c r="LS93" s="158"/>
      <c r="LT93" s="158"/>
      <c r="LU93" s="158"/>
      <c r="LV93" s="158"/>
      <c r="LW93" s="158"/>
      <c r="LX93" s="158"/>
      <c r="LY93" s="158"/>
      <c r="LZ93" s="158"/>
      <c r="MA93" s="158"/>
      <c r="MB93" s="158"/>
      <c r="MC93" s="158"/>
      <c r="MD93" s="158"/>
      <c r="ME93" s="158"/>
      <c r="MF93" s="158"/>
      <c r="MG93" s="158"/>
      <c r="MH93" s="158"/>
      <c r="MI93" s="158"/>
      <c r="MJ93" s="158"/>
      <c r="MK93" s="158"/>
      <c r="ML93" s="158"/>
      <c r="MM93" s="158"/>
      <c r="MN93" s="158"/>
      <c r="MO93" s="158"/>
      <c r="MP93" s="158"/>
      <c r="MQ93" s="158"/>
      <c r="MR93" s="158"/>
      <c r="MS93" s="158"/>
      <c r="MT93" s="158"/>
      <c r="MU93" s="158"/>
      <c r="MV93" s="158"/>
      <c r="MW93" s="158"/>
      <c r="MX93" s="158"/>
      <c r="MY93" s="158"/>
      <c r="MZ93" s="158"/>
      <c r="NA93" s="158"/>
      <c r="NB93" s="158"/>
      <c r="NC93" s="158"/>
      <c r="ND93" s="158"/>
      <c r="NE93" s="158"/>
      <c r="NF93" s="158"/>
      <c r="NG93" s="158"/>
      <c r="NH93" s="158"/>
      <c r="NI93" s="158"/>
      <c r="NJ93" s="158"/>
      <c r="NK93" s="158"/>
      <c r="NL93" s="158"/>
      <c r="NM93" s="158"/>
      <c r="NN93" s="158"/>
      <c r="NO93" s="158"/>
      <c r="NP93" s="158"/>
      <c r="NQ93" s="158"/>
      <c r="NR93" s="158"/>
      <c r="NS93" s="158"/>
      <c r="NT93" s="158"/>
      <c r="NU93" s="158"/>
      <c r="NV93" s="158"/>
      <c r="NW93" s="158"/>
      <c r="NX93" s="158"/>
      <c r="NY93" s="158"/>
      <c r="NZ93" s="158"/>
      <c r="OA93" s="158"/>
      <c r="OB93" s="158"/>
      <c r="OC93" s="158"/>
      <c r="OD93" s="158"/>
      <c r="OE93" s="158"/>
      <c r="OF93" s="158"/>
      <c r="OG93" s="158"/>
      <c r="OH93" s="158"/>
      <c r="OI93" s="158"/>
      <c r="OJ93" s="158"/>
      <c r="OK93" s="158"/>
      <c r="OL93" s="158"/>
      <c r="OM93" s="158"/>
      <c r="ON93" s="158"/>
      <c r="OO93" s="158"/>
      <c r="OP93" s="158"/>
      <c r="OQ93" s="158"/>
      <c r="OR93" s="158"/>
      <c r="OS93" s="158"/>
      <c r="OT93" s="158"/>
      <c r="OU93" s="158"/>
      <c r="OV93" s="158"/>
      <c r="OW93" s="158"/>
      <c r="OX93" s="158"/>
      <c r="OY93" s="158"/>
      <c r="OZ93" s="158"/>
      <c r="PA93" s="158"/>
      <c r="PB93" s="158"/>
      <c r="PC93" s="158"/>
      <c r="PD93" s="158"/>
      <c r="PE93" s="158"/>
      <c r="PF93" s="158"/>
      <c r="PG93" s="158"/>
      <c r="PH93" s="158"/>
      <c r="PI93" s="158"/>
      <c r="PJ93" s="158"/>
      <c r="PK93" s="158"/>
      <c r="PL93" s="158"/>
      <c r="PM93" s="158"/>
      <c r="PN93" s="158"/>
      <c r="PO93" s="158"/>
      <c r="PP93" s="158"/>
      <c r="PQ93" s="158"/>
      <c r="PR93" s="158"/>
      <c r="PS93" s="158"/>
      <c r="PT93" s="158"/>
      <c r="PU93" s="158"/>
      <c r="PV93" s="158"/>
      <c r="PW93" s="158"/>
      <c r="PX93" s="158"/>
      <c r="PY93" s="158"/>
      <c r="PZ93" s="158"/>
      <c r="QA93" s="158"/>
      <c r="QB93" s="158"/>
      <c r="QC93" s="158"/>
      <c r="QD93" s="158"/>
      <c r="QE93" s="158"/>
      <c r="QF93" s="158"/>
      <c r="QG93" s="158"/>
      <c r="QH93" s="158"/>
      <c r="QI93" s="158"/>
      <c r="QJ93" s="158"/>
      <c r="QK93" s="158"/>
      <c r="QL93" s="158"/>
      <c r="QM93" s="158"/>
      <c r="QN93" s="158"/>
      <c r="QO93" s="158"/>
      <c r="QP93" s="158"/>
      <c r="QQ93" s="158"/>
      <c r="QR93" s="158"/>
      <c r="QS93" s="158"/>
      <c r="QT93" s="158"/>
      <c r="QU93" s="158"/>
      <c r="QV93" s="158"/>
      <c r="QW93" s="158"/>
      <c r="QX93" s="158"/>
      <c r="QY93" s="158"/>
      <c r="QZ93" s="158"/>
      <c r="RA93" s="158"/>
      <c r="RB93" s="158"/>
      <c r="RC93" s="158"/>
      <c r="RD93" s="158"/>
      <c r="RE93" s="158"/>
      <c r="RF93" s="158"/>
      <c r="RG93" s="158"/>
      <c r="RH93" s="158"/>
      <c r="RI93" s="158"/>
      <c r="RJ93" s="158"/>
      <c r="RK93" s="158"/>
      <c r="RL93" s="158"/>
      <c r="RM93" s="158"/>
      <c r="RN93" s="158"/>
      <c r="RO93" s="158"/>
      <c r="RP93" s="158"/>
      <c r="RQ93" s="158"/>
      <c r="RR93" s="158"/>
      <c r="RS93" s="158"/>
      <c r="RT93" s="158"/>
      <c r="RU93" s="158"/>
      <c r="RV93" s="158"/>
      <c r="RW93" s="158"/>
      <c r="RX93" s="158"/>
      <c r="RY93" s="158"/>
      <c r="RZ93" s="158"/>
      <c r="SA93" s="158"/>
      <c r="SB93" s="158"/>
      <c r="SC93" s="158"/>
      <c r="SD93" s="158"/>
      <c r="SE93" s="158"/>
      <c r="SF93" s="158"/>
      <c r="SG93" s="158"/>
      <c r="SH93" s="158"/>
      <c r="SI93" s="158"/>
      <c r="SJ93" s="158"/>
      <c r="SK93" s="158"/>
      <c r="SL93" s="158"/>
      <c r="SM93" s="158"/>
      <c r="SN93" s="158"/>
      <c r="SO93" s="158"/>
      <c r="SP93" s="158"/>
      <c r="SQ93" s="158"/>
      <c r="SR93" s="158"/>
      <c r="SS93" s="158"/>
      <c r="ST93" s="158"/>
      <c r="SU93" s="158"/>
      <c r="SV93" s="158"/>
      <c r="SW93" s="158"/>
      <c r="SX93" s="158"/>
      <c r="SY93" s="158"/>
      <c r="SZ93" s="158"/>
      <c r="TA93" s="158"/>
      <c r="TB93" s="158"/>
      <c r="TC93" s="158"/>
      <c r="TD93" s="158"/>
      <c r="TE93" s="158"/>
      <c r="TF93" s="158"/>
      <c r="TG93" s="158"/>
      <c r="TH93" s="158"/>
      <c r="TI93" s="158"/>
      <c r="TJ93" s="158"/>
      <c r="TK93" s="158"/>
      <c r="TL93" s="158"/>
      <c r="TM93" s="158"/>
      <c r="TN93" s="158"/>
      <c r="TO93" s="158"/>
      <c r="TP93" s="158"/>
      <c r="TQ93" s="158"/>
      <c r="TR93" s="158"/>
      <c r="TS93" s="158"/>
      <c r="TT93" s="158"/>
      <c r="TU93" s="158"/>
      <c r="TV93" s="158"/>
      <c r="TW93" s="158"/>
      <c r="TX93" s="158"/>
      <c r="TY93" s="158"/>
      <c r="TZ93" s="158"/>
      <c r="UA93" s="158"/>
      <c r="UB93" s="158"/>
      <c r="UC93" s="158"/>
      <c r="UD93" s="158"/>
      <c r="UE93" s="158"/>
      <c r="UF93" s="158"/>
      <c r="UG93" s="158"/>
      <c r="UH93" s="158"/>
      <c r="UI93" s="158"/>
      <c r="UJ93" s="158"/>
      <c r="UK93" s="158"/>
      <c r="UL93" s="158"/>
      <c r="UM93" s="158"/>
      <c r="UN93" s="158"/>
      <c r="UO93" s="158"/>
      <c r="UP93" s="158"/>
      <c r="UQ93" s="158"/>
      <c r="UR93" s="158"/>
      <c r="US93" s="158"/>
      <c r="UT93" s="158"/>
      <c r="UU93" s="158"/>
      <c r="UV93" s="158"/>
      <c r="UW93" s="158"/>
      <c r="UX93" s="158"/>
      <c r="UY93" s="158"/>
      <c r="UZ93" s="158"/>
      <c r="VA93" s="158"/>
      <c r="VB93" s="158"/>
      <c r="VC93" s="158"/>
      <c r="VD93" s="158"/>
      <c r="VE93" s="158"/>
      <c r="VF93" s="158"/>
      <c r="VG93" s="158"/>
      <c r="VH93" s="158"/>
      <c r="VI93" s="158"/>
      <c r="VJ93" s="158"/>
      <c r="VK93" s="158"/>
      <c r="VL93" s="158"/>
      <c r="VM93" s="158"/>
      <c r="VN93" s="158"/>
      <c r="VO93" s="158"/>
      <c r="VP93" s="158"/>
      <c r="VQ93" s="158"/>
      <c r="VR93" s="158"/>
      <c r="VS93" s="158"/>
      <c r="VT93" s="158"/>
      <c r="VU93" s="158"/>
      <c r="VV93" s="158"/>
      <c r="VW93" s="158"/>
      <c r="VX93" s="158"/>
      <c r="VY93" s="158"/>
      <c r="VZ93" s="158"/>
      <c r="WA93" s="158"/>
      <c r="WB93" s="158"/>
      <c r="WC93" s="158"/>
      <c r="WD93" s="158"/>
      <c r="WE93" s="158"/>
      <c r="WF93" s="158"/>
      <c r="WG93" s="158"/>
      <c r="WH93" s="158"/>
      <c r="WI93" s="158"/>
      <c r="WJ93" s="158"/>
      <c r="WK93" s="158"/>
      <c r="WL93" s="158"/>
      <c r="WM93" s="158"/>
      <c r="WN93" s="158"/>
      <c r="WO93" s="158"/>
      <c r="WP93" s="158"/>
      <c r="WQ93" s="158"/>
      <c r="WR93" s="158"/>
      <c r="WS93" s="158"/>
      <c r="WT93" s="158"/>
      <c r="WU93" s="158"/>
      <c r="WV93" s="158"/>
      <c r="WW93" s="158"/>
      <c r="WX93" s="158"/>
      <c r="WY93" s="158"/>
      <c r="WZ93" s="158"/>
      <c r="XA93" s="158"/>
      <c r="XB93" s="158"/>
      <c r="XC93" s="158"/>
      <c r="XD93" s="158"/>
      <c r="XE93" s="158"/>
      <c r="XF93" s="158"/>
      <c r="XG93" s="158"/>
      <c r="XH93" s="158"/>
      <c r="XI93" s="158"/>
      <c r="XJ93" s="158"/>
      <c r="XK93" s="158"/>
      <c r="XL93" s="158"/>
      <c r="XM93" s="158"/>
      <c r="XN93" s="158"/>
      <c r="XO93" s="158"/>
      <c r="XP93" s="158"/>
      <c r="XQ93" s="158"/>
      <c r="XR93" s="158"/>
      <c r="XS93" s="158"/>
      <c r="XT93" s="158"/>
      <c r="XU93" s="158"/>
      <c r="XV93" s="158"/>
      <c r="XW93" s="158"/>
      <c r="XX93" s="158"/>
      <c r="XY93" s="158"/>
      <c r="XZ93" s="158"/>
      <c r="YA93" s="158"/>
      <c r="YB93" s="158"/>
      <c r="YC93" s="158"/>
      <c r="YD93" s="158"/>
      <c r="YE93" s="158"/>
      <c r="YF93" s="158"/>
      <c r="YG93" s="158"/>
      <c r="YH93" s="158"/>
      <c r="YI93" s="158"/>
      <c r="YJ93" s="158"/>
      <c r="YK93" s="158"/>
      <c r="YL93" s="158"/>
      <c r="YM93" s="158"/>
      <c r="YN93" s="158"/>
      <c r="YO93" s="158"/>
      <c r="YP93" s="158"/>
      <c r="YQ93" s="158"/>
      <c r="YR93" s="158"/>
      <c r="YS93" s="158"/>
      <c r="YT93" s="158"/>
      <c r="YU93" s="158"/>
      <c r="YV93" s="158"/>
      <c r="YW93" s="158"/>
      <c r="YX93" s="158"/>
      <c r="YY93" s="158"/>
      <c r="YZ93" s="158"/>
      <c r="ZA93" s="158"/>
      <c r="ZB93" s="158"/>
      <c r="ZC93" s="158"/>
      <c r="ZD93" s="158"/>
      <c r="ZE93" s="158"/>
      <c r="ZF93" s="158"/>
      <c r="ZG93" s="158"/>
      <c r="ZH93" s="158"/>
      <c r="ZI93" s="158"/>
      <c r="ZJ93" s="158"/>
      <c r="ZK93" s="158"/>
      <c r="ZL93" s="158"/>
      <c r="ZM93" s="158"/>
      <c r="ZN93" s="158"/>
      <c r="ZO93" s="158"/>
      <c r="ZP93" s="158"/>
      <c r="ZQ93" s="158"/>
      <c r="ZR93" s="158"/>
      <c r="ZS93" s="158"/>
      <c r="ZT93" s="158"/>
      <c r="ZU93" s="158"/>
      <c r="ZV93" s="158"/>
      <c r="ZW93" s="158"/>
      <c r="ZX93" s="158"/>
      <c r="ZY93" s="158"/>
      <c r="ZZ93" s="158"/>
      <c r="AAA93" s="158"/>
      <c r="AAB93" s="158"/>
      <c r="AAC93" s="158"/>
      <c r="AAD93" s="158"/>
      <c r="AAE93" s="158"/>
      <c r="AAF93" s="158"/>
      <c r="AAG93" s="158"/>
      <c r="AAH93" s="158"/>
      <c r="AAI93" s="158"/>
      <c r="AAJ93" s="158"/>
      <c r="AAK93" s="158"/>
      <c r="AAL93" s="158"/>
      <c r="AAM93" s="158"/>
      <c r="AAN93" s="158"/>
      <c r="AAO93" s="158"/>
      <c r="AAP93" s="158"/>
      <c r="AAQ93" s="158"/>
      <c r="AAR93" s="158"/>
      <c r="AAS93" s="158"/>
      <c r="AAT93" s="158"/>
      <c r="AAU93" s="158"/>
      <c r="AAV93" s="158"/>
      <c r="AAW93" s="158"/>
      <c r="AAX93" s="158"/>
      <c r="AAY93" s="158"/>
      <c r="AAZ93" s="158"/>
      <c r="ABA93" s="158"/>
      <c r="ABB93" s="158"/>
      <c r="ABC93" s="158"/>
      <c r="ABD93" s="158"/>
      <c r="ABE93" s="158"/>
      <c r="ABF93" s="158"/>
      <c r="ABG93" s="158"/>
      <c r="ABH93" s="158"/>
      <c r="ABI93" s="158"/>
      <c r="ABJ93" s="158"/>
      <c r="ABK93" s="158"/>
      <c r="ABL93" s="158"/>
      <c r="ABM93" s="158"/>
      <c r="ABN93" s="158"/>
      <c r="ABO93" s="158"/>
      <c r="ABP93" s="158"/>
      <c r="ABQ93" s="158"/>
      <c r="ABR93" s="158"/>
      <c r="ABS93" s="158"/>
      <c r="ABT93" s="158"/>
      <c r="ABU93" s="158"/>
      <c r="ABV93" s="158"/>
      <c r="ABW93" s="158"/>
      <c r="ABX93" s="158"/>
      <c r="ABY93" s="158"/>
      <c r="ABZ93" s="158"/>
      <c r="ACA93" s="158"/>
      <c r="ACB93" s="158"/>
      <c r="ACC93" s="158"/>
      <c r="ACD93" s="158"/>
      <c r="ACE93" s="158"/>
      <c r="ACF93" s="158"/>
      <c r="ACG93" s="158"/>
      <c r="ACH93" s="158"/>
      <c r="ACI93" s="158"/>
      <c r="ACJ93" s="158"/>
      <c r="ACK93" s="158"/>
      <c r="ACL93" s="158"/>
      <c r="ACM93" s="158"/>
      <c r="ACN93" s="158"/>
      <c r="ACO93" s="158"/>
      <c r="ACP93" s="158"/>
      <c r="ACQ93" s="158"/>
      <c r="ACR93" s="158"/>
      <c r="ACS93" s="158"/>
      <c r="ACT93" s="158"/>
      <c r="ACU93" s="158"/>
      <c r="ACV93" s="158"/>
      <c r="ACW93" s="158"/>
      <c r="ACX93" s="158"/>
      <c r="ACY93" s="158"/>
      <c r="ACZ93" s="158"/>
      <c r="ADA93" s="158"/>
      <c r="ADB93" s="158"/>
      <c r="ADC93" s="158"/>
      <c r="ADD93" s="158"/>
      <c r="ADE93" s="158"/>
      <c r="ADF93" s="158"/>
      <c r="ADG93" s="158"/>
      <c r="ADH93" s="158"/>
      <c r="ADI93" s="158"/>
      <c r="ADJ93" s="158"/>
      <c r="ADK93" s="158"/>
      <c r="ADL93" s="158"/>
      <c r="ADM93" s="158"/>
      <c r="ADN93" s="158"/>
      <c r="ADO93" s="158"/>
      <c r="ADP93" s="158"/>
      <c r="ADQ93" s="158"/>
      <c r="ADR93" s="158"/>
      <c r="ADS93" s="158"/>
      <c r="ADT93" s="158"/>
      <c r="ADU93" s="158"/>
      <c r="ADV93" s="158"/>
      <c r="ADW93" s="158"/>
      <c r="ADX93" s="158"/>
      <c r="ADY93" s="158"/>
      <c r="ADZ93" s="158"/>
      <c r="AEA93" s="158"/>
      <c r="AEB93" s="158"/>
      <c r="AEC93" s="158"/>
      <c r="AED93" s="158"/>
      <c r="AEE93" s="158"/>
      <c r="AEF93" s="158"/>
      <c r="AEG93" s="158"/>
      <c r="AEH93" s="158"/>
      <c r="AEI93" s="158"/>
      <c r="AEJ93" s="158"/>
      <c r="AEK93" s="158"/>
      <c r="AEL93" s="158"/>
      <c r="AEM93" s="158"/>
      <c r="AEN93" s="158"/>
      <c r="AEO93" s="158"/>
      <c r="AEP93" s="158"/>
      <c r="AEQ93" s="158"/>
      <c r="AER93" s="158"/>
      <c r="AES93" s="158"/>
      <c r="AET93" s="158"/>
      <c r="AEU93" s="158"/>
      <c r="AEV93" s="158"/>
      <c r="AEW93" s="158"/>
      <c r="AEX93" s="158"/>
      <c r="AEY93" s="158"/>
      <c r="AEZ93" s="158"/>
      <c r="AFA93" s="158"/>
      <c r="AFB93" s="158"/>
      <c r="AFC93" s="158"/>
      <c r="AFD93" s="158"/>
      <c r="AFE93" s="158"/>
      <c r="AFF93" s="158"/>
      <c r="AFG93" s="158"/>
      <c r="AFH93" s="158"/>
      <c r="AFI93" s="158"/>
      <c r="AFJ93" s="158"/>
      <c r="AFK93" s="158"/>
      <c r="AFL93" s="158"/>
      <c r="AFM93" s="158"/>
      <c r="AFN93" s="158"/>
      <c r="AFO93" s="158"/>
      <c r="AFP93" s="158"/>
      <c r="AFQ93" s="158"/>
      <c r="AFR93" s="158"/>
      <c r="AFS93" s="158"/>
      <c r="AFT93" s="158"/>
      <c r="AFU93" s="158"/>
      <c r="AFV93" s="158"/>
      <c r="AFW93" s="158"/>
      <c r="AFX93" s="158"/>
      <c r="AFY93" s="158"/>
      <c r="AFZ93" s="158"/>
      <c r="AGA93" s="158"/>
      <c r="AGB93" s="158"/>
      <c r="AGC93" s="158"/>
      <c r="AGD93" s="158"/>
      <c r="AGE93" s="158"/>
      <c r="AGF93" s="158"/>
      <c r="AGG93" s="158"/>
      <c r="AGH93" s="158"/>
      <c r="AGI93" s="158"/>
      <c r="AGJ93" s="158"/>
      <c r="AGK93" s="158"/>
      <c r="AGL93" s="158"/>
      <c r="AGM93" s="158"/>
      <c r="AGN93" s="158"/>
      <c r="AGO93" s="158"/>
      <c r="AGP93" s="158"/>
      <c r="AGQ93" s="158"/>
      <c r="AGR93" s="158"/>
      <c r="AGS93" s="158"/>
      <c r="AGT93" s="158"/>
      <c r="AGU93" s="158"/>
      <c r="AGV93" s="158"/>
      <c r="AGW93" s="158"/>
      <c r="AGX93" s="158"/>
      <c r="AGY93" s="158"/>
      <c r="AGZ93" s="158"/>
      <c r="AHA93" s="158"/>
      <c r="AHB93" s="158"/>
      <c r="AHC93" s="158"/>
      <c r="AHD93" s="158"/>
      <c r="AHE93" s="158"/>
      <c r="AHF93" s="158"/>
      <c r="AHG93" s="158"/>
      <c r="AHH93" s="158"/>
      <c r="AHI93" s="158"/>
      <c r="AHJ93" s="158"/>
      <c r="AHK93" s="158"/>
      <c r="AHL93" s="158"/>
      <c r="AHM93" s="158"/>
      <c r="AHN93" s="158"/>
      <c r="AHO93" s="158"/>
      <c r="AHP93" s="158"/>
      <c r="AHQ93" s="158"/>
      <c r="AHR93" s="158"/>
      <c r="AHS93" s="158"/>
      <c r="AHT93" s="158"/>
      <c r="AHU93" s="158"/>
      <c r="AHV93" s="158"/>
      <c r="AHW93" s="158"/>
      <c r="AHX93" s="158"/>
      <c r="AHY93" s="158"/>
      <c r="AHZ93" s="158"/>
      <c r="AIA93" s="158"/>
      <c r="AIB93" s="158"/>
      <c r="AIC93" s="158"/>
      <c r="AID93" s="158"/>
      <c r="AIE93" s="158"/>
      <c r="AIF93" s="158"/>
      <c r="AIG93" s="158"/>
      <c r="AIH93" s="158"/>
      <c r="AII93" s="158"/>
      <c r="AIJ93" s="158"/>
      <c r="AIK93" s="158"/>
      <c r="AIL93" s="158"/>
      <c r="AIM93" s="158"/>
      <c r="AIN93" s="158"/>
      <c r="AIO93" s="158"/>
      <c r="AIP93" s="158"/>
      <c r="AIQ93" s="158"/>
      <c r="AIR93" s="158"/>
      <c r="AIS93" s="158"/>
      <c r="AIT93" s="158"/>
      <c r="AIU93" s="158"/>
      <c r="AIV93" s="158"/>
      <c r="AIW93" s="158"/>
      <c r="AIX93" s="158"/>
      <c r="AIY93" s="158"/>
      <c r="AIZ93" s="158"/>
      <c r="AJA93" s="158"/>
      <c r="AJB93" s="158"/>
      <c r="AJC93" s="158"/>
      <c r="AJD93" s="158"/>
      <c r="AJE93" s="158"/>
      <c r="AJF93" s="158"/>
      <c r="AJG93" s="158"/>
      <c r="AJH93" s="158"/>
      <c r="AJI93" s="158"/>
      <c r="AJJ93" s="158"/>
      <c r="AJK93" s="158"/>
      <c r="AJL93" s="158"/>
      <c r="AJM93" s="158"/>
      <c r="AJN93" s="158"/>
      <c r="AJO93" s="158"/>
      <c r="AJP93" s="158"/>
      <c r="AJQ93" s="158"/>
      <c r="AJR93" s="158"/>
      <c r="AJS93" s="158"/>
      <c r="AJT93" s="158"/>
      <c r="AJU93" s="158"/>
      <c r="AJV93" s="158"/>
      <c r="AJW93" s="158"/>
      <c r="AJX93" s="158"/>
      <c r="AJY93" s="158"/>
      <c r="AJZ93" s="158"/>
      <c r="AKA93" s="158"/>
      <c r="AKB93" s="158"/>
      <c r="AKC93" s="158"/>
      <c r="AKD93" s="158"/>
      <c r="AKE93" s="158"/>
      <c r="AKF93" s="158"/>
      <c r="AKG93" s="158"/>
      <c r="AKH93" s="158"/>
      <c r="AKI93" s="158"/>
      <c r="AKJ93" s="158"/>
      <c r="AKK93" s="158"/>
      <c r="AKL93" s="158"/>
      <c r="AKM93" s="158"/>
      <c r="AKN93" s="158"/>
      <c r="AKO93" s="158"/>
      <c r="AKP93" s="158"/>
      <c r="AKQ93" s="158"/>
      <c r="AKR93" s="158"/>
      <c r="AKS93" s="158"/>
      <c r="AKT93" s="158"/>
      <c r="AKU93" s="158"/>
      <c r="AKV93" s="158"/>
      <c r="AKW93" s="158"/>
      <c r="AKX93" s="158"/>
      <c r="AKY93" s="158"/>
      <c r="AKZ93" s="158"/>
      <c r="ALA93" s="158"/>
      <c r="ALB93" s="158"/>
      <c r="ALC93" s="158"/>
      <c r="ALD93" s="158"/>
      <c r="ALE93" s="158"/>
      <c r="ALF93" s="158"/>
      <c r="ALG93" s="158"/>
      <c r="ALH93" s="158"/>
      <c r="ALI93" s="158"/>
      <c r="ALJ93" s="158"/>
      <c r="ALK93" s="158"/>
      <c r="ALL93" s="158"/>
      <c r="ALM93" s="158"/>
      <c r="ALN93" s="158"/>
      <c r="ALO93" s="158"/>
    </row>
    <row r="94" s="159" customFormat="true" ht="32.8" hidden="true" customHeight="false" outlineLevel="0" collapsed="false">
      <c r="A94" s="147"/>
      <c r="B94" s="148"/>
      <c r="C94" s="149" t="s">
        <v>103</v>
      </c>
      <c r="D94" s="150" t="s">
        <v>371</v>
      </c>
      <c r="E94" s="151" t="s">
        <v>16</v>
      </c>
      <c r="F94" s="151" t="s">
        <v>32</v>
      </c>
      <c r="G94" s="152" t="n">
        <v>9900010150</v>
      </c>
      <c r="H94" s="153" t="s">
        <v>104</v>
      </c>
      <c r="I94" s="154" t="n">
        <f aca="false">SUM(J94:P94)</f>
        <v>0</v>
      </c>
      <c r="J94" s="154" t="n">
        <v>10000000</v>
      </c>
      <c r="K94" s="155" t="n">
        <v>0</v>
      </c>
      <c r="L94" s="155"/>
      <c r="M94" s="155"/>
      <c r="N94" s="155"/>
      <c r="O94" s="154" t="n">
        <v>-10000000</v>
      </c>
      <c r="P94" s="156"/>
      <c r="Q94" s="157"/>
      <c r="R94" s="157"/>
      <c r="S94" s="157"/>
      <c r="T94" s="157"/>
      <c r="U94" s="157"/>
      <c r="V94" s="157"/>
      <c r="W94" s="157"/>
      <c r="X94" s="157"/>
      <c r="Y94" s="157"/>
      <c r="Z94" s="157"/>
      <c r="AA94" s="157"/>
      <c r="AB94" s="157"/>
      <c r="AC94" s="157"/>
      <c r="AD94" s="157"/>
      <c r="AE94" s="157"/>
      <c r="AF94" s="157"/>
      <c r="AG94" s="157"/>
      <c r="AH94" s="157"/>
      <c r="AI94" s="157"/>
      <c r="AJ94" s="157"/>
      <c r="AK94" s="157"/>
      <c r="AL94" s="157"/>
      <c r="AM94" s="157"/>
      <c r="AN94" s="157"/>
      <c r="AO94" s="157"/>
      <c r="AP94" s="157"/>
      <c r="AQ94" s="157"/>
      <c r="AR94" s="157"/>
      <c r="AS94" s="157"/>
      <c r="AT94" s="157"/>
      <c r="AU94" s="157"/>
      <c r="AV94" s="157"/>
      <c r="AW94" s="157"/>
      <c r="AX94" s="157"/>
      <c r="AY94" s="157"/>
      <c r="AZ94" s="157"/>
      <c r="BA94" s="157"/>
      <c r="BB94" s="157"/>
      <c r="BC94" s="157"/>
      <c r="BD94" s="157"/>
      <c r="BE94" s="157"/>
      <c r="BF94" s="157"/>
      <c r="BG94" s="157"/>
      <c r="BH94" s="157"/>
      <c r="BI94" s="157"/>
      <c r="BJ94" s="157"/>
      <c r="BK94" s="157"/>
      <c r="BL94" s="157"/>
      <c r="BM94" s="157"/>
      <c r="BN94" s="157"/>
      <c r="BO94" s="157"/>
      <c r="BP94" s="157"/>
      <c r="BQ94" s="157"/>
      <c r="BR94" s="157"/>
      <c r="BS94" s="157"/>
      <c r="BT94" s="157"/>
      <c r="BU94" s="157"/>
      <c r="BV94" s="157"/>
      <c r="BW94" s="157"/>
      <c r="BX94" s="157"/>
      <c r="BY94" s="157"/>
      <c r="BZ94" s="157"/>
      <c r="CA94" s="157"/>
      <c r="CB94" s="157"/>
      <c r="CC94" s="157"/>
      <c r="CD94" s="157"/>
      <c r="CE94" s="157"/>
      <c r="CF94" s="157"/>
      <c r="CG94" s="157"/>
      <c r="CH94" s="157"/>
      <c r="CI94" s="157"/>
      <c r="CJ94" s="157"/>
      <c r="CK94" s="157"/>
      <c r="CL94" s="157"/>
      <c r="CM94" s="157"/>
      <c r="CN94" s="157"/>
      <c r="CO94" s="157"/>
      <c r="CP94" s="157"/>
      <c r="CQ94" s="157"/>
      <c r="CR94" s="157"/>
      <c r="CS94" s="157"/>
      <c r="CT94" s="157"/>
      <c r="CU94" s="157"/>
      <c r="CV94" s="157"/>
      <c r="CW94" s="157"/>
      <c r="CX94" s="157"/>
      <c r="CY94" s="157"/>
      <c r="CZ94" s="157"/>
      <c r="DA94" s="157"/>
      <c r="DB94" s="157"/>
      <c r="DC94" s="157"/>
      <c r="DD94" s="157"/>
      <c r="DE94" s="157"/>
      <c r="DF94" s="157"/>
      <c r="DG94" s="157"/>
      <c r="DH94" s="157"/>
      <c r="DI94" s="157"/>
      <c r="DJ94" s="157"/>
      <c r="DK94" s="157"/>
      <c r="DL94" s="157"/>
      <c r="DM94" s="157"/>
      <c r="DN94" s="157"/>
      <c r="DO94" s="157"/>
      <c r="DP94" s="157"/>
      <c r="DQ94" s="157"/>
      <c r="DR94" s="157"/>
      <c r="DS94" s="157"/>
      <c r="DT94" s="157"/>
      <c r="DU94" s="157"/>
      <c r="DV94" s="157"/>
      <c r="DW94" s="157"/>
      <c r="DX94" s="157"/>
      <c r="DY94" s="157"/>
      <c r="DZ94" s="157"/>
      <c r="EA94" s="157"/>
      <c r="EB94" s="157"/>
      <c r="EC94" s="157"/>
      <c r="ED94" s="157"/>
      <c r="EE94" s="157"/>
      <c r="EF94" s="157"/>
      <c r="EG94" s="157"/>
      <c r="EH94" s="157"/>
      <c r="EI94" s="157"/>
      <c r="EJ94" s="157"/>
      <c r="EK94" s="157"/>
      <c r="EL94" s="157"/>
      <c r="EM94" s="157"/>
      <c r="EN94" s="157"/>
      <c r="EO94" s="157"/>
      <c r="EP94" s="157"/>
      <c r="EQ94" s="157"/>
      <c r="ER94" s="157"/>
      <c r="ES94" s="157"/>
      <c r="ET94" s="157"/>
      <c r="EU94" s="157"/>
      <c r="EV94" s="157"/>
      <c r="EW94" s="157"/>
      <c r="EX94" s="157"/>
      <c r="EY94" s="157"/>
      <c r="EZ94" s="157"/>
      <c r="FA94" s="157"/>
      <c r="FB94" s="157"/>
      <c r="FC94" s="157"/>
      <c r="FD94" s="157"/>
      <c r="FE94" s="157"/>
      <c r="FF94" s="157"/>
      <c r="FG94" s="157"/>
      <c r="FH94" s="157"/>
      <c r="FI94" s="157"/>
      <c r="FJ94" s="157"/>
      <c r="FK94" s="157"/>
      <c r="FL94" s="157"/>
      <c r="FM94" s="157"/>
      <c r="FN94" s="157"/>
      <c r="FO94" s="157"/>
      <c r="FP94" s="157"/>
      <c r="FQ94" s="157"/>
      <c r="FR94" s="157"/>
      <c r="FS94" s="157"/>
      <c r="FT94" s="157"/>
      <c r="FU94" s="157"/>
      <c r="FV94" s="157"/>
      <c r="FW94" s="157"/>
      <c r="FX94" s="157"/>
      <c r="FY94" s="157"/>
      <c r="FZ94" s="157"/>
      <c r="GA94" s="157"/>
      <c r="GB94" s="157"/>
      <c r="GC94" s="157"/>
      <c r="GD94" s="157"/>
      <c r="GE94" s="157"/>
      <c r="GF94" s="157"/>
      <c r="GG94" s="157"/>
      <c r="GH94" s="157"/>
      <c r="GI94" s="157"/>
      <c r="GJ94" s="157"/>
      <c r="GK94" s="157"/>
      <c r="GL94" s="157"/>
      <c r="GM94" s="157"/>
      <c r="GN94" s="157"/>
      <c r="GO94" s="157"/>
      <c r="GP94" s="157"/>
      <c r="GQ94" s="157"/>
      <c r="GR94" s="157"/>
      <c r="GS94" s="157"/>
      <c r="GT94" s="157"/>
      <c r="GU94" s="157"/>
      <c r="GV94" s="157"/>
      <c r="GW94" s="157"/>
      <c r="GX94" s="157"/>
      <c r="GY94" s="157"/>
      <c r="GZ94" s="157"/>
      <c r="HA94" s="157"/>
      <c r="HB94" s="157"/>
      <c r="HC94" s="157"/>
      <c r="HD94" s="157"/>
      <c r="HE94" s="157"/>
      <c r="HF94" s="157"/>
      <c r="HG94" s="157"/>
      <c r="HH94" s="157"/>
      <c r="HI94" s="157"/>
      <c r="HJ94" s="157"/>
      <c r="HK94" s="157"/>
      <c r="HL94" s="157"/>
      <c r="HM94" s="157"/>
      <c r="HN94" s="157"/>
      <c r="HO94" s="157"/>
      <c r="HP94" s="157"/>
      <c r="HQ94" s="157"/>
      <c r="HR94" s="157"/>
      <c r="HS94" s="157"/>
      <c r="HT94" s="157"/>
      <c r="HU94" s="157"/>
      <c r="HV94" s="157"/>
      <c r="HW94" s="157"/>
      <c r="HX94" s="157"/>
      <c r="HY94" s="157"/>
      <c r="HZ94" s="157"/>
      <c r="IA94" s="157"/>
      <c r="IB94" s="157"/>
      <c r="IC94" s="157"/>
      <c r="ID94" s="158"/>
      <c r="IE94" s="158"/>
      <c r="IF94" s="158"/>
      <c r="IG94" s="158"/>
      <c r="IH94" s="158"/>
      <c r="II94" s="158"/>
      <c r="IJ94" s="158"/>
      <c r="IK94" s="158"/>
      <c r="IL94" s="158"/>
      <c r="IM94" s="158"/>
      <c r="IN94" s="158"/>
      <c r="IO94" s="158"/>
      <c r="IP94" s="158"/>
      <c r="IQ94" s="158"/>
      <c r="IR94" s="158"/>
      <c r="IS94" s="158"/>
      <c r="IT94" s="158"/>
      <c r="IU94" s="158"/>
      <c r="IV94" s="158"/>
      <c r="IW94" s="158"/>
      <c r="IX94" s="158"/>
      <c r="IY94" s="158"/>
      <c r="IZ94" s="158"/>
      <c r="JA94" s="158"/>
      <c r="JB94" s="158"/>
      <c r="JC94" s="158"/>
      <c r="JD94" s="158"/>
      <c r="JE94" s="158"/>
      <c r="JF94" s="158"/>
      <c r="JG94" s="158"/>
      <c r="JH94" s="158"/>
      <c r="JI94" s="158"/>
      <c r="JJ94" s="158"/>
      <c r="JK94" s="158"/>
      <c r="JL94" s="158"/>
      <c r="JM94" s="158"/>
      <c r="JN94" s="158"/>
      <c r="JO94" s="158"/>
      <c r="JP94" s="158"/>
      <c r="JQ94" s="158"/>
      <c r="JR94" s="158"/>
      <c r="JS94" s="158"/>
      <c r="JT94" s="158"/>
      <c r="JU94" s="158"/>
      <c r="JV94" s="158"/>
      <c r="JW94" s="158"/>
      <c r="JX94" s="158"/>
      <c r="JY94" s="158"/>
      <c r="JZ94" s="158"/>
      <c r="KA94" s="158"/>
      <c r="KB94" s="158"/>
      <c r="KC94" s="158"/>
      <c r="KD94" s="158"/>
      <c r="KE94" s="158"/>
      <c r="KF94" s="158"/>
      <c r="KG94" s="158"/>
      <c r="KH94" s="158"/>
      <c r="KI94" s="158"/>
      <c r="KJ94" s="158"/>
      <c r="KK94" s="158"/>
      <c r="KL94" s="158"/>
      <c r="KM94" s="158"/>
      <c r="KN94" s="158"/>
      <c r="KO94" s="158"/>
      <c r="KP94" s="158"/>
      <c r="KQ94" s="158"/>
      <c r="KR94" s="158"/>
      <c r="KS94" s="158"/>
      <c r="KT94" s="158"/>
      <c r="KU94" s="158"/>
      <c r="KV94" s="158"/>
      <c r="KW94" s="158"/>
      <c r="KX94" s="158"/>
      <c r="KY94" s="158"/>
      <c r="KZ94" s="158"/>
      <c r="LA94" s="158"/>
      <c r="LB94" s="158"/>
      <c r="LC94" s="158"/>
      <c r="LD94" s="158"/>
      <c r="LE94" s="158"/>
      <c r="LF94" s="158"/>
      <c r="LG94" s="158"/>
      <c r="LH94" s="158"/>
      <c r="LI94" s="158"/>
      <c r="LJ94" s="158"/>
      <c r="LK94" s="158"/>
      <c r="LL94" s="158"/>
      <c r="LM94" s="158"/>
      <c r="LN94" s="158"/>
      <c r="LO94" s="158"/>
      <c r="LP94" s="158"/>
      <c r="LQ94" s="158"/>
      <c r="LR94" s="158"/>
      <c r="LS94" s="158"/>
      <c r="LT94" s="158"/>
      <c r="LU94" s="158"/>
      <c r="LV94" s="158"/>
      <c r="LW94" s="158"/>
      <c r="LX94" s="158"/>
      <c r="LY94" s="158"/>
      <c r="LZ94" s="158"/>
      <c r="MA94" s="158"/>
      <c r="MB94" s="158"/>
      <c r="MC94" s="158"/>
      <c r="MD94" s="158"/>
      <c r="ME94" s="158"/>
      <c r="MF94" s="158"/>
      <c r="MG94" s="158"/>
      <c r="MH94" s="158"/>
      <c r="MI94" s="158"/>
      <c r="MJ94" s="158"/>
      <c r="MK94" s="158"/>
      <c r="ML94" s="158"/>
      <c r="MM94" s="158"/>
      <c r="MN94" s="158"/>
      <c r="MO94" s="158"/>
      <c r="MP94" s="158"/>
      <c r="MQ94" s="158"/>
      <c r="MR94" s="158"/>
      <c r="MS94" s="158"/>
      <c r="MT94" s="158"/>
      <c r="MU94" s="158"/>
      <c r="MV94" s="158"/>
      <c r="MW94" s="158"/>
      <c r="MX94" s="158"/>
      <c r="MY94" s="158"/>
      <c r="MZ94" s="158"/>
      <c r="NA94" s="158"/>
      <c r="NB94" s="158"/>
      <c r="NC94" s="158"/>
      <c r="ND94" s="158"/>
      <c r="NE94" s="158"/>
      <c r="NF94" s="158"/>
      <c r="NG94" s="158"/>
      <c r="NH94" s="158"/>
      <c r="NI94" s="158"/>
      <c r="NJ94" s="158"/>
      <c r="NK94" s="158"/>
      <c r="NL94" s="158"/>
      <c r="NM94" s="158"/>
      <c r="NN94" s="158"/>
      <c r="NO94" s="158"/>
      <c r="NP94" s="158"/>
      <c r="NQ94" s="158"/>
      <c r="NR94" s="158"/>
      <c r="NS94" s="158"/>
      <c r="NT94" s="158"/>
      <c r="NU94" s="158"/>
      <c r="NV94" s="158"/>
      <c r="NW94" s="158"/>
      <c r="NX94" s="158"/>
      <c r="NY94" s="158"/>
      <c r="NZ94" s="158"/>
      <c r="OA94" s="158"/>
      <c r="OB94" s="158"/>
      <c r="OC94" s="158"/>
      <c r="OD94" s="158"/>
      <c r="OE94" s="158"/>
      <c r="OF94" s="158"/>
      <c r="OG94" s="158"/>
      <c r="OH94" s="158"/>
      <c r="OI94" s="158"/>
      <c r="OJ94" s="158"/>
      <c r="OK94" s="158"/>
      <c r="OL94" s="158"/>
      <c r="OM94" s="158"/>
      <c r="ON94" s="158"/>
      <c r="OO94" s="158"/>
      <c r="OP94" s="158"/>
      <c r="OQ94" s="158"/>
      <c r="OR94" s="158"/>
      <c r="OS94" s="158"/>
      <c r="OT94" s="158"/>
      <c r="OU94" s="158"/>
      <c r="OV94" s="158"/>
      <c r="OW94" s="158"/>
      <c r="OX94" s="158"/>
      <c r="OY94" s="158"/>
      <c r="OZ94" s="158"/>
      <c r="PA94" s="158"/>
      <c r="PB94" s="158"/>
      <c r="PC94" s="158"/>
      <c r="PD94" s="158"/>
      <c r="PE94" s="158"/>
      <c r="PF94" s="158"/>
      <c r="PG94" s="158"/>
      <c r="PH94" s="158"/>
      <c r="PI94" s="158"/>
      <c r="PJ94" s="158"/>
      <c r="PK94" s="158"/>
      <c r="PL94" s="158"/>
      <c r="PM94" s="158"/>
      <c r="PN94" s="158"/>
      <c r="PO94" s="158"/>
      <c r="PP94" s="158"/>
      <c r="PQ94" s="158"/>
      <c r="PR94" s="158"/>
      <c r="PS94" s="158"/>
      <c r="PT94" s="158"/>
      <c r="PU94" s="158"/>
      <c r="PV94" s="158"/>
      <c r="PW94" s="158"/>
      <c r="PX94" s="158"/>
      <c r="PY94" s="158"/>
      <c r="PZ94" s="158"/>
      <c r="QA94" s="158"/>
      <c r="QB94" s="158"/>
      <c r="QC94" s="158"/>
      <c r="QD94" s="158"/>
      <c r="QE94" s="158"/>
      <c r="QF94" s="158"/>
      <c r="QG94" s="158"/>
      <c r="QH94" s="158"/>
      <c r="QI94" s="158"/>
      <c r="QJ94" s="158"/>
      <c r="QK94" s="158"/>
      <c r="QL94" s="158"/>
      <c r="QM94" s="158"/>
      <c r="QN94" s="158"/>
      <c r="QO94" s="158"/>
      <c r="QP94" s="158"/>
      <c r="QQ94" s="158"/>
      <c r="QR94" s="158"/>
      <c r="QS94" s="158"/>
      <c r="QT94" s="158"/>
      <c r="QU94" s="158"/>
      <c r="QV94" s="158"/>
      <c r="QW94" s="158"/>
      <c r="QX94" s="158"/>
      <c r="QY94" s="158"/>
      <c r="QZ94" s="158"/>
      <c r="RA94" s="158"/>
      <c r="RB94" s="158"/>
      <c r="RC94" s="158"/>
      <c r="RD94" s="158"/>
      <c r="RE94" s="158"/>
      <c r="RF94" s="158"/>
      <c r="RG94" s="158"/>
      <c r="RH94" s="158"/>
      <c r="RI94" s="158"/>
      <c r="RJ94" s="158"/>
      <c r="RK94" s="158"/>
      <c r="RL94" s="158"/>
      <c r="RM94" s="158"/>
      <c r="RN94" s="158"/>
      <c r="RO94" s="158"/>
      <c r="RP94" s="158"/>
      <c r="RQ94" s="158"/>
      <c r="RR94" s="158"/>
      <c r="RS94" s="158"/>
      <c r="RT94" s="158"/>
      <c r="RU94" s="158"/>
      <c r="RV94" s="158"/>
      <c r="RW94" s="158"/>
      <c r="RX94" s="158"/>
      <c r="RY94" s="158"/>
      <c r="RZ94" s="158"/>
      <c r="SA94" s="158"/>
      <c r="SB94" s="158"/>
      <c r="SC94" s="158"/>
      <c r="SD94" s="158"/>
      <c r="SE94" s="158"/>
      <c r="SF94" s="158"/>
      <c r="SG94" s="158"/>
      <c r="SH94" s="158"/>
      <c r="SI94" s="158"/>
      <c r="SJ94" s="158"/>
      <c r="SK94" s="158"/>
      <c r="SL94" s="158"/>
      <c r="SM94" s="158"/>
      <c r="SN94" s="158"/>
      <c r="SO94" s="158"/>
      <c r="SP94" s="158"/>
      <c r="SQ94" s="158"/>
      <c r="SR94" s="158"/>
      <c r="SS94" s="158"/>
      <c r="ST94" s="158"/>
      <c r="SU94" s="158"/>
      <c r="SV94" s="158"/>
      <c r="SW94" s="158"/>
      <c r="SX94" s="158"/>
      <c r="SY94" s="158"/>
      <c r="SZ94" s="158"/>
      <c r="TA94" s="158"/>
      <c r="TB94" s="158"/>
      <c r="TC94" s="158"/>
      <c r="TD94" s="158"/>
      <c r="TE94" s="158"/>
      <c r="TF94" s="158"/>
      <c r="TG94" s="158"/>
      <c r="TH94" s="158"/>
      <c r="TI94" s="158"/>
      <c r="TJ94" s="158"/>
      <c r="TK94" s="158"/>
      <c r="TL94" s="158"/>
      <c r="TM94" s="158"/>
      <c r="TN94" s="158"/>
      <c r="TO94" s="158"/>
      <c r="TP94" s="158"/>
      <c r="TQ94" s="158"/>
      <c r="TR94" s="158"/>
      <c r="TS94" s="158"/>
      <c r="TT94" s="158"/>
      <c r="TU94" s="158"/>
      <c r="TV94" s="158"/>
      <c r="TW94" s="158"/>
      <c r="TX94" s="158"/>
      <c r="TY94" s="158"/>
      <c r="TZ94" s="158"/>
      <c r="UA94" s="158"/>
      <c r="UB94" s="158"/>
      <c r="UC94" s="158"/>
      <c r="UD94" s="158"/>
      <c r="UE94" s="158"/>
      <c r="UF94" s="158"/>
      <c r="UG94" s="158"/>
      <c r="UH94" s="158"/>
      <c r="UI94" s="158"/>
      <c r="UJ94" s="158"/>
      <c r="UK94" s="158"/>
      <c r="UL94" s="158"/>
      <c r="UM94" s="158"/>
      <c r="UN94" s="158"/>
      <c r="UO94" s="158"/>
      <c r="UP94" s="158"/>
      <c r="UQ94" s="158"/>
      <c r="UR94" s="158"/>
      <c r="US94" s="158"/>
      <c r="UT94" s="158"/>
      <c r="UU94" s="158"/>
      <c r="UV94" s="158"/>
      <c r="UW94" s="158"/>
      <c r="UX94" s="158"/>
      <c r="UY94" s="158"/>
      <c r="UZ94" s="158"/>
      <c r="VA94" s="158"/>
      <c r="VB94" s="158"/>
      <c r="VC94" s="158"/>
      <c r="VD94" s="158"/>
      <c r="VE94" s="158"/>
      <c r="VF94" s="158"/>
      <c r="VG94" s="158"/>
      <c r="VH94" s="158"/>
      <c r="VI94" s="158"/>
      <c r="VJ94" s="158"/>
      <c r="VK94" s="158"/>
      <c r="VL94" s="158"/>
      <c r="VM94" s="158"/>
      <c r="VN94" s="158"/>
      <c r="VO94" s="158"/>
      <c r="VP94" s="158"/>
      <c r="VQ94" s="158"/>
      <c r="VR94" s="158"/>
      <c r="VS94" s="158"/>
      <c r="VT94" s="158"/>
      <c r="VU94" s="158"/>
      <c r="VV94" s="158"/>
      <c r="VW94" s="158"/>
      <c r="VX94" s="158"/>
      <c r="VY94" s="158"/>
      <c r="VZ94" s="158"/>
      <c r="WA94" s="158"/>
      <c r="WB94" s="158"/>
      <c r="WC94" s="158"/>
      <c r="WD94" s="158"/>
      <c r="WE94" s="158"/>
      <c r="WF94" s="158"/>
      <c r="WG94" s="158"/>
      <c r="WH94" s="158"/>
      <c r="WI94" s="158"/>
      <c r="WJ94" s="158"/>
      <c r="WK94" s="158"/>
      <c r="WL94" s="158"/>
      <c r="WM94" s="158"/>
      <c r="WN94" s="158"/>
      <c r="WO94" s="158"/>
      <c r="WP94" s="158"/>
      <c r="WQ94" s="158"/>
      <c r="WR94" s="158"/>
      <c r="WS94" s="158"/>
      <c r="WT94" s="158"/>
      <c r="WU94" s="158"/>
      <c r="WV94" s="158"/>
      <c r="WW94" s="158"/>
      <c r="WX94" s="158"/>
      <c r="WY94" s="158"/>
      <c r="WZ94" s="158"/>
      <c r="XA94" s="158"/>
      <c r="XB94" s="158"/>
      <c r="XC94" s="158"/>
      <c r="XD94" s="158"/>
      <c r="XE94" s="158"/>
      <c r="XF94" s="158"/>
      <c r="XG94" s="158"/>
      <c r="XH94" s="158"/>
      <c r="XI94" s="158"/>
      <c r="XJ94" s="158"/>
      <c r="XK94" s="158"/>
      <c r="XL94" s="158"/>
      <c r="XM94" s="158"/>
      <c r="XN94" s="158"/>
      <c r="XO94" s="158"/>
      <c r="XP94" s="158"/>
      <c r="XQ94" s="158"/>
      <c r="XR94" s="158"/>
      <c r="XS94" s="158"/>
      <c r="XT94" s="158"/>
      <c r="XU94" s="158"/>
      <c r="XV94" s="158"/>
      <c r="XW94" s="158"/>
      <c r="XX94" s="158"/>
      <c r="XY94" s="158"/>
      <c r="XZ94" s="158"/>
      <c r="YA94" s="158"/>
      <c r="YB94" s="158"/>
      <c r="YC94" s="158"/>
      <c r="YD94" s="158"/>
      <c r="YE94" s="158"/>
      <c r="YF94" s="158"/>
      <c r="YG94" s="158"/>
      <c r="YH94" s="158"/>
      <c r="YI94" s="158"/>
      <c r="YJ94" s="158"/>
      <c r="YK94" s="158"/>
      <c r="YL94" s="158"/>
      <c r="YM94" s="158"/>
      <c r="YN94" s="158"/>
      <c r="YO94" s="158"/>
      <c r="YP94" s="158"/>
      <c r="YQ94" s="158"/>
      <c r="YR94" s="158"/>
      <c r="YS94" s="158"/>
      <c r="YT94" s="158"/>
      <c r="YU94" s="158"/>
      <c r="YV94" s="158"/>
      <c r="YW94" s="158"/>
      <c r="YX94" s="158"/>
      <c r="YY94" s="158"/>
      <c r="YZ94" s="158"/>
      <c r="ZA94" s="158"/>
      <c r="ZB94" s="158"/>
      <c r="ZC94" s="158"/>
      <c r="ZD94" s="158"/>
      <c r="ZE94" s="158"/>
      <c r="ZF94" s="158"/>
      <c r="ZG94" s="158"/>
      <c r="ZH94" s="158"/>
      <c r="ZI94" s="158"/>
      <c r="ZJ94" s="158"/>
      <c r="ZK94" s="158"/>
      <c r="ZL94" s="158"/>
      <c r="ZM94" s="158"/>
      <c r="ZN94" s="158"/>
      <c r="ZO94" s="158"/>
      <c r="ZP94" s="158"/>
      <c r="ZQ94" s="158"/>
      <c r="ZR94" s="158"/>
      <c r="ZS94" s="158"/>
      <c r="ZT94" s="158"/>
      <c r="ZU94" s="158"/>
      <c r="ZV94" s="158"/>
      <c r="ZW94" s="158"/>
      <c r="ZX94" s="158"/>
      <c r="ZY94" s="158"/>
      <c r="ZZ94" s="158"/>
      <c r="AAA94" s="158"/>
      <c r="AAB94" s="158"/>
      <c r="AAC94" s="158"/>
      <c r="AAD94" s="158"/>
      <c r="AAE94" s="158"/>
      <c r="AAF94" s="158"/>
      <c r="AAG94" s="158"/>
      <c r="AAH94" s="158"/>
      <c r="AAI94" s="158"/>
      <c r="AAJ94" s="158"/>
      <c r="AAK94" s="158"/>
      <c r="AAL94" s="158"/>
      <c r="AAM94" s="158"/>
      <c r="AAN94" s="158"/>
      <c r="AAO94" s="158"/>
      <c r="AAP94" s="158"/>
      <c r="AAQ94" s="158"/>
      <c r="AAR94" s="158"/>
      <c r="AAS94" s="158"/>
      <c r="AAT94" s="158"/>
      <c r="AAU94" s="158"/>
      <c r="AAV94" s="158"/>
      <c r="AAW94" s="158"/>
      <c r="AAX94" s="158"/>
      <c r="AAY94" s="158"/>
      <c r="AAZ94" s="158"/>
      <c r="ABA94" s="158"/>
      <c r="ABB94" s="158"/>
      <c r="ABC94" s="158"/>
      <c r="ABD94" s="158"/>
      <c r="ABE94" s="158"/>
      <c r="ABF94" s="158"/>
      <c r="ABG94" s="158"/>
      <c r="ABH94" s="158"/>
      <c r="ABI94" s="158"/>
      <c r="ABJ94" s="158"/>
      <c r="ABK94" s="158"/>
      <c r="ABL94" s="158"/>
      <c r="ABM94" s="158"/>
      <c r="ABN94" s="158"/>
      <c r="ABO94" s="158"/>
      <c r="ABP94" s="158"/>
      <c r="ABQ94" s="158"/>
      <c r="ABR94" s="158"/>
      <c r="ABS94" s="158"/>
      <c r="ABT94" s="158"/>
      <c r="ABU94" s="158"/>
      <c r="ABV94" s="158"/>
      <c r="ABW94" s="158"/>
      <c r="ABX94" s="158"/>
      <c r="ABY94" s="158"/>
      <c r="ABZ94" s="158"/>
      <c r="ACA94" s="158"/>
      <c r="ACB94" s="158"/>
      <c r="ACC94" s="158"/>
      <c r="ACD94" s="158"/>
      <c r="ACE94" s="158"/>
      <c r="ACF94" s="158"/>
      <c r="ACG94" s="158"/>
      <c r="ACH94" s="158"/>
      <c r="ACI94" s="158"/>
      <c r="ACJ94" s="158"/>
      <c r="ACK94" s="158"/>
      <c r="ACL94" s="158"/>
      <c r="ACM94" s="158"/>
      <c r="ACN94" s="158"/>
      <c r="ACO94" s="158"/>
      <c r="ACP94" s="158"/>
      <c r="ACQ94" s="158"/>
      <c r="ACR94" s="158"/>
      <c r="ACS94" s="158"/>
      <c r="ACT94" s="158"/>
      <c r="ACU94" s="158"/>
      <c r="ACV94" s="158"/>
      <c r="ACW94" s="158"/>
      <c r="ACX94" s="158"/>
      <c r="ACY94" s="158"/>
      <c r="ACZ94" s="158"/>
      <c r="ADA94" s="158"/>
      <c r="ADB94" s="158"/>
      <c r="ADC94" s="158"/>
      <c r="ADD94" s="158"/>
      <c r="ADE94" s="158"/>
      <c r="ADF94" s="158"/>
      <c r="ADG94" s="158"/>
      <c r="ADH94" s="158"/>
      <c r="ADI94" s="158"/>
      <c r="ADJ94" s="158"/>
      <c r="ADK94" s="158"/>
      <c r="ADL94" s="158"/>
      <c r="ADM94" s="158"/>
      <c r="ADN94" s="158"/>
      <c r="ADO94" s="158"/>
      <c r="ADP94" s="158"/>
      <c r="ADQ94" s="158"/>
      <c r="ADR94" s="158"/>
      <c r="ADS94" s="158"/>
      <c r="ADT94" s="158"/>
      <c r="ADU94" s="158"/>
      <c r="ADV94" s="158"/>
      <c r="ADW94" s="158"/>
      <c r="ADX94" s="158"/>
      <c r="ADY94" s="158"/>
      <c r="ADZ94" s="158"/>
      <c r="AEA94" s="158"/>
      <c r="AEB94" s="158"/>
      <c r="AEC94" s="158"/>
      <c r="AED94" s="158"/>
      <c r="AEE94" s="158"/>
      <c r="AEF94" s="158"/>
      <c r="AEG94" s="158"/>
      <c r="AEH94" s="158"/>
      <c r="AEI94" s="158"/>
      <c r="AEJ94" s="158"/>
      <c r="AEK94" s="158"/>
      <c r="AEL94" s="158"/>
      <c r="AEM94" s="158"/>
      <c r="AEN94" s="158"/>
      <c r="AEO94" s="158"/>
      <c r="AEP94" s="158"/>
      <c r="AEQ94" s="158"/>
      <c r="AER94" s="158"/>
      <c r="AES94" s="158"/>
      <c r="AET94" s="158"/>
      <c r="AEU94" s="158"/>
      <c r="AEV94" s="158"/>
      <c r="AEW94" s="158"/>
      <c r="AEX94" s="158"/>
      <c r="AEY94" s="158"/>
      <c r="AEZ94" s="158"/>
      <c r="AFA94" s="158"/>
      <c r="AFB94" s="158"/>
      <c r="AFC94" s="158"/>
      <c r="AFD94" s="158"/>
      <c r="AFE94" s="158"/>
      <c r="AFF94" s="158"/>
      <c r="AFG94" s="158"/>
      <c r="AFH94" s="158"/>
      <c r="AFI94" s="158"/>
      <c r="AFJ94" s="158"/>
      <c r="AFK94" s="158"/>
      <c r="AFL94" s="158"/>
      <c r="AFM94" s="158"/>
      <c r="AFN94" s="158"/>
      <c r="AFO94" s="158"/>
      <c r="AFP94" s="158"/>
      <c r="AFQ94" s="158"/>
      <c r="AFR94" s="158"/>
      <c r="AFS94" s="158"/>
      <c r="AFT94" s="158"/>
      <c r="AFU94" s="158"/>
      <c r="AFV94" s="158"/>
      <c r="AFW94" s="158"/>
      <c r="AFX94" s="158"/>
      <c r="AFY94" s="158"/>
      <c r="AFZ94" s="158"/>
      <c r="AGA94" s="158"/>
      <c r="AGB94" s="158"/>
      <c r="AGC94" s="158"/>
      <c r="AGD94" s="158"/>
      <c r="AGE94" s="158"/>
      <c r="AGF94" s="158"/>
      <c r="AGG94" s="158"/>
      <c r="AGH94" s="158"/>
      <c r="AGI94" s="158"/>
      <c r="AGJ94" s="158"/>
      <c r="AGK94" s="158"/>
      <c r="AGL94" s="158"/>
      <c r="AGM94" s="158"/>
      <c r="AGN94" s="158"/>
      <c r="AGO94" s="158"/>
      <c r="AGP94" s="158"/>
      <c r="AGQ94" s="158"/>
      <c r="AGR94" s="158"/>
      <c r="AGS94" s="158"/>
      <c r="AGT94" s="158"/>
      <c r="AGU94" s="158"/>
      <c r="AGV94" s="158"/>
      <c r="AGW94" s="158"/>
      <c r="AGX94" s="158"/>
      <c r="AGY94" s="158"/>
      <c r="AGZ94" s="158"/>
      <c r="AHA94" s="158"/>
      <c r="AHB94" s="158"/>
      <c r="AHC94" s="158"/>
      <c r="AHD94" s="158"/>
      <c r="AHE94" s="158"/>
      <c r="AHF94" s="158"/>
      <c r="AHG94" s="158"/>
      <c r="AHH94" s="158"/>
      <c r="AHI94" s="158"/>
      <c r="AHJ94" s="158"/>
      <c r="AHK94" s="158"/>
      <c r="AHL94" s="158"/>
      <c r="AHM94" s="158"/>
      <c r="AHN94" s="158"/>
      <c r="AHO94" s="158"/>
      <c r="AHP94" s="158"/>
      <c r="AHQ94" s="158"/>
      <c r="AHR94" s="158"/>
      <c r="AHS94" s="158"/>
      <c r="AHT94" s="158"/>
      <c r="AHU94" s="158"/>
      <c r="AHV94" s="158"/>
      <c r="AHW94" s="158"/>
      <c r="AHX94" s="158"/>
      <c r="AHY94" s="158"/>
      <c r="AHZ94" s="158"/>
      <c r="AIA94" s="158"/>
      <c r="AIB94" s="158"/>
      <c r="AIC94" s="158"/>
      <c r="AID94" s="158"/>
      <c r="AIE94" s="158"/>
      <c r="AIF94" s="158"/>
      <c r="AIG94" s="158"/>
      <c r="AIH94" s="158"/>
      <c r="AII94" s="158"/>
      <c r="AIJ94" s="158"/>
      <c r="AIK94" s="158"/>
      <c r="AIL94" s="158"/>
      <c r="AIM94" s="158"/>
      <c r="AIN94" s="158"/>
      <c r="AIO94" s="158"/>
      <c r="AIP94" s="158"/>
      <c r="AIQ94" s="158"/>
      <c r="AIR94" s="158"/>
      <c r="AIS94" s="158"/>
      <c r="AIT94" s="158"/>
      <c r="AIU94" s="158"/>
      <c r="AIV94" s="158"/>
      <c r="AIW94" s="158"/>
      <c r="AIX94" s="158"/>
      <c r="AIY94" s="158"/>
      <c r="AIZ94" s="158"/>
      <c r="AJA94" s="158"/>
      <c r="AJB94" s="158"/>
      <c r="AJC94" s="158"/>
      <c r="AJD94" s="158"/>
      <c r="AJE94" s="158"/>
      <c r="AJF94" s="158"/>
      <c r="AJG94" s="158"/>
      <c r="AJH94" s="158"/>
      <c r="AJI94" s="158"/>
      <c r="AJJ94" s="158"/>
      <c r="AJK94" s="158"/>
      <c r="AJL94" s="158"/>
      <c r="AJM94" s="158"/>
      <c r="AJN94" s="158"/>
      <c r="AJO94" s="158"/>
      <c r="AJP94" s="158"/>
      <c r="AJQ94" s="158"/>
      <c r="AJR94" s="158"/>
      <c r="AJS94" s="158"/>
      <c r="AJT94" s="158"/>
      <c r="AJU94" s="158"/>
      <c r="AJV94" s="158"/>
      <c r="AJW94" s="158"/>
      <c r="AJX94" s="158"/>
      <c r="AJY94" s="158"/>
      <c r="AJZ94" s="158"/>
      <c r="AKA94" s="158"/>
      <c r="AKB94" s="158"/>
      <c r="AKC94" s="158"/>
      <c r="AKD94" s="158"/>
      <c r="AKE94" s="158"/>
      <c r="AKF94" s="158"/>
      <c r="AKG94" s="158"/>
      <c r="AKH94" s="158"/>
      <c r="AKI94" s="158"/>
      <c r="AKJ94" s="158"/>
      <c r="AKK94" s="158"/>
      <c r="AKL94" s="158"/>
      <c r="AKM94" s="158"/>
      <c r="AKN94" s="158"/>
      <c r="AKO94" s="158"/>
      <c r="AKP94" s="158"/>
      <c r="AKQ94" s="158"/>
      <c r="AKR94" s="158"/>
      <c r="AKS94" s="158"/>
      <c r="AKT94" s="158"/>
      <c r="AKU94" s="158"/>
      <c r="AKV94" s="158"/>
      <c r="AKW94" s="158"/>
      <c r="AKX94" s="158"/>
      <c r="AKY94" s="158"/>
      <c r="AKZ94" s="158"/>
      <c r="ALA94" s="158"/>
      <c r="ALB94" s="158"/>
      <c r="ALC94" s="158"/>
      <c r="ALD94" s="158"/>
      <c r="ALE94" s="158"/>
      <c r="ALF94" s="158"/>
      <c r="ALG94" s="158"/>
      <c r="ALH94" s="158"/>
      <c r="ALI94" s="158"/>
      <c r="ALJ94" s="158"/>
      <c r="ALK94" s="158"/>
      <c r="ALL94" s="158"/>
      <c r="ALM94" s="158"/>
      <c r="ALN94" s="158"/>
      <c r="ALO94" s="158"/>
    </row>
    <row r="95" customFormat="false" ht="17.6" hidden="false" customHeight="false" outlineLevel="0" collapsed="false">
      <c r="B95" s="86"/>
      <c r="C95" s="30" t="s">
        <v>342</v>
      </c>
      <c r="D95" s="139" t="s">
        <v>371</v>
      </c>
      <c r="E95" s="138" t="s">
        <v>16</v>
      </c>
      <c r="F95" s="138" t="s">
        <v>32</v>
      </c>
      <c r="G95" s="79" t="n">
        <v>9900010910</v>
      </c>
      <c r="H95" s="80"/>
      <c r="I95" s="141" t="n">
        <f aca="false">SUM(J95:P95)</f>
        <v>718900</v>
      </c>
      <c r="J95" s="141" t="n">
        <f aca="false">J96</f>
        <v>765500</v>
      </c>
      <c r="K95" s="74" t="n">
        <f aca="false">K96</f>
        <v>-765500</v>
      </c>
      <c r="L95" s="74" t="n">
        <f aca="false">L96</f>
        <v>0</v>
      </c>
      <c r="M95" s="74" t="n">
        <f aca="false">M96</f>
        <v>718900</v>
      </c>
      <c r="N95" s="74" t="n">
        <f aca="false">N96</f>
        <v>0</v>
      </c>
      <c r="O95" s="141" t="n">
        <f aca="false">O96</f>
        <v>0</v>
      </c>
      <c r="P95" s="142" t="n">
        <f aca="false">P96</f>
        <v>0</v>
      </c>
    </row>
    <row r="96" customFormat="false" ht="32.8" hidden="false" customHeight="false" outlineLevel="0" collapsed="false">
      <c r="B96" s="86"/>
      <c r="C96" s="30" t="s">
        <v>103</v>
      </c>
      <c r="D96" s="139" t="s">
        <v>371</v>
      </c>
      <c r="E96" s="138" t="s">
        <v>16</v>
      </c>
      <c r="F96" s="138" t="s">
        <v>32</v>
      </c>
      <c r="G96" s="79" t="n">
        <v>9900010910</v>
      </c>
      <c r="H96" s="80" t="s">
        <v>104</v>
      </c>
      <c r="I96" s="141" t="n">
        <f aca="false">SUM(J96:P96)</f>
        <v>718900</v>
      </c>
      <c r="J96" s="141" t="n">
        <v>765500</v>
      </c>
      <c r="K96" s="74" t="n">
        <v>-765500</v>
      </c>
      <c r="L96" s="74"/>
      <c r="M96" s="74" t="n">
        <v>718900</v>
      </c>
      <c r="N96" s="74"/>
      <c r="O96" s="141"/>
      <c r="P96" s="142"/>
    </row>
    <row r="97" customFormat="false" ht="32.8" hidden="false" customHeight="false" outlineLevel="0" collapsed="false">
      <c r="B97" s="86"/>
      <c r="C97" s="30" t="s">
        <v>351</v>
      </c>
      <c r="D97" s="139" t="s">
        <v>371</v>
      </c>
      <c r="E97" s="138" t="s">
        <v>16</v>
      </c>
      <c r="F97" s="138" t="s">
        <v>32</v>
      </c>
      <c r="G97" s="79" t="n">
        <v>9960000000</v>
      </c>
      <c r="H97" s="80"/>
      <c r="I97" s="141" t="n">
        <f aca="false">SUM(J97:P97)</f>
        <v>842000</v>
      </c>
      <c r="J97" s="141" t="n">
        <f aca="false">J98</f>
        <v>1530900</v>
      </c>
      <c r="K97" s="74" t="n">
        <f aca="false">K98</f>
        <v>-688900</v>
      </c>
      <c r="L97" s="74" t="n">
        <f aca="false">L98</f>
        <v>0</v>
      </c>
      <c r="M97" s="74" t="n">
        <f aca="false">M98</f>
        <v>0</v>
      </c>
      <c r="N97" s="74" t="n">
        <f aca="false">N98</f>
        <v>0</v>
      </c>
      <c r="O97" s="141" t="n">
        <f aca="false">O98</f>
        <v>0</v>
      </c>
      <c r="P97" s="142" t="n">
        <f aca="false">P98</f>
        <v>0</v>
      </c>
    </row>
    <row r="98" customFormat="false" ht="32.8" hidden="false" customHeight="false" outlineLevel="0" collapsed="false">
      <c r="B98" s="86"/>
      <c r="C98" s="30" t="s">
        <v>352</v>
      </c>
      <c r="D98" s="139" t="s">
        <v>371</v>
      </c>
      <c r="E98" s="138" t="s">
        <v>16</v>
      </c>
      <c r="F98" s="138" t="s">
        <v>32</v>
      </c>
      <c r="G98" s="79" t="n">
        <v>9960010570</v>
      </c>
      <c r="H98" s="80"/>
      <c r="I98" s="141" t="n">
        <f aca="false">SUM(J98:P98)</f>
        <v>842000</v>
      </c>
      <c r="J98" s="141" t="n">
        <f aca="false">J99</f>
        <v>1530900</v>
      </c>
      <c r="K98" s="74" t="n">
        <f aca="false">K99</f>
        <v>-688900</v>
      </c>
      <c r="L98" s="74" t="n">
        <f aca="false">L99</f>
        <v>0</v>
      </c>
      <c r="M98" s="74" t="n">
        <f aca="false">M99</f>
        <v>0</v>
      </c>
      <c r="N98" s="74" t="n">
        <f aca="false">N99</f>
        <v>0</v>
      </c>
      <c r="O98" s="141" t="n">
        <f aca="false">O99</f>
        <v>0</v>
      </c>
      <c r="P98" s="142" t="n">
        <f aca="false">P99</f>
        <v>0</v>
      </c>
    </row>
    <row r="99" customFormat="false" ht="32.8" hidden="false" customHeight="false" outlineLevel="0" collapsed="false">
      <c r="B99" s="86"/>
      <c r="C99" s="30" t="s">
        <v>103</v>
      </c>
      <c r="D99" s="139" t="s">
        <v>371</v>
      </c>
      <c r="E99" s="138" t="s">
        <v>16</v>
      </c>
      <c r="F99" s="138" t="s">
        <v>32</v>
      </c>
      <c r="G99" s="79" t="n">
        <v>9960010570</v>
      </c>
      <c r="H99" s="80" t="s">
        <v>104</v>
      </c>
      <c r="I99" s="141" t="n">
        <f aca="false">SUM(J99:P99)</f>
        <v>842000</v>
      </c>
      <c r="J99" s="141" t="n">
        <v>1530900</v>
      </c>
      <c r="K99" s="74" t="n">
        <v>-688900</v>
      </c>
      <c r="L99" s="74"/>
      <c r="M99" s="74"/>
      <c r="N99" s="74"/>
      <c r="O99" s="141"/>
      <c r="P99" s="142"/>
    </row>
    <row r="100" customFormat="false" ht="17.6" hidden="false" customHeight="false" outlineLevel="0" collapsed="false">
      <c r="B100" s="86"/>
      <c r="C100" s="30" t="s">
        <v>35</v>
      </c>
      <c r="D100" s="139" t="s">
        <v>371</v>
      </c>
      <c r="E100" s="138" t="s">
        <v>20</v>
      </c>
      <c r="F100" s="138" t="s">
        <v>83</v>
      </c>
      <c r="G100" s="79"/>
      <c r="H100" s="80"/>
      <c r="I100" s="141" t="n">
        <f aca="false">SUM(J100:P100)</f>
        <v>51749226.24</v>
      </c>
      <c r="J100" s="141" t="n">
        <f aca="false">J101+J125+J115</f>
        <v>42296100</v>
      </c>
      <c r="K100" s="74" t="n">
        <f aca="false">K101+K125+K115</f>
        <v>3565500</v>
      </c>
      <c r="L100" s="74" t="n">
        <f aca="false">L101+L125+L115</f>
        <v>0</v>
      </c>
      <c r="M100" s="74" t="n">
        <f aca="false">M101+M125+M115</f>
        <v>0</v>
      </c>
      <c r="N100" s="74" t="n">
        <f aca="false">N101+N125+N115</f>
        <v>2161951.24</v>
      </c>
      <c r="O100" s="141" t="n">
        <f aca="false">O101+O125+O115</f>
        <v>3725675</v>
      </c>
      <c r="P100" s="142" t="n">
        <f aca="false">P101+P125+P115</f>
        <v>0</v>
      </c>
    </row>
    <row r="101" customFormat="false" ht="17.6" hidden="false" customHeight="false" outlineLevel="0" collapsed="false">
      <c r="B101" s="86"/>
      <c r="C101" s="30" t="s">
        <v>36</v>
      </c>
      <c r="D101" s="139" t="s">
        <v>371</v>
      </c>
      <c r="E101" s="138" t="s">
        <v>20</v>
      </c>
      <c r="F101" s="138" t="s">
        <v>37</v>
      </c>
      <c r="G101" s="79"/>
      <c r="H101" s="80"/>
      <c r="I101" s="141" t="n">
        <f aca="false">SUM(J101:P101)</f>
        <v>46229700</v>
      </c>
      <c r="J101" s="141" t="n">
        <f aca="false">J102+J109</f>
        <v>35524100</v>
      </c>
      <c r="K101" s="74" t="n">
        <f aca="false">K102+K109</f>
        <v>7434500</v>
      </c>
      <c r="L101" s="74" t="n">
        <f aca="false">L102+L109</f>
        <v>0</v>
      </c>
      <c r="M101" s="74" t="n">
        <f aca="false">M102+M109</f>
        <v>0</v>
      </c>
      <c r="N101" s="74" t="n">
        <f aca="false">N102+N109</f>
        <v>0</v>
      </c>
      <c r="O101" s="141" t="n">
        <f aca="false">O102+O109</f>
        <v>3271100</v>
      </c>
      <c r="P101" s="142" t="n">
        <f aca="false">P102+P109</f>
        <v>0</v>
      </c>
    </row>
    <row r="102" customFormat="false" ht="32.8" hidden="false" customHeight="false" outlineLevel="0" collapsed="false">
      <c r="B102" s="86"/>
      <c r="C102" s="30" t="s">
        <v>128</v>
      </c>
      <c r="D102" s="139" t="s">
        <v>371</v>
      </c>
      <c r="E102" s="138" t="s">
        <v>20</v>
      </c>
      <c r="F102" s="138" t="s">
        <v>37</v>
      </c>
      <c r="G102" s="79" t="n">
        <v>5200000000</v>
      </c>
      <c r="H102" s="80"/>
      <c r="I102" s="141" t="n">
        <f aca="false">SUM(J102:P102)</f>
        <v>46229500</v>
      </c>
      <c r="J102" s="141" t="n">
        <f aca="false">J103</f>
        <v>32524100</v>
      </c>
      <c r="K102" s="74" t="n">
        <f aca="false">K103</f>
        <v>10434300</v>
      </c>
      <c r="L102" s="74" t="n">
        <f aca="false">L103</f>
        <v>0</v>
      </c>
      <c r="M102" s="74" t="n">
        <f aca="false">M103</f>
        <v>0</v>
      </c>
      <c r="N102" s="74" t="n">
        <f aca="false">N103</f>
        <v>0</v>
      </c>
      <c r="O102" s="141" t="n">
        <f aca="false">O103</f>
        <v>3271100</v>
      </c>
      <c r="P102" s="142" t="n">
        <f aca="false">P103</f>
        <v>0</v>
      </c>
    </row>
    <row r="103" customFormat="false" ht="17.6" hidden="false" customHeight="false" outlineLevel="0" collapsed="false">
      <c r="B103" s="86"/>
      <c r="C103" s="88" t="s">
        <v>133</v>
      </c>
      <c r="D103" s="139" t="s">
        <v>371</v>
      </c>
      <c r="E103" s="138" t="s">
        <v>20</v>
      </c>
      <c r="F103" s="138" t="s">
        <v>37</v>
      </c>
      <c r="G103" s="79" t="n">
        <v>5240000000</v>
      </c>
      <c r="H103" s="80"/>
      <c r="I103" s="141" t="n">
        <f aca="false">SUM(J103:P103)</f>
        <v>46229500</v>
      </c>
      <c r="J103" s="141" t="n">
        <f aca="false">J104</f>
        <v>32524100</v>
      </c>
      <c r="K103" s="74" t="n">
        <f aca="false">K104</f>
        <v>10434300</v>
      </c>
      <c r="L103" s="74" t="n">
        <f aca="false">L104</f>
        <v>0</v>
      </c>
      <c r="M103" s="74" t="n">
        <f aca="false">M104</f>
        <v>0</v>
      </c>
      <c r="N103" s="74" t="n">
        <f aca="false">N104</f>
        <v>0</v>
      </c>
      <c r="O103" s="141" t="n">
        <f aca="false">O104</f>
        <v>3271100</v>
      </c>
      <c r="P103" s="142" t="n">
        <f aca="false">P104</f>
        <v>0</v>
      </c>
    </row>
    <row r="104" customFormat="false" ht="32.8" hidden="false" customHeight="false" outlineLevel="0" collapsed="false">
      <c r="B104" s="86"/>
      <c r="C104" s="88" t="s">
        <v>130</v>
      </c>
      <c r="D104" s="139" t="s">
        <v>371</v>
      </c>
      <c r="E104" s="138" t="s">
        <v>20</v>
      </c>
      <c r="F104" s="138" t="s">
        <v>37</v>
      </c>
      <c r="G104" s="79" t="n">
        <v>5240000590</v>
      </c>
      <c r="H104" s="80"/>
      <c r="I104" s="141" t="n">
        <f aca="false">SUM(J104:P104)</f>
        <v>46229500</v>
      </c>
      <c r="J104" s="141" t="n">
        <f aca="false">J105+J106+J108+J107</f>
        <v>32524100</v>
      </c>
      <c r="K104" s="74" t="n">
        <f aca="false">K105+K106+K108+K107</f>
        <v>10434300</v>
      </c>
      <c r="L104" s="74" t="n">
        <f aca="false">L105+L106+L108+L107</f>
        <v>0</v>
      </c>
      <c r="M104" s="74" t="n">
        <f aca="false">M105+M106+M108+M107</f>
        <v>0</v>
      </c>
      <c r="N104" s="74" t="n">
        <f aca="false">N105+N106+N108+N107</f>
        <v>0</v>
      </c>
      <c r="O104" s="141" t="n">
        <f aca="false">O105+O106+O108+O107</f>
        <v>3271100</v>
      </c>
      <c r="P104" s="142" t="n">
        <f aca="false">P105+P106+P108+P107</f>
        <v>0</v>
      </c>
    </row>
    <row r="105" customFormat="false" ht="64.15" hidden="false" customHeight="false" outlineLevel="0" collapsed="false">
      <c r="B105" s="86"/>
      <c r="C105" s="30" t="s">
        <v>100</v>
      </c>
      <c r="D105" s="139" t="s">
        <v>371</v>
      </c>
      <c r="E105" s="138" t="s">
        <v>20</v>
      </c>
      <c r="F105" s="138" t="s">
        <v>37</v>
      </c>
      <c r="G105" s="79" t="n">
        <v>5240000590</v>
      </c>
      <c r="H105" s="80" t="s">
        <v>101</v>
      </c>
      <c r="I105" s="141" t="n">
        <f aca="false">SUM(J105:P105)</f>
        <v>33080300</v>
      </c>
      <c r="J105" s="141" t="n">
        <v>18867600</v>
      </c>
      <c r="K105" s="74" t="n">
        <v>10941600</v>
      </c>
      <c r="L105" s="74"/>
      <c r="M105" s="74"/>
      <c r="N105" s="74"/>
      <c r="O105" s="141" t="n">
        <v>3271100</v>
      </c>
      <c r="P105" s="142"/>
    </row>
    <row r="106" customFormat="false" ht="32.8" hidden="false" customHeight="false" outlineLevel="0" collapsed="false">
      <c r="B106" s="86"/>
      <c r="C106" s="30" t="s">
        <v>103</v>
      </c>
      <c r="D106" s="139" t="s">
        <v>371</v>
      </c>
      <c r="E106" s="138" t="s">
        <v>20</v>
      </c>
      <c r="F106" s="138" t="s">
        <v>37</v>
      </c>
      <c r="G106" s="79" t="n">
        <v>5240000590</v>
      </c>
      <c r="H106" s="80" t="s">
        <v>104</v>
      </c>
      <c r="I106" s="141" t="n">
        <f aca="false">SUM(J106:P106)</f>
        <v>1128200</v>
      </c>
      <c r="J106" s="141" t="n">
        <v>1637400</v>
      </c>
      <c r="K106" s="74" t="n">
        <v>-509200</v>
      </c>
      <c r="L106" s="74"/>
      <c r="M106" s="74"/>
      <c r="N106" s="74"/>
      <c r="O106" s="141"/>
      <c r="P106" s="142"/>
    </row>
    <row r="107" customFormat="false" ht="17.6" hidden="false" customHeight="false" outlineLevel="0" collapsed="false">
      <c r="B107" s="86"/>
      <c r="C107" s="30" t="s">
        <v>126</v>
      </c>
      <c r="D107" s="139" t="s">
        <v>371</v>
      </c>
      <c r="E107" s="138" t="s">
        <v>20</v>
      </c>
      <c r="F107" s="138" t="s">
        <v>37</v>
      </c>
      <c r="G107" s="79" t="n">
        <v>5240000590</v>
      </c>
      <c r="H107" s="80" t="s">
        <v>127</v>
      </c>
      <c r="I107" s="141" t="n">
        <f aca="false">SUM(J107:P107)</f>
        <v>12000000</v>
      </c>
      <c r="J107" s="141" t="n">
        <v>12000000</v>
      </c>
      <c r="K107" s="74" t="n">
        <v>0</v>
      </c>
      <c r="L107" s="74"/>
      <c r="M107" s="74"/>
      <c r="N107" s="74"/>
      <c r="O107" s="141"/>
      <c r="P107" s="142"/>
    </row>
    <row r="108" customFormat="false" ht="17.6" hidden="false" customHeight="false" outlineLevel="0" collapsed="false">
      <c r="B108" s="86"/>
      <c r="C108" s="30" t="s">
        <v>106</v>
      </c>
      <c r="D108" s="139" t="s">
        <v>371</v>
      </c>
      <c r="E108" s="138" t="s">
        <v>20</v>
      </c>
      <c r="F108" s="138" t="s">
        <v>37</v>
      </c>
      <c r="G108" s="79" t="n">
        <v>5240000590</v>
      </c>
      <c r="H108" s="80" t="s">
        <v>107</v>
      </c>
      <c r="I108" s="141" t="n">
        <f aca="false">SUM(J108:P108)</f>
        <v>21000</v>
      </c>
      <c r="J108" s="141" t="n">
        <v>19100</v>
      </c>
      <c r="K108" s="74" t="n">
        <v>1900</v>
      </c>
      <c r="L108" s="74"/>
      <c r="M108" s="74"/>
      <c r="N108" s="74"/>
      <c r="O108" s="141"/>
      <c r="P108" s="142"/>
    </row>
    <row r="109" customFormat="false" ht="32.8" hidden="false" customHeight="false" outlineLevel="0" collapsed="false">
      <c r="B109" s="86"/>
      <c r="C109" s="30" t="s">
        <v>337</v>
      </c>
      <c r="D109" s="139" t="s">
        <v>371</v>
      </c>
      <c r="E109" s="138" t="s">
        <v>20</v>
      </c>
      <c r="F109" s="138" t="s">
        <v>37</v>
      </c>
      <c r="G109" s="79" t="n">
        <v>9900000000</v>
      </c>
      <c r="H109" s="80"/>
      <c r="I109" s="141" t="n">
        <f aca="false">SUM(J109:P109)</f>
        <v>200</v>
      </c>
      <c r="J109" s="141" t="n">
        <f aca="false">J110</f>
        <v>3000000</v>
      </c>
      <c r="K109" s="74" t="n">
        <f aca="false">K110</f>
        <v>-2999800</v>
      </c>
      <c r="L109" s="74" t="n">
        <f aca="false">L110</f>
        <v>0</v>
      </c>
      <c r="M109" s="74" t="n">
        <f aca="false">M110</f>
        <v>0</v>
      </c>
      <c r="N109" s="74" t="n">
        <f aca="false">N110</f>
        <v>0</v>
      </c>
      <c r="O109" s="141" t="n">
        <f aca="false">O110</f>
        <v>0</v>
      </c>
      <c r="P109" s="142" t="n">
        <f aca="false">P110</f>
        <v>0</v>
      </c>
    </row>
    <row r="110" customFormat="false" ht="48.5" hidden="false" customHeight="false" outlineLevel="0" collapsed="false">
      <c r="B110" s="86"/>
      <c r="C110" s="30" t="s">
        <v>344</v>
      </c>
      <c r="D110" s="139" t="s">
        <v>371</v>
      </c>
      <c r="E110" s="138" t="s">
        <v>20</v>
      </c>
      <c r="F110" s="138" t="s">
        <v>37</v>
      </c>
      <c r="G110" s="79" t="n">
        <v>9900200000</v>
      </c>
      <c r="H110" s="80"/>
      <c r="I110" s="141" t="n">
        <f aca="false">SUM(J110:P110)</f>
        <v>200</v>
      </c>
      <c r="J110" s="141" t="n">
        <f aca="false">J111+J113</f>
        <v>3000000</v>
      </c>
      <c r="K110" s="74" t="n">
        <f aca="false">K111+K113</f>
        <v>-2999800</v>
      </c>
      <c r="L110" s="74" t="n">
        <f aca="false">L111+L113</f>
        <v>0</v>
      </c>
      <c r="M110" s="74" t="n">
        <f aca="false">M111+M113</f>
        <v>0</v>
      </c>
      <c r="N110" s="74" t="n">
        <f aca="false">N111+N113</f>
        <v>0</v>
      </c>
      <c r="O110" s="141" t="n">
        <f aca="false">O111+O113</f>
        <v>0</v>
      </c>
      <c r="P110" s="142" t="n">
        <f aca="false">P111+P113</f>
        <v>0</v>
      </c>
    </row>
    <row r="111" customFormat="false" ht="52.9" hidden="false" customHeight="true" outlineLevel="0" collapsed="false">
      <c r="B111" s="86"/>
      <c r="C111" s="30" t="s">
        <v>344</v>
      </c>
      <c r="D111" s="139" t="s">
        <v>371</v>
      </c>
      <c r="E111" s="138" t="s">
        <v>20</v>
      </c>
      <c r="F111" s="138" t="s">
        <v>37</v>
      </c>
      <c r="G111" s="79" t="n">
        <v>9900210010</v>
      </c>
      <c r="H111" s="80"/>
      <c r="I111" s="141" t="n">
        <f aca="false">SUM(J111:P111)</f>
        <v>100</v>
      </c>
      <c r="J111" s="141" t="n">
        <f aca="false">J112</f>
        <v>1500000</v>
      </c>
      <c r="K111" s="74" t="n">
        <f aca="false">K112</f>
        <v>-1499900</v>
      </c>
      <c r="L111" s="74" t="n">
        <f aca="false">L112</f>
        <v>0</v>
      </c>
      <c r="M111" s="74" t="n">
        <f aca="false">M112</f>
        <v>0</v>
      </c>
      <c r="N111" s="74" t="n">
        <f aca="false">N112</f>
        <v>0</v>
      </c>
      <c r="O111" s="141" t="n">
        <f aca="false">O112</f>
        <v>0</v>
      </c>
      <c r="P111" s="142" t="n">
        <f aca="false">P112</f>
        <v>0</v>
      </c>
    </row>
    <row r="112" customFormat="false" ht="32.8" hidden="false" customHeight="false" outlineLevel="0" collapsed="false">
      <c r="B112" s="86"/>
      <c r="C112" s="30" t="s">
        <v>103</v>
      </c>
      <c r="D112" s="139" t="s">
        <v>371</v>
      </c>
      <c r="E112" s="138" t="s">
        <v>20</v>
      </c>
      <c r="F112" s="138" t="s">
        <v>37</v>
      </c>
      <c r="G112" s="79" t="n">
        <v>9900210010</v>
      </c>
      <c r="H112" s="80" t="s">
        <v>104</v>
      </c>
      <c r="I112" s="141" t="n">
        <f aca="false">SUM(J112:P112)</f>
        <v>100</v>
      </c>
      <c r="J112" s="141" t="n">
        <v>1500000</v>
      </c>
      <c r="K112" s="74" t="n">
        <v>-1499900</v>
      </c>
      <c r="L112" s="74" t="n">
        <v>0</v>
      </c>
      <c r="M112" s="74" t="n">
        <v>0</v>
      </c>
      <c r="N112" s="74" t="n">
        <v>0</v>
      </c>
      <c r="O112" s="141" t="n">
        <v>0</v>
      </c>
      <c r="P112" s="142" t="n">
        <v>0</v>
      </c>
    </row>
    <row r="113" customFormat="false" ht="32.8" hidden="false" customHeight="false" outlineLevel="0" collapsed="false">
      <c r="B113" s="86"/>
      <c r="C113" s="30" t="s">
        <v>346</v>
      </c>
      <c r="D113" s="139" t="s">
        <v>371</v>
      </c>
      <c r="E113" s="138" t="s">
        <v>20</v>
      </c>
      <c r="F113" s="138" t="s">
        <v>37</v>
      </c>
      <c r="G113" s="79" t="n">
        <v>9900210020</v>
      </c>
      <c r="H113" s="80"/>
      <c r="I113" s="141" t="n">
        <f aca="false">SUM(J113:P113)</f>
        <v>100</v>
      </c>
      <c r="J113" s="141" t="n">
        <f aca="false">J114</f>
        <v>1500000</v>
      </c>
      <c r="K113" s="74" t="n">
        <f aca="false">K114</f>
        <v>-1499900</v>
      </c>
      <c r="L113" s="74" t="n">
        <f aca="false">L114</f>
        <v>0</v>
      </c>
      <c r="M113" s="74" t="n">
        <f aca="false">M114</f>
        <v>0</v>
      </c>
      <c r="N113" s="74" t="n">
        <f aca="false">N114</f>
        <v>0</v>
      </c>
      <c r="O113" s="141" t="n">
        <f aca="false">O114</f>
        <v>0</v>
      </c>
      <c r="P113" s="142" t="n">
        <f aca="false">P114</f>
        <v>0</v>
      </c>
    </row>
    <row r="114" customFormat="false" ht="32.8" hidden="false" customHeight="false" outlineLevel="0" collapsed="false">
      <c r="B114" s="86"/>
      <c r="C114" s="30" t="s">
        <v>103</v>
      </c>
      <c r="D114" s="139" t="s">
        <v>371</v>
      </c>
      <c r="E114" s="138" t="s">
        <v>20</v>
      </c>
      <c r="F114" s="138" t="s">
        <v>37</v>
      </c>
      <c r="G114" s="79" t="n">
        <v>9900210020</v>
      </c>
      <c r="H114" s="80" t="s">
        <v>104</v>
      </c>
      <c r="I114" s="141" t="n">
        <f aca="false">SUM(J114:P114)</f>
        <v>100</v>
      </c>
      <c r="J114" s="141" t="n">
        <v>1500000</v>
      </c>
      <c r="K114" s="74" t="n">
        <v>-1499900</v>
      </c>
      <c r="L114" s="74" t="n">
        <v>0</v>
      </c>
      <c r="M114" s="74" t="n">
        <v>0</v>
      </c>
      <c r="N114" s="74" t="n">
        <v>0</v>
      </c>
      <c r="O114" s="141" t="n">
        <v>0</v>
      </c>
      <c r="P114" s="142" t="n">
        <v>0</v>
      </c>
    </row>
    <row r="115" customFormat="false" ht="32.8" hidden="false" customHeight="false" outlineLevel="0" collapsed="false">
      <c r="B115" s="86"/>
      <c r="C115" s="30" t="s">
        <v>38</v>
      </c>
      <c r="D115" s="139" t="s">
        <v>371</v>
      </c>
      <c r="E115" s="138" t="s">
        <v>20</v>
      </c>
      <c r="F115" s="138" t="s">
        <v>39</v>
      </c>
      <c r="G115" s="79"/>
      <c r="H115" s="80"/>
      <c r="I115" s="141" t="n">
        <f aca="false">SUM(J115:P115)</f>
        <v>2868526.24</v>
      </c>
      <c r="J115" s="141" t="n">
        <f aca="false">J116</f>
        <v>252000</v>
      </c>
      <c r="K115" s="74" t="n">
        <f aca="false">K116</f>
        <v>0</v>
      </c>
      <c r="L115" s="74" t="n">
        <f aca="false">L116</f>
        <v>0</v>
      </c>
      <c r="M115" s="74" t="n">
        <f aca="false">M116</f>
        <v>0</v>
      </c>
      <c r="N115" s="74" t="n">
        <f aca="false">N116+N120</f>
        <v>2161951.24</v>
      </c>
      <c r="O115" s="141" t="n">
        <f aca="false">O116+O120</f>
        <v>454575</v>
      </c>
      <c r="P115" s="142" t="n">
        <f aca="false">P116</f>
        <v>0</v>
      </c>
    </row>
    <row r="116" customFormat="false" ht="32.8" hidden="false" customHeight="false" outlineLevel="0" collapsed="false">
      <c r="B116" s="86"/>
      <c r="C116" s="30" t="s">
        <v>97</v>
      </c>
      <c r="D116" s="139" t="s">
        <v>371</v>
      </c>
      <c r="E116" s="138" t="s">
        <v>20</v>
      </c>
      <c r="F116" s="138" t="s">
        <v>39</v>
      </c>
      <c r="G116" s="79" t="n">
        <v>5000000000</v>
      </c>
      <c r="H116" s="80"/>
      <c r="I116" s="141" t="n">
        <f aca="false">SUM(J116:P116)</f>
        <v>252000</v>
      </c>
      <c r="J116" s="141" t="n">
        <f aca="false">J117</f>
        <v>252000</v>
      </c>
      <c r="K116" s="74" t="n">
        <f aca="false">K117</f>
        <v>0</v>
      </c>
      <c r="L116" s="74" t="n">
        <f aca="false">L117</f>
        <v>0</v>
      </c>
      <c r="M116" s="74" t="n">
        <f aca="false">M117</f>
        <v>0</v>
      </c>
      <c r="N116" s="74" t="n">
        <f aca="false">N117</f>
        <v>0</v>
      </c>
      <c r="O116" s="141" t="n">
        <f aca="false">O117</f>
        <v>0</v>
      </c>
      <c r="P116" s="142" t="n">
        <f aca="false">P117</f>
        <v>0</v>
      </c>
    </row>
    <row r="117" customFormat="false" ht="32.8" hidden="false" customHeight="false" outlineLevel="0" collapsed="false">
      <c r="B117" s="86"/>
      <c r="C117" s="30" t="s">
        <v>374</v>
      </c>
      <c r="D117" s="139" t="s">
        <v>371</v>
      </c>
      <c r="E117" s="138" t="s">
        <v>20</v>
      </c>
      <c r="F117" s="138" t="s">
        <v>39</v>
      </c>
      <c r="G117" s="79" t="n">
        <v>5010000000</v>
      </c>
      <c r="H117" s="80"/>
      <c r="I117" s="141" t="n">
        <f aca="false">SUM(J117:P117)</f>
        <v>252000</v>
      </c>
      <c r="J117" s="141" t="n">
        <f aca="false">J118</f>
        <v>252000</v>
      </c>
      <c r="K117" s="74" t="n">
        <f aca="false">K118</f>
        <v>0</v>
      </c>
      <c r="L117" s="74" t="n">
        <f aca="false">L118</f>
        <v>0</v>
      </c>
      <c r="M117" s="74" t="n">
        <f aca="false">M118</f>
        <v>0</v>
      </c>
      <c r="N117" s="74" t="n">
        <f aca="false">N118</f>
        <v>0</v>
      </c>
      <c r="O117" s="141" t="n">
        <f aca="false">O118</f>
        <v>0</v>
      </c>
      <c r="P117" s="142" t="n">
        <f aca="false">P118</f>
        <v>0</v>
      </c>
    </row>
    <row r="118" customFormat="false" ht="132" hidden="false" customHeight="true" outlineLevel="0" collapsed="false">
      <c r="B118" s="86"/>
      <c r="C118" s="30" t="s">
        <v>102</v>
      </c>
      <c r="D118" s="139" t="s">
        <v>371</v>
      </c>
      <c r="E118" s="138" t="s">
        <v>20</v>
      </c>
      <c r="F118" s="138" t="s">
        <v>39</v>
      </c>
      <c r="G118" s="79" t="n">
        <v>5010060070</v>
      </c>
      <c r="H118" s="80"/>
      <c r="I118" s="141" t="n">
        <f aca="false">SUM(J118:P118)</f>
        <v>252000</v>
      </c>
      <c r="J118" s="141" t="n">
        <f aca="false">J119</f>
        <v>252000</v>
      </c>
      <c r="K118" s="74" t="n">
        <f aca="false">K119</f>
        <v>0</v>
      </c>
      <c r="L118" s="74" t="n">
        <f aca="false">L119</f>
        <v>0</v>
      </c>
      <c r="M118" s="74" t="n">
        <f aca="false">M119</f>
        <v>0</v>
      </c>
      <c r="N118" s="74" t="n">
        <f aca="false">N119</f>
        <v>0</v>
      </c>
      <c r="O118" s="141" t="n">
        <f aca="false">O119</f>
        <v>0</v>
      </c>
      <c r="P118" s="142" t="n">
        <f aca="false">P119</f>
        <v>0</v>
      </c>
    </row>
    <row r="119" customFormat="false" ht="32.8" hidden="false" customHeight="false" outlineLevel="0" collapsed="false">
      <c r="B119" s="86"/>
      <c r="C119" s="30" t="s">
        <v>103</v>
      </c>
      <c r="D119" s="139" t="s">
        <v>371</v>
      </c>
      <c r="E119" s="138" t="s">
        <v>20</v>
      </c>
      <c r="F119" s="138" t="s">
        <v>39</v>
      </c>
      <c r="G119" s="79" t="n">
        <v>5010060070</v>
      </c>
      <c r="H119" s="80" t="s">
        <v>104</v>
      </c>
      <c r="I119" s="141" t="n">
        <f aca="false">SUM(J119:P119)</f>
        <v>252000</v>
      </c>
      <c r="J119" s="141" t="n">
        <v>252000</v>
      </c>
      <c r="K119" s="74" t="n">
        <v>0</v>
      </c>
      <c r="L119" s="74"/>
      <c r="M119" s="74"/>
      <c r="N119" s="74"/>
      <c r="O119" s="141"/>
      <c r="P119" s="142"/>
    </row>
    <row r="120" customFormat="false" ht="32.8" hidden="false" customHeight="false" outlineLevel="0" collapsed="false">
      <c r="B120" s="86"/>
      <c r="C120" s="30" t="s">
        <v>337</v>
      </c>
      <c r="D120" s="139" t="s">
        <v>371</v>
      </c>
      <c r="E120" s="138" t="s">
        <v>20</v>
      </c>
      <c r="F120" s="138" t="s">
        <v>39</v>
      </c>
      <c r="G120" s="79" t="n">
        <v>9900000000</v>
      </c>
      <c r="H120" s="80"/>
      <c r="I120" s="141" t="n">
        <f aca="false">SUM(J120:P120)</f>
        <v>2616526.24</v>
      </c>
      <c r="J120" s="141"/>
      <c r="K120" s="74"/>
      <c r="L120" s="74"/>
      <c r="M120" s="74"/>
      <c r="N120" s="74" t="n">
        <f aca="false">N121</f>
        <v>2161951.24</v>
      </c>
      <c r="O120" s="141" t="n">
        <f aca="false">O121</f>
        <v>454575</v>
      </c>
      <c r="P120" s="142"/>
    </row>
    <row r="121" customFormat="false" ht="48.5" hidden="false" customHeight="false" outlineLevel="0" collapsed="false">
      <c r="B121" s="86"/>
      <c r="C121" s="30" t="s">
        <v>344</v>
      </c>
      <c r="D121" s="139" t="s">
        <v>371</v>
      </c>
      <c r="E121" s="138" t="s">
        <v>20</v>
      </c>
      <c r="F121" s="138" t="s">
        <v>39</v>
      </c>
      <c r="G121" s="79" t="n">
        <v>9900200000</v>
      </c>
      <c r="H121" s="80"/>
      <c r="I121" s="141" t="n">
        <f aca="false">SUM(J121:P121)</f>
        <v>2616526.24</v>
      </c>
      <c r="J121" s="141"/>
      <c r="K121" s="74"/>
      <c r="L121" s="74"/>
      <c r="M121" s="74"/>
      <c r="N121" s="74" t="n">
        <f aca="false">N122</f>
        <v>2161951.24</v>
      </c>
      <c r="O121" s="141" t="n">
        <f aca="false">O122</f>
        <v>454575</v>
      </c>
      <c r="P121" s="142"/>
    </row>
    <row r="122" customFormat="false" ht="48.5" hidden="false" customHeight="false" outlineLevel="0" collapsed="false">
      <c r="B122" s="86"/>
      <c r="C122" s="30" t="s">
        <v>344</v>
      </c>
      <c r="D122" s="139" t="s">
        <v>371</v>
      </c>
      <c r="E122" s="138" t="s">
        <v>20</v>
      </c>
      <c r="F122" s="138" t="s">
        <v>39</v>
      </c>
      <c r="G122" s="79" t="n">
        <v>9900210010</v>
      </c>
      <c r="H122" s="80"/>
      <c r="I122" s="141" t="n">
        <f aca="false">SUM(J122:P122)</f>
        <v>2616526.24</v>
      </c>
      <c r="J122" s="141"/>
      <c r="K122" s="74"/>
      <c r="L122" s="74"/>
      <c r="M122" s="74"/>
      <c r="N122" s="74" t="n">
        <f aca="false">N123</f>
        <v>2161951.24</v>
      </c>
      <c r="O122" s="141" t="n">
        <f aca="false">O123+O124</f>
        <v>454575</v>
      </c>
      <c r="P122" s="142"/>
    </row>
    <row r="123" customFormat="false" ht="32.8" hidden="false" customHeight="false" outlineLevel="0" collapsed="false">
      <c r="B123" s="86"/>
      <c r="C123" s="30" t="s">
        <v>103</v>
      </c>
      <c r="D123" s="139" t="s">
        <v>371</v>
      </c>
      <c r="E123" s="138" t="s">
        <v>20</v>
      </c>
      <c r="F123" s="138" t="s">
        <v>39</v>
      </c>
      <c r="G123" s="79" t="n">
        <v>9900210010</v>
      </c>
      <c r="H123" s="80" t="s">
        <v>104</v>
      </c>
      <c r="I123" s="141" t="n">
        <f aca="false">SUM(J123:P123)</f>
        <v>2161951.24</v>
      </c>
      <c r="J123" s="141"/>
      <c r="K123" s="74"/>
      <c r="L123" s="74"/>
      <c r="M123" s="74"/>
      <c r="N123" s="74" t="n">
        <f aca="false">286200+450000+711552.54+614198.7+100000</f>
        <v>2161951.24</v>
      </c>
      <c r="O123" s="141"/>
      <c r="P123" s="142"/>
    </row>
    <row r="124" customFormat="false" ht="17.35" hidden="false" customHeight="false" outlineLevel="0" collapsed="false">
      <c r="B124" s="86"/>
      <c r="C124" s="30" t="s">
        <v>345</v>
      </c>
      <c r="D124" s="139" t="s">
        <v>371</v>
      </c>
      <c r="E124" s="138" t="s">
        <v>20</v>
      </c>
      <c r="F124" s="138" t="s">
        <v>39</v>
      </c>
      <c r="G124" s="79" t="n">
        <v>9900210010</v>
      </c>
      <c r="H124" s="80" t="s">
        <v>143</v>
      </c>
      <c r="I124" s="141" t="n">
        <f aca="false">SUM(J124:P124)</f>
        <v>454575</v>
      </c>
      <c r="J124" s="141"/>
      <c r="K124" s="74"/>
      <c r="L124" s="74"/>
      <c r="M124" s="74"/>
      <c r="N124" s="74"/>
      <c r="O124" s="141" t="n">
        <v>454575</v>
      </c>
      <c r="P124" s="142"/>
    </row>
    <row r="125" customFormat="false" ht="32.8" hidden="false" customHeight="false" outlineLevel="0" collapsed="false">
      <c r="B125" s="86"/>
      <c r="C125" s="30" t="s">
        <v>40</v>
      </c>
      <c r="D125" s="139" t="s">
        <v>371</v>
      </c>
      <c r="E125" s="138" t="s">
        <v>20</v>
      </c>
      <c r="F125" s="138" t="s">
        <v>41</v>
      </c>
      <c r="G125" s="79"/>
      <c r="H125" s="80"/>
      <c r="I125" s="141" t="n">
        <f aca="false">SUM(J125:P125)</f>
        <v>2651000</v>
      </c>
      <c r="J125" s="141" t="n">
        <f aca="false">J126+J131+J138</f>
        <v>6520000</v>
      </c>
      <c r="K125" s="74" t="n">
        <f aca="false">K126+K131+K138+K142</f>
        <v>-3869000</v>
      </c>
      <c r="L125" s="74" t="n">
        <f aca="false">L126+L131+L138</f>
        <v>0</v>
      </c>
      <c r="M125" s="74" t="n">
        <f aca="false">M126+M131+M138</f>
        <v>0</v>
      </c>
      <c r="N125" s="74" t="n">
        <f aca="false">N126+N131+N138</f>
        <v>0</v>
      </c>
      <c r="O125" s="141" t="n">
        <f aca="false">O126+O131+O138</f>
        <v>0</v>
      </c>
      <c r="P125" s="142" t="n">
        <f aca="false">P126+P131+P138</f>
        <v>0</v>
      </c>
    </row>
    <row r="126" customFormat="false" ht="64.15" hidden="false" customHeight="false" outlineLevel="0" collapsed="false">
      <c r="B126" s="86"/>
      <c r="C126" s="30" t="s">
        <v>282</v>
      </c>
      <c r="D126" s="139" t="s">
        <v>371</v>
      </c>
      <c r="E126" s="138" t="s">
        <v>20</v>
      </c>
      <c r="F126" s="138" t="s">
        <v>41</v>
      </c>
      <c r="G126" s="79" t="n">
        <v>6600000000</v>
      </c>
      <c r="H126" s="80"/>
      <c r="I126" s="141" t="n">
        <f aca="false">SUM(J126:P126)</f>
        <v>2238500</v>
      </c>
      <c r="J126" s="141" t="n">
        <f aca="false">J127</f>
        <v>6070000</v>
      </c>
      <c r="K126" s="74" t="n">
        <f aca="false">K127</f>
        <v>-3831500</v>
      </c>
      <c r="L126" s="74" t="n">
        <f aca="false">L127</f>
        <v>0</v>
      </c>
      <c r="M126" s="74" t="n">
        <f aca="false">M127</f>
        <v>0</v>
      </c>
      <c r="N126" s="74" t="n">
        <f aca="false">N127</f>
        <v>0</v>
      </c>
      <c r="O126" s="141" t="n">
        <f aca="false">O127</f>
        <v>0</v>
      </c>
      <c r="P126" s="142" t="n">
        <f aca="false">P127</f>
        <v>0</v>
      </c>
    </row>
    <row r="127" customFormat="false" ht="32.8" hidden="false" customHeight="false" outlineLevel="0" collapsed="false">
      <c r="B127" s="86"/>
      <c r="C127" s="30" t="s">
        <v>283</v>
      </c>
      <c r="D127" s="139" t="s">
        <v>371</v>
      </c>
      <c r="E127" s="138" t="s">
        <v>20</v>
      </c>
      <c r="F127" s="138" t="s">
        <v>41</v>
      </c>
      <c r="G127" s="79" t="n">
        <v>6610000000</v>
      </c>
      <c r="H127" s="80"/>
      <c r="I127" s="141" t="n">
        <f aca="false">SUM(J127:P127)</f>
        <v>2238500</v>
      </c>
      <c r="J127" s="141" t="n">
        <f aca="false">J128</f>
        <v>6070000</v>
      </c>
      <c r="K127" s="74" t="n">
        <f aca="false">K128</f>
        <v>-3831500</v>
      </c>
      <c r="L127" s="74" t="n">
        <f aca="false">L128</f>
        <v>0</v>
      </c>
      <c r="M127" s="74" t="n">
        <f aca="false">M128</f>
        <v>0</v>
      </c>
      <c r="N127" s="74" t="n">
        <f aca="false">N128</f>
        <v>0</v>
      </c>
      <c r="O127" s="141" t="n">
        <f aca="false">O128</f>
        <v>0</v>
      </c>
      <c r="P127" s="142" t="n">
        <f aca="false">P128</f>
        <v>0</v>
      </c>
    </row>
    <row r="128" customFormat="false" ht="65.6" hidden="false" customHeight="true" outlineLevel="0" collapsed="false">
      <c r="B128" s="86"/>
      <c r="C128" s="30" t="s">
        <v>375</v>
      </c>
      <c r="D128" s="139" t="s">
        <v>371</v>
      </c>
      <c r="E128" s="138" t="s">
        <v>20</v>
      </c>
      <c r="F128" s="138" t="s">
        <v>41</v>
      </c>
      <c r="G128" s="79" t="n">
        <v>6610010040</v>
      </c>
      <c r="H128" s="80"/>
      <c r="I128" s="141" t="n">
        <f aca="false">SUM(J128:P128)</f>
        <v>2238500</v>
      </c>
      <c r="J128" s="141" t="n">
        <f aca="false">J129</f>
        <v>6070000</v>
      </c>
      <c r="K128" s="74" t="n">
        <f aca="false">K129</f>
        <v>-3831500</v>
      </c>
      <c r="L128" s="74" t="n">
        <f aca="false">L129</f>
        <v>0</v>
      </c>
      <c r="M128" s="74" t="n">
        <f aca="false">M129</f>
        <v>0</v>
      </c>
      <c r="N128" s="74" t="n">
        <f aca="false">N129</f>
        <v>0</v>
      </c>
      <c r="O128" s="141" t="n">
        <f aca="false">O129+O130</f>
        <v>0</v>
      </c>
      <c r="P128" s="142" t="n">
        <f aca="false">P129</f>
        <v>0</v>
      </c>
    </row>
    <row r="129" customFormat="false" ht="32.8" hidden="false" customHeight="false" outlineLevel="0" collapsed="false">
      <c r="B129" s="86"/>
      <c r="C129" s="30" t="s">
        <v>103</v>
      </c>
      <c r="D129" s="139" t="s">
        <v>371</v>
      </c>
      <c r="E129" s="138" t="s">
        <v>20</v>
      </c>
      <c r="F129" s="138" t="s">
        <v>41</v>
      </c>
      <c r="G129" s="79" t="n">
        <v>6610010040</v>
      </c>
      <c r="H129" s="80" t="s">
        <v>104</v>
      </c>
      <c r="I129" s="141" t="n">
        <f aca="false">SUM(J129:P129)</f>
        <v>2188500</v>
      </c>
      <c r="J129" s="141" t="n">
        <v>6070000</v>
      </c>
      <c r="K129" s="74" t="n">
        <v>-3831500</v>
      </c>
      <c r="L129" s="74" t="n">
        <v>0</v>
      </c>
      <c r="M129" s="74" t="n">
        <v>0</v>
      </c>
      <c r="N129" s="74" t="n">
        <v>0</v>
      </c>
      <c r="O129" s="141" t="n">
        <v>-50000</v>
      </c>
      <c r="P129" s="142" t="n">
        <v>0</v>
      </c>
    </row>
    <row r="130" customFormat="false" ht="17.35" hidden="false" customHeight="false" outlineLevel="0" collapsed="false">
      <c r="B130" s="86"/>
      <c r="C130" s="30" t="s">
        <v>106</v>
      </c>
      <c r="D130" s="139" t="s">
        <v>371</v>
      </c>
      <c r="E130" s="138" t="s">
        <v>20</v>
      </c>
      <c r="F130" s="138" t="s">
        <v>41</v>
      </c>
      <c r="G130" s="79" t="n">
        <v>6610010040</v>
      </c>
      <c r="H130" s="80" t="s">
        <v>107</v>
      </c>
      <c r="I130" s="141" t="n">
        <f aca="false">SUM(J130:P130)</f>
        <v>50000</v>
      </c>
      <c r="J130" s="141"/>
      <c r="K130" s="74"/>
      <c r="L130" s="74"/>
      <c r="M130" s="74"/>
      <c r="N130" s="74"/>
      <c r="O130" s="141" t="n">
        <v>50000</v>
      </c>
      <c r="P130" s="142"/>
    </row>
    <row r="131" customFormat="false" ht="48.5" hidden="false" customHeight="false" outlineLevel="0" collapsed="false">
      <c r="B131" s="86"/>
      <c r="C131" s="30" t="s">
        <v>286</v>
      </c>
      <c r="D131" s="139" t="s">
        <v>371</v>
      </c>
      <c r="E131" s="138" t="s">
        <v>20</v>
      </c>
      <c r="F131" s="138" t="s">
        <v>41</v>
      </c>
      <c r="G131" s="79" t="n">
        <v>6700000000</v>
      </c>
      <c r="H131" s="80"/>
      <c r="I131" s="141" t="n">
        <f aca="false">SUM(J131:P131)</f>
        <v>110000</v>
      </c>
      <c r="J131" s="141" t="n">
        <f aca="false">J132+J135</f>
        <v>350000</v>
      </c>
      <c r="K131" s="74" t="n">
        <f aca="false">K132+K135</f>
        <v>-240000</v>
      </c>
      <c r="L131" s="74" t="n">
        <f aca="false">L132+L135</f>
        <v>0</v>
      </c>
      <c r="M131" s="74" t="n">
        <f aca="false">M132+M135</f>
        <v>0</v>
      </c>
      <c r="N131" s="74" t="n">
        <f aca="false">N132+N135</f>
        <v>0</v>
      </c>
      <c r="O131" s="141" t="n">
        <f aca="false">O132+O135</f>
        <v>0</v>
      </c>
      <c r="P131" s="142" t="n">
        <f aca="false">P132+P135</f>
        <v>0</v>
      </c>
    </row>
    <row r="132" customFormat="false" ht="32.8" hidden="false" customHeight="false" outlineLevel="0" collapsed="false">
      <c r="B132" s="86"/>
      <c r="C132" s="30" t="s">
        <v>287</v>
      </c>
      <c r="D132" s="139" t="s">
        <v>371</v>
      </c>
      <c r="E132" s="138" t="s">
        <v>20</v>
      </c>
      <c r="F132" s="138" t="s">
        <v>41</v>
      </c>
      <c r="G132" s="79" t="n">
        <v>6710000000</v>
      </c>
      <c r="H132" s="80"/>
      <c r="I132" s="141" t="n">
        <f aca="false">SUM(J132:P132)</f>
        <v>27500</v>
      </c>
      <c r="J132" s="141" t="n">
        <f aca="false">J133</f>
        <v>200000</v>
      </c>
      <c r="K132" s="74" t="n">
        <f aca="false">K133</f>
        <v>-172500</v>
      </c>
      <c r="L132" s="74" t="n">
        <f aca="false">L133</f>
        <v>0</v>
      </c>
      <c r="M132" s="74" t="n">
        <f aca="false">M133</f>
        <v>0</v>
      </c>
      <c r="N132" s="74" t="n">
        <f aca="false">N133</f>
        <v>0</v>
      </c>
      <c r="O132" s="141" t="n">
        <f aca="false">O133</f>
        <v>0</v>
      </c>
      <c r="P132" s="142" t="n">
        <f aca="false">P133</f>
        <v>0</v>
      </c>
    </row>
    <row r="133" customFormat="false" ht="17.6" hidden="false" customHeight="false" outlineLevel="0" collapsed="false">
      <c r="B133" s="86"/>
      <c r="C133" s="30" t="s">
        <v>288</v>
      </c>
      <c r="D133" s="139" t="s">
        <v>371</v>
      </c>
      <c r="E133" s="138" t="s">
        <v>20</v>
      </c>
      <c r="F133" s="138" t="s">
        <v>41</v>
      </c>
      <c r="G133" s="79" t="n">
        <v>6710010220</v>
      </c>
      <c r="H133" s="80"/>
      <c r="I133" s="141" t="n">
        <f aca="false">SUM(J133:P133)</f>
        <v>27500</v>
      </c>
      <c r="J133" s="141" t="n">
        <f aca="false">J134</f>
        <v>200000</v>
      </c>
      <c r="K133" s="74" t="n">
        <f aca="false">K134</f>
        <v>-172500</v>
      </c>
      <c r="L133" s="74" t="n">
        <f aca="false">L134</f>
        <v>0</v>
      </c>
      <c r="M133" s="74" t="n">
        <f aca="false">M134</f>
        <v>0</v>
      </c>
      <c r="N133" s="74" t="n">
        <f aca="false">N134</f>
        <v>0</v>
      </c>
      <c r="O133" s="141" t="n">
        <f aca="false">O134</f>
        <v>0</v>
      </c>
      <c r="P133" s="142" t="n">
        <f aca="false">P134</f>
        <v>0</v>
      </c>
    </row>
    <row r="134" customFormat="false" ht="32.8" hidden="false" customHeight="false" outlineLevel="0" collapsed="false">
      <c r="B134" s="86"/>
      <c r="C134" s="30" t="s">
        <v>103</v>
      </c>
      <c r="D134" s="139" t="s">
        <v>371</v>
      </c>
      <c r="E134" s="138" t="s">
        <v>20</v>
      </c>
      <c r="F134" s="138" t="s">
        <v>41</v>
      </c>
      <c r="G134" s="79" t="n">
        <v>6710010220</v>
      </c>
      <c r="H134" s="80" t="s">
        <v>104</v>
      </c>
      <c r="I134" s="141" t="n">
        <f aca="false">SUM(J134:P134)</f>
        <v>27500</v>
      </c>
      <c r="J134" s="141" t="n">
        <v>200000</v>
      </c>
      <c r="K134" s="74" t="n">
        <v>-172500</v>
      </c>
      <c r="L134" s="74"/>
      <c r="M134" s="74"/>
      <c r="N134" s="74"/>
      <c r="O134" s="141"/>
      <c r="P134" s="142"/>
    </row>
    <row r="135" customFormat="false" ht="32.8" hidden="false" customHeight="false" outlineLevel="0" collapsed="false">
      <c r="B135" s="86"/>
      <c r="C135" s="30" t="s">
        <v>289</v>
      </c>
      <c r="D135" s="139" t="s">
        <v>371</v>
      </c>
      <c r="E135" s="138" t="s">
        <v>20</v>
      </c>
      <c r="F135" s="138" t="s">
        <v>41</v>
      </c>
      <c r="G135" s="79" t="n">
        <v>6720000000</v>
      </c>
      <c r="H135" s="80"/>
      <c r="I135" s="141" t="n">
        <f aca="false">SUM(J135:P135)</f>
        <v>82500</v>
      </c>
      <c r="J135" s="141" t="n">
        <f aca="false">J136</f>
        <v>150000</v>
      </c>
      <c r="K135" s="74" t="n">
        <f aca="false">K136</f>
        <v>-67500</v>
      </c>
      <c r="L135" s="74" t="n">
        <f aca="false">L136</f>
        <v>0</v>
      </c>
      <c r="M135" s="74" t="n">
        <f aca="false">M136</f>
        <v>0</v>
      </c>
      <c r="N135" s="74" t="n">
        <f aca="false">N136</f>
        <v>0</v>
      </c>
      <c r="O135" s="141" t="n">
        <f aca="false">O136</f>
        <v>0</v>
      </c>
      <c r="P135" s="142" t="n">
        <f aca="false">P136</f>
        <v>0</v>
      </c>
    </row>
    <row r="136" customFormat="false" ht="32.8" hidden="false" customHeight="false" outlineLevel="0" collapsed="false">
      <c r="B136" s="86"/>
      <c r="C136" s="30" t="s">
        <v>290</v>
      </c>
      <c r="D136" s="139" t="s">
        <v>371</v>
      </c>
      <c r="E136" s="138" t="s">
        <v>20</v>
      </c>
      <c r="F136" s="138" t="s">
        <v>41</v>
      </c>
      <c r="G136" s="79" t="n">
        <v>6720010530</v>
      </c>
      <c r="H136" s="80"/>
      <c r="I136" s="141" t="n">
        <f aca="false">SUM(J136:P136)</f>
        <v>82500</v>
      </c>
      <c r="J136" s="141" t="n">
        <f aca="false">J137</f>
        <v>150000</v>
      </c>
      <c r="K136" s="74" t="n">
        <f aca="false">K137</f>
        <v>-67500</v>
      </c>
      <c r="L136" s="74" t="n">
        <f aca="false">L137</f>
        <v>0</v>
      </c>
      <c r="M136" s="74" t="n">
        <f aca="false">M137</f>
        <v>0</v>
      </c>
      <c r="N136" s="74" t="n">
        <f aca="false">N137</f>
        <v>0</v>
      </c>
      <c r="O136" s="141" t="n">
        <f aca="false">O137</f>
        <v>0</v>
      </c>
      <c r="P136" s="142" t="n">
        <f aca="false">P137</f>
        <v>0</v>
      </c>
    </row>
    <row r="137" customFormat="false" ht="32.8" hidden="false" customHeight="false" outlineLevel="0" collapsed="false">
      <c r="B137" s="86"/>
      <c r="C137" s="30" t="s">
        <v>103</v>
      </c>
      <c r="D137" s="139" t="s">
        <v>371</v>
      </c>
      <c r="E137" s="138" t="s">
        <v>20</v>
      </c>
      <c r="F137" s="138" t="s">
        <v>41</v>
      </c>
      <c r="G137" s="79" t="n">
        <v>6720010530</v>
      </c>
      <c r="H137" s="80" t="s">
        <v>104</v>
      </c>
      <c r="I137" s="141" t="n">
        <f aca="false">SUM(J137:P137)</f>
        <v>82500</v>
      </c>
      <c r="J137" s="141" t="n">
        <v>150000</v>
      </c>
      <c r="K137" s="74" t="n">
        <v>-67500</v>
      </c>
      <c r="L137" s="74"/>
      <c r="M137" s="74"/>
      <c r="N137" s="74"/>
      <c r="O137" s="141"/>
      <c r="P137" s="142"/>
    </row>
    <row r="138" customFormat="false" ht="17.35" hidden="false" customHeight="false" outlineLevel="0" collapsed="false">
      <c r="B138" s="86"/>
      <c r="C138" s="30" t="s">
        <v>292</v>
      </c>
      <c r="D138" s="139" t="s">
        <v>371</v>
      </c>
      <c r="E138" s="138" t="s">
        <v>20</v>
      </c>
      <c r="F138" s="138" t="s">
        <v>41</v>
      </c>
      <c r="G138" s="79" t="n">
        <v>6800000000</v>
      </c>
      <c r="H138" s="80"/>
      <c r="I138" s="141" t="n">
        <f aca="false">SUM(J138:P138)</f>
        <v>27500</v>
      </c>
      <c r="J138" s="141" t="n">
        <f aca="false">J139</f>
        <v>100000</v>
      </c>
      <c r="K138" s="74" t="n">
        <f aca="false">K139</f>
        <v>-72500</v>
      </c>
      <c r="L138" s="74" t="n">
        <f aca="false">L139</f>
        <v>0</v>
      </c>
      <c r="M138" s="74" t="n">
        <f aca="false">M139</f>
        <v>0</v>
      </c>
      <c r="N138" s="74" t="n">
        <f aca="false">N139</f>
        <v>0</v>
      </c>
      <c r="O138" s="141" t="n">
        <f aca="false">O139</f>
        <v>0</v>
      </c>
      <c r="P138" s="142" t="n">
        <f aca="false">P139</f>
        <v>0</v>
      </c>
    </row>
    <row r="139" customFormat="false" ht="32.8" hidden="false" customHeight="false" outlineLevel="0" collapsed="false">
      <c r="B139" s="86"/>
      <c r="C139" s="30" t="s">
        <v>293</v>
      </c>
      <c r="D139" s="139" t="s">
        <v>371</v>
      </c>
      <c r="E139" s="138" t="s">
        <v>20</v>
      </c>
      <c r="F139" s="138" t="s">
        <v>41</v>
      </c>
      <c r="G139" s="79" t="n">
        <v>6810000000</v>
      </c>
      <c r="H139" s="80"/>
      <c r="I139" s="141" t="n">
        <f aca="false">SUM(J139:P139)</f>
        <v>27500</v>
      </c>
      <c r="J139" s="141" t="n">
        <f aca="false">J140</f>
        <v>100000</v>
      </c>
      <c r="K139" s="74" t="n">
        <f aca="false">K140</f>
        <v>-72500</v>
      </c>
      <c r="L139" s="74" t="n">
        <f aca="false">L140</f>
        <v>0</v>
      </c>
      <c r="M139" s="74" t="n">
        <f aca="false">M140</f>
        <v>0</v>
      </c>
      <c r="N139" s="74" t="n">
        <f aca="false">N140</f>
        <v>0</v>
      </c>
      <c r="O139" s="141" t="n">
        <f aca="false">O140</f>
        <v>0</v>
      </c>
      <c r="P139" s="142" t="n">
        <f aca="false">P140</f>
        <v>0</v>
      </c>
    </row>
    <row r="140" customFormat="false" ht="17.35" hidden="false" customHeight="false" outlineLevel="0" collapsed="false">
      <c r="B140" s="86"/>
      <c r="C140" s="30" t="s">
        <v>294</v>
      </c>
      <c r="D140" s="139" t="s">
        <v>371</v>
      </c>
      <c r="E140" s="138" t="s">
        <v>20</v>
      </c>
      <c r="F140" s="138" t="s">
        <v>41</v>
      </c>
      <c r="G140" s="79" t="n">
        <v>6810010490</v>
      </c>
      <c r="H140" s="80"/>
      <c r="I140" s="141" t="n">
        <f aca="false">SUM(J140:P140)</f>
        <v>27500</v>
      </c>
      <c r="J140" s="141" t="n">
        <f aca="false">J141</f>
        <v>100000</v>
      </c>
      <c r="K140" s="74" t="n">
        <f aca="false">K141</f>
        <v>-72500</v>
      </c>
      <c r="L140" s="74" t="n">
        <f aca="false">L141</f>
        <v>0</v>
      </c>
      <c r="M140" s="74" t="n">
        <f aca="false">M141</f>
        <v>0</v>
      </c>
      <c r="N140" s="74" t="n">
        <f aca="false">N141</f>
        <v>0</v>
      </c>
      <c r="O140" s="141" t="n">
        <f aca="false">O141</f>
        <v>0</v>
      </c>
      <c r="P140" s="142" t="n">
        <f aca="false">P141</f>
        <v>0</v>
      </c>
    </row>
    <row r="141" customFormat="false" ht="32.8" hidden="false" customHeight="false" outlineLevel="0" collapsed="false">
      <c r="B141" s="86"/>
      <c r="C141" s="30" t="s">
        <v>103</v>
      </c>
      <c r="D141" s="139" t="s">
        <v>371</v>
      </c>
      <c r="E141" s="138" t="s">
        <v>20</v>
      </c>
      <c r="F141" s="138" t="s">
        <v>41</v>
      </c>
      <c r="G141" s="79" t="n">
        <v>6810010490</v>
      </c>
      <c r="H141" s="80" t="s">
        <v>104</v>
      </c>
      <c r="I141" s="141" t="n">
        <f aca="false">SUM(J141:P141)</f>
        <v>27500</v>
      </c>
      <c r="J141" s="141" t="n">
        <v>100000</v>
      </c>
      <c r="K141" s="74" t="n">
        <v>-72500</v>
      </c>
      <c r="L141" s="74"/>
      <c r="M141" s="74"/>
      <c r="N141" s="74"/>
      <c r="O141" s="141"/>
      <c r="P141" s="142"/>
    </row>
    <row r="142" customFormat="false" ht="32.8" hidden="false" customHeight="false" outlineLevel="0" collapsed="false">
      <c r="B142" s="86"/>
      <c r="C142" s="30" t="s">
        <v>310</v>
      </c>
      <c r="D142" s="139" t="s">
        <v>371</v>
      </c>
      <c r="E142" s="138" t="s">
        <v>20</v>
      </c>
      <c r="F142" s="138" t="s">
        <v>41</v>
      </c>
      <c r="G142" s="79" t="n">
        <v>7100000000</v>
      </c>
      <c r="H142" s="80"/>
      <c r="I142" s="141" t="n">
        <f aca="false">SUM(J142:P142)</f>
        <v>275000</v>
      </c>
      <c r="J142" s="141" t="n">
        <v>0</v>
      </c>
      <c r="K142" s="74" t="n">
        <f aca="false">K143</f>
        <v>275000</v>
      </c>
      <c r="L142" s="74" t="n">
        <f aca="false">L143</f>
        <v>0</v>
      </c>
      <c r="M142" s="74" t="n">
        <f aca="false">M143</f>
        <v>0</v>
      </c>
      <c r="N142" s="74" t="n">
        <f aca="false">N143</f>
        <v>0</v>
      </c>
      <c r="O142" s="141" t="n">
        <f aca="false">O143</f>
        <v>0</v>
      </c>
      <c r="P142" s="142" t="n">
        <f aca="false">P143</f>
        <v>0</v>
      </c>
    </row>
    <row r="143" customFormat="false" ht="32.8" hidden="false" customHeight="false" outlineLevel="0" collapsed="false">
      <c r="B143" s="86"/>
      <c r="C143" s="30" t="s">
        <v>311</v>
      </c>
      <c r="D143" s="139" t="s">
        <v>371</v>
      </c>
      <c r="E143" s="138" t="s">
        <v>20</v>
      </c>
      <c r="F143" s="138" t="s">
        <v>41</v>
      </c>
      <c r="G143" s="79" t="n">
        <v>7110000000</v>
      </c>
      <c r="H143" s="80"/>
      <c r="I143" s="141" t="n">
        <f aca="false">SUM(J143:P143)</f>
        <v>275000</v>
      </c>
      <c r="J143" s="141" t="n">
        <v>0</v>
      </c>
      <c r="K143" s="74" t="n">
        <f aca="false">K144</f>
        <v>275000</v>
      </c>
      <c r="L143" s="74" t="n">
        <f aca="false">L144</f>
        <v>0</v>
      </c>
      <c r="M143" s="74" t="n">
        <f aca="false">M144</f>
        <v>0</v>
      </c>
      <c r="N143" s="74" t="n">
        <f aca="false">N144</f>
        <v>0</v>
      </c>
      <c r="O143" s="141" t="n">
        <f aca="false">O144</f>
        <v>0</v>
      </c>
      <c r="P143" s="142" t="n">
        <f aca="false">P144</f>
        <v>0</v>
      </c>
    </row>
    <row r="144" customFormat="false" ht="32.8" hidden="false" customHeight="false" outlineLevel="0" collapsed="false">
      <c r="B144" s="86"/>
      <c r="C144" s="30" t="s">
        <v>312</v>
      </c>
      <c r="D144" s="139" t="s">
        <v>371</v>
      </c>
      <c r="E144" s="138" t="s">
        <v>20</v>
      </c>
      <c r="F144" s="138" t="s">
        <v>41</v>
      </c>
      <c r="G144" s="79" t="n">
        <v>7110010610</v>
      </c>
      <c r="H144" s="80"/>
      <c r="I144" s="141" t="n">
        <f aca="false">SUM(J144:P144)</f>
        <v>275000</v>
      </c>
      <c r="J144" s="141" t="n">
        <v>0</v>
      </c>
      <c r="K144" s="74" t="n">
        <f aca="false">K145</f>
        <v>275000</v>
      </c>
      <c r="L144" s="74" t="n">
        <f aca="false">L145</f>
        <v>0</v>
      </c>
      <c r="M144" s="74" t="n">
        <f aca="false">M145</f>
        <v>0</v>
      </c>
      <c r="N144" s="74" t="n">
        <f aca="false">N145</f>
        <v>0</v>
      </c>
      <c r="O144" s="141" t="n">
        <f aca="false">O145</f>
        <v>0</v>
      </c>
      <c r="P144" s="142" t="n">
        <f aca="false">P145</f>
        <v>0</v>
      </c>
    </row>
    <row r="145" customFormat="false" ht="32.8" hidden="false" customHeight="false" outlineLevel="0" collapsed="false">
      <c r="B145" s="86"/>
      <c r="C145" s="30" t="s">
        <v>103</v>
      </c>
      <c r="D145" s="139" t="s">
        <v>371</v>
      </c>
      <c r="E145" s="138" t="s">
        <v>20</v>
      </c>
      <c r="F145" s="138" t="s">
        <v>41</v>
      </c>
      <c r="G145" s="79" t="n">
        <v>7110010610</v>
      </c>
      <c r="H145" s="80" t="s">
        <v>104</v>
      </c>
      <c r="I145" s="141" t="n">
        <f aca="false">SUM(J145:P145)</f>
        <v>275000</v>
      </c>
      <c r="J145" s="141" t="n">
        <v>0</v>
      </c>
      <c r="K145" s="74" t="n">
        <v>275000</v>
      </c>
      <c r="L145" s="74"/>
      <c r="M145" s="74"/>
      <c r="N145" s="74"/>
      <c r="O145" s="141"/>
      <c r="P145" s="142"/>
    </row>
    <row r="146" customFormat="false" ht="17.6" hidden="false" customHeight="false" outlineLevel="0" collapsed="false">
      <c r="B146" s="86"/>
      <c r="C146" s="30" t="s">
        <v>43</v>
      </c>
      <c r="D146" s="139" t="s">
        <v>371</v>
      </c>
      <c r="E146" s="138" t="s">
        <v>23</v>
      </c>
      <c r="F146" s="138" t="s">
        <v>83</v>
      </c>
      <c r="G146" s="79"/>
      <c r="H146" s="80"/>
      <c r="I146" s="141" t="n">
        <f aca="false">SUM(J146:P146)</f>
        <v>218904797.32</v>
      </c>
      <c r="J146" s="141" t="n">
        <f aca="false">J152+J147+J162</f>
        <v>10576000</v>
      </c>
      <c r="K146" s="74" t="n">
        <f aca="false">K152+K147+K162</f>
        <v>1084600</v>
      </c>
      <c r="L146" s="74" t="n">
        <f aca="false">L152+L147+L162</f>
        <v>185923000</v>
      </c>
      <c r="M146" s="74" t="n">
        <f aca="false">M152+M147+M162</f>
        <v>0</v>
      </c>
      <c r="N146" s="74" t="n">
        <f aca="false">N152+N147+N162</f>
        <v>15570897.32</v>
      </c>
      <c r="O146" s="141" t="n">
        <f aca="false">O152+O147+O162</f>
        <v>5750300</v>
      </c>
      <c r="P146" s="142" t="n">
        <f aca="false">P152+P147+P162</f>
        <v>0</v>
      </c>
    </row>
    <row r="147" customFormat="false" ht="17.6" hidden="false" customHeight="false" outlineLevel="0" collapsed="false">
      <c r="B147" s="86"/>
      <c r="C147" s="30" t="s">
        <v>45</v>
      </c>
      <c r="D147" s="139" t="s">
        <v>371</v>
      </c>
      <c r="E147" s="138" t="s">
        <v>23</v>
      </c>
      <c r="F147" s="138" t="s">
        <v>46</v>
      </c>
      <c r="G147" s="79"/>
      <c r="H147" s="80"/>
      <c r="I147" s="141" t="n">
        <f aca="false">SUM(J147:P147)</f>
        <v>11396000</v>
      </c>
      <c r="J147" s="141" t="n">
        <f aca="false">J148</f>
        <v>1250000</v>
      </c>
      <c r="K147" s="74" t="n">
        <f aca="false">K148</f>
        <v>125000</v>
      </c>
      <c r="L147" s="74" t="n">
        <f aca="false">L148</f>
        <v>0</v>
      </c>
      <c r="M147" s="74" t="n">
        <f aca="false">M148</f>
        <v>0</v>
      </c>
      <c r="N147" s="74" t="n">
        <f aca="false">N148</f>
        <v>10021000</v>
      </c>
      <c r="O147" s="141" t="n">
        <f aca="false">O148</f>
        <v>0</v>
      </c>
      <c r="P147" s="142" t="n">
        <f aca="false">P148</f>
        <v>0</v>
      </c>
    </row>
    <row r="148" customFormat="false" ht="32.8" hidden="false" customHeight="false" outlineLevel="0" collapsed="false">
      <c r="B148" s="86"/>
      <c r="C148" s="30" t="s">
        <v>232</v>
      </c>
      <c r="D148" s="139" t="s">
        <v>371</v>
      </c>
      <c r="E148" s="138" t="s">
        <v>23</v>
      </c>
      <c r="F148" s="138" t="s">
        <v>46</v>
      </c>
      <c r="G148" s="79" t="n">
        <v>6200000000</v>
      </c>
      <c r="H148" s="80"/>
      <c r="I148" s="141" t="n">
        <f aca="false">SUM(J148:P148)</f>
        <v>11396000</v>
      </c>
      <c r="J148" s="141" t="n">
        <f aca="false">J149</f>
        <v>1250000</v>
      </c>
      <c r="K148" s="74" t="n">
        <f aca="false">K149</f>
        <v>125000</v>
      </c>
      <c r="L148" s="74" t="n">
        <f aca="false">L149</f>
        <v>0</v>
      </c>
      <c r="M148" s="74" t="n">
        <f aca="false">M149</f>
        <v>0</v>
      </c>
      <c r="N148" s="74" t="n">
        <f aca="false">N149</f>
        <v>10021000</v>
      </c>
      <c r="O148" s="141" t="n">
        <f aca="false">O149</f>
        <v>0</v>
      </c>
      <c r="P148" s="142" t="n">
        <f aca="false">P149</f>
        <v>0</v>
      </c>
    </row>
    <row r="149" customFormat="false" ht="32.8" hidden="false" customHeight="false" outlineLevel="0" collapsed="false">
      <c r="B149" s="86"/>
      <c r="C149" s="30" t="s">
        <v>233</v>
      </c>
      <c r="D149" s="139" t="s">
        <v>371</v>
      </c>
      <c r="E149" s="138" t="s">
        <v>23</v>
      </c>
      <c r="F149" s="138" t="s">
        <v>46</v>
      </c>
      <c r="G149" s="79" t="n">
        <v>6240000000</v>
      </c>
      <c r="H149" s="80"/>
      <c r="I149" s="141" t="n">
        <f aca="false">SUM(J149:P149)</f>
        <v>11396000</v>
      </c>
      <c r="J149" s="141" t="n">
        <f aca="false">J150</f>
        <v>1250000</v>
      </c>
      <c r="K149" s="74" t="n">
        <f aca="false">K150</f>
        <v>125000</v>
      </c>
      <c r="L149" s="74" t="n">
        <f aca="false">L150</f>
        <v>0</v>
      </c>
      <c r="M149" s="74" t="n">
        <f aca="false">M150</f>
        <v>0</v>
      </c>
      <c r="N149" s="74" t="n">
        <f aca="false">N150</f>
        <v>10021000</v>
      </c>
      <c r="O149" s="141" t="n">
        <f aca="false">O150</f>
        <v>0</v>
      </c>
      <c r="P149" s="142" t="n">
        <f aca="false">P150</f>
        <v>0</v>
      </c>
    </row>
    <row r="150" customFormat="false" ht="48.5" hidden="false" customHeight="false" outlineLevel="0" collapsed="false">
      <c r="B150" s="86"/>
      <c r="C150" s="30" t="s">
        <v>234</v>
      </c>
      <c r="D150" s="139" t="s">
        <v>371</v>
      </c>
      <c r="E150" s="138" t="s">
        <v>23</v>
      </c>
      <c r="F150" s="138" t="s">
        <v>46</v>
      </c>
      <c r="G150" s="79" t="n">
        <v>6240010070</v>
      </c>
      <c r="H150" s="80"/>
      <c r="I150" s="141" t="n">
        <f aca="false">SUM(J150:P150)</f>
        <v>11396000</v>
      </c>
      <c r="J150" s="141" t="n">
        <f aca="false">J151</f>
        <v>1250000</v>
      </c>
      <c r="K150" s="74" t="n">
        <f aca="false">K151</f>
        <v>125000</v>
      </c>
      <c r="L150" s="74" t="n">
        <f aca="false">L151</f>
        <v>0</v>
      </c>
      <c r="M150" s="74" t="n">
        <f aca="false">M151</f>
        <v>0</v>
      </c>
      <c r="N150" s="74" t="n">
        <f aca="false">N151</f>
        <v>10021000</v>
      </c>
      <c r="O150" s="141" t="n">
        <f aca="false">O151</f>
        <v>0</v>
      </c>
      <c r="P150" s="142" t="n">
        <f aca="false">P151</f>
        <v>0</v>
      </c>
    </row>
    <row r="151" customFormat="false" ht="32.8" hidden="false" customHeight="false" outlineLevel="0" collapsed="false">
      <c r="B151" s="86"/>
      <c r="C151" s="30" t="s">
        <v>103</v>
      </c>
      <c r="D151" s="139" t="s">
        <v>371</v>
      </c>
      <c r="E151" s="138" t="s">
        <v>23</v>
      </c>
      <c r="F151" s="138" t="s">
        <v>46</v>
      </c>
      <c r="G151" s="79" t="n">
        <v>6240010070</v>
      </c>
      <c r="H151" s="80" t="s">
        <v>104</v>
      </c>
      <c r="I151" s="141" t="n">
        <f aca="false">SUM(J151:P151)</f>
        <v>11396000</v>
      </c>
      <c r="J151" s="141" t="n">
        <v>1250000</v>
      </c>
      <c r="K151" s="74" t="n">
        <v>125000</v>
      </c>
      <c r="L151" s="74"/>
      <c r="M151" s="74"/>
      <c r="N151" s="74" t="n">
        <v>10021000</v>
      </c>
      <c r="O151" s="141"/>
      <c r="P151" s="142"/>
    </row>
    <row r="152" customFormat="false" ht="17.6" hidden="false" customHeight="false" outlineLevel="0" collapsed="false">
      <c r="B152" s="86"/>
      <c r="C152" s="30" t="s">
        <v>47</v>
      </c>
      <c r="D152" s="139" t="s">
        <v>371</v>
      </c>
      <c r="E152" s="138" t="s">
        <v>23</v>
      </c>
      <c r="F152" s="138" t="s">
        <v>37</v>
      </c>
      <c r="G152" s="79"/>
      <c r="H152" s="80"/>
      <c r="I152" s="141" t="n">
        <f aca="false">SUM(J152:P152)</f>
        <v>206023797.32</v>
      </c>
      <c r="J152" s="141" t="n">
        <f aca="false">J153</f>
        <v>8466000</v>
      </c>
      <c r="K152" s="74" t="n">
        <f aca="false">K153</f>
        <v>547600</v>
      </c>
      <c r="L152" s="74" t="n">
        <f aca="false">L153</f>
        <v>185923000</v>
      </c>
      <c r="M152" s="74" t="n">
        <f aca="false">M153</f>
        <v>0</v>
      </c>
      <c r="N152" s="74" t="n">
        <f aca="false">N153</f>
        <v>5336897.32</v>
      </c>
      <c r="O152" s="141" t="n">
        <f aca="false">O153</f>
        <v>5750300</v>
      </c>
      <c r="P152" s="142" t="n">
        <f aca="false">P153</f>
        <v>0</v>
      </c>
    </row>
    <row r="153" customFormat="false" ht="48.5" hidden="false" customHeight="false" outlineLevel="0" collapsed="false">
      <c r="B153" s="86"/>
      <c r="C153" s="88" t="s">
        <v>240</v>
      </c>
      <c r="D153" s="139" t="s">
        <v>371</v>
      </c>
      <c r="E153" s="138" t="s">
        <v>23</v>
      </c>
      <c r="F153" s="138" t="s">
        <v>37</v>
      </c>
      <c r="G153" s="79" t="n">
        <v>6400000000</v>
      </c>
      <c r="H153" s="80"/>
      <c r="I153" s="141" t="n">
        <f aca="false">SUM(J153:P153)</f>
        <v>206023797.32</v>
      </c>
      <c r="J153" s="141" t="n">
        <f aca="false">J154</f>
        <v>8466000</v>
      </c>
      <c r="K153" s="74" t="n">
        <f aca="false">K154</f>
        <v>547600</v>
      </c>
      <c r="L153" s="74" t="n">
        <f aca="false">L154+L157</f>
        <v>185923000</v>
      </c>
      <c r="M153" s="74" t="n">
        <f aca="false">M154</f>
        <v>0</v>
      </c>
      <c r="N153" s="74" t="n">
        <f aca="false">N154</f>
        <v>5336897.32</v>
      </c>
      <c r="O153" s="141" t="n">
        <f aca="false">O154</f>
        <v>5750300</v>
      </c>
      <c r="P153" s="142" t="n">
        <f aca="false">P154</f>
        <v>0</v>
      </c>
    </row>
    <row r="154" customFormat="false" ht="32.8" hidden="false" customHeight="false" outlineLevel="0" collapsed="false">
      <c r="B154" s="86"/>
      <c r="C154" s="88" t="s">
        <v>241</v>
      </c>
      <c r="D154" s="139" t="s">
        <v>371</v>
      </c>
      <c r="E154" s="138" t="s">
        <v>23</v>
      </c>
      <c r="F154" s="138" t="s">
        <v>37</v>
      </c>
      <c r="G154" s="79" t="n">
        <v>6410000000</v>
      </c>
      <c r="H154" s="80"/>
      <c r="I154" s="141" t="n">
        <f aca="false">SUM(J154:P154)</f>
        <v>13950497.32</v>
      </c>
      <c r="J154" s="141" t="n">
        <f aca="false">J155</f>
        <v>8466000</v>
      </c>
      <c r="K154" s="141" t="n">
        <f aca="false">K155</f>
        <v>547600</v>
      </c>
      <c r="L154" s="74" t="n">
        <f aca="false">L155</f>
        <v>-6150300</v>
      </c>
      <c r="M154" s="74" t="n">
        <f aca="false">M155</f>
        <v>0</v>
      </c>
      <c r="N154" s="74" t="n">
        <f aca="false">N155</f>
        <v>5336897.32</v>
      </c>
      <c r="O154" s="141" t="n">
        <f aca="false">O155</f>
        <v>5750300</v>
      </c>
      <c r="P154" s="142" t="n">
        <f aca="false">P155</f>
        <v>0</v>
      </c>
    </row>
    <row r="155" customFormat="false" ht="72" hidden="false" customHeight="true" outlineLevel="0" collapsed="false">
      <c r="B155" s="86"/>
      <c r="C155" s="88" t="s">
        <v>242</v>
      </c>
      <c r="D155" s="139" t="s">
        <v>371</v>
      </c>
      <c r="E155" s="138" t="s">
        <v>23</v>
      </c>
      <c r="F155" s="138" t="s">
        <v>37</v>
      </c>
      <c r="G155" s="79" t="s">
        <v>243</v>
      </c>
      <c r="H155" s="80"/>
      <c r="I155" s="141" t="n">
        <f aca="false">SUM(J155:P155)</f>
        <v>13950497.32</v>
      </c>
      <c r="J155" s="141" t="n">
        <f aca="false">J156</f>
        <v>8466000</v>
      </c>
      <c r="K155" s="74" t="n">
        <f aca="false">K156</f>
        <v>547600</v>
      </c>
      <c r="L155" s="74" t="n">
        <f aca="false">L156</f>
        <v>-6150300</v>
      </c>
      <c r="M155" s="74" t="n">
        <f aca="false">M156</f>
        <v>0</v>
      </c>
      <c r="N155" s="74" t="n">
        <f aca="false">N156</f>
        <v>5336897.32</v>
      </c>
      <c r="O155" s="141" t="n">
        <f aca="false">O156</f>
        <v>5750300</v>
      </c>
      <c r="P155" s="142" t="n">
        <f aca="false">P156</f>
        <v>0</v>
      </c>
    </row>
    <row r="156" customFormat="false" ht="32.8" hidden="false" customHeight="false" outlineLevel="0" collapsed="false">
      <c r="B156" s="86"/>
      <c r="C156" s="30" t="s">
        <v>103</v>
      </c>
      <c r="D156" s="139" t="s">
        <v>371</v>
      </c>
      <c r="E156" s="138" t="s">
        <v>23</v>
      </c>
      <c r="F156" s="138" t="s">
        <v>37</v>
      </c>
      <c r="G156" s="79" t="s">
        <v>243</v>
      </c>
      <c r="H156" s="80" t="s">
        <v>104</v>
      </c>
      <c r="I156" s="141" t="n">
        <f aca="false">SUM(J156:P156)</f>
        <v>13950497.32</v>
      </c>
      <c r="J156" s="141" t="n">
        <v>8466000</v>
      </c>
      <c r="K156" s="74" t="n">
        <v>547600</v>
      </c>
      <c r="L156" s="74" t="n">
        <v>-6150300</v>
      </c>
      <c r="M156" s="74"/>
      <c r="N156" s="74" t="n">
        <v>5336897.32</v>
      </c>
      <c r="O156" s="141" t="n">
        <v>5750300</v>
      </c>
      <c r="P156" s="142"/>
    </row>
    <row r="157" customFormat="false" ht="32.8" hidden="false" customHeight="false" outlineLevel="0" collapsed="false">
      <c r="B157" s="86"/>
      <c r="C157" s="30" t="s">
        <v>244</v>
      </c>
      <c r="D157" s="139" t="s">
        <v>371</v>
      </c>
      <c r="E157" s="138" t="s">
        <v>23</v>
      </c>
      <c r="F157" s="138" t="s">
        <v>37</v>
      </c>
      <c r="G157" s="79" t="n">
        <v>6420000000</v>
      </c>
      <c r="H157" s="80"/>
      <c r="I157" s="141" t="n">
        <f aca="false">SUM(J157:P157)</f>
        <v>192073300</v>
      </c>
      <c r="J157" s="141"/>
      <c r="K157" s="74"/>
      <c r="L157" s="74" t="n">
        <f aca="false">L158+L160</f>
        <v>192073300</v>
      </c>
      <c r="M157" s="74" t="n">
        <f aca="false">M158+M160</f>
        <v>0</v>
      </c>
      <c r="N157" s="74" t="n">
        <f aca="false">N158+N160</f>
        <v>0</v>
      </c>
      <c r="O157" s="141" t="n">
        <f aca="false">O158+O160</f>
        <v>0</v>
      </c>
      <c r="P157" s="142" t="n">
        <f aca="false">P158+P160</f>
        <v>0</v>
      </c>
    </row>
    <row r="158" customFormat="false" ht="32.8" hidden="false" customHeight="false" outlineLevel="0" collapsed="false">
      <c r="B158" s="86"/>
      <c r="C158" s="30" t="s">
        <v>245</v>
      </c>
      <c r="D158" s="139" t="s">
        <v>371</v>
      </c>
      <c r="E158" s="138" t="s">
        <v>23</v>
      </c>
      <c r="F158" s="138" t="s">
        <v>37</v>
      </c>
      <c r="G158" s="79" t="s">
        <v>246</v>
      </c>
      <c r="H158" s="80"/>
      <c r="I158" s="141" t="n">
        <f aca="false">SUM(J158:P158)</f>
        <v>191673300</v>
      </c>
      <c r="J158" s="141"/>
      <c r="K158" s="74"/>
      <c r="L158" s="74" t="n">
        <f aca="false">L159</f>
        <v>191673300</v>
      </c>
      <c r="M158" s="74" t="n">
        <f aca="false">M159</f>
        <v>0</v>
      </c>
      <c r="N158" s="74" t="n">
        <f aca="false">N159</f>
        <v>0</v>
      </c>
      <c r="O158" s="141" t="n">
        <f aca="false">O159</f>
        <v>0</v>
      </c>
      <c r="P158" s="142" t="n">
        <f aca="false">P159</f>
        <v>0</v>
      </c>
    </row>
    <row r="159" customFormat="false" ht="32.8" hidden="false" customHeight="false" outlineLevel="0" collapsed="false">
      <c r="B159" s="86"/>
      <c r="C159" s="30" t="s">
        <v>103</v>
      </c>
      <c r="D159" s="139" t="s">
        <v>371</v>
      </c>
      <c r="E159" s="138" t="s">
        <v>23</v>
      </c>
      <c r="F159" s="138" t="s">
        <v>37</v>
      </c>
      <c r="G159" s="79" t="s">
        <v>246</v>
      </c>
      <c r="H159" s="80" t="s">
        <v>104</v>
      </c>
      <c r="I159" s="141" t="n">
        <f aca="false">SUM(J159:P159)</f>
        <v>191673300</v>
      </c>
      <c r="J159" s="141"/>
      <c r="K159" s="74"/>
      <c r="L159" s="74" t="n">
        <v>191673300</v>
      </c>
      <c r="M159" s="74"/>
      <c r="N159" s="74"/>
      <c r="O159" s="141"/>
      <c r="P159" s="142"/>
    </row>
    <row r="160" customFormat="false" ht="32.8" hidden="false" customHeight="false" outlineLevel="0" collapsed="false">
      <c r="B160" s="86"/>
      <c r="C160" s="30" t="s">
        <v>245</v>
      </c>
      <c r="D160" s="139" t="s">
        <v>371</v>
      </c>
      <c r="E160" s="138" t="s">
        <v>23</v>
      </c>
      <c r="F160" s="138" t="s">
        <v>37</v>
      </c>
      <c r="G160" s="79" t="s">
        <v>247</v>
      </c>
      <c r="H160" s="80"/>
      <c r="I160" s="141" t="n">
        <f aca="false">SUM(J160:P160)</f>
        <v>400000</v>
      </c>
      <c r="J160" s="141"/>
      <c r="K160" s="74"/>
      <c r="L160" s="74" t="n">
        <f aca="false">L161</f>
        <v>400000</v>
      </c>
      <c r="M160" s="74" t="n">
        <f aca="false">M161</f>
        <v>0</v>
      </c>
      <c r="N160" s="74" t="n">
        <f aca="false">N161</f>
        <v>0</v>
      </c>
      <c r="O160" s="141" t="n">
        <f aca="false">O161</f>
        <v>0</v>
      </c>
      <c r="P160" s="142" t="n">
        <f aca="false">P161</f>
        <v>0</v>
      </c>
    </row>
    <row r="161" customFormat="false" ht="32.8" hidden="false" customHeight="false" outlineLevel="0" collapsed="false">
      <c r="B161" s="86"/>
      <c r="C161" s="30" t="s">
        <v>103</v>
      </c>
      <c r="D161" s="139" t="s">
        <v>371</v>
      </c>
      <c r="E161" s="138" t="s">
        <v>23</v>
      </c>
      <c r="F161" s="138" t="s">
        <v>37</v>
      </c>
      <c r="G161" s="79" t="s">
        <v>247</v>
      </c>
      <c r="H161" s="80" t="s">
        <v>104</v>
      </c>
      <c r="I161" s="141" t="n">
        <f aca="false">SUM(J161:P161)</f>
        <v>400000</v>
      </c>
      <c r="J161" s="141"/>
      <c r="K161" s="74"/>
      <c r="L161" s="74" t="n">
        <v>400000</v>
      </c>
      <c r="M161" s="74"/>
      <c r="N161" s="74"/>
      <c r="O161" s="141"/>
      <c r="P161" s="142"/>
    </row>
    <row r="162" customFormat="false" ht="17.6" hidden="false" customHeight="false" outlineLevel="0" collapsed="false">
      <c r="B162" s="86"/>
      <c r="C162" s="30" t="s">
        <v>48</v>
      </c>
      <c r="D162" s="139" t="s">
        <v>371</v>
      </c>
      <c r="E162" s="138" t="s">
        <v>23</v>
      </c>
      <c r="F162" s="138" t="s">
        <v>49</v>
      </c>
      <c r="G162" s="79"/>
      <c r="H162" s="80"/>
      <c r="I162" s="141" t="n">
        <f aca="false">SUM(J162:P162)</f>
        <v>1485000</v>
      </c>
      <c r="J162" s="141" t="n">
        <f aca="false">J163+J167</f>
        <v>860000</v>
      </c>
      <c r="K162" s="74" t="n">
        <f aca="false">K163+K167+K171</f>
        <v>412000</v>
      </c>
      <c r="L162" s="74" t="n">
        <f aca="false">L163+L167</f>
        <v>0</v>
      </c>
      <c r="M162" s="74" t="n">
        <f aca="false">M163+M167</f>
        <v>0</v>
      </c>
      <c r="N162" s="74" t="n">
        <f aca="false">N163+N167</f>
        <v>213000</v>
      </c>
      <c r="O162" s="141" t="n">
        <f aca="false">O163+O167</f>
        <v>0</v>
      </c>
      <c r="P162" s="142" t="n">
        <f aca="false">P163+P167</f>
        <v>0</v>
      </c>
    </row>
    <row r="163" customFormat="false" ht="32.8" hidden="false" customHeight="false" outlineLevel="0" collapsed="false">
      <c r="B163" s="86"/>
      <c r="C163" s="30" t="s">
        <v>159</v>
      </c>
      <c r="D163" s="139" t="s">
        <v>371</v>
      </c>
      <c r="E163" s="138" t="s">
        <v>23</v>
      </c>
      <c r="F163" s="138" t="s">
        <v>49</v>
      </c>
      <c r="G163" s="79" t="n">
        <v>5600000000</v>
      </c>
      <c r="H163" s="80"/>
      <c r="I163" s="141" t="n">
        <f aca="false">SUM(J163:P163)</f>
        <v>286000</v>
      </c>
      <c r="J163" s="141" t="n">
        <f aca="false">J164</f>
        <v>520000</v>
      </c>
      <c r="K163" s="74" t="n">
        <f aca="false">K164</f>
        <v>-234000</v>
      </c>
      <c r="L163" s="74" t="n">
        <f aca="false">L164</f>
        <v>0</v>
      </c>
      <c r="M163" s="74" t="n">
        <f aca="false">M164</f>
        <v>0</v>
      </c>
      <c r="N163" s="74" t="n">
        <f aca="false">N164</f>
        <v>0</v>
      </c>
      <c r="O163" s="141" t="n">
        <f aca="false">O164</f>
        <v>0</v>
      </c>
      <c r="P163" s="142" t="n">
        <f aca="false">P164</f>
        <v>0</v>
      </c>
    </row>
    <row r="164" customFormat="false" ht="32.8" hidden="false" customHeight="false" outlineLevel="0" collapsed="false">
      <c r="B164" s="86"/>
      <c r="C164" s="30" t="s">
        <v>160</v>
      </c>
      <c r="D164" s="139" t="s">
        <v>371</v>
      </c>
      <c r="E164" s="138" t="s">
        <v>23</v>
      </c>
      <c r="F164" s="138" t="s">
        <v>49</v>
      </c>
      <c r="G164" s="79" t="n">
        <v>5610000000</v>
      </c>
      <c r="H164" s="80"/>
      <c r="I164" s="141" t="n">
        <f aca="false">SUM(J164:P164)</f>
        <v>286000</v>
      </c>
      <c r="J164" s="141" t="n">
        <f aca="false">J165</f>
        <v>520000</v>
      </c>
      <c r="K164" s="74" t="n">
        <f aca="false">K165</f>
        <v>-234000</v>
      </c>
      <c r="L164" s="74" t="n">
        <f aca="false">L165</f>
        <v>0</v>
      </c>
      <c r="M164" s="74" t="n">
        <f aca="false">M165</f>
        <v>0</v>
      </c>
      <c r="N164" s="74" t="n">
        <f aca="false">N165</f>
        <v>0</v>
      </c>
      <c r="O164" s="141" t="n">
        <f aca="false">O165</f>
        <v>0</v>
      </c>
      <c r="P164" s="142" t="n">
        <f aca="false">P165</f>
        <v>0</v>
      </c>
    </row>
    <row r="165" customFormat="false" ht="32.8" hidden="false" customHeight="false" outlineLevel="0" collapsed="false">
      <c r="B165" s="86"/>
      <c r="C165" s="30" t="s">
        <v>161</v>
      </c>
      <c r="D165" s="139" t="s">
        <v>371</v>
      </c>
      <c r="E165" s="138" t="s">
        <v>23</v>
      </c>
      <c r="F165" s="138" t="s">
        <v>49</v>
      </c>
      <c r="G165" s="79" t="n">
        <v>5610010550</v>
      </c>
      <c r="H165" s="80"/>
      <c r="I165" s="141" t="n">
        <f aca="false">SUM(J165:P165)</f>
        <v>286000</v>
      </c>
      <c r="J165" s="141" t="n">
        <f aca="false">J166</f>
        <v>520000</v>
      </c>
      <c r="K165" s="74" t="n">
        <f aca="false">K166</f>
        <v>-234000</v>
      </c>
      <c r="L165" s="74" t="n">
        <f aca="false">L166</f>
        <v>0</v>
      </c>
      <c r="M165" s="74" t="n">
        <f aca="false">M166</f>
        <v>0</v>
      </c>
      <c r="N165" s="74" t="n">
        <f aca="false">N166</f>
        <v>0</v>
      </c>
      <c r="O165" s="141" t="n">
        <f aca="false">O166</f>
        <v>0</v>
      </c>
      <c r="P165" s="142" t="n">
        <f aca="false">P166</f>
        <v>0</v>
      </c>
    </row>
    <row r="166" customFormat="false" ht="32.8" hidden="false" customHeight="false" outlineLevel="0" collapsed="false">
      <c r="B166" s="86"/>
      <c r="C166" s="30" t="s">
        <v>103</v>
      </c>
      <c r="D166" s="139" t="s">
        <v>371</v>
      </c>
      <c r="E166" s="138" t="s">
        <v>23</v>
      </c>
      <c r="F166" s="138" t="s">
        <v>49</v>
      </c>
      <c r="G166" s="79" t="n">
        <v>5610010550</v>
      </c>
      <c r="H166" s="80" t="s">
        <v>104</v>
      </c>
      <c r="I166" s="141" t="n">
        <f aca="false">SUM(J166:P166)</f>
        <v>286000</v>
      </c>
      <c r="J166" s="141" t="n">
        <v>520000</v>
      </c>
      <c r="K166" s="74" t="n">
        <v>-234000</v>
      </c>
      <c r="L166" s="74"/>
      <c r="M166" s="74"/>
      <c r="N166" s="74"/>
      <c r="O166" s="141"/>
      <c r="P166" s="142"/>
    </row>
    <row r="167" customFormat="false" ht="32.8" hidden="false" customHeight="false" outlineLevel="0" collapsed="false">
      <c r="B167" s="86"/>
      <c r="C167" s="30" t="s">
        <v>162</v>
      </c>
      <c r="D167" s="139" t="s">
        <v>371</v>
      </c>
      <c r="E167" s="138" t="s">
        <v>23</v>
      </c>
      <c r="F167" s="138" t="s">
        <v>49</v>
      </c>
      <c r="G167" s="79" t="n">
        <v>5700000000</v>
      </c>
      <c r="H167" s="80"/>
      <c r="I167" s="141" t="n">
        <f aca="false">SUM(J167:P167)</f>
        <v>400000</v>
      </c>
      <c r="J167" s="141" t="n">
        <f aca="false">J168</f>
        <v>340000</v>
      </c>
      <c r="K167" s="74" t="n">
        <f aca="false">K168</f>
        <v>-153000</v>
      </c>
      <c r="L167" s="74" t="n">
        <f aca="false">L168</f>
        <v>0</v>
      </c>
      <c r="M167" s="74" t="n">
        <f aca="false">M168</f>
        <v>0</v>
      </c>
      <c r="N167" s="74" t="n">
        <f aca="false">N168</f>
        <v>213000</v>
      </c>
      <c r="O167" s="141" t="n">
        <f aca="false">O168</f>
        <v>0</v>
      </c>
      <c r="P167" s="142" t="n">
        <f aca="false">P168</f>
        <v>0</v>
      </c>
    </row>
    <row r="168" customFormat="false" ht="32.8" hidden="false" customHeight="false" outlineLevel="0" collapsed="false">
      <c r="B168" s="86"/>
      <c r="C168" s="30" t="s">
        <v>163</v>
      </c>
      <c r="D168" s="139" t="s">
        <v>371</v>
      </c>
      <c r="E168" s="138" t="s">
        <v>23</v>
      </c>
      <c r="F168" s="138" t="s">
        <v>49</v>
      </c>
      <c r="G168" s="79" t="n">
        <v>5710000000</v>
      </c>
      <c r="H168" s="80"/>
      <c r="I168" s="141" t="n">
        <f aca="false">SUM(J168:P168)</f>
        <v>400000</v>
      </c>
      <c r="J168" s="141" t="n">
        <f aca="false">J169</f>
        <v>340000</v>
      </c>
      <c r="K168" s="74" t="n">
        <f aca="false">K169</f>
        <v>-153000</v>
      </c>
      <c r="L168" s="74" t="n">
        <f aca="false">L169</f>
        <v>0</v>
      </c>
      <c r="M168" s="74" t="n">
        <f aca="false">M169</f>
        <v>0</v>
      </c>
      <c r="N168" s="74" t="n">
        <f aca="false">N169</f>
        <v>213000</v>
      </c>
      <c r="O168" s="141" t="n">
        <f aca="false">O169</f>
        <v>0</v>
      </c>
      <c r="P168" s="142" t="n">
        <f aca="false">P169</f>
        <v>0</v>
      </c>
    </row>
    <row r="169" customFormat="false" ht="32.8" hidden="false" customHeight="false" outlineLevel="0" collapsed="false">
      <c r="B169" s="86"/>
      <c r="C169" s="30" t="s">
        <v>164</v>
      </c>
      <c r="D169" s="139" t="s">
        <v>371</v>
      </c>
      <c r="E169" s="138" t="s">
        <v>23</v>
      </c>
      <c r="F169" s="138" t="s">
        <v>49</v>
      </c>
      <c r="G169" s="79" t="n">
        <v>5710010400</v>
      </c>
      <c r="H169" s="80"/>
      <c r="I169" s="141" t="n">
        <f aca="false">SUM(J169:P169)</f>
        <v>400000</v>
      </c>
      <c r="J169" s="141" t="n">
        <f aca="false">J170</f>
        <v>340000</v>
      </c>
      <c r="K169" s="74" t="n">
        <f aca="false">K170</f>
        <v>-153000</v>
      </c>
      <c r="L169" s="74" t="n">
        <f aca="false">L170</f>
        <v>0</v>
      </c>
      <c r="M169" s="74" t="n">
        <f aca="false">M170</f>
        <v>0</v>
      </c>
      <c r="N169" s="74" t="n">
        <f aca="false">N170</f>
        <v>213000</v>
      </c>
      <c r="O169" s="141" t="n">
        <f aca="false">O170</f>
        <v>0</v>
      </c>
      <c r="P169" s="142" t="n">
        <f aca="false">P170</f>
        <v>0</v>
      </c>
    </row>
    <row r="170" customFormat="false" ht="32.8" hidden="false" customHeight="false" outlineLevel="0" collapsed="false">
      <c r="B170" s="86"/>
      <c r="C170" s="30" t="s">
        <v>103</v>
      </c>
      <c r="D170" s="139" t="s">
        <v>371</v>
      </c>
      <c r="E170" s="138" t="s">
        <v>23</v>
      </c>
      <c r="F170" s="138" t="s">
        <v>49</v>
      </c>
      <c r="G170" s="79" t="n">
        <v>5710010400</v>
      </c>
      <c r="H170" s="80" t="s">
        <v>104</v>
      </c>
      <c r="I170" s="141" t="n">
        <f aca="false">SUM(J170:P170)</f>
        <v>400000</v>
      </c>
      <c r="J170" s="141" t="n">
        <v>340000</v>
      </c>
      <c r="K170" s="74" t="n">
        <v>-153000</v>
      </c>
      <c r="L170" s="74"/>
      <c r="M170" s="74"/>
      <c r="N170" s="74" t="n">
        <v>213000</v>
      </c>
      <c r="O170" s="141"/>
      <c r="P170" s="142"/>
    </row>
    <row r="171" customFormat="false" ht="48.5" hidden="false" customHeight="false" outlineLevel="0" collapsed="false">
      <c r="B171" s="86"/>
      <c r="C171" s="30" t="s">
        <v>314</v>
      </c>
      <c r="D171" s="139" t="s">
        <v>371</v>
      </c>
      <c r="E171" s="138" t="s">
        <v>23</v>
      </c>
      <c r="F171" s="138" t="s">
        <v>49</v>
      </c>
      <c r="G171" s="79" t="n">
        <v>7200000000</v>
      </c>
      <c r="H171" s="80"/>
      <c r="I171" s="141" t="n">
        <f aca="false">SUM(J171:P171)</f>
        <v>799000</v>
      </c>
      <c r="J171" s="141" t="n">
        <v>0</v>
      </c>
      <c r="K171" s="74" t="n">
        <f aca="false">K172</f>
        <v>799000</v>
      </c>
      <c r="L171" s="74" t="n">
        <f aca="false">L172</f>
        <v>0</v>
      </c>
      <c r="M171" s="74" t="n">
        <f aca="false">M172</f>
        <v>0</v>
      </c>
      <c r="N171" s="74" t="n">
        <f aca="false">N172</f>
        <v>0</v>
      </c>
      <c r="O171" s="141" t="n">
        <f aca="false">O172</f>
        <v>0</v>
      </c>
      <c r="P171" s="142" t="n">
        <f aca="false">P172</f>
        <v>0</v>
      </c>
    </row>
    <row r="172" customFormat="false" ht="32.8" hidden="false" customHeight="false" outlineLevel="0" collapsed="false">
      <c r="B172" s="86"/>
      <c r="C172" s="30" t="s">
        <v>315</v>
      </c>
      <c r="D172" s="139" t="s">
        <v>371</v>
      </c>
      <c r="E172" s="138" t="s">
        <v>23</v>
      </c>
      <c r="F172" s="138" t="s">
        <v>49</v>
      </c>
      <c r="G172" s="79" t="n">
        <v>7210000000</v>
      </c>
      <c r="H172" s="80"/>
      <c r="I172" s="141" t="n">
        <f aca="false">SUM(J172:P172)</f>
        <v>799000</v>
      </c>
      <c r="J172" s="141" t="n">
        <v>0</v>
      </c>
      <c r="K172" s="74" t="n">
        <f aca="false">K173+K175</f>
        <v>799000</v>
      </c>
      <c r="L172" s="74" t="n">
        <f aca="false">L173</f>
        <v>0</v>
      </c>
      <c r="M172" s="74" t="n">
        <f aca="false">M173</f>
        <v>0</v>
      </c>
      <c r="N172" s="74" t="n">
        <f aca="false">N173</f>
        <v>0</v>
      </c>
      <c r="O172" s="141" t="n">
        <f aca="false">O173</f>
        <v>0</v>
      </c>
      <c r="P172" s="142" t="n">
        <f aca="false">P173</f>
        <v>0</v>
      </c>
    </row>
    <row r="173" customFormat="false" ht="17.6" hidden="false" customHeight="false" outlineLevel="0" collapsed="false">
      <c r="B173" s="86"/>
      <c r="C173" s="30" t="s">
        <v>316</v>
      </c>
      <c r="D173" s="139" t="s">
        <v>371</v>
      </c>
      <c r="E173" s="138" t="s">
        <v>23</v>
      </c>
      <c r="F173" s="138" t="s">
        <v>49</v>
      </c>
      <c r="G173" s="79" t="n">
        <v>7210010870</v>
      </c>
      <c r="H173" s="80"/>
      <c r="I173" s="141" t="n">
        <f aca="false">SUM(J173:P173)</f>
        <v>660000</v>
      </c>
      <c r="J173" s="141" t="n">
        <v>0</v>
      </c>
      <c r="K173" s="74" t="n">
        <f aca="false">K174</f>
        <v>660000</v>
      </c>
      <c r="L173" s="74" t="n">
        <f aca="false">L174</f>
        <v>0</v>
      </c>
      <c r="M173" s="74" t="n">
        <f aca="false">M174</f>
        <v>0</v>
      </c>
      <c r="N173" s="74" t="n">
        <f aca="false">N174</f>
        <v>0</v>
      </c>
      <c r="O173" s="141" t="n">
        <f aca="false">O174</f>
        <v>0</v>
      </c>
      <c r="P173" s="142" t="n">
        <f aca="false">P174</f>
        <v>0</v>
      </c>
    </row>
    <row r="174" customFormat="false" ht="32.8" hidden="false" customHeight="false" outlineLevel="0" collapsed="false">
      <c r="B174" s="86"/>
      <c r="C174" s="30" t="s">
        <v>103</v>
      </c>
      <c r="D174" s="139" t="s">
        <v>371</v>
      </c>
      <c r="E174" s="138" t="s">
        <v>23</v>
      </c>
      <c r="F174" s="138" t="s">
        <v>49</v>
      </c>
      <c r="G174" s="79" t="n">
        <v>7210010870</v>
      </c>
      <c r="H174" s="80" t="s">
        <v>104</v>
      </c>
      <c r="I174" s="141" t="n">
        <f aca="false">SUM(J174:P174)</f>
        <v>660000</v>
      </c>
      <c r="J174" s="141" t="n">
        <v>0</v>
      </c>
      <c r="K174" s="74" t="n">
        <v>660000</v>
      </c>
      <c r="L174" s="74"/>
      <c r="M174" s="74"/>
      <c r="N174" s="74"/>
      <c r="O174" s="141"/>
      <c r="P174" s="142"/>
    </row>
    <row r="175" customFormat="false" ht="32.8" hidden="false" customHeight="false" outlineLevel="0" collapsed="false">
      <c r="B175" s="86"/>
      <c r="C175" s="30" t="s">
        <v>317</v>
      </c>
      <c r="D175" s="139" t="s">
        <v>371</v>
      </c>
      <c r="E175" s="138" t="s">
        <v>23</v>
      </c>
      <c r="F175" s="138" t="s">
        <v>49</v>
      </c>
      <c r="G175" s="79" t="s">
        <v>318</v>
      </c>
      <c r="H175" s="80"/>
      <c r="I175" s="141" t="n">
        <f aca="false">SUM(J175:P175)</f>
        <v>139000</v>
      </c>
      <c r="J175" s="141" t="n">
        <v>0</v>
      </c>
      <c r="K175" s="74" t="n">
        <f aca="false">K176</f>
        <v>139000</v>
      </c>
      <c r="L175" s="74" t="n">
        <f aca="false">L176</f>
        <v>0</v>
      </c>
      <c r="M175" s="74" t="n">
        <f aca="false">M176</f>
        <v>0</v>
      </c>
      <c r="N175" s="74" t="n">
        <f aca="false">N176</f>
        <v>0</v>
      </c>
      <c r="O175" s="141" t="n">
        <f aca="false">O176</f>
        <v>0</v>
      </c>
      <c r="P175" s="142" t="n">
        <f aca="false">P176</f>
        <v>0</v>
      </c>
    </row>
    <row r="176" customFormat="false" ht="32.8" hidden="false" customHeight="false" outlineLevel="0" collapsed="false">
      <c r="B176" s="86"/>
      <c r="C176" s="30" t="s">
        <v>103</v>
      </c>
      <c r="D176" s="139" t="s">
        <v>371</v>
      </c>
      <c r="E176" s="138" t="s">
        <v>23</v>
      </c>
      <c r="F176" s="138" t="s">
        <v>49</v>
      </c>
      <c r="G176" s="79" t="s">
        <v>318</v>
      </c>
      <c r="H176" s="80" t="s">
        <v>104</v>
      </c>
      <c r="I176" s="141" t="n">
        <f aca="false">SUM(J176:P176)</f>
        <v>139000</v>
      </c>
      <c r="J176" s="141" t="n">
        <v>0</v>
      </c>
      <c r="K176" s="74" t="n">
        <v>139000</v>
      </c>
      <c r="L176" s="74"/>
      <c r="M176" s="74"/>
      <c r="N176" s="74"/>
      <c r="O176" s="141"/>
      <c r="P176" s="142"/>
    </row>
    <row r="177" customFormat="false" ht="17.6" hidden="false" customHeight="false" outlineLevel="0" collapsed="false">
      <c r="B177" s="86"/>
      <c r="C177" s="30" t="s">
        <v>51</v>
      </c>
      <c r="D177" s="139" t="s">
        <v>371</v>
      </c>
      <c r="E177" s="138" t="s">
        <v>25</v>
      </c>
      <c r="F177" s="138" t="s">
        <v>83</v>
      </c>
      <c r="G177" s="79"/>
      <c r="H177" s="80"/>
      <c r="I177" s="141" t="n">
        <f aca="false">SUM(J177:P177)</f>
        <v>143511512.23</v>
      </c>
      <c r="J177" s="141" t="n">
        <f aca="false">J188</f>
        <v>113600100</v>
      </c>
      <c r="K177" s="74" t="n">
        <f aca="false">K188+K178</f>
        <v>-78301400</v>
      </c>
      <c r="L177" s="74" t="n">
        <f aca="false">L188+L178</f>
        <v>0</v>
      </c>
      <c r="M177" s="74" t="n">
        <f aca="false">M188+M178</f>
        <v>0</v>
      </c>
      <c r="N177" s="74" t="n">
        <f aca="false">N188+N178</f>
        <v>106964412.23</v>
      </c>
      <c r="O177" s="141" t="n">
        <f aca="false">O188+O178</f>
        <v>1248400</v>
      </c>
      <c r="P177" s="142" t="n">
        <f aca="false">P188+P178</f>
        <v>0</v>
      </c>
    </row>
    <row r="178" customFormat="false" ht="17.6" hidden="false" customHeight="false" outlineLevel="0" collapsed="false">
      <c r="B178" s="86"/>
      <c r="C178" s="30" t="s">
        <v>52</v>
      </c>
      <c r="D178" s="139" t="s">
        <v>371</v>
      </c>
      <c r="E178" s="138" t="s">
        <v>25</v>
      </c>
      <c r="F178" s="138" t="s">
        <v>16</v>
      </c>
      <c r="G178" s="79"/>
      <c r="H178" s="80"/>
      <c r="I178" s="141" t="n">
        <f aca="false">SUM(J178:P178)</f>
        <v>14904100</v>
      </c>
      <c r="J178" s="141" t="n">
        <v>0</v>
      </c>
      <c r="K178" s="74" t="n">
        <f aca="false">K179</f>
        <v>1320000</v>
      </c>
      <c r="L178" s="74" t="n">
        <f aca="false">L179</f>
        <v>0</v>
      </c>
      <c r="M178" s="74" t="n">
        <f aca="false">M179</f>
        <v>0</v>
      </c>
      <c r="N178" s="74" t="n">
        <f aca="false">N179</f>
        <v>13584100</v>
      </c>
      <c r="O178" s="141" t="n">
        <f aca="false">O179</f>
        <v>0</v>
      </c>
      <c r="P178" s="142" t="n">
        <f aca="false">P179</f>
        <v>0</v>
      </c>
    </row>
    <row r="179" customFormat="false" ht="32.8" hidden="false" customHeight="false" outlineLevel="0" collapsed="false">
      <c r="B179" s="86"/>
      <c r="C179" s="30" t="s">
        <v>332</v>
      </c>
      <c r="D179" s="139" t="s">
        <v>371</v>
      </c>
      <c r="E179" s="138" t="s">
        <v>25</v>
      </c>
      <c r="F179" s="138" t="s">
        <v>16</v>
      </c>
      <c r="G179" s="79" t="n">
        <v>7600000000</v>
      </c>
      <c r="H179" s="80"/>
      <c r="I179" s="141" t="n">
        <f aca="false">SUM(J179:P179)</f>
        <v>14904100</v>
      </c>
      <c r="J179" s="141" t="n">
        <v>0</v>
      </c>
      <c r="K179" s="74" t="n">
        <f aca="false">K180</f>
        <v>1320000</v>
      </c>
      <c r="L179" s="74" t="n">
        <f aca="false">L180</f>
        <v>0</v>
      </c>
      <c r="M179" s="74" t="n">
        <f aca="false">M180</f>
        <v>0</v>
      </c>
      <c r="N179" s="74" t="n">
        <f aca="false">N180</f>
        <v>13584100</v>
      </c>
      <c r="O179" s="141" t="n">
        <f aca="false">O180</f>
        <v>0</v>
      </c>
      <c r="P179" s="142" t="n">
        <f aca="false">P180</f>
        <v>0</v>
      </c>
    </row>
    <row r="180" customFormat="false" ht="32.8" hidden="false" customHeight="false" outlineLevel="0" collapsed="false">
      <c r="B180" s="86"/>
      <c r="C180" s="30" t="s">
        <v>333</v>
      </c>
      <c r="D180" s="139" t="s">
        <v>371</v>
      </c>
      <c r="E180" s="138" t="s">
        <v>25</v>
      </c>
      <c r="F180" s="138" t="s">
        <v>16</v>
      </c>
      <c r="G180" s="79" t="n">
        <v>7610000000</v>
      </c>
      <c r="H180" s="80"/>
      <c r="I180" s="141" t="n">
        <f aca="false">SUM(J180:P180)</f>
        <v>14904100</v>
      </c>
      <c r="J180" s="141" t="n">
        <v>0</v>
      </c>
      <c r="K180" s="74" t="n">
        <f aca="false">K181</f>
        <v>1320000</v>
      </c>
      <c r="L180" s="74" t="n">
        <f aca="false">L181</f>
        <v>0</v>
      </c>
      <c r="M180" s="74" t="n">
        <f aca="false">M181</f>
        <v>0</v>
      </c>
      <c r="N180" s="74" t="n">
        <f aca="false">N181+N183+N186</f>
        <v>13584100</v>
      </c>
      <c r="O180" s="141" t="n">
        <f aca="false">O181</f>
        <v>0</v>
      </c>
      <c r="P180" s="142" t="n">
        <f aca="false">P181</f>
        <v>0</v>
      </c>
    </row>
    <row r="181" customFormat="false" ht="32.8" hidden="false" customHeight="false" outlineLevel="0" collapsed="false">
      <c r="B181" s="86"/>
      <c r="C181" s="30" t="s">
        <v>334</v>
      </c>
      <c r="D181" s="139" t="s">
        <v>371</v>
      </c>
      <c r="E181" s="138" t="s">
        <v>25</v>
      </c>
      <c r="F181" s="138" t="s">
        <v>16</v>
      </c>
      <c r="G181" s="79" t="n">
        <v>7610010960</v>
      </c>
      <c r="H181" s="80"/>
      <c r="I181" s="141" t="n">
        <f aca="false">SUM(J181:P181)</f>
        <v>3135600</v>
      </c>
      <c r="J181" s="141" t="n">
        <v>0</v>
      </c>
      <c r="K181" s="74" t="n">
        <f aca="false">K182</f>
        <v>1320000</v>
      </c>
      <c r="L181" s="74" t="n">
        <f aca="false">L182</f>
        <v>0</v>
      </c>
      <c r="M181" s="74" t="n">
        <f aca="false">M182</f>
        <v>0</v>
      </c>
      <c r="N181" s="74" t="n">
        <f aca="false">N182</f>
        <v>1815600</v>
      </c>
      <c r="O181" s="141" t="n">
        <f aca="false">O182</f>
        <v>0</v>
      </c>
      <c r="P181" s="142" t="n">
        <f aca="false">P182</f>
        <v>0</v>
      </c>
    </row>
    <row r="182" customFormat="false" ht="32.8" hidden="false" customHeight="false" outlineLevel="0" collapsed="false">
      <c r="B182" s="86"/>
      <c r="C182" s="30" t="s">
        <v>103</v>
      </c>
      <c r="D182" s="139" t="s">
        <v>371</v>
      </c>
      <c r="E182" s="138" t="s">
        <v>25</v>
      </c>
      <c r="F182" s="138" t="s">
        <v>16</v>
      </c>
      <c r="G182" s="79" t="n">
        <v>7610010960</v>
      </c>
      <c r="H182" s="80" t="s">
        <v>104</v>
      </c>
      <c r="I182" s="141" t="n">
        <f aca="false">SUM(J182:P182)</f>
        <v>3135600</v>
      </c>
      <c r="J182" s="141" t="n">
        <v>0</v>
      </c>
      <c r="K182" s="74" t="n">
        <v>1320000</v>
      </c>
      <c r="L182" s="74"/>
      <c r="M182" s="74"/>
      <c r="N182" s="74" t="n">
        <v>1815600</v>
      </c>
      <c r="O182" s="141"/>
      <c r="P182" s="142"/>
    </row>
    <row r="183" customFormat="false" ht="26.85" hidden="false" customHeight="true" outlineLevel="0" collapsed="false">
      <c r="B183" s="86"/>
      <c r="C183" s="30" t="s">
        <v>335</v>
      </c>
      <c r="D183" s="139" t="s">
        <v>371</v>
      </c>
      <c r="E183" s="138" t="s">
        <v>25</v>
      </c>
      <c r="F183" s="138" t="s">
        <v>16</v>
      </c>
      <c r="G183" s="79" t="n">
        <v>7610011200</v>
      </c>
      <c r="H183" s="80"/>
      <c r="I183" s="141" t="n">
        <f aca="false">SUM(J183:P183)</f>
        <v>11518500</v>
      </c>
      <c r="J183" s="141"/>
      <c r="K183" s="74"/>
      <c r="L183" s="74"/>
      <c r="M183" s="74"/>
      <c r="N183" s="74" t="n">
        <f aca="false">N184+N185</f>
        <v>11518500</v>
      </c>
      <c r="O183" s="141"/>
      <c r="P183" s="142"/>
    </row>
    <row r="184" customFormat="false" ht="32.8" hidden="false" customHeight="false" outlineLevel="0" collapsed="false">
      <c r="B184" s="86"/>
      <c r="C184" s="30" t="s">
        <v>258</v>
      </c>
      <c r="D184" s="139" t="s">
        <v>371</v>
      </c>
      <c r="E184" s="138" t="s">
        <v>25</v>
      </c>
      <c r="F184" s="138" t="s">
        <v>16</v>
      </c>
      <c r="G184" s="79" t="n">
        <v>7610011200</v>
      </c>
      <c r="H184" s="80" t="s">
        <v>259</v>
      </c>
      <c r="I184" s="141" t="n">
        <f aca="false">SUM(J184:P184)</f>
        <v>5120000</v>
      </c>
      <c r="J184" s="141"/>
      <c r="K184" s="74"/>
      <c r="L184" s="74"/>
      <c r="M184" s="74"/>
      <c r="N184" s="74" t="n">
        <v>5120000</v>
      </c>
      <c r="O184" s="141"/>
      <c r="P184" s="142"/>
    </row>
    <row r="185" customFormat="false" ht="17.35" hidden="false" customHeight="false" outlineLevel="0" collapsed="false">
      <c r="B185" s="86"/>
      <c r="C185" s="30" t="s">
        <v>106</v>
      </c>
      <c r="D185" s="139" t="s">
        <v>371</v>
      </c>
      <c r="E185" s="138" t="s">
        <v>25</v>
      </c>
      <c r="F185" s="138" t="s">
        <v>16</v>
      </c>
      <c r="G185" s="79" t="n">
        <v>7610011200</v>
      </c>
      <c r="H185" s="80" t="s">
        <v>107</v>
      </c>
      <c r="I185" s="141" t="n">
        <f aca="false">SUM(J185:P185)</f>
        <v>6398500</v>
      </c>
      <c r="J185" s="141"/>
      <c r="K185" s="74"/>
      <c r="L185" s="74"/>
      <c r="M185" s="74"/>
      <c r="N185" s="74" t="n">
        <v>6398500</v>
      </c>
      <c r="O185" s="141"/>
      <c r="P185" s="142"/>
    </row>
    <row r="186" customFormat="false" ht="48.5" hidden="false" customHeight="false" outlineLevel="0" collapsed="false">
      <c r="B186" s="86"/>
      <c r="C186" s="30" t="s">
        <v>336</v>
      </c>
      <c r="D186" s="139" t="s">
        <v>371</v>
      </c>
      <c r="E186" s="138" t="s">
        <v>25</v>
      </c>
      <c r="F186" s="138" t="s">
        <v>16</v>
      </c>
      <c r="G186" s="79" t="n">
        <v>7610011300</v>
      </c>
      <c r="H186" s="80"/>
      <c r="I186" s="141" t="n">
        <f aca="false">SUM(J186:P186)</f>
        <v>250000</v>
      </c>
      <c r="J186" s="141"/>
      <c r="K186" s="74"/>
      <c r="L186" s="74"/>
      <c r="M186" s="74"/>
      <c r="N186" s="74" t="n">
        <f aca="false">N187</f>
        <v>250000</v>
      </c>
      <c r="O186" s="141"/>
      <c r="P186" s="142"/>
    </row>
    <row r="187" customFormat="false" ht="32.8" hidden="false" customHeight="false" outlineLevel="0" collapsed="false">
      <c r="B187" s="86"/>
      <c r="C187" s="30" t="s">
        <v>103</v>
      </c>
      <c r="D187" s="139" t="s">
        <v>371</v>
      </c>
      <c r="E187" s="138" t="s">
        <v>25</v>
      </c>
      <c r="F187" s="138" t="s">
        <v>16</v>
      </c>
      <c r="G187" s="79" t="n">
        <v>7610011300</v>
      </c>
      <c r="H187" s="80" t="s">
        <v>104</v>
      </c>
      <c r="I187" s="141" t="n">
        <f aca="false">SUM(J187:P187)</f>
        <v>250000</v>
      </c>
      <c r="J187" s="141"/>
      <c r="K187" s="74"/>
      <c r="L187" s="74"/>
      <c r="M187" s="74"/>
      <c r="N187" s="74" t="n">
        <v>250000</v>
      </c>
      <c r="O187" s="141"/>
      <c r="P187" s="142"/>
    </row>
    <row r="188" customFormat="false" ht="17.6" hidden="false" customHeight="false" outlineLevel="0" collapsed="false">
      <c r="B188" s="86"/>
      <c r="C188" s="30" t="s">
        <v>53</v>
      </c>
      <c r="D188" s="139" t="s">
        <v>371</v>
      </c>
      <c r="E188" s="138" t="s">
        <v>25</v>
      </c>
      <c r="F188" s="138" t="s">
        <v>18</v>
      </c>
      <c r="G188" s="79"/>
      <c r="H188" s="80"/>
      <c r="I188" s="141" t="n">
        <f aca="false">SUM(J188:P188)</f>
        <v>128607412.23</v>
      </c>
      <c r="J188" s="141" t="n">
        <f aca="false">J189+J198</f>
        <v>113600100</v>
      </c>
      <c r="K188" s="74" t="n">
        <f aca="false">K189+K198</f>
        <v>-79621400</v>
      </c>
      <c r="L188" s="74" t="n">
        <f aca="false">L189+L198</f>
        <v>0</v>
      </c>
      <c r="M188" s="74" t="n">
        <f aca="false">M189+M198</f>
        <v>0</v>
      </c>
      <c r="N188" s="74" t="n">
        <f aca="false">N189+N198</f>
        <v>93380312.23</v>
      </c>
      <c r="O188" s="141" t="n">
        <f aca="false">O189+O198</f>
        <v>1248400</v>
      </c>
      <c r="P188" s="142" t="n">
        <f aca="false">P189+P198</f>
        <v>0</v>
      </c>
    </row>
    <row r="189" customFormat="false" ht="48.5" hidden="false" customHeight="false" outlineLevel="0" collapsed="false">
      <c r="B189" s="86"/>
      <c r="C189" s="30" t="s">
        <v>249</v>
      </c>
      <c r="D189" s="139" t="s">
        <v>371</v>
      </c>
      <c r="E189" s="138" t="s">
        <v>25</v>
      </c>
      <c r="F189" s="138" t="s">
        <v>18</v>
      </c>
      <c r="G189" s="79" t="n">
        <v>6500000000</v>
      </c>
      <c r="H189" s="80"/>
      <c r="I189" s="141" t="n">
        <f aca="false">SUM(J189:P189)</f>
        <v>27589300</v>
      </c>
      <c r="J189" s="141" t="n">
        <f aca="false">J193+J190</f>
        <v>63883100</v>
      </c>
      <c r="K189" s="74" t="n">
        <f aca="false">K193+K190</f>
        <v>-37542200</v>
      </c>
      <c r="L189" s="74" t="n">
        <f aca="false">L193+L190</f>
        <v>0</v>
      </c>
      <c r="M189" s="74" t="n">
        <f aca="false">M193+M190</f>
        <v>0</v>
      </c>
      <c r="N189" s="74" t="n">
        <f aca="false">N193+N190</f>
        <v>0</v>
      </c>
      <c r="O189" s="141" t="n">
        <f aca="false">O193+O190</f>
        <v>1248400</v>
      </c>
      <c r="P189" s="142" t="n">
        <f aca="false">P193+P190</f>
        <v>0</v>
      </c>
    </row>
    <row r="190" customFormat="false" ht="17.6" hidden="false" customHeight="false" outlineLevel="0" collapsed="false">
      <c r="B190" s="86"/>
      <c r="C190" s="30" t="s">
        <v>261</v>
      </c>
      <c r="D190" s="139" t="s">
        <v>371</v>
      </c>
      <c r="E190" s="138" t="s">
        <v>25</v>
      </c>
      <c r="F190" s="138" t="s">
        <v>18</v>
      </c>
      <c r="G190" s="79" t="n">
        <v>6540000000</v>
      </c>
      <c r="H190" s="80"/>
      <c r="I190" s="141" t="n">
        <f aca="false">SUM(J190:P190)</f>
        <v>553900</v>
      </c>
      <c r="J190" s="141" t="n">
        <f aca="false">J191</f>
        <v>160000</v>
      </c>
      <c r="K190" s="74" t="n">
        <f aca="false">K191</f>
        <v>230500</v>
      </c>
      <c r="L190" s="74" t="n">
        <f aca="false">L191</f>
        <v>0</v>
      </c>
      <c r="M190" s="74" t="n">
        <f aca="false">M191</f>
        <v>0</v>
      </c>
      <c r="N190" s="74" t="n">
        <f aca="false">N191</f>
        <v>0</v>
      </c>
      <c r="O190" s="141" t="n">
        <f aca="false">O191</f>
        <v>163400</v>
      </c>
      <c r="P190" s="142" t="n">
        <f aca="false">P191</f>
        <v>0</v>
      </c>
    </row>
    <row r="191" customFormat="false" ht="104.45" hidden="false" customHeight="true" outlineLevel="0" collapsed="false">
      <c r="B191" s="86"/>
      <c r="C191" s="30" t="s">
        <v>262</v>
      </c>
      <c r="D191" s="139" t="s">
        <v>371</v>
      </c>
      <c r="E191" s="138" t="s">
        <v>25</v>
      </c>
      <c r="F191" s="138" t="s">
        <v>18</v>
      </c>
      <c r="G191" s="79" t="s">
        <v>263</v>
      </c>
      <c r="H191" s="80"/>
      <c r="I191" s="141" t="n">
        <f aca="false">SUM(J191:P191)</f>
        <v>553900</v>
      </c>
      <c r="J191" s="141" t="n">
        <f aca="false">J192</f>
        <v>160000</v>
      </c>
      <c r="K191" s="74" t="n">
        <f aca="false">K192</f>
        <v>230500</v>
      </c>
      <c r="L191" s="74"/>
      <c r="M191" s="74"/>
      <c r="N191" s="74"/>
      <c r="O191" s="141" t="n">
        <f aca="false">O192</f>
        <v>163400</v>
      </c>
      <c r="P191" s="142"/>
    </row>
    <row r="192" customFormat="false" ht="47.05" hidden="false" customHeight="true" outlineLevel="0" collapsed="false">
      <c r="B192" s="86"/>
      <c r="C192" s="30" t="s">
        <v>258</v>
      </c>
      <c r="D192" s="139" t="s">
        <v>371</v>
      </c>
      <c r="E192" s="138" t="s">
        <v>25</v>
      </c>
      <c r="F192" s="138" t="s">
        <v>18</v>
      </c>
      <c r="G192" s="79" t="s">
        <v>263</v>
      </c>
      <c r="H192" s="80" t="s">
        <v>259</v>
      </c>
      <c r="I192" s="141" t="n">
        <f aca="false">SUM(J192:P192)</f>
        <v>553900</v>
      </c>
      <c r="J192" s="141" t="n">
        <v>160000</v>
      </c>
      <c r="K192" s="74" t="n">
        <v>230500</v>
      </c>
      <c r="L192" s="74"/>
      <c r="M192" s="74"/>
      <c r="N192" s="74"/>
      <c r="O192" s="141" t="n">
        <v>163400</v>
      </c>
      <c r="P192" s="142"/>
    </row>
    <row r="193" customFormat="false" ht="17.6" hidden="false" customHeight="false" outlineLevel="0" collapsed="false">
      <c r="B193" s="86"/>
      <c r="C193" s="30" t="s">
        <v>264</v>
      </c>
      <c r="D193" s="139" t="s">
        <v>371</v>
      </c>
      <c r="E193" s="138" t="s">
        <v>25</v>
      </c>
      <c r="F193" s="138" t="s">
        <v>18</v>
      </c>
      <c r="G193" s="79" t="n">
        <v>6550000000</v>
      </c>
      <c r="H193" s="80"/>
      <c r="I193" s="141" t="n">
        <f aca="false">SUM(J193:P193)</f>
        <v>27035400</v>
      </c>
      <c r="J193" s="141" t="n">
        <f aca="false">J196</f>
        <v>63723100</v>
      </c>
      <c r="K193" s="141" t="n">
        <f aca="false">K196</f>
        <v>-37772700</v>
      </c>
      <c r="L193" s="74" t="n">
        <f aca="false">L196</f>
        <v>0</v>
      </c>
      <c r="M193" s="74" t="n">
        <f aca="false">M196</f>
        <v>0</v>
      </c>
      <c r="N193" s="74" t="n">
        <f aca="false">N196</f>
        <v>0</v>
      </c>
      <c r="O193" s="141" t="n">
        <f aca="false">O196+O194</f>
        <v>1085000</v>
      </c>
      <c r="P193" s="142" t="n">
        <f aca="false">P196</f>
        <v>0</v>
      </c>
    </row>
    <row r="194" customFormat="false" ht="32.8" hidden="false" customHeight="false" outlineLevel="0" collapsed="false">
      <c r="B194" s="86"/>
      <c r="C194" s="30" t="s">
        <v>265</v>
      </c>
      <c r="D194" s="139" t="s">
        <v>371</v>
      </c>
      <c r="E194" s="138" t="s">
        <v>25</v>
      </c>
      <c r="F194" s="138" t="s">
        <v>18</v>
      </c>
      <c r="G194" s="79" t="n">
        <v>6550010840</v>
      </c>
      <c r="H194" s="80"/>
      <c r="I194" s="141" t="n">
        <f aca="false">SUM(J194:P194)</f>
        <v>1085000</v>
      </c>
      <c r="J194" s="141"/>
      <c r="K194" s="141"/>
      <c r="L194" s="74"/>
      <c r="M194" s="74"/>
      <c r="N194" s="74"/>
      <c r="O194" s="141" t="n">
        <f aca="false">O195</f>
        <v>1085000</v>
      </c>
      <c r="P194" s="142"/>
    </row>
    <row r="195" customFormat="false" ht="32.8" hidden="false" customHeight="false" outlineLevel="0" collapsed="false">
      <c r="B195" s="86"/>
      <c r="C195" s="30" t="s">
        <v>258</v>
      </c>
      <c r="D195" s="139" t="s">
        <v>371</v>
      </c>
      <c r="E195" s="138" t="s">
        <v>25</v>
      </c>
      <c r="F195" s="138" t="s">
        <v>18</v>
      </c>
      <c r="G195" s="79" t="n">
        <v>6550010840</v>
      </c>
      <c r="H195" s="80" t="s">
        <v>259</v>
      </c>
      <c r="I195" s="141" t="n">
        <f aca="false">SUM(J195:P195)</f>
        <v>1085000</v>
      </c>
      <c r="J195" s="141"/>
      <c r="K195" s="141"/>
      <c r="L195" s="74"/>
      <c r="M195" s="74"/>
      <c r="N195" s="74"/>
      <c r="O195" s="141" t="n">
        <v>1085000</v>
      </c>
      <c r="P195" s="142"/>
    </row>
    <row r="196" customFormat="false" ht="48.5" hidden="false" customHeight="false" outlineLevel="0" collapsed="false">
      <c r="B196" s="86"/>
      <c r="C196" s="30" t="s">
        <v>266</v>
      </c>
      <c r="D196" s="139" t="s">
        <v>371</v>
      </c>
      <c r="E196" s="138" t="s">
        <v>25</v>
      </c>
      <c r="F196" s="138" t="s">
        <v>18</v>
      </c>
      <c r="G196" s="79" t="s">
        <v>267</v>
      </c>
      <c r="H196" s="80"/>
      <c r="I196" s="141" t="n">
        <f aca="false">SUM(J196:P196)</f>
        <v>25950400</v>
      </c>
      <c r="J196" s="141" t="n">
        <f aca="false">J197</f>
        <v>63723100</v>
      </c>
      <c r="K196" s="74" t="n">
        <f aca="false">K197</f>
        <v>-37772700</v>
      </c>
      <c r="L196" s="74" t="n">
        <f aca="false">L197</f>
        <v>0</v>
      </c>
      <c r="M196" s="74" t="n">
        <f aca="false">M197</f>
        <v>0</v>
      </c>
      <c r="N196" s="74" t="n">
        <f aca="false">N197</f>
        <v>0</v>
      </c>
      <c r="O196" s="141" t="n">
        <f aca="false">O197</f>
        <v>0</v>
      </c>
      <c r="P196" s="142" t="n">
        <f aca="false">P197</f>
        <v>0</v>
      </c>
    </row>
    <row r="197" customFormat="false" ht="32.8" hidden="false" customHeight="false" outlineLevel="0" collapsed="false">
      <c r="B197" s="86"/>
      <c r="C197" s="30" t="s">
        <v>258</v>
      </c>
      <c r="D197" s="139" t="s">
        <v>371</v>
      </c>
      <c r="E197" s="138" t="s">
        <v>25</v>
      </c>
      <c r="F197" s="138" t="s">
        <v>18</v>
      </c>
      <c r="G197" s="79" t="s">
        <v>267</v>
      </c>
      <c r="H197" s="80" t="s">
        <v>259</v>
      </c>
      <c r="I197" s="141" t="n">
        <f aca="false">SUM(J197:P197)</f>
        <v>25950400</v>
      </c>
      <c r="J197" s="141" t="n">
        <v>63723100</v>
      </c>
      <c r="K197" s="74" t="n">
        <v>-37772700</v>
      </c>
      <c r="L197" s="74"/>
      <c r="M197" s="74"/>
      <c r="N197" s="74"/>
      <c r="O197" s="141"/>
      <c r="P197" s="142"/>
    </row>
    <row r="198" customFormat="false" ht="17.6" hidden="false" customHeight="false" outlineLevel="0" collapsed="false">
      <c r="B198" s="86"/>
      <c r="C198" s="30" t="s">
        <v>322</v>
      </c>
      <c r="D198" s="139" t="s">
        <v>371</v>
      </c>
      <c r="E198" s="138" t="s">
        <v>25</v>
      </c>
      <c r="F198" s="138" t="s">
        <v>18</v>
      </c>
      <c r="G198" s="79" t="n">
        <v>7300000000</v>
      </c>
      <c r="H198" s="80"/>
      <c r="I198" s="141" t="n">
        <f aca="false">SUM(J198:P198)</f>
        <v>101018112.23</v>
      </c>
      <c r="J198" s="141" t="n">
        <f aca="false">J199+J204+J207</f>
        <v>49717000</v>
      </c>
      <c r="K198" s="74" t="n">
        <f aca="false">K199+K204+K207</f>
        <v>-42079200</v>
      </c>
      <c r="L198" s="74" t="n">
        <f aca="false">L199+L204+L207</f>
        <v>0</v>
      </c>
      <c r="M198" s="74" t="n">
        <f aca="false">M199+M204+M207</f>
        <v>0</v>
      </c>
      <c r="N198" s="74" t="n">
        <f aca="false">N199+N204+N207</f>
        <v>93380312.23</v>
      </c>
      <c r="O198" s="141" t="n">
        <f aca="false">O199+O204+O207</f>
        <v>0</v>
      </c>
      <c r="P198" s="142" t="n">
        <f aca="false">P199+P204+P207</f>
        <v>0</v>
      </c>
    </row>
    <row r="199" customFormat="false" ht="32.8" hidden="false" customHeight="true" outlineLevel="0" collapsed="false">
      <c r="B199" s="86"/>
      <c r="C199" s="30" t="s">
        <v>323</v>
      </c>
      <c r="D199" s="139" t="s">
        <v>371</v>
      </c>
      <c r="E199" s="138" t="s">
        <v>25</v>
      </c>
      <c r="F199" s="138" t="s">
        <v>18</v>
      </c>
      <c r="G199" s="79" t="n">
        <v>7310000000</v>
      </c>
      <c r="H199" s="80"/>
      <c r="I199" s="141" t="n">
        <f aca="false">SUM(J199:P199)</f>
        <v>4841400</v>
      </c>
      <c r="J199" s="141" t="n">
        <f aca="false">J200+J202</f>
        <v>21165500</v>
      </c>
      <c r="K199" s="74" t="n">
        <f aca="false">K200+K202</f>
        <v>-16324100</v>
      </c>
      <c r="L199" s="74" t="n">
        <f aca="false">L200+L202</f>
        <v>0</v>
      </c>
      <c r="M199" s="74" t="n">
        <f aca="false">M200+M202</f>
        <v>0</v>
      </c>
      <c r="N199" s="74" t="n">
        <f aca="false">N200+N202</f>
        <v>0</v>
      </c>
      <c r="O199" s="141" t="n">
        <f aca="false">O200+O202</f>
        <v>0</v>
      </c>
      <c r="P199" s="142" t="n">
        <f aca="false">P200+P202</f>
        <v>0</v>
      </c>
    </row>
    <row r="200" customFormat="false" ht="32.8" hidden="false" customHeight="false" outlineLevel="0" collapsed="false">
      <c r="B200" s="86"/>
      <c r="C200" s="30" t="s">
        <v>324</v>
      </c>
      <c r="D200" s="139" t="s">
        <v>371</v>
      </c>
      <c r="E200" s="138" t="s">
        <v>25</v>
      </c>
      <c r="F200" s="138" t="s">
        <v>18</v>
      </c>
      <c r="G200" s="79" t="n">
        <v>7310010140</v>
      </c>
      <c r="H200" s="80"/>
      <c r="I200" s="141" t="n">
        <f aca="false">SUM(J200:P200)</f>
        <v>1650000</v>
      </c>
      <c r="J200" s="141" t="n">
        <f aca="false">J201</f>
        <v>15363000</v>
      </c>
      <c r="K200" s="74" t="n">
        <f aca="false">K201</f>
        <v>-13713000</v>
      </c>
      <c r="L200" s="74" t="n">
        <f aca="false">L201</f>
        <v>0</v>
      </c>
      <c r="M200" s="74" t="n">
        <f aca="false">M201</f>
        <v>0</v>
      </c>
      <c r="N200" s="74" t="n">
        <f aca="false">N201</f>
        <v>0</v>
      </c>
      <c r="O200" s="141" t="n">
        <f aca="false">O201</f>
        <v>0</v>
      </c>
      <c r="P200" s="142" t="n">
        <f aca="false">P201</f>
        <v>0</v>
      </c>
    </row>
    <row r="201" customFormat="false" ht="32.8" hidden="false" customHeight="false" outlineLevel="0" collapsed="false">
      <c r="B201" s="86"/>
      <c r="C201" s="30" t="s">
        <v>103</v>
      </c>
      <c r="D201" s="139" t="s">
        <v>371</v>
      </c>
      <c r="E201" s="138" t="s">
        <v>25</v>
      </c>
      <c r="F201" s="138" t="s">
        <v>18</v>
      </c>
      <c r="G201" s="79" t="n">
        <v>7310010140</v>
      </c>
      <c r="H201" s="80" t="s">
        <v>104</v>
      </c>
      <c r="I201" s="141" t="n">
        <f aca="false">SUM(J201:P201)</f>
        <v>1650000</v>
      </c>
      <c r="J201" s="141" t="n">
        <v>15363000</v>
      </c>
      <c r="K201" s="74" t="n">
        <v>-13713000</v>
      </c>
      <c r="L201" s="74"/>
      <c r="M201" s="74"/>
      <c r="N201" s="74"/>
      <c r="O201" s="141"/>
      <c r="P201" s="142"/>
    </row>
    <row r="202" customFormat="false" ht="32.8" hidden="false" customHeight="false" outlineLevel="0" collapsed="false">
      <c r="B202" s="86"/>
      <c r="C202" s="30" t="s">
        <v>325</v>
      </c>
      <c r="D202" s="139" t="s">
        <v>371</v>
      </c>
      <c r="E202" s="138" t="s">
        <v>25</v>
      </c>
      <c r="F202" s="138" t="s">
        <v>18</v>
      </c>
      <c r="G202" s="79" t="n">
        <v>7310010860</v>
      </c>
      <c r="H202" s="80"/>
      <c r="I202" s="141" t="n">
        <f aca="false">SUM(J202:P202)</f>
        <v>3191400</v>
      </c>
      <c r="J202" s="141" t="n">
        <f aca="false">J203</f>
        <v>5802500</v>
      </c>
      <c r="K202" s="74" t="n">
        <f aca="false">K203</f>
        <v>-2611100</v>
      </c>
      <c r="L202" s="74" t="n">
        <f aca="false">L203</f>
        <v>0</v>
      </c>
      <c r="M202" s="74" t="n">
        <f aca="false">M203</f>
        <v>0</v>
      </c>
      <c r="N202" s="74" t="n">
        <f aca="false">N203</f>
        <v>0</v>
      </c>
      <c r="O202" s="141" t="n">
        <f aca="false">O203</f>
        <v>0</v>
      </c>
      <c r="P202" s="142" t="n">
        <f aca="false">P203</f>
        <v>0</v>
      </c>
    </row>
    <row r="203" customFormat="false" ht="32.8" hidden="false" customHeight="false" outlineLevel="0" collapsed="false">
      <c r="B203" s="86"/>
      <c r="C203" s="30" t="s">
        <v>103</v>
      </c>
      <c r="D203" s="139" t="s">
        <v>371</v>
      </c>
      <c r="E203" s="138" t="s">
        <v>25</v>
      </c>
      <c r="F203" s="138" t="s">
        <v>18</v>
      </c>
      <c r="G203" s="79" t="n">
        <v>7310010860</v>
      </c>
      <c r="H203" s="80" t="s">
        <v>104</v>
      </c>
      <c r="I203" s="141" t="n">
        <f aca="false">SUM(J203:P203)</f>
        <v>3191400</v>
      </c>
      <c r="J203" s="141" t="n">
        <v>5802500</v>
      </c>
      <c r="K203" s="74" t="n">
        <v>-2611100</v>
      </c>
      <c r="L203" s="74"/>
      <c r="M203" s="74"/>
      <c r="N203" s="74"/>
      <c r="O203" s="141"/>
      <c r="P203" s="142"/>
    </row>
    <row r="204" customFormat="false" ht="32.8" hidden="false" customHeight="false" outlineLevel="0" collapsed="false">
      <c r="B204" s="86"/>
      <c r="C204" s="30" t="s">
        <v>326</v>
      </c>
      <c r="D204" s="139" t="s">
        <v>371</v>
      </c>
      <c r="E204" s="138" t="s">
        <v>25</v>
      </c>
      <c r="F204" s="138" t="s">
        <v>18</v>
      </c>
      <c r="G204" s="79" t="n">
        <v>7320000000</v>
      </c>
      <c r="H204" s="80"/>
      <c r="I204" s="141" t="n">
        <f aca="false">SUM(J204:P204)</f>
        <v>22900</v>
      </c>
      <c r="J204" s="141" t="n">
        <f aca="false">J205</f>
        <v>50000</v>
      </c>
      <c r="K204" s="74" t="n">
        <f aca="false">K205</f>
        <v>-27100</v>
      </c>
      <c r="L204" s="74" t="n">
        <f aca="false">L205</f>
        <v>0</v>
      </c>
      <c r="M204" s="74" t="n">
        <f aca="false">M205</f>
        <v>0</v>
      </c>
      <c r="N204" s="74" t="n">
        <f aca="false">N205</f>
        <v>0</v>
      </c>
      <c r="O204" s="141" t="n">
        <f aca="false">O205</f>
        <v>0</v>
      </c>
      <c r="P204" s="142" t="n">
        <f aca="false">P205</f>
        <v>0</v>
      </c>
    </row>
    <row r="205" customFormat="false" ht="64.15" hidden="false" customHeight="false" outlineLevel="0" collapsed="false">
      <c r="B205" s="86"/>
      <c r="C205" s="30" t="s">
        <v>327</v>
      </c>
      <c r="D205" s="139" t="s">
        <v>371</v>
      </c>
      <c r="E205" s="138" t="s">
        <v>25</v>
      </c>
      <c r="F205" s="138" t="s">
        <v>18</v>
      </c>
      <c r="G205" s="79" t="n">
        <v>7320010080</v>
      </c>
      <c r="H205" s="80"/>
      <c r="I205" s="141" t="n">
        <f aca="false">SUM(J205:P205)</f>
        <v>22900</v>
      </c>
      <c r="J205" s="141" t="n">
        <f aca="false">J206</f>
        <v>50000</v>
      </c>
      <c r="K205" s="74" t="n">
        <f aca="false">K206</f>
        <v>-27100</v>
      </c>
      <c r="L205" s="74" t="n">
        <f aca="false">L206</f>
        <v>0</v>
      </c>
      <c r="M205" s="74" t="n">
        <f aca="false">M206</f>
        <v>0</v>
      </c>
      <c r="N205" s="74" t="n">
        <f aca="false">N206</f>
        <v>0</v>
      </c>
      <c r="O205" s="141" t="n">
        <f aca="false">O206</f>
        <v>0</v>
      </c>
      <c r="P205" s="142" t="n">
        <f aca="false">P206</f>
        <v>0</v>
      </c>
    </row>
    <row r="206" customFormat="false" ht="32.8" hidden="false" customHeight="false" outlineLevel="0" collapsed="false">
      <c r="B206" s="86"/>
      <c r="C206" s="30" t="s">
        <v>103</v>
      </c>
      <c r="D206" s="139" t="s">
        <v>371</v>
      </c>
      <c r="E206" s="138" t="s">
        <v>25</v>
      </c>
      <c r="F206" s="138" t="s">
        <v>18</v>
      </c>
      <c r="G206" s="79" t="n">
        <v>7320010080</v>
      </c>
      <c r="H206" s="80" t="s">
        <v>104</v>
      </c>
      <c r="I206" s="141" t="n">
        <f aca="false">SUM(J206:P206)</f>
        <v>22900</v>
      </c>
      <c r="J206" s="141" t="n">
        <v>50000</v>
      </c>
      <c r="K206" s="74" t="n">
        <v>-27100</v>
      </c>
      <c r="L206" s="74"/>
      <c r="M206" s="74"/>
      <c r="N206" s="74"/>
      <c r="O206" s="141"/>
      <c r="P206" s="142"/>
    </row>
    <row r="207" customFormat="false" ht="32.8" hidden="false" customHeight="false" outlineLevel="0" collapsed="false">
      <c r="B207" s="86"/>
      <c r="C207" s="30" t="s">
        <v>328</v>
      </c>
      <c r="D207" s="139" t="s">
        <v>371</v>
      </c>
      <c r="E207" s="138" t="s">
        <v>25</v>
      </c>
      <c r="F207" s="138" t="s">
        <v>18</v>
      </c>
      <c r="G207" s="79" t="n">
        <v>7330000000</v>
      </c>
      <c r="H207" s="80"/>
      <c r="I207" s="141" t="n">
        <f aca="false">SUM(J207:P207)</f>
        <v>96153812.23</v>
      </c>
      <c r="J207" s="141" t="n">
        <f aca="false">J208+J211</f>
        <v>28501500</v>
      </c>
      <c r="K207" s="141" t="n">
        <f aca="false">K208+K211</f>
        <v>-25728000</v>
      </c>
      <c r="L207" s="74" t="n">
        <f aca="false">L208+L211</f>
        <v>0</v>
      </c>
      <c r="M207" s="74" t="n">
        <f aca="false">M208+M211</f>
        <v>0</v>
      </c>
      <c r="N207" s="74" t="n">
        <f aca="false">N208+N211</f>
        <v>93380312.23</v>
      </c>
      <c r="O207" s="141" t="n">
        <f aca="false">O208+O211</f>
        <v>0</v>
      </c>
      <c r="P207" s="142" t="n">
        <f aca="false">P208+P211</f>
        <v>0</v>
      </c>
    </row>
    <row r="208" customFormat="false" ht="32.8" hidden="false" customHeight="false" outlineLevel="0" collapsed="false">
      <c r="B208" s="86"/>
      <c r="C208" s="30" t="s">
        <v>329</v>
      </c>
      <c r="D208" s="139" t="s">
        <v>371</v>
      </c>
      <c r="E208" s="138" t="s">
        <v>25</v>
      </c>
      <c r="F208" s="138" t="s">
        <v>18</v>
      </c>
      <c r="G208" s="79" t="n">
        <v>7330010720</v>
      </c>
      <c r="H208" s="80"/>
      <c r="I208" s="141" t="n">
        <f aca="false">SUM(J208:P208)</f>
        <v>94310312.23</v>
      </c>
      <c r="J208" s="141" t="n">
        <f aca="false">J210+J209</f>
        <v>26658000</v>
      </c>
      <c r="K208" s="74" t="n">
        <f aca="false">K210+K209</f>
        <v>-25728000</v>
      </c>
      <c r="L208" s="74" t="n">
        <f aca="false">L210+L209</f>
        <v>0</v>
      </c>
      <c r="M208" s="74" t="n">
        <f aca="false">M210+M209</f>
        <v>0</v>
      </c>
      <c r="N208" s="74" t="n">
        <f aca="false">N210+N209</f>
        <v>93380312.23</v>
      </c>
      <c r="O208" s="141" t="n">
        <f aca="false">O210+O209</f>
        <v>0</v>
      </c>
      <c r="P208" s="142" t="n">
        <f aca="false">P210+P209</f>
        <v>0</v>
      </c>
    </row>
    <row r="209" customFormat="false" ht="32.8" hidden="false" customHeight="false" outlineLevel="0" collapsed="false">
      <c r="B209" s="86"/>
      <c r="C209" s="30" t="s">
        <v>103</v>
      </c>
      <c r="D209" s="139" t="s">
        <v>371</v>
      </c>
      <c r="E209" s="138" t="s">
        <v>25</v>
      </c>
      <c r="F209" s="138" t="s">
        <v>18</v>
      </c>
      <c r="G209" s="79" t="n">
        <v>7330010720</v>
      </c>
      <c r="H209" s="80" t="s">
        <v>104</v>
      </c>
      <c r="I209" s="141" t="n">
        <f aca="false">SUM(J209:P209)</f>
        <v>94310312.23</v>
      </c>
      <c r="J209" s="141" t="n">
        <v>26658000</v>
      </c>
      <c r="K209" s="74" t="n">
        <v>-25728000</v>
      </c>
      <c r="L209" s="74"/>
      <c r="M209" s="74"/>
      <c r="N209" s="74" t="n">
        <v>93380312.23</v>
      </c>
      <c r="O209" s="141"/>
      <c r="P209" s="142"/>
    </row>
    <row r="210" s="159" customFormat="true" ht="32.8" hidden="true" customHeight="false" outlineLevel="0" collapsed="false">
      <c r="A210" s="147"/>
      <c r="B210" s="148"/>
      <c r="C210" s="149" t="s">
        <v>258</v>
      </c>
      <c r="D210" s="150" t="s">
        <v>371</v>
      </c>
      <c r="E210" s="151" t="s">
        <v>25</v>
      </c>
      <c r="F210" s="151" t="s">
        <v>18</v>
      </c>
      <c r="G210" s="152" t="n">
        <v>7330010720</v>
      </c>
      <c r="H210" s="153" t="s">
        <v>259</v>
      </c>
      <c r="I210" s="154" t="n">
        <f aca="false">SUM(J210:P210)</f>
        <v>0</v>
      </c>
      <c r="J210" s="154"/>
      <c r="K210" s="155"/>
      <c r="L210" s="155"/>
      <c r="M210" s="155"/>
      <c r="N210" s="155"/>
      <c r="O210" s="155"/>
      <c r="P210" s="156"/>
      <c r="Q210" s="157"/>
      <c r="R210" s="157"/>
      <c r="S210" s="157"/>
      <c r="T210" s="157"/>
      <c r="U210" s="157"/>
      <c r="V210" s="157"/>
      <c r="W210" s="157"/>
      <c r="X210" s="157"/>
      <c r="Y210" s="157"/>
      <c r="Z210" s="157"/>
      <c r="AA210" s="157"/>
      <c r="AB210" s="157"/>
      <c r="AC210" s="157"/>
      <c r="AD210" s="157"/>
      <c r="AE210" s="157"/>
      <c r="AF210" s="157"/>
      <c r="AG210" s="157"/>
      <c r="AH210" s="157"/>
      <c r="AI210" s="157"/>
      <c r="AJ210" s="157"/>
      <c r="AK210" s="157"/>
      <c r="AL210" s="157"/>
      <c r="AM210" s="157"/>
      <c r="AN210" s="157"/>
      <c r="AO210" s="157"/>
      <c r="AP210" s="157"/>
      <c r="AQ210" s="157"/>
      <c r="AR210" s="157"/>
      <c r="AS210" s="157"/>
      <c r="AT210" s="157"/>
      <c r="AU210" s="157"/>
      <c r="AV210" s="157"/>
      <c r="AW210" s="157"/>
      <c r="AX210" s="157"/>
      <c r="AY210" s="157"/>
      <c r="AZ210" s="157"/>
      <c r="BA210" s="157"/>
      <c r="BB210" s="157"/>
      <c r="BC210" s="157"/>
      <c r="BD210" s="157"/>
      <c r="BE210" s="157"/>
      <c r="BF210" s="157"/>
      <c r="BG210" s="157"/>
      <c r="BH210" s="157"/>
      <c r="BI210" s="157"/>
      <c r="BJ210" s="157"/>
      <c r="BK210" s="157"/>
      <c r="BL210" s="157"/>
      <c r="BM210" s="157"/>
      <c r="BN210" s="157"/>
      <c r="BO210" s="157"/>
      <c r="BP210" s="157"/>
      <c r="BQ210" s="157"/>
      <c r="BR210" s="157"/>
      <c r="BS210" s="157"/>
      <c r="BT210" s="157"/>
      <c r="BU210" s="157"/>
      <c r="BV210" s="157"/>
      <c r="BW210" s="157"/>
      <c r="BX210" s="157"/>
      <c r="BY210" s="157"/>
      <c r="BZ210" s="157"/>
      <c r="CA210" s="157"/>
      <c r="CB210" s="157"/>
      <c r="CC210" s="157"/>
      <c r="CD210" s="157"/>
      <c r="CE210" s="157"/>
      <c r="CF210" s="157"/>
      <c r="CG210" s="157"/>
      <c r="CH210" s="157"/>
      <c r="CI210" s="157"/>
      <c r="CJ210" s="157"/>
      <c r="CK210" s="157"/>
      <c r="CL210" s="157"/>
      <c r="CM210" s="157"/>
      <c r="CN210" s="157"/>
      <c r="CO210" s="157"/>
      <c r="CP210" s="157"/>
      <c r="CQ210" s="157"/>
      <c r="CR210" s="157"/>
      <c r="CS210" s="157"/>
      <c r="CT210" s="157"/>
      <c r="CU210" s="157"/>
      <c r="CV210" s="157"/>
      <c r="CW210" s="157"/>
      <c r="CX210" s="157"/>
      <c r="CY210" s="157"/>
      <c r="CZ210" s="157"/>
      <c r="DA210" s="157"/>
      <c r="DB210" s="157"/>
      <c r="DC210" s="157"/>
      <c r="DD210" s="157"/>
      <c r="DE210" s="157"/>
      <c r="DF210" s="157"/>
      <c r="DG210" s="157"/>
      <c r="DH210" s="157"/>
      <c r="DI210" s="157"/>
      <c r="DJ210" s="157"/>
      <c r="DK210" s="157"/>
      <c r="DL210" s="157"/>
      <c r="DM210" s="157"/>
      <c r="DN210" s="157"/>
      <c r="DO210" s="157"/>
      <c r="DP210" s="157"/>
      <c r="DQ210" s="157"/>
      <c r="DR210" s="157"/>
      <c r="DS210" s="157"/>
      <c r="DT210" s="157"/>
      <c r="DU210" s="157"/>
      <c r="DV210" s="157"/>
      <c r="DW210" s="157"/>
      <c r="DX210" s="157"/>
      <c r="DY210" s="157"/>
      <c r="DZ210" s="157"/>
      <c r="EA210" s="157"/>
      <c r="EB210" s="157"/>
      <c r="EC210" s="157"/>
      <c r="ED210" s="157"/>
      <c r="EE210" s="157"/>
      <c r="EF210" s="157"/>
      <c r="EG210" s="157"/>
      <c r="EH210" s="157"/>
      <c r="EI210" s="157"/>
      <c r="EJ210" s="157"/>
      <c r="EK210" s="157"/>
      <c r="EL210" s="157"/>
      <c r="EM210" s="157"/>
      <c r="EN210" s="157"/>
      <c r="EO210" s="157"/>
      <c r="EP210" s="157"/>
      <c r="EQ210" s="157"/>
      <c r="ER210" s="157"/>
      <c r="ES210" s="157"/>
      <c r="ET210" s="157"/>
      <c r="EU210" s="157"/>
      <c r="EV210" s="157"/>
      <c r="EW210" s="157"/>
      <c r="EX210" s="157"/>
      <c r="EY210" s="157"/>
      <c r="EZ210" s="157"/>
      <c r="FA210" s="157"/>
      <c r="FB210" s="157"/>
      <c r="FC210" s="157"/>
      <c r="FD210" s="157"/>
      <c r="FE210" s="157"/>
      <c r="FF210" s="157"/>
      <c r="FG210" s="157"/>
      <c r="FH210" s="157"/>
      <c r="FI210" s="157"/>
      <c r="FJ210" s="157"/>
      <c r="FK210" s="157"/>
      <c r="FL210" s="157"/>
      <c r="FM210" s="157"/>
      <c r="FN210" s="157"/>
      <c r="FO210" s="157"/>
      <c r="FP210" s="157"/>
      <c r="FQ210" s="157"/>
      <c r="FR210" s="157"/>
      <c r="FS210" s="157"/>
      <c r="FT210" s="157"/>
      <c r="FU210" s="157"/>
      <c r="FV210" s="157"/>
      <c r="FW210" s="157"/>
      <c r="FX210" s="157"/>
      <c r="FY210" s="157"/>
      <c r="FZ210" s="157"/>
      <c r="GA210" s="157"/>
      <c r="GB210" s="157"/>
      <c r="GC210" s="157"/>
      <c r="GD210" s="157"/>
      <c r="GE210" s="157"/>
      <c r="GF210" s="157"/>
      <c r="GG210" s="157"/>
      <c r="GH210" s="157"/>
      <c r="GI210" s="157"/>
      <c r="GJ210" s="157"/>
      <c r="GK210" s="157"/>
      <c r="GL210" s="157"/>
      <c r="GM210" s="157"/>
      <c r="GN210" s="157"/>
      <c r="GO210" s="157"/>
      <c r="GP210" s="157"/>
      <c r="GQ210" s="157"/>
      <c r="GR210" s="157"/>
      <c r="GS210" s="157"/>
      <c r="GT210" s="157"/>
      <c r="GU210" s="157"/>
      <c r="GV210" s="157"/>
      <c r="GW210" s="157"/>
      <c r="GX210" s="157"/>
      <c r="GY210" s="157"/>
      <c r="GZ210" s="157"/>
      <c r="HA210" s="157"/>
      <c r="HB210" s="157"/>
      <c r="HC210" s="157"/>
      <c r="HD210" s="157"/>
      <c r="HE210" s="157"/>
      <c r="HF210" s="157"/>
      <c r="HG210" s="157"/>
      <c r="HH210" s="157"/>
      <c r="HI210" s="157"/>
      <c r="HJ210" s="157"/>
      <c r="HK210" s="157"/>
      <c r="HL210" s="157"/>
      <c r="HM210" s="157"/>
      <c r="HN210" s="157"/>
      <c r="HO210" s="157"/>
      <c r="HP210" s="157"/>
      <c r="HQ210" s="157"/>
      <c r="HR210" s="157"/>
      <c r="HS210" s="157"/>
      <c r="HT210" s="157"/>
      <c r="HU210" s="157"/>
      <c r="HV210" s="157"/>
      <c r="HW210" s="157"/>
      <c r="HX210" s="157"/>
      <c r="HY210" s="157"/>
      <c r="HZ210" s="157"/>
      <c r="IA210" s="157"/>
      <c r="IB210" s="157"/>
      <c r="IC210" s="157"/>
      <c r="ID210" s="158"/>
      <c r="IE210" s="158"/>
      <c r="IF210" s="158"/>
      <c r="IG210" s="158"/>
      <c r="IH210" s="158"/>
      <c r="II210" s="158"/>
      <c r="IJ210" s="158"/>
      <c r="IK210" s="158"/>
      <c r="IL210" s="158"/>
      <c r="IM210" s="158"/>
      <c r="IN210" s="158"/>
      <c r="IO210" s="158"/>
      <c r="IP210" s="158"/>
      <c r="IQ210" s="158"/>
      <c r="IR210" s="158"/>
      <c r="IS210" s="158"/>
      <c r="IT210" s="158"/>
      <c r="IU210" s="158"/>
      <c r="IV210" s="158"/>
      <c r="IW210" s="158"/>
      <c r="IX210" s="158"/>
      <c r="IY210" s="158"/>
      <c r="IZ210" s="158"/>
      <c r="JA210" s="158"/>
      <c r="JB210" s="158"/>
      <c r="JC210" s="158"/>
      <c r="JD210" s="158"/>
      <c r="JE210" s="158"/>
      <c r="JF210" s="158"/>
      <c r="JG210" s="158"/>
      <c r="JH210" s="158"/>
      <c r="JI210" s="158"/>
      <c r="JJ210" s="158"/>
      <c r="JK210" s="158"/>
      <c r="JL210" s="158"/>
      <c r="JM210" s="158"/>
      <c r="JN210" s="158"/>
      <c r="JO210" s="158"/>
      <c r="JP210" s="158"/>
      <c r="JQ210" s="158"/>
      <c r="JR210" s="158"/>
      <c r="JS210" s="158"/>
      <c r="JT210" s="158"/>
      <c r="JU210" s="158"/>
      <c r="JV210" s="158"/>
      <c r="JW210" s="158"/>
      <c r="JX210" s="158"/>
      <c r="JY210" s="158"/>
      <c r="JZ210" s="158"/>
      <c r="KA210" s="158"/>
      <c r="KB210" s="158"/>
      <c r="KC210" s="158"/>
      <c r="KD210" s="158"/>
      <c r="KE210" s="158"/>
      <c r="KF210" s="158"/>
      <c r="KG210" s="158"/>
      <c r="KH210" s="158"/>
      <c r="KI210" s="158"/>
      <c r="KJ210" s="158"/>
      <c r="KK210" s="158"/>
      <c r="KL210" s="158"/>
      <c r="KM210" s="158"/>
      <c r="KN210" s="158"/>
      <c r="KO210" s="158"/>
      <c r="KP210" s="158"/>
      <c r="KQ210" s="158"/>
      <c r="KR210" s="158"/>
      <c r="KS210" s="158"/>
      <c r="KT210" s="158"/>
      <c r="KU210" s="158"/>
      <c r="KV210" s="158"/>
      <c r="KW210" s="158"/>
      <c r="KX210" s="158"/>
      <c r="KY210" s="158"/>
      <c r="KZ210" s="158"/>
      <c r="LA210" s="158"/>
      <c r="LB210" s="158"/>
      <c r="LC210" s="158"/>
      <c r="LD210" s="158"/>
      <c r="LE210" s="158"/>
      <c r="LF210" s="158"/>
      <c r="LG210" s="158"/>
      <c r="LH210" s="158"/>
      <c r="LI210" s="158"/>
      <c r="LJ210" s="158"/>
      <c r="LK210" s="158"/>
      <c r="LL210" s="158"/>
      <c r="LM210" s="158"/>
      <c r="LN210" s="158"/>
      <c r="LO210" s="158"/>
      <c r="LP210" s="158"/>
      <c r="LQ210" s="158"/>
      <c r="LR210" s="158"/>
      <c r="LS210" s="158"/>
      <c r="LT210" s="158"/>
      <c r="LU210" s="158"/>
      <c r="LV210" s="158"/>
      <c r="LW210" s="158"/>
      <c r="LX210" s="158"/>
      <c r="LY210" s="158"/>
      <c r="LZ210" s="158"/>
      <c r="MA210" s="158"/>
      <c r="MB210" s="158"/>
      <c r="MC210" s="158"/>
      <c r="MD210" s="158"/>
      <c r="ME210" s="158"/>
      <c r="MF210" s="158"/>
      <c r="MG210" s="158"/>
      <c r="MH210" s="158"/>
      <c r="MI210" s="158"/>
      <c r="MJ210" s="158"/>
      <c r="MK210" s="158"/>
      <c r="ML210" s="158"/>
      <c r="MM210" s="158"/>
      <c r="MN210" s="158"/>
      <c r="MO210" s="158"/>
      <c r="MP210" s="158"/>
      <c r="MQ210" s="158"/>
      <c r="MR210" s="158"/>
      <c r="MS210" s="158"/>
      <c r="MT210" s="158"/>
      <c r="MU210" s="158"/>
      <c r="MV210" s="158"/>
      <c r="MW210" s="158"/>
      <c r="MX210" s="158"/>
      <c r="MY210" s="158"/>
      <c r="MZ210" s="158"/>
      <c r="NA210" s="158"/>
      <c r="NB210" s="158"/>
      <c r="NC210" s="158"/>
      <c r="ND210" s="158"/>
      <c r="NE210" s="158"/>
      <c r="NF210" s="158"/>
      <c r="NG210" s="158"/>
      <c r="NH210" s="158"/>
      <c r="NI210" s="158"/>
      <c r="NJ210" s="158"/>
      <c r="NK210" s="158"/>
      <c r="NL210" s="158"/>
      <c r="NM210" s="158"/>
      <c r="NN210" s="158"/>
      <c r="NO210" s="158"/>
      <c r="NP210" s="158"/>
      <c r="NQ210" s="158"/>
      <c r="NR210" s="158"/>
      <c r="NS210" s="158"/>
      <c r="NT210" s="158"/>
      <c r="NU210" s="158"/>
      <c r="NV210" s="158"/>
      <c r="NW210" s="158"/>
      <c r="NX210" s="158"/>
      <c r="NY210" s="158"/>
      <c r="NZ210" s="158"/>
      <c r="OA210" s="158"/>
      <c r="OB210" s="158"/>
      <c r="OC210" s="158"/>
      <c r="OD210" s="158"/>
      <c r="OE210" s="158"/>
      <c r="OF210" s="158"/>
      <c r="OG210" s="158"/>
      <c r="OH210" s="158"/>
      <c r="OI210" s="158"/>
      <c r="OJ210" s="158"/>
      <c r="OK210" s="158"/>
      <c r="OL210" s="158"/>
      <c r="OM210" s="158"/>
      <c r="ON210" s="158"/>
      <c r="OO210" s="158"/>
      <c r="OP210" s="158"/>
      <c r="OQ210" s="158"/>
      <c r="OR210" s="158"/>
      <c r="OS210" s="158"/>
      <c r="OT210" s="158"/>
      <c r="OU210" s="158"/>
      <c r="OV210" s="158"/>
      <c r="OW210" s="158"/>
      <c r="OX210" s="158"/>
      <c r="OY210" s="158"/>
      <c r="OZ210" s="158"/>
      <c r="PA210" s="158"/>
      <c r="PB210" s="158"/>
      <c r="PC210" s="158"/>
      <c r="PD210" s="158"/>
      <c r="PE210" s="158"/>
      <c r="PF210" s="158"/>
      <c r="PG210" s="158"/>
      <c r="PH210" s="158"/>
      <c r="PI210" s="158"/>
      <c r="PJ210" s="158"/>
      <c r="PK210" s="158"/>
      <c r="PL210" s="158"/>
      <c r="PM210" s="158"/>
      <c r="PN210" s="158"/>
      <c r="PO210" s="158"/>
      <c r="PP210" s="158"/>
      <c r="PQ210" s="158"/>
      <c r="PR210" s="158"/>
      <c r="PS210" s="158"/>
      <c r="PT210" s="158"/>
      <c r="PU210" s="158"/>
      <c r="PV210" s="158"/>
      <c r="PW210" s="158"/>
      <c r="PX210" s="158"/>
      <c r="PY210" s="158"/>
      <c r="PZ210" s="158"/>
      <c r="QA210" s="158"/>
      <c r="QB210" s="158"/>
      <c r="QC210" s="158"/>
      <c r="QD210" s="158"/>
      <c r="QE210" s="158"/>
      <c r="QF210" s="158"/>
      <c r="QG210" s="158"/>
      <c r="QH210" s="158"/>
      <c r="QI210" s="158"/>
      <c r="QJ210" s="158"/>
      <c r="QK210" s="158"/>
      <c r="QL210" s="158"/>
      <c r="QM210" s="158"/>
      <c r="QN210" s="158"/>
      <c r="QO210" s="158"/>
      <c r="QP210" s="158"/>
      <c r="QQ210" s="158"/>
      <c r="QR210" s="158"/>
      <c r="QS210" s="158"/>
      <c r="QT210" s="158"/>
      <c r="QU210" s="158"/>
      <c r="QV210" s="158"/>
      <c r="QW210" s="158"/>
      <c r="QX210" s="158"/>
      <c r="QY210" s="158"/>
      <c r="QZ210" s="158"/>
      <c r="RA210" s="158"/>
      <c r="RB210" s="158"/>
      <c r="RC210" s="158"/>
      <c r="RD210" s="158"/>
      <c r="RE210" s="158"/>
      <c r="RF210" s="158"/>
      <c r="RG210" s="158"/>
      <c r="RH210" s="158"/>
      <c r="RI210" s="158"/>
      <c r="RJ210" s="158"/>
      <c r="RK210" s="158"/>
      <c r="RL210" s="158"/>
      <c r="RM210" s="158"/>
      <c r="RN210" s="158"/>
      <c r="RO210" s="158"/>
      <c r="RP210" s="158"/>
      <c r="RQ210" s="158"/>
      <c r="RR210" s="158"/>
      <c r="RS210" s="158"/>
      <c r="RT210" s="158"/>
      <c r="RU210" s="158"/>
      <c r="RV210" s="158"/>
      <c r="RW210" s="158"/>
      <c r="RX210" s="158"/>
      <c r="RY210" s="158"/>
      <c r="RZ210" s="158"/>
      <c r="SA210" s="158"/>
      <c r="SB210" s="158"/>
      <c r="SC210" s="158"/>
      <c r="SD210" s="158"/>
      <c r="SE210" s="158"/>
      <c r="SF210" s="158"/>
      <c r="SG210" s="158"/>
      <c r="SH210" s="158"/>
      <c r="SI210" s="158"/>
      <c r="SJ210" s="158"/>
      <c r="SK210" s="158"/>
      <c r="SL210" s="158"/>
      <c r="SM210" s="158"/>
      <c r="SN210" s="158"/>
      <c r="SO210" s="158"/>
      <c r="SP210" s="158"/>
      <c r="SQ210" s="158"/>
      <c r="SR210" s="158"/>
      <c r="SS210" s="158"/>
      <c r="ST210" s="158"/>
      <c r="SU210" s="158"/>
      <c r="SV210" s="158"/>
      <c r="SW210" s="158"/>
      <c r="SX210" s="158"/>
      <c r="SY210" s="158"/>
      <c r="SZ210" s="158"/>
      <c r="TA210" s="158"/>
      <c r="TB210" s="158"/>
      <c r="TC210" s="158"/>
      <c r="TD210" s="158"/>
      <c r="TE210" s="158"/>
      <c r="TF210" s="158"/>
      <c r="TG210" s="158"/>
      <c r="TH210" s="158"/>
      <c r="TI210" s="158"/>
      <c r="TJ210" s="158"/>
      <c r="TK210" s="158"/>
      <c r="TL210" s="158"/>
      <c r="TM210" s="158"/>
      <c r="TN210" s="158"/>
      <c r="TO210" s="158"/>
      <c r="TP210" s="158"/>
      <c r="TQ210" s="158"/>
      <c r="TR210" s="158"/>
      <c r="TS210" s="158"/>
      <c r="TT210" s="158"/>
      <c r="TU210" s="158"/>
      <c r="TV210" s="158"/>
      <c r="TW210" s="158"/>
      <c r="TX210" s="158"/>
      <c r="TY210" s="158"/>
      <c r="TZ210" s="158"/>
      <c r="UA210" s="158"/>
      <c r="UB210" s="158"/>
      <c r="UC210" s="158"/>
      <c r="UD210" s="158"/>
      <c r="UE210" s="158"/>
      <c r="UF210" s="158"/>
      <c r="UG210" s="158"/>
      <c r="UH210" s="158"/>
      <c r="UI210" s="158"/>
      <c r="UJ210" s="158"/>
      <c r="UK210" s="158"/>
      <c r="UL210" s="158"/>
      <c r="UM210" s="158"/>
      <c r="UN210" s="158"/>
      <c r="UO210" s="158"/>
      <c r="UP210" s="158"/>
      <c r="UQ210" s="158"/>
      <c r="UR210" s="158"/>
      <c r="US210" s="158"/>
      <c r="UT210" s="158"/>
      <c r="UU210" s="158"/>
      <c r="UV210" s="158"/>
      <c r="UW210" s="158"/>
      <c r="UX210" s="158"/>
      <c r="UY210" s="158"/>
      <c r="UZ210" s="158"/>
      <c r="VA210" s="158"/>
      <c r="VB210" s="158"/>
      <c r="VC210" s="158"/>
      <c r="VD210" s="158"/>
      <c r="VE210" s="158"/>
      <c r="VF210" s="158"/>
      <c r="VG210" s="158"/>
      <c r="VH210" s="158"/>
      <c r="VI210" s="158"/>
      <c r="VJ210" s="158"/>
      <c r="VK210" s="158"/>
      <c r="VL210" s="158"/>
      <c r="VM210" s="158"/>
      <c r="VN210" s="158"/>
      <c r="VO210" s="158"/>
      <c r="VP210" s="158"/>
      <c r="VQ210" s="158"/>
      <c r="VR210" s="158"/>
      <c r="VS210" s="158"/>
      <c r="VT210" s="158"/>
      <c r="VU210" s="158"/>
      <c r="VV210" s="158"/>
      <c r="VW210" s="158"/>
      <c r="VX210" s="158"/>
      <c r="VY210" s="158"/>
      <c r="VZ210" s="158"/>
      <c r="WA210" s="158"/>
      <c r="WB210" s="158"/>
      <c r="WC210" s="158"/>
      <c r="WD210" s="158"/>
      <c r="WE210" s="158"/>
      <c r="WF210" s="158"/>
      <c r="WG210" s="158"/>
      <c r="WH210" s="158"/>
      <c r="WI210" s="158"/>
      <c r="WJ210" s="158"/>
      <c r="WK210" s="158"/>
      <c r="WL210" s="158"/>
      <c r="WM210" s="158"/>
      <c r="WN210" s="158"/>
      <c r="WO210" s="158"/>
      <c r="WP210" s="158"/>
      <c r="WQ210" s="158"/>
      <c r="WR210" s="158"/>
      <c r="WS210" s="158"/>
      <c r="WT210" s="158"/>
      <c r="WU210" s="158"/>
      <c r="WV210" s="158"/>
      <c r="WW210" s="158"/>
      <c r="WX210" s="158"/>
      <c r="WY210" s="158"/>
      <c r="WZ210" s="158"/>
      <c r="XA210" s="158"/>
      <c r="XB210" s="158"/>
      <c r="XC210" s="158"/>
      <c r="XD210" s="158"/>
      <c r="XE210" s="158"/>
      <c r="XF210" s="158"/>
      <c r="XG210" s="158"/>
      <c r="XH210" s="158"/>
      <c r="XI210" s="158"/>
      <c r="XJ210" s="158"/>
      <c r="XK210" s="158"/>
      <c r="XL210" s="158"/>
      <c r="XM210" s="158"/>
      <c r="XN210" s="158"/>
      <c r="XO210" s="158"/>
      <c r="XP210" s="158"/>
      <c r="XQ210" s="158"/>
      <c r="XR210" s="158"/>
      <c r="XS210" s="158"/>
      <c r="XT210" s="158"/>
      <c r="XU210" s="158"/>
      <c r="XV210" s="158"/>
      <c r="XW210" s="158"/>
      <c r="XX210" s="158"/>
      <c r="XY210" s="158"/>
      <c r="XZ210" s="158"/>
      <c r="YA210" s="158"/>
      <c r="YB210" s="158"/>
      <c r="YC210" s="158"/>
      <c r="YD210" s="158"/>
      <c r="YE210" s="158"/>
      <c r="YF210" s="158"/>
      <c r="YG210" s="158"/>
      <c r="YH210" s="158"/>
      <c r="YI210" s="158"/>
      <c r="YJ210" s="158"/>
      <c r="YK210" s="158"/>
      <c r="YL210" s="158"/>
      <c r="YM210" s="158"/>
      <c r="YN210" s="158"/>
      <c r="YO210" s="158"/>
      <c r="YP210" s="158"/>
      <c r="YQ210" s="158"/>
      <c r="YR210" s="158"/>
      <c r="YS210" s="158"/>
      <c r="YT210" s="158"/>
      <c r="YU210" s="158"/>
      <c r="YV210" s="158"/>
      <c r="YW210" s="158"/>
      <c r="YX210" s="158"/>
      <c r="YY210" s="158"/>
      <c r="YZ210" s="158"/>
      <c r="ZA210" s="158"/>
      <c r="ZB210" s="158"/>
      <c r="ZC210" s="158"/>
      <c r="ZD210" s="158"/>
      <c r="ZE210" s="158"/>
      <c r="ZF210" s="158"/>
      <c r="ZG210" s="158"/>
      <c r="ZH210" s="158"/>
      <c r="ZI210" s="158"/>
      <c r="ZJ210" s="158"/>
      <c r="ZK210" s="158"/>
      <c r="ZL210" s="158"/>
      <c r="ZM210" s="158"/>
      <c r="ZN210" s="158"/>
      <c r="ZO210" s="158"/>
      <c r="ZP210" s="158"/>
      <c r="ZQ210" s="158"/>
      <c r="ZR210" s="158"/>
      <c r="ZS210" s="158"/>
      <c r="ZT210" s="158"/>
      <c r="ZU210" s="158"/>
      <c r="ZV210" s="158"/>
      <c r="ZW210" s="158"/>
      <c r="ZX210" s="158"/>
      <c r="ZY210" s="158"/>
      <c r="ZZ210" s="158"/>
      <c r="AAA210" s="158"/>
      <c r="AAB210" s="158"/>
      <c r="AAC210" s="158"/>
      <c r="AAD210" s="158"/>
      <c r="AAE210" s="158"/>
      <c r="AAF210" s="158"/>
      <c r="AAG210" s="158"/>
      <c r="AAH210" s="158"/>
      <c r="AAI210" s="158"/>
      <c r="AAJ210" s="158"/>
      <c r="AAK210" s="158"/>
      <c r="AAL210" s="158"/>
      <c r="AAM210" s="158"/>
      <c r="AAN210" s="158"/>
      <c r="AAO210" s="158"/>
      <c r="AAP210" s="158"/>
      <c r="AAQ210" s="158"/>
      <c r="AAR210" s="158"/>
      <c r="AAS210" s="158"/>
      <c r="AAT210" s="158"/>
      <c r="AAU210" s="158"/>
      <c r="AAV210" s="158"/>
      <c r="AAW210" s="158"/>
      <c r="AAX210" s="158"/>
      <c r="AAY210" s="158"/>
      <c r="AAZ210" s="158"/>
      <c r="ABA210" s="158"/>
      <c r="ABB210" s="158"/>
      <c r="ABC210" s="158"/>
      <c r="ABD210" s="158"/>
      <c r="ABE210" s="158"/>
      <c r="ABF210" s="158"/>
      <c r="ABG210" s="158"/>
      <c r="ABH210" s="158"/>
      <c r="ABI210" s="158"/>
      <c r="ABJ210" s="158"/>
      <c r="ABK210" s="158"/>
      <c r="ABL210" s="158"/>
      <c r="ABM210" s="158"/>
      <c r="ABN210" s="158"/>
      <c r="ABO210" s="158"/>
      <c r="ABP210" s="158"/>
      <c r="ABQ210" s="158"/>
      <c r="ABR210" s="158"/>
      <c r="ABS210" s="158"/>
      <c r="ABT210" s="158"/>
      <c r="ABU210" s="158"/>
      <c r="ABV210" s="158"/>
      <c r="ABW210" s="158"/>
      <c r="ABX210" s="158"/>
      <c r="ABY210" s="158"/>
      <c r="ABZ210" s="158"/>
      <c r="ACA210" s="158"/>
      <c r="ACB210" s="158"/>
      <c r="ACC210" s="158"/>
      <c r="ACD210" s="158"/>
      <c r="ACE210" s="158"/>
      <c r="ACF210" s="158"/>
      <c r="ACG210" s="158"/>
      <c r="ACH210" s="158"/>
      <c r="ACI210" s="158"/>
      <c r="ACJ210" s="158"/>
      <c r="ACK210" s="158"/>
      <c r="ACL210" s="158"/>
      <c r="ACM210" s="158"/>
      <c r="ACN210" s="158"/>
      <c r="ACO210" s="158"/>
      <c r="ACP210" s="158"/>
      <c r="ACQ210" s="158"/>
      <c r="ACR210" s="158"/>
      <c r="ACS210" s="158"/>
      <c r="ACT210" s="158"/>
      <c r="ACU210" s="158"/>
      <c r="ACV210" s="158"/>
      <c r="ACW210" s="158"/>
      <c r="ACX210" s="158"/>
      <c r="ACY210" s="158"/>
      <c r="ACZ210" s="158"/>
      <c r="ADA210" s="158"/>
      <c r="ADB210" s="158"/>
      <c r="ADC210" s="158"/>
      <c r="ADD210" s="158"/>
      <c r="ADE210" s="158"/>
      <c r="ADF210" s="158"/>
      <c r="ADG210" s="158"/>
      <c r="ADH210" s="158"/>
      <c r="ADI210" s="158"/>
      <c r="ADJ210" s="158"/>
      <c r="ADK210" s="158"/>
      <c r="ADL210" s="158"/>
      <c r="ADM210" s="158"/>
      <c r="ADN210" s="158"/>
      <c r="ADO210" s="158"/>
      <c r="ADP210" s="158"/>
      <c r="ADQ210" s="158"/>
      <c r="ADR210" s="158"/>
      <c r="ADS210" s="158"/>
      <c r="ADT210" s="158"/>
      <c r="ADU210" s="158"/>
      <c r="ADV210" s="158"/>
      <c r="ADW210" s="158"/>
      <c r="ADX210" s="158"/>
      <c r="ADY210" s="158"/>
      <c r="ADZ210" s="158"/>
      <c r="AEA210" s="158"/>
      <c r="AEB210" s="158"/>
      <c r="AEC210" s="158"/>
      <c r="AED210" s="158"/>
      <c r="AEE210" s="158"/>
      <c r="AEF210" s="158"/>
      <c r="AEG210" s="158"/>
      <c r="AEH210" s="158"/>
      <c r="AEI210" s="158"/>
      <c r="AEJ210" s="158"/>
      <c r="AEK210" s="158"/>
      <c r="AEL210" s="158"/>
      <c r="AEM210" s="158"/>
      <c r="AEN210" s="158"/>
      <c r="AEO210" s="158"/>
      <c r="AEP210" s="158"/>
      <c r="AEQ210" s="158"/>
      <c r="AER210" s="158"/>
      <c r="AES210" s="158"/>
      <c r="AET210" s="158"/>
      <c r="AEU210" s="158"/>
      <c r="AEV210" s="158"/>
      <c r="AEW210" s="158"/>
      <c r="AEX210" s="158"/>
      <c r="AEY210" s="158"/>
      <c r="AEZ210" s="158"/>
      <c r="AFA210" s="158"/>
      <c r="AFB210" s="158"/>
      <c r="AFC210" s="158"/>
      <c r="AFD210" s="158"/>
      <c r="AFE210" s="158"/>
      <c r="AFF210" s="158"/>
      <c r="AFG210" s="158"/>
      <c r="AFH210" s="158"/>
      <c r="AFI210" s="158"/>
      <c r="AFJ210" s="158"/>
      <c r="AFK210" s="158"/>
      <c r="AFL210" s="158"/>
      <c r="AFM210" s="158"/>
      <c r="AFN210" s="158"/>
      <c r="AFO210" s="158"/>
      <c r="AFP210" s="158"/>
      <c r="AFQ210" s="158"/>
      <c r="AFR210" s="158"/>
      <c r="AFS210" s="158"/>
      <c r="AFT210" s="158"/>
      <c r="AFU210" s="158"/>
      <c r="AFV210" s="158"/>
      <c r="AFW210" s="158"/>
      <c r="AFX210" s="158"/>
      <c r="AFY210" s="158"/>
      <c r="AFZ210" s="158"/>
      <c r="AGA210" s="158"/>
      <c r="AGB210" s="158"/>
      <c r="AGC210" s="158"/>
      <c r="AGD210" s="158"/>
      <c r="AGE210" s="158"/>
      <c r="AGF210" s="158"/>
      <c r="AGG210" s="158"/>
      <c r="AGH210" s="158"/>
      <c r="AGI210" s="158"/>
      <c r="AGJ210" s="158"/>
      <c r="AGK210" s="158"/>
      <c r="AGL210" s="158"/>
      <c r="AGM210" s="158"/>
      <c r="AGN210" s="158"/>
      <c r="AGO210" s="158"/>
      <c r="AGP210" s="158"/>
      <c r="AGQ210" s="158"/>
      <c r="AGR210" s="158"/>
      <c r="AGS210" s="158"/>
      <c r="AGT210" s="158"/>
      <c r="AGU210" s="158"/>
      <c r="AGV210" s="158"/>
      <c r="AGW210" s="158"/>
      <c r="AGX210" s="158"/>
      <c r="AGY210" s="158"/>
      <c r="AGZ210" s="158"/>
      <c r="AHA210" s="158"/>
      <c r="AHB210" s="158"/>
      <c r="AHC210" s="158"/>
      <c r="AHD210" s="158"/>
      <c r="AHE210" s="158"/>
      <c r="AHF210" s="158"/>
      <c r="AHG210" s="158"/>
      <c r="AHH210" s="158"/>
      <c r="AHI210" s="158"/>
      <c r="AHJ210" s="158"/>
      <c r="AHK210" s="158"/>
      <c r="AHL210" s="158"/>
      <c r="AHM210" s="158"/>
      <c r="AHN210" s="158"/>
      <c r="AHO210" s="158"/>
      <c r="AHP210" s="158"/>
      <c r="AHQ210" s="158"/>
      <c r="AHR210" s="158"/>
      <c r="AHS210" s="158"/>
      <c r="AHT210" s="158"/>
      <c r="AHU210" s="158"/>
      <c r="AHV210" s="158"/>
      <c r="AHW210" s="158"/>
      <c r="AHX210" s="158"/>
      <c r="AHY210" s="158"/>
      <c r="AHZ210" s="158"/>
      <c r="AIA210" s="158"/>
      <c r="AIB210" s="158"/>
      <c r="AIC210" s="158"/>
      <c r="AID210" s="158"/>
      <c r="AIE210" s="158"/>
      <c r="AIF210" s="158"/>
      <c r="AIG210" s="158"/>
      <c r="AIH210" s="158"/>
      <c r="AII210" s="158"/>
      <c r="AIJ210" s="158"/>
      <c r="AIK210" s="158"/>
      <c r="AIL210" s="158"/>
      <c r="AIM210" s="158"/>
      <c r="AIN210" s="158"/>
      <c r="AIO210" s="158"/>
      <c r="AIP210" s="158"/>
      <c r="AIQ210" s="158"/>
      <c r="AIR210" s="158"/>
      <c r="AIS210" s="158"/>
      <c r="AIT210" s="158"/>
      <c r="AIU210" s="158"/>
      <c r="AIV210" s="158"/>
      <c r="AIW210" s="158"/>
      <c r="AIX210" s="158"/>
      <c r="AIY210" s="158"/>
      <c r="AIZ210" s="158"/>
      <c r="AJA210" s="158"/>
      <c r="AJB210" s="158"/>
      <c r="AJC210" s="158"/>
      <c r="AJD210" s="158"/>
      <c r="AJE210" s="158"/>
      <c r="AJF210" s="158"/>
      <c r="AJG210" s="158"/>
      <c r="AJH210" s="158"/>
      <c r="AJI210" s="158"/>
      <c r="AJJ210" s="158"/>
      <c r="AJK210" s="158"/>
      <c r="AJL210" s="158"/>
      <c r="AJM210" s="158"/>
      <c r="AJN210" s="158"/>
      <c r="AJO210" s="158"/>
      <c r="AJP210" s="158"/>
      <c r="AJQ210" s="158"/>
      <c r="AJR210" s="158"/>
      <c r="AJS210" s="158"/>
      <c r="AJT210" s="158"/>
      <c r="AJU210" s="158"/>
      <c r="AJV210" s="158"/>
      <c r="AJW210" s="158"/>
      <c r="AJX210" s="158"/>
      <c r="AJY210" s="158"/>
      <c r="AJZ210" s="158"/>
      <c r="AKA210" s="158"/>
      <c r="AKB210" s="158"/>
      <c r="AKC210" s="158"/>
      <c r="AKD210" s="158"/>
      <c r="AKE210" s="158"/>
      <c r="AKF210" s="158"/>
      <c r="AKG210" s="158"/>
      <c r="AKH210" s="158"/>
      <c r="AKI210" s="158"/>
      <c r="AKJ210" s="158"/>
      <c r="AKK210" s="158"/>
      <c r="AKL210" s="158"/>
      <c r="AKM210" s="158"/>
      <c r="AKN210" s="158"/>
      <c r="AKO210" s="158"/>
      <c r="AKP210" s="158"/>
      <c r="AKQ210" s="158"/>
      <c r="AKR210" s="158"/>
      <c r="AKS210" s="158"/>
      <c r="AKT210" s="158"/>
      <c r="AKU210" s="158"/>
      <c r="AKV210" s="158"/>
      <c r="AKW210" s="158"/>
      <c r="AKX210" s="158"/>
      <c r="AKY210" s="158"/>
      <c r="AKZ210" s="158"/>
      <c r="ALA210" s="158"/>
      <c r="ALB210" s="158"/>
      <c r="ALC210" s="158"/>
      <c r="ALD210" s="158"/>
      <c r="ALE210" s="158"/>
      <c r="ALF210" s="158"/>
      <c r="ALG210" s="158"/>
      <c r="ALH210" s="158"/>
      <c r="ALI210" s="158"/>
      <c r="ALJ210" s="158"/>
      <c r="ALK210" s="158"/>
      <c r="ALL210" s="158"/>
      <c r="ALM210" s="158"/>
      <c r="ALN210" s="158"/>
      <c r="ALO210" s="158"/>
    </row>
    <row r="211" customFormat="false" ht="79.85" hidden="false" customHeight="false" outlineLevel="0" collapsed="false">
      <c r="B211" s="86"/>
      <c r="C211" s="30" t="s">
        <v>330</v>
      </c>
      <c r="D211" s="139" t="s">
        <v>371</v>
      </c>
      <c r="E211" s="138" t="s">
        <v>25</v>
      </c>
      <c r="F211" s="138" t="s">
        <v>18</v>
      </c>
      <c r="G211" s="79" t="s">
        <v>331</v>
      </c>
      <c r="H211" s="80"/>
      <c r="I211" s="141" t="n">
        <f aca="false">SUM(J211:P211)</f>
        <v>1843500</v>
      </c>
      <c r="J211" s="141" t="n">
        <f aca="false">J213+J212</f>
        <v>1843500</v>
      </c>
      <c r="K211" s="74" t="n">
        <f aca="false">K213+K212</f>
        <v>0</v>
      </c>
      <c r="L211" s="74" t="n">
        <f aca="false">L213+L212</f>
        <v>0</v>
      </c>
      <c r="M211" s="74" t="n">
        <f aca="false">M213+M212</f>
        <v>0</v>
      </c>
      <c r="N211" s="74" t="n">
        <f aca="false">N213+N212</f>
        <v>0</v>
      </c>
      <c r="O211" s="141" t="n">
        <f aca="false">O213+O212</f>
        <v>0</v>
      </c>
      <c r="P211" s="142" t="n">
        <f aca="false">P213+P212</f>
        <v>0</v>
      </c>
    </row>
    <row r="212" customFormat="false" ht="32.8" hidden="false" customHeight="false" outlineLevel="0" collapsed="false">
      <c r="B212" s="86"/>
      <c r="C212" s="30" t="s">
        <v>103</v>
      </c>
      <c r="D212" s="139" t="s">
        <v>371</v>
      </c>
      <c r="E212" s="138" t="s">
        <v>25</v>
      </c>
      <c r="F212" s="138" t="s">
        <v>18</v>
      </c>
      <c r="G212" s="79" t="s">
        <v>331</v>
      </c>
      <c r="H212" s="80" t="s">
        <v>104</v>
      </c>
      <c r="I212" s="141" t="n">
        <f aca="false">SUM(J212:P212)</f>
        <v>1843500</v>
      </c>
      <c r="J212" s="141" t="n">
        <v>1843500</v>
      </c>
      <c r="K212" s="74" t="n">
        <v>0</v>
      </c>
      <c r="L212" s="74"/>
      <c r="M212" s="74"/>
      <c r="N212" s="74"/>
      <c r="O212" s="141"/>
      <c r="P212" s="142"/>
    </row>
    <row r="213" s="159" customFormat="true" ht="32.8" hidden="true" customHeight="false" outlineLevel="0" collapsed="false">
      <c r="A213" s="147"/>
      <c r="B213" s="148"/>
      <c r="C213" s="149" t="s">
        <v>258</v>
      </c>
      <c r="D213" s="150" t="s">
        <v>371</v>
      </c>
      <c r="E213" s="151" t="s">
        <v>25</v>
      </c>
      <c r="F213" s="151" t="s">
        <v>18</v>
      </c>
      <c r="G213" s="152" t="s">
        <v>331</v>
      </c>
      <c r="H213" s="153" t="s">
        <v>259</v>
      </c>
      <c r="I213" s="154" t="n">
        <f aca="false">SUM(J213:P213)</f>
        <v>0</v>
      </c>
      <c r="J213" s="154"/>
      <c r="K213" s="155"/>
      <c r="L213" s="155"/>
      <c r="M213" s="155"/>
      <c r="N213" s="155"/>
      <c r="O213" s="155"/>
      <c r="P213" s="156"/>
      <c r="Q213" s="157"/>
      <c r="R213" s="157"/>
      <c r="S213" s="157"/>
      <c r="T213" s="157"/>
      <c r="U213" s="157"/>
      <c r="V213" s="157"/>
      <c r="W213" s="157"/>
      <c r="X213" s="157"/>
      <c r="Y213" s="157"/>
      <c r="Z213" s="157"/>
      <c r="AA213" s="157"/>
      <c r="AB213" s="157"/>
      <c r="AC213" s="157"/>
      <c r="AD213" s="157"/>
      <c r="AE213" s="157"/>
      <c r="AF213" s="157"/>
      <c r="AG213" s="157"/>
      <c r="AH213" s="157"/>
      <c r="AI213" s="157"/>
      <c r="AJ213" s="157"/>
      <c r="AK213" s="157"/>
      <c r="AL213" s="157"/>
      <c r="AM213" s="157"/>
      <c r="AN213" s="157"/>
      <c r="AO213" s="157"/>
      <c r="AP213" s="157"/>
      <c r="AQ213" s="157"/>
      <c r="AR213" s="157"/>
      <c r="AS213" s="157"/>
      <c r="AT213" s="157"/>
      <c r="AU213" s="157"/>
      <c r="AV213" s="157"/>
      <c r="AW213" s="157"/>
      <c r="AX213" s="157"/>
      <c r="AY213" s="157"/>
      <c r="AZ213" s="157"/>
      <c r="BA213" s="157"/>
      <c r="BB213" s="157"/>
      <c r="BC213" s="157"/>
      <c r="BD213" s="157"/>
      <c r="BE213" s="157"/>
      <c r="BF213" s="157"/>
      <c r="BG213" s="157"/>
      <c r="BH213" s="157"/>
      <c r="BI213" s="157"/>
      <c r="BJ213" s="157"/>
      <c r="BK213" s="157"/>
      <c r="BL213" s="157"/>
      <c r="BM213" s="157"/>
      <c r="BN213" s="157"/>
      <c r="BO213" s="157"/>
      <c r="BP213" s="157"/>
      <c r="BQ213" s="157"/>
      <c r="BR213" s="157"/>
      <c r="BS213" s="157"/>
      <c r="BT213" s="157"/>
      <c r="BU213" s="157"/>
      <c r="BV213" s="157"/>
      <c r="BW213" s="157"/>
      <c r="BX213" s="157"/>
      <c r="BY213" s="157"/>
      <c r="BZ213" s="157"/>
      <c r="CA213" s="157"/>
      <c r="CB213" s="157"/>
      <c r="CC213" s="157"/>
      <c r="CD213" s="157"/>
      <c r="CE213" s="157"/>
      <c r="CF213" s="157"/>
      <c r="CG213" s="157"/>
      <c r="CH213" s="157"/>
      <c r="CI213" s="157"/>
      <c r="CJ213" s="157"/>
      <c r="CK213" s="157"/>
      <c r="CL213" s="157"/>
      <c r="CM213" s="157"/>
      <c r="CN213" s="157"/>
      <c r="CO213" s="157"/>
      <c r="CP213" s="157"/>
      <c r="CQ213" s="157"/>
      <c r="CR213" s="157"/>
      <c r="CS213" s="157"/>
      <c r="CT213" s="157"/>
      <c r="CU213" s="157"/>
      <c r="CV213" s="157"/>
      <c r="CW213" s="157"/>
      <c r="CX213" s="157"/>
      <c r="CY213" s="157"/>
      <c r="CZ213" s="157"/>
      <c r="DA213" s="157"/>
      <c r="DB213" s="157"/>
      <c r="DC213" s="157"/>
      <c r="DD213" s="157"/>
      <c r="DE213" s="157"/>
      <c r="DF213" s="157"/>
      <c r="DG213" s="157"/>
      <c r="DH213" s="157"/>
      <c r="DI213" s="157"/>
      <c r="DJ213" s="157"/>
      <c r="DK213" s="157"/>
      <c r="DL213" s="157"/>
      <c r="DM213" s="157"/>
      <c r="DN213" s="157"/>
      <c r="DO213" s="157"/>
      <c r="DP213" s="157"/>
      <c r="DQ213" s="157"/>
      <c r="DR213" s="157"/>
      <c r="DS213" s="157"/>
      <c r="DT213" s="157"/>
      <c r="DU213" s="157"/>
      <c r="DV213" s="157"/>
      <c r="DW213" s="157"/>
      <c r="DX213" s="157"/>
      <c r="DY213" s="157"/>
      <c r="DZ213" s="157"/>
      <c r="EA213" s="157"/>
      <c r="EB213" s="157"/>
      <c r="EC213" s="157"/>
      <c r="ED213" s="157"/>
      <c r="EE213" s="157"/>
      <c r="EF213" s="157"/>
      <c r="EG213" s="157"/>
      <c r="EH213" s="157"/>
      <c r="EI213" s="157"/>
      <c r="EJ213" s="157"/>
      <c r="EK213" s="157"/>
      <c r="EL213" s="157"/>
      <c r="EM213" s="157"/>
      <c r="EN213" s="157"/>
      <c r="EO213" s="157"/>
      <c r="EP213" s="157"/>
      <c r="EQ213" s="157"/>
      <c r="ER213" s="157"/>
      <c r="ES213" s="157"/>
      <c r="ET213" s="157"/>
      <c r="EU213" s="157"/>
      <c r="EV213" s="157"/>
      <c r="EW213" s="157"/>
      <c r="EX213" s="157"/>
      <c r="EY213" s="157"/>
      <c r="EZ213" s="157"/>
      <c r="FA213" s="157"/>
      <c r="FB213" s="157"/>
      <c r="FC213" s="157"/>
      <c r="FD213" s="157"/>
      <c r="FE213" s="157"/>
      <c r="FF213" s="157"/>
      <c r="FG213" s="157"/>
      <c r="FH213" s="157"/>
      <c r="FI213" s="157"/>
      <c r="FJ213" s="157"/>
      <c r="FK213" s="157"/>
      <c r="FL213" s="157"/>
      <c r="FM213" s="157"/>
      <c r="FN213" s="157"/>
      <c r="FO213" s="157"/>
      <c r="FP213" s="157"/>
      <c r="FQ213" s="157"/>
      <c r="FR213" s="157"/>
      <c r="FS213" s="157"/>
      <c r="FT213" s="157"/>
      <c r="FU213" s="157"/>
      <c r="FV213" s="157"/>
      <c r="FW213" s="157"/>
      <c r="FX213" s="157"/>
      <c r="FY213" s="157"/>
      <c r="FZ213" s="157"/>
      <c r="GA213" s="157"/>
      <c r="GB213" s="157"/>
      <c r="GC213" s="157"/>
      <c r="GD213" s="157"/>
      <c r="GE213" s="157"/>
      <c r="GF213" s="157"/>
      <c r="GG213" s="157"/>
      <c r="GH213" s="157"/>
      <c r="GI213" s="157"/>
      <c r="GJ213" s="157"/>
      <c r="GK213" s="157"/>
      <c r="GL213" s="157"/>
      <c r="GM213" s="157"/>
      <c r="GN213" s="157"/>
      <c r="GO213" s="157"/>
      <c r="GP213" s="157"/>
      <c r="GQ213" s="157"/>
      <c r="GR213" s="157"/>
      <c r="GS213" s="157"/>
      <c r="GT213" s="157"/>
      <c r="GU213" s="157"/>
      <c r="GV213" s="157"/>
      <c r="GW213" s="157"/>
      <c r="GX213" s="157"/>
      <c r="GY213" s="157"/>
      <c r="GZ213" s="157"/>
      <c r="HA213" s="157"/>
      <c r="HB213" s="157"/>
      <c r="HC213" s="157"/>
      <c r="HD213" s="157"/>
      <c r="HE213" s="157"/>
      <c r="HF213" s="157"/>
      <c r="HG213" s="157"/>
      <c r="HH213" s="157"/>
      <c r="HI213" s="157"/>
      <c r="HJ213" s="157"/>
      <c r="HK213" s="157"/>
      <c r="HL213" s="157"/>
      <c r="HM213" s="157"/>
      <c r="HN213" s="157"/>
      <c r="HO213" s="157"/>
      <c r="HP213" s="157"/>
      <c r="HQ213" s="157"/>
      <c r="HR213" s="157"/>
      <c r="HS213" s="157"/>
      <c r="HT213" s="157"/>
      <c r="HU213" s="157"/>
      <c r="HV213" s="157"/>
      <c r="HW213" s="157"/>
      <c r="HX213" s="157"/>
      <c r="HY213" s="157"/>
      <c r="HZ213" s="157"/>
      <c r="IA213" s="157"/>
      <c r="IB213" s="157"/>
      <c r="IC213" s="157"/>
      <c r="ID213" s="158"/>
      <c r="IE213" s="158"/>
      <c r="IF213" s="158"/>
      <c r="IG213" s="158"/>
      <c r="IH213" s="158"/>
      <c r="II213" s="158"/>
      <c r="IJ213" s="158"/>
      <c r="IK213" s="158"/>
      <c r="IL213" s="158"/>
      <c r="IM213" s="158"/>
      <c r="IN213" s="158"/>
      <c r="IO213" s="158"/>
      <c r="IP213" s="158"/>
      <c r="IQ213" s="158"/>
      <c r="IR213" s="158"/>
      <c r="IS213" s="158"/>
      <c r="IT213" s="158"/>
      <c r="IU213" s="158"/>
      <c r="IV213" s="158"/>
      <c r="IW213" s="158"/>
      <c r="IX213" s="158"/>
      <c r="IY213" s="158"/>
      <c r="IZ213" s="158"/>
      <c r="JA213" s="158"/>
      <c r="JB213" s="158"/>
      <c r="JC213" s="158"/>
      <c r="JD213" s="158"/>
      <c r="JE213" s="158"/>
      <c r="JF213" s="158"/>
      <c r="JG213" s="158"/>
      <c r="JH213" s="158"/>
      <c r="JI213" s="158"/>
      <c r="JJ213" s="158"/>
      <c r="JK213" s="158"/>
      <c r="JL213" s="158"/>
      <c r="JM213" s="158"/>
      <c r="JN213" s="158"/>
      <c r="JO213" s="158"/>
      <c r="JP213" s="158"/>
      <c r="JQ213" s="158"/>
      <c r="JR213" s="158"/>
      <c r="JS213" s="158"/>
      <c r="JT213" s="158"/>
      <c r="JU213" s="158"/>
      <c r="JV213" s="158"/>
      <c r="JW213" s="158"/>
      <c r="JX213" s="158"/>
      <c r="JY213" s="158"/>
      <c r="JZ213" s="158"/>
      <c r="KA213" s="158"/>
      <c r="KB213" s="158"/>
      <c r="KC213" s="158"/>
      <c r="KD213" s="158"/>
      <c r="KE213" s="158"/>
      <c r="KF213" s="158"/>
      <c r="KG213" s="158"/>
      <c r="KH213" s="158"/>
      <c r="KI213" s="158"/>
      <c r="KJ213" s="158"/>
      <c r="KK213" s="158"/>
      <c r="KL213" s="158"/>
      <c r="KM213" s="158"/>
      <c r="KN213" s="158"/>
      <c r="KO213" s="158"/>
      <c r="KP213" s="158"/>
      <c r="KQ213" s="158"/>
      <c r="KR213" s="158"/>
      <c r="KS213" s="158"/>
      <c r="KT213" s="158"/>
      <c r="KU213" s="158"/>
      <c r="KV213" s="158"/>
      <c r="KW213" s="158"/>
      <c r="KX213" s="158"/>
      <c r="KY213" s="158"/>
      <c r="KZ213" s="158"/>
      <c r="LA213" s="158"/>
      <c r="LB213" s="158"/>
      <c r="LC213" s="158"/>
      <c r="LD213" s="158"/>
      <c r="LE213" s="158"/>
      <c r="LF213" s="158"/>
      <c r="LG213" s="158"/>
      <c r="LH213" s="158"/>
      <c r="LI213" s="158"/>
      <c r="LJ213" s="158"/>
      <c r="LK213" s="158"/>
      <c r="LL213" s="158"/>
      <c r="LM213" s="158"/>
      <c r="LN213" s="158"/>
      <c r="LO213" s="158"/>
      <c r="LP213" s="158"/>
      <c r="LQ213" s="158"/>
      <c r="LR213" s="158"/>
      <c r="LS213" s="158"/>
      <c r="LT213" s="158"/>
      <c r="LU213" s="158"/>
      <c r="LV213" s="158"/>
      <c r="LW213" s="158"/>
      <c r="LX213" s="158"/>
      <c r="LY213" s="158"/>
      <c r="LZ213" s="158"/>
      <c r="MA213" s="158"/>
      <c r="MB213" s="158"/>
      <c r="MC213" s="158"/>
      <c r="MD213" s="158"/>
      <c r="ME213" s="158"/>
      <c r="MF213" s="158"/>
      <c r="MG213" s="158"/>
      <c r="MH213" s="158"/>
      <c r="MI213" s="158"/>
      <c r="MJ213" s="158"/>
      <c r="MK213" s="158"/>
      <c r="ML213" s="158"/>
      <c r="MM213" s="158"/>
      <c r="MN213" s="158"/>
      <c r="MO213" s="158"/>
      <c r="MP213" s="158"/>
      <c r="MQ213" s="158"/>
      <c r="MR213" s="158"/>
      <c r="MS213" s="158"/>
      <c r="MT213" s="158"/>
      <c r="MU213" s="158"/>
      <c r="MV213" s="158"/>
      <c r="MW213" s="158"/>
      <c r="MX213" s="158"/>
      <c r="MY213" s="158"/>
      <c r="MZ213" s="158"/>
      <c r="NA213" s="158"/>
      <c r="NB213" s="158"/>
      <c r="NC213" s="158"/>
      <c r="ND213" s="158"/>
      <c r="NE213" s="158"/>
      <c r="NF213" s="158"/>
      <c r="NG213" s="158"/>
      <c r="NH213" s="158"/>
      <c r="NI213" s="158"/>
      <c r="NJ213" s="158"/>
      <c r="NK213" s="158"/>
      <c r="NL213" s="158"/>
      <c r="NM213" s="158"/>
      <c r="NN213" s="158"/>
      <c r="NO213" s="158"/>
      <c r="NP213" s="158"/>
      <c r="NQ213" s="158"/>
      <c r="NR213" s="158"/>
      <c r="NS213" s="158"/>
      <c r="NT213" s="158"/>
      <c r="NU213" s="158"/>
      <c r="NV213" s="158"/>
      <c r="NW213" s="158"/>
      <c r="NX213" s="158"/>
      <c r="NY213" s="158"/>
      <c r="NZ213" s="158"/>
      <c r="OA213" s="158"/>
      <c r="OB213" s="158"/>
      <c r="OC213" s="158"/>
      <c r="OD213" s="158"/>
      <c r="OE213" s="158"/>
      <c r="OF213" s="158"/>
      <c r="OG213" s="158"/>
      <c r="OH213" s="158"/>
      <c r="OI213" s="158"/>
      <c r="OJ213" s="158"/>
      <c r="OK213" s="158"/>
      <c r="OL213" s="158"/>
      <c r="OM213" s="158"/>
      <c r="ON213" s="158"/>
      <c r="OO213" s="158"/>
      <c r="OP213" s="158"/>
      <c r="OQ213" s="158"/>
      <c r="OR213" s="158"/>
      <c r="OS213" s="158"/>
      <c r="OT213" s="158"/>
      <c r="OU213" s="158"/>
      <c r="OV213" s="158"/>
      <c r="OW213" s="158"/>
      <c r="OX213" s="158"/>
      <c r="OY213" s="158"/>
      <c r="OZ213" s="158"/>
      <c r="PA213" s="158"/>
      <c r="PB213" s="158"/>
      <c r="PC213" s="158"/>
      <c r="PD213" s="158"/>
      <c r="PE213" s="158"/>
      <c r="PF213" s="158"/>
      <c r="PG213" s="158"/>
      <c r="PH213" s="158"/>
      <c r="PI213" s="158"/>
      <c r="PJ213" s="158"/>
      <c r="PK213" s="158"/>
      <c r="PL213" s="158"/>
      <c r="PM213" s="158"/>
      <c r="PN213" s="158"/>
      <c r="PO213" s="158"/>
      <c r="PP213" s="158"/>
      <c r="PQ213" s="158"/>
      <c r="PR213" s="158"/>
      <c r="PS213" s="158"/>
      <c r="PT213" s="158"/>
      <c r="PU213" s="158"/>
      <c r="PV213" s="158"/>
      <c r="PW213" s="158"/>
      <c r="PX213" s="158"/>
      <c r="PY213" s="158"/>
      <c r="PZ213" s="158"/>
      <c r="QA213" s="158"/>
      <c r="QB213" s="158"/>
      <c r="QC213" s="158"/>
      <c r="QD213" s="158"/>
      <c r="QE213" s="158"/>
      <c r="QF213" s="158"/>
      <c r="QG213" s="158"/>
      <c r="QH213" s="158"/>
      <c r="QI213" s="158"/>
      <c r="QJ213" s="158"/>
      <c r="QK213" s="158"/>
      <c r="QL213" s="158"/>
      <c r="QM213" s="158"/>
      <c r="QN213" s="158"/>
      <c r="QO213" s="158"/>
      <c r="QP213" s="158"/>
      <c r="QQ213" s="158"/>
      <c r="QR213" s="158"/>
      <c r="QS213" s="158"/>
      <c r="QT213" s="158"/>
      <c r="QU213" s="158"/>
      <c r="QV213" s="158"/>
      <c r="QW213" s="158"/>
      <c r="QX213" s="158"/>
      <c r="QY213" s="158"/>
      <c r="QZ213" s="158"/>
      <c r="RA213" s="158"/>
      <c r="RB213" s="158"/>
      <c r="RC213" s="158"/>
      <c r="RD213" s="158"/>
      <c r="RE213" s="158"/>
      <c r="RF213" s="158"/>
      <c r="RG213" s="158"/>
      <c r="RH213" s="158"/>
      <c r="RI213" s="158"/>
      <c r="RJ213" s="158"/>
      <c r="RK213" s="158"/>
      <c r="RL213" s="158"/>
      <c r="RM213" s="158"/>
      <c r="RN213" s="158"/>
      <c r="RO213" s="158"/>
      <c r="RP213" s="158"/>
      <c r="RQ213" s="158"/>
      <c r="RR213" s="158"/>
      <c r="RS213" s="158"/>
      <c r="RT213" s="158"/>
      <c r="RU213" s="158"/>
      <c r="RV213" s="158"/>
      <c r="RW213" s="158"/>
      <c r="RX213" s="158"/>
      <c r="RY213" s="158"/>
      <c r="RZ213" s="158"/>
      <c r="SA213" s="158"/>
      <c r="SB213" s="158"/>
      <c r="SC213" s="158"/>
      <c r="SD213" s="158"/>
      <c r="SE213" s="158"/>
      <c r="SF213" s="158"/>
      <c r="SG213" s="158"/>
      <c r="SH213" s="158"/>
      <c r="SI213" s="158"/>
      <c r="SJ213" s="158"/>
      <c r="SK213" s="158"/>
      <c r="SL213" s="158"/>
      <c r="SM213" s="158"/>
      <c r="SN213" s="158"/>
      <c r="SO213" s="158"/>
      <c r="SP213" s="158"/>
      <c r="SQ213" s="158"/>
      <c r="SR213" s="158"/>
      <c r="SS213" s="158"/>
      <c r="ST213" s="158"/>
      <c r="SU213" s="158"/>
      <c r="SV213" s="158"/>
      <c r="SW213" s="158"/>
      <c r="SX213" s="158"/>
      <c r="SY213" s="158"/>
      <c r="SZ213" s="158"/>
      <c r="TA213" s="158"/>
      <c r="TB213" s="158"/>
      <c r="TC213" s="158"/>
      <c r="TD213" s="158"/>
      <c r="TE213" s="158"/>
      <c r="TF213" s="158"/>
      <c r="TG213" s="158"/>
      <c r="TH213" s="158"/>
      <c r="TI213" s="158"/>
      <c r="TJ213" s="158"/>
      <c r="TK213" s="158"/>
      <c r="TL213" s="158"/>
      <c r="TM213" s="158"/>
      <c r="TN213" s="158"/>
      <c r="TO213" s="158"/>
      <c r="TP213" s="158"/>
      <c r="TQ213" s="158"/>
      <c r="TR213" s="158"/>
      <c r="TS213" s="158"/>
      <c r="TT213" s="158"/>
      <c r="TU213" s="158"/>
      <c r="TV213" s="158"/>
      <c r="TW213" s="158"/>
      <c r="TX213" s="158"/>
      <c r="TY213" s="158"/>
      <c r="TZ213" s="158"/>
      <c r="UA213" s="158"/>
      <c r="UB213" s="158"/>
      <c r="UC213" s="158"/>
      <c r="UD213" s="158"/>
      <c r="UE213" s="158"/>
      <c r="UF213" s="158"/>
      <c r="UG213" s="158"/>
      <c r="UH213" s="158"/>
      <c r="UI213" s="158"/>
      <c r="UJ213" s="158"/>
      <c r="UK213" s="158"/>
      <c r="UL213" s="158"/>
      <c r="UM213" s="158"/>
      <c r="UN213" s="158"/>
      <c r="UO213" s="158"/>
      <c r="UP213" s="158"/>
      <c r="UQ213" s="158"/>
      <c r="UR213" s="158"/>
      <c r="US213" s="158"/>
      <c r="UT213" s="158"/>
      <c r="UU213" s="158"/>
      <c r="UV213" s="158"/>
      <c r="UW213" s="158"/>
      <c r="UX213" s="158"/>
      <c r="UY213" s="158"/>
      <c r="UZ213" s="158"/>
      <c r="VA213" s="158"/>
      <c r="VB213" s="158"/>
      <c r="VC213" s="158"/>
      <c r="VD213" s="158"/>
      <c r="VE213" s="158"/>
      <c r="VF213" s="158"/>
      <c r="VG213" s="158"/>
      <c r="VH213" s="158"/>
      <c r="VI213" s="158"/>
      <c r="VJ213" s="158"/>
      <c r="VK213" s="158"/>
      <c r="VL213" s="158"/>
      <c r="VM213" s="158"/>
      <c r="VN213" s="158"/>
      <c r="VO213" s="158"/>
      <c r="VP213" s="158"/>
      <c r="VQ213" s="158"/>
      <c r="VR213" s="158"/>
      <c r="VS213" s="158"/>
      <c r="VT213" s="158"/>
      <c r="VU213" s="158"/>
      <c r="VV213" s="158"/>
      <c r="VW213" s="158"/>
      <c r="VX213" s="158"/>
      <c r="VY213" s="158"/>
      <c r="VZ213" s="158"/>
      <c r="WA213" s="158"/>
      <c r="WB213" s="158"/>
      <c r="WC213" s="158"/>
      <c r="WD213" s="158"/>
      <c r="WE213" s="158"/>
      <c r="WF213" s="158"/>
      <c r="WG213" s="158"/>
      <c r="WH213" s="158"/>
      <c r="WI213" s="158"/>
      <c r="WJ213" s="158"/>
      <c r="WK213" s="158"/>
      <c r="WL213" s="158"/>
      <c r="WM213" s="158"/>
      <c r="WN213" s="158"/>
      <c r="WO213" s="158"/>
      <c r="WP213" s="158"/>
      <c r="WQ213" s="158"/>
      <c r="WR213" s="158"/>
      <c r="WS213" s="158"/>
      <c r="WT213" s="158"/>
      <c r="WU213" s="158"/>
      <c r="WV213" s="158"/>
      <c r="WW213" s="158"/>
      <c r="WX213" s="158"/>
      <c r="WY213" s="158"/>
      <c r="WZ213" s="158"/>
      <c r="XA213" s="158"/>
      <c r="XB213" s="158"/>
      <c r="XC213" s="158"/>
      <c r="XD213" s="158"/>
      <c r="XE213" s="158"/>
      <c r="XF213" s="158"/>
      <c r="XG213" s="158"/>
      <c r="XH213" s="158"/>
      <c r="XI213" s="158"/>
      <c r="XJ213" s="158"/>
      <c r="XK213" s="158"/>
      <c r="XL213" s="158"/>
      <c r="XM213" s="158"/>
      <c r="XN213" s="158"/>
      <c r="XO213" s="158"/>
      <c r="XP213" s="158"/>
      <c r="XQ213" s="158"/>
      <c r="XR213" s="158"/>
      <c r="XS213" s="158"/>
      <c r="XT213" s="158"/>
      <c r="XU213" s="158"/>
      <c r="XV213" s="158"/>
      <c r="XW213" s="158"/>
      <c r="XX213" s="158"/>
      <c r="XY213" s="158"/>
      <c r="XZ213" s="158"/>
      <c r="YA213" s="158"/>
      <c r="YB213" s="158"/>
      <c r="YC213" s="158"/>
      <c r="YD213" s="158"/>
      <c r="YE213" s="158"/>
      <c r="YF213" s="158"/>
      <c r="YG213" s="158"/>
      <c r="YH213" s="158"/>
      <c r="YI213" s="158"/>
      <c r="YJ213" s="158"/>
      <c r="YK213" s="158"/>
      <c r="YL213" s="158"/>
      <c r="YM213" s="158"/>
      <c r="YN213" s="158"/>
      <c r="YO213" s="158"/>
      <c r="YP213" s="158"/>
      <c r="YQ213" s="158"/>
      <c r="YR213" s="158"/>
      <c r="YS213" s="158"/>
      <c r="YT213" s="158"/>
      <c r="YU213" s="158"/>
      <c r="YV213" s="158"/>
      <c r="YW213" s="158"/>
      <c r="YX213" s="158"/>
      <c r="YY213" s="158"/>
      <c r="YZ213" s="158"/>
      <c r="ZA213" s="158"/>
      <c r="ZB213" s="158"/>
      <c r="ZC213" s="158"/>
      <c r="ZD213" s="158"/>
      <c r="ZE213" s="158"/>
      <c r="ZF213" s="158"/>
      <c r="ZG213" s="158"/>
      <c r="ZH213" s="158"/>
      <c r="ZI213" s="158"/>
      <c r="ZJ213" s="158"/>
      <c r="ZK213" s="158"/>
      <c r="ZL213" s="158"/>
      <c r="ZM213" s="158"/>
      <c r="ZN213" s="158"/>
      <c r="ZO213" s="158"/>
      <c r="ZP213" s="158"/>
      <c r="ZQ213" s="158"/>
      <c r="ZR213" s="158"/>
      <c r="ZS213" s="158"/>
      <c r="ZT213" s="158"/>
      <c r="ZU213" s="158"/>
      <c r="ZV213" s="158"/>
      <c r="ZW213" s="158"/>
      <c r="ZX213" s="158"/>
      <c r="ZY213" s="158"/>
      <c r="ZZ213" s="158"/>
      <c r="AAA213" s="158"/>
      <c r="AAB213" s="158"/>
      <c r="AAC213" s="158"/>
      <c r="AAD213" s="158"/>
      <c r="AAE213" s="158"/>
      <c r="AAF213" s="158"/>
      <c r="AAG213" s="158"/>
      <c r="AAH213" s="158"/>
      <c r="AAI213" s="158"/>
      <c r="AAJ213" s="158"/>
      <c r="AAK213" s="158"/>
      <c r="AAL213" s="158"/>
      <c r="AAM213" s="158"/>
      <c r="AAN213" s="158"/>
      <c r="AAO213" s="158"/>
      <c r="AAP213" s="158"/>
      <c r="AAQ213" s="158"/>
      <c r="AAR213" s="158"/>
      <c r="AAS213" s="158"/>
      <c r="AAT213" s="158"/>
      <c r="AAU213" s="158"/>
      <c r="AAV213" s="158"/>
      <c r="AAW213" s="158"/>
      <c r="AAX213" s="158"/>
      <c r="AAY213" s="158"/>
      <c r="AAZ213" s="158"/>
      <c r="ABA213" s="158"/>
      <c r="ABB213" s="158"/>
      <c r="ABC213" s="158"/>
      <c r="ABD213" s="158"/>
      <c r="ABE213" s="158"/>
      <c r="ABF213" s="158"/>
      <c r="ABG213" s="158"/>
      <c r="ABH213" s="158"/>
      <c r="ABI213" s="158"/>
      <c r="ABJ213" s="158"/>
      <c r="ABK213" s="158"/>
      <c r="ABL213" s="158"/>
      <c r="ABM213" s="158"/>
      <c r="ABN213" s="158"/>
      <c r="ABO213" s="158"/>
      <c r="ABP213" s="158"/>
      <c r="ABQ213" s="158"/>
      <c r="ABR213" s="158"/>
      <c r="ABS213" s="158"/>
      <c r="ABT213" s="158"/>
      <c r="ABU213" s="158"/>
      <c r="ABV213" s="158"/>
      <c r="ABW213" s="158"/>
      <c r="ABX213" s="158"/>
      <c r="ABY213" s="158"/>
      <c r="ABZ213" s="158"/>
      <c r="ACA213" s="158"/>
      <c r="ACB213" s="158"/>
      <c r="ACC213" s="158"/>
      <c r="ACD213" s="158"/>
      <c r="ACE213" s="158"/>
      <c r="ACF213" s="158"/>
      <c r="ACG213" s="158"/>
      <c r="ACH213" s="158"/>
      <c r="ACI213" s="158"/>
      <c r="ACJ213" s="158"/>
      <c r="ACK213" s="158"/>
      <c r="ACL213" s="158"/>
      <c r="ACM213" s="158"/>
      <c r="ACN213" s="158"/>
      <c r="ACO213" s="158"/>
      <c r="ACP213" s="158"/>
      <c r="ACQ213" s="158"/>
      <c r="ACR213" s="158"/>
      <c r="ACS213" s="158"/>
      <c r="ACT213" s="158"/>
      <c r="ACU213" s="158"/>
      <c r="ACV213" s="158"/>
      <c r="ACW213" s="158"/>
      <c r="ACX213" s="158"/>
      <c r="ACY213" s="158"/>
      <c r="ACZ213" s="158"/>
      <c r="ADA213" s="158"/>
      <c r="ADB213" s="158"/>
      <c r="ADC213" s="158"/>
      <c r="ADD213" s="158"/>
      <c r="ADE213" s="158"/>
      <c r="ADF213" s="158"/>
      <c r="ADG213" s="158"/>
      <c r="ADH213" s="158"/>
      <c r="ADI213" s="158"/>
      <c r="ADJ213" s="158"/>
      <c r="ADK213" s="158"/>
      <c r="ADL213" s="158"/>
      <c r="ADM213" s="158"/>
      <c r="ADN213" s="158"/>
      <c r="ADO213" s="158"/>
      <c r="ADP213" s="158"/>
      <c r="ADQ213" s="158"/>
      <c r="ADR213" s="158"/>
      <c r="ADS213" s="158"/>
      <c r="ADT213" s="158"/>
      <c r="ADU213" s="158"/>
      <c r="ADV213" s="158"/>
      <c r="ADW213" s="158"/>
      <c r="ADX213" s="158"/>
      <c r="ADY213" s="158"/>
      <c r="ADZ213" s="158"/>
      <c r="AEA213" s="158"/>
      <c r="AEB213" s="158"/>
      <c r="AEC213" s="158"/>
      <c r="AED213" s="158"/>
      <c r="AEE213" s="158"/>
      <c r="AEF213" s="158"/>
      <c r="AEG213" s="158"/>
      <c r="AEH213" s="158"/>
      <c r="AEI213" s="158"/>
      <c r="AEJ213" s="158"/>
      <c r="AEK213" s="158"/>
      <c r="AEL213" s="158"/>
      <c r="AEM213" s="158"/>
      <c r="AEN213" s="158"/>
      <c r="AEO213" s="158"/>
      <c r="AEP213" s="158"/>
      <c r="AEQ213" s="158"/>
      <c r="AER213" s="158"/>
      <c r="AES213" s="158"/>
      <c r="AET213" s="158"/>
      <c r="AEU213" s="158"/>
      <c r="AEV213" s="158"/>
      <c r="AEW213" s="158"/>
      <c r="AEX213" s="158"/>
      <c r="AEY213" s="158"/>
      <c r="AEZ213" s="158"/>
      <c r="AFA213" s="158"/>
      <c r="AFB213" s="158"/>
      <c r="AFC213" s="158"/>
      <c r="AFD213" s="158"/>
      <c r="AFE213" s="158"/>
      <c r="AFF213" s="158"/>
      <c r="AFG213" s="158"/>
      <c r="AFH213" s="158"/>
      <c r="AFI213" s="158"/>
      <c r="AFJ213" s="158"/>
      <c r="AFK213" s="158"/>
      <c r="AFL213" s="158"/>
      <c r="AFM213" s="158"/>
      <c r="AFN213" s="158"/>
      <c r="AFO213" s="158"/>
      <c r="AFP213" s="158"/>
      <c r="AFQ213" s="158"/>
      <c r="AFR213" s="158"/>
      <c r="AFS213" s="158"/>
      <c r="AFT213" s="158"/>
      <c r="AFU213" s="158"/>
      <c r="AFV213" s="158"/>
      <c r="AFW213" s="158"/>
      <c r="AFX213" s="158"/>
      <c r="AFY213" s="158"/>
      <c r="AFZ213" s="158"/>
      <c r="AGA213" s="158"/>
      <c r="AGB213" s="158"/>
      <c r="AGC213" s="158"/>
      <c r="AGD213" s="158"/>
      <c r="AGE213" s="158"/>
      <c r="AGF213" s="158"/>
      <c r="AGG213" s="158"/>
      <c r="AGH213" s="158"/>
      <c r="AGI213" s="158"/>
      <c r="AGJ213" s="158"/>
      <c r="AGK213" s="158"/>
      <c r="AGL213" s="158"/>
      <c r="AGM213" s="158"/>
      <c r="AGN213" s="158"/>
      <c r="AGO213" s="158"/>
      <c r="AGP213" s="158"/>
      <c r="AGQ213" s="158"/>
      <c r="AGR213" s="158"/>
      <c r="AGS213" s="158"/>
      <c r="AGT213" s="158"/>
      <c r="AGU213" s="158"/>
      <c r="AGV213" s="158"/>
      <c r="AGW213" s="158"/>
      <c r="AGX213" s="158"/>
      <c r="AGY213" s="158"/>
      <c r="AGZ213" s="158"/>
      <c r="AHA213" s="158"/>
      <c r="AHB213" s="158"/>
      <c r="AHC213" s="158"/>
      <c r="AHD213" s="158"/>
      <c r="AHE213" s="158"/>
      <c r="AHF213" s="158"/>
      <c r="AHG213" s="158"/>
      <c r="AHH213" s="158"/>
      <c r="AHI213" s="158"/>
      <c r="AHJ213" s="158"/>
      <c r="AHK213" s="158"/>
      <c r="AHL213" s="158"/>
      <c r="AHM213" s="158"/>
      <c r="AHN213" s="158"/>
      <c r="AHO213" s="158"/>
      <c r="AHP213" s="158"/>
      <c r="AHQ213" s="158"/>
      <c r="AHR213" s="158"/>
      <c r="AHS213" s="158"/>
      <c r="AHT213" s="158"/>
      <c r="AHU213" s="158"/>
      <c r="AHV213" s="158"/>
      <c r="AHW213" s="158"/>
      <c r="AHX213" s="158"/>
      <c r="AHY213" s="158"/>
      <c r="AHZ213" s="158"/>
      <c r="AIA213" s="158"/>
      <c r="AIB213" s="158"/>
      <c r="AIC213" s="158"/>
      <c r="AID213" s="158"/>
      <c r="AIE213" s="158"/>
      <c r="AIF213" s="158"/>
      <c r="AIG213" s="158"/>
      <c r="AIH213" s="158"/>
      <c r="AII213" s="158"/>
      <c r="AIJ213" s="158"/>
      <c r="AIK213" s="158"/>
      <c r="AIL213" s="158"/>
      <c r="AIM213" s="158"/>
      <c r="AIN213" s="158"/>
      <c r="AIO213" s="158"/>
      <c r="AIP213" s="158"/>
      <c r="AIQ213" s="158"/>
      <c r="AIR213" s="158"/>
      <c r="AIS213" s="158"/>
      <c r="AIT213" s="158"/>
      <c r="AIU213" s="158"/>
      <c r="AIV213" s="158"/>
      <c r="AIW213" s="158"/>
      <c r="AIX213" s="158"/>
      <c r="AIY213" s="158"/>
      <c r="AIZ213" s="158"/>
      <c r="AJA213" s="158"/>
      <c r="AJB213" s="158"/>
      <c r="AJC213" s="158"/>
      <c r="AJD213" s="158"/>
      <c r="AJE213" s="158"/>
      <c r="AJF213" s="158"/>
      <c r="AJG213" s="158"/>
      <c r="AJH213" s="158"/>
      <c r="AJI213" s="158"/>
      <c r="AJJ213" s="158"/>
      <c r="AJK213" s="158"/>
      <c r="AJL213" s="158"/>
      <c r="AJM213" s="158"/>
      <c r="AJN213" s="158"/>
      <c r="AJO213" s="158"/>
      <c r="AJP213" s="158"/>
      <c r="AJQ213" s="158"/>
      <c r="AJR213" s="158"/>
      <c r="AJS213" s="158"/>
      <c r="AJT213" s="158"/>
      <c r="AJU213" s="158"/>
      <c r="AJV213" s="158"/>
      <c r="AJW213" s="158"/>
      <c r="AJX213" s="158"/>
      <c r="AJY213" s="158"/>
      <c r="AJZ213" s="158"/>
      <c r="AKA213" s="158"/>
      <c r="AKB213" s="158"/>
      <c r="AKC213" s="158"/>
      <c r="AKD213" s="158"/>
      <c r="AKE213" s="158"/>
      <c r="AKF213" s="158"/>
      <c r="AKG213" s="158"/>
      <c r="AKH213" s="158"/>
      <c r="AKI213" s="158"/>
      <c r="AKJ213" s="158"/>
      <c r="AKK213" s="158"/>
      <c r="AKL213" s="158"/>
      <c r="AKM213" s="158"/>
      <c r="AKN213" s="158"/>
      <c r="AKO213" s="158"/>
      <c r="AKP213" s="158"/>
      <c r="AKQ213" s="158"/>
      <c r="AKR213" s="158"/>
      <c r="AKS213" s="158"/>
      <c r="AKT213" s="158"/>
      <c r="AKU213" s="158"/>
      <c r="AKV213" s="158"/>
      <c r="AKW213" s="158"/>
      <c r="AKX213" s="158"/>
      <c r="AKY213" s="158"/>
      <c r="AKZ213" s="158"/>
      <c r="ALA213" s="158"/>
      <c r="ALB213" s="158"/>
      <c r="ALC213" s="158"/>
      <c r="ALD213" s="158"/>
      <c r="ALE213" s="158"/>
      <c r="ALF213" s="158"/>
      <c r="ALG213" s="158"/>
      <c r="ALH213" s="158"/>
      <c r="ALI213" s="158"/>
      <c r="ALJ213" s="158"/>
      <c r="ALK213" s="158"/>
      <c r="ALL213" s="158"/>
      <c r="ALM213" s="158"/>
      <c r="ALN213" s="158"/>
      <c r="ALO213" s="158"/>
    </row>
    <row r="214" customFormat="false" ht="17.6" hidden="false" customHeight="false" outlineLevel="0" collapsed="false">
      <c r="B214" s="86"/>
      <c r="C214" s="30" t="s">
        <v>55</v>
      </c>
      <c r="D214" s="139" t="s">
        <v>371</v>
      </c>
      <c r="E214" s="138" t="s">
        <v>56</v>
      </c>
      <c r="F214" s="138" t="s">
        <v>83</v>
      </c>
      <c r="G214" s="79"/>
      <c r="H214" s="80"/>
      <c r="I214" s="141" t="n">
        <f aca="false">SUM(J214:P214)</f>
        <v>64993600</v>
      </c>
      <c r="J214" s="141" t="n">
        <f aca="false">J235</f>
        <v>29186300</v>
      </c>
      <c r="K214" s="141" t="n">
        <f aca="false">K235+K215+K223+K230</f>
        <v>1696400</v>
      </c>
      <c r="L214" s="74" t="n">
        <f aca="false">L235+L215</f>
        <v>0</v>
      </c>
      <c r="M214" s="74" t="n">
        <f aca="false">M235+M215</f>
        <v>14238600</v>
      </c>
      <c r="N214" s="74" t="n">
        <f aca="false">N235+N215+N223</f>
        <v>19691300</v>
      </c>
      <c r="O214" s="141" t="n">
        <f aca="false">O235+O215+O223</f>
        <v>181000</v>
      </c>
      <c r="P214" s="142" t="n">
        <f aca="false">P235+P215</f>
        <v>0</v>
      </c>
    </row>
    <row r="215" customFormat="false" ht="17.6" hidden="false" customHeight="false" outlineLevel="0" collapsed="false">
      <c r="B215" s="86"/>
      <c r="C215" s="30" t="s">
        <v>57</v>
      </c>
      <c r="D215" s="139" t="s">
        <v>371</v>
      </c>
      <c r="E215" s="138" t="s">
        <v>56</v>
      </c>
      <c r="F215" s="138" t="s">
        <v>16</v>
      </c>
      <c r="G215" s="79"/>
      <c r="H215" s="80"/>
      <c r="I215" s="141" t="n">
        <f aca="false">SUM(J215:P215)</f>
        <v>14857400</v>
      </c>
      <c r="J215" s="141" t="n">
        <v>0</v>
      </c>
      <c r="K215" s="141" t="n">
        <f aca="false">K216</f>
        <v>247500</v>
      </c>
      <c r="L215" s="74" t="n">
        <f aca="false">L216</f>
        <v>0</v>
      </c>
      <c r="M215" s="74" t="n">
        <f aca="false">M216</f>
        <v>14443200</v>
      </c>
      <c r="N215" s="74" t="n">
        <f aca="false">N216</f>
        <v>0</v>
      </c>
      <c r="O215" s="141" t="n">
        <f aca="false">O216</f>
        <v>166700</v>
      </c>
      <c r="P215" s="142" t="n">
        <f aca="false">P216</f>
        <v>0</v>
      </c>
    </row>
    <row r="216" customFormat="false" ht="48.5" hidden="false" customHeight="false" outlineLevel="0" collapsed="false">
      <c r="B216" s="86"/>
      <c r="C216" s="30" t="s">
        <v>249</v>
      </c>
      <c r="D216" s="139" t="s">
        <v>371</v>
      </c>
      <c r="E216" s="138" t="s">
        <v>56</v>
      </c>
      <c r="F216" s="138" t="s">
        <v>16</v>
      </c>
      <c r="G216" s="79" t="n">
        <v>6500000000</v>
      </c>
      <c r="H216" s="80"/>
      <c r="I216" s="141" t="n">
        <f aca="false">SUM(J216:P216)</f>
        <v>14857400</v>
      </c>
      <c r="J216" s="141" t="n">
        <v>0</v>
      </c>
      <c r="K216" s="141" t="n">
        <f aca="false">K217</f>
        <v>247500</v>
      </c>
      <c r="L216" s="74" t="n">
        <f aca="false">L217</f>
        <v>0</v>
      </c>
      <c r="M216" s="74" t="n">
        <f aca="false">M217</f>
        <v>14443200</v>
      </c>
      <c r="N216" s="74" t="n">
        <f aca="false">N217</f>
        <v>0</v>
      </c>
      <c r="O216" s="141" t="n">
        <f aca="false">O217</f>
        <v>166700</v>
      </c>
      <c r="P216" s="142" t="n">
        <f aca="false">P217</f>
        <v>0</v>
      </c>
    </row>
    <row r="217" customFormat="false" ht="17.6" hidden="false" customHeight="false" outlineLevel="0" collapsed="false">
      <c r="B217" s="86"/>
      <c r="C217" s="30" t="s">
        <v>268</v>
      </c>
      <c r="D217" s="139" t="s">
        <v>371</v>
      </c>
      <c r="E217" s="138" t="s">
        <v>56</v>
      </c>
      <c r="F217" s="138" t="s">
        <v>16</v>
      </c>
      <c r="G217" s="79" t="n">
        <v>6570000000</v>
      </c>
      <c r="H217" s="80"/>
      <c r="I217" s="141" t="n">
        <f aca="false">SUM(J217:P217)</f>
        <v>14857400</v>
      </c>
      <c r="J217" s="141" t="n">
        <v>0</v>
      </c>
      <c r="K217" s="141" t="n">
        <f aca="false">K218</f>
        <v>247500</v>
      </c>
      <c r="L217" s="74" t="n">
        <f aca="false">L218</f>
        <v>0</v>
      </c>
      <c r="M217" s="74" t="n">
        <f aca="false">M218+M220</f>
        <v>14443200</v>
      </c>
      <c r="N217" s="74" t="n">
        <f aca="false">N218</f>
        <v>0</v>
      </c>
      <c r="O217" s="141" t="n">
        <f aca="false">O218</f>
        <v>166700</v>
      </c>
      <c r="P217" s="142" t="n">
        <f aca="false">P218</f>
        <v>0</v>
      </c>
    </row>
    <row r="218" customFormat="false" ht="32.8" hidden="false" customHeight="false" outlineLevel="0" collapsed="false">
      <c r="B218" s="86"/>
      <c r="C218" s="30" t="s">
        <v>270</v>
      </c>
      <c r="D218" s="139" t="s">
        <v>371</v>
      </c>
      <c r="E218" s="138" t="s">
        <v>56</v>
      </c>
      <c r="F218" s="138" t="s">
        <v>16</v>
      </c>
      <c r="G218" s="79" t="n">
        <v>6570010970</v>
      </c>
      <c r="H218" s="80"/>
      <c r="I218" s="141" t="n">
        <f aca="false">SUM(J218:P218)</f>
        <v>414200</v>
      </c>
      <c r="J218" s="141" t="n">
        <v>0</v>
      </c>
      <c r="K218" s="141" t="n">
        <f aca="false">K219</f>
        <v>247500</v>
      </c>
      <c r="L218" s="74" t="n">
        <f aca="false">L219</f>
        <v>0</v>
      </c>
      <c r="M218" s="74" t="n">
        <f aca="false">M219</f>
        <v>0</v>
      </c>
      <c r="N218" s="74" t="n">
        <f aca="false">N219</f>
        <v>0</v>
      </c>
      <c r="O218" s="141" t="n">
        <f aca="false">O219</f>
        <v>166700</v>
      </c>
      <c r="P218" s="142" t="n">
        <f aca="false">P219</f>
        <v>0</v>
      </c>
    </row>
    <row r="219" customFormat="false" ht="32.8" hidden="false" customHeight="false" outlineLevel="0" collapsed="false">
      <c r="B219" s="86"/>
      <c r="C219" s="30" t="s">
        <v>258</v>
      </c>
      <c r="D219" s="139" t="s">
        <v>371</v>
      </c>
      <c r="E219" s="138" t="s">
        <v>56</v>
      </c>
      <c r="F219" s="138" t="s">
        <v>16</v>
      </c>
      <c r="G219" s="79" t="n">
        <v>6570010970</v>
      </c>
      <c r="H219" s="80" t="s">
        <v>259</v>
      </c>
      <c r="I219" s="141" t="n">
        <f aca="false">SUM(J219:P219)</f>
        <v>414200</v>
      </c>
      <c r="J219" s="141" t="n">
        <v>0</v>
      </c>
      <c r="K219" s="141" t="n">
        <v>247500</v>
      </c>
      <c r="L219" s="74"/>
      <c r="M219" s="74"/>
      <c r="N219" s="74"/>
      <c r="O219" s="141" t="n">
        <v>166700</v>
      </c>
      <c r="P219" s="142"/>
    </row>
    <row r="220" customFormat="false" ht="32.8" hidden="false" customHeight="false" outlineLevel="0" collapsed="false">
      <c r="B220" s="86"/>
      <c r="C220" s="30" t="s">
        <v>276</v>
      </c>
      <c r="D220" s="139" t="s">
        <v>371</v>
      </c>
      <c r="E220" s="138" t="s">
        <v>56</v>
      </c>
      <c r="F220" s="138" t="s">
        <v>16</v>
      </c>
      <c r="G220" s="79" t="n">
        <v>6570100000</v>
      </c>
      <c r="H220" s="80"/>
      <c r="I220" s="141" t="n">
        <f aca="false">SUM(J220:P220)</f>
        <v>14443200</v>
      </c>
      <c r="J220" s="141"/>
      <c r="K220" s="141"/>
      <c r="L220" s="74"/>
      <c r="M220" s="74" t="n">
        <f aca="false">M221</f>
        <v>14443200</v>
      </c>
      <c r="N220" s="74"/>
      <c r="O220" s="141"/>
      <c r="P220" s="142"/>
    </row>
    <row r="221" customFormat="false" ht="64.15" hidden="false" customHeight="false" outlineLevel="0" collapsed="false">
      <c r="B221" s="86"/>
      <c r="C221" s="30" t="s">
        <v>277</v>
      </c>
      <c r="D221" s="139" t="s">
        <v>371</v>
      </c>
      <c r="E221" s="138" t="s">
        <v>56</v>
      </c>
      <c r="F221" s="138" t="s">
        <v>16</v>
      </c>
      <c r="G221" s="79" t="s">
        <v>278</v>
      </c>
      <c r="H221" s="80"/>
      <c r="I221" s="141" t="n">
        <f aca="false">SUM(J221:P221)</f>
        <v>14443200</v>
      </c>
      <c r="J221" s="141"/>
      <c r="K221" s="141"/>
      <c r="L221" s="74"/>
      <c r="M221" s="74" t="n">
        <f aca="false">M222</f>
        <v>14443200</v>
      </c>
      <c r="N221" s="74"/>
      <c r="O221" s="141"/>
      <c r="P221" s="142"/>
    </row>
    <row r="222" customFormat="false" ht="32.8" hidden="false" customHeight="false" outlineLevel="0" collapsed="false">
      <c r="B222" s="86"/>
      <c r="C222" s="30" t="s">
        <v>258</v>
      </c>
      <c r="D222" s="139" t="s">
        <v>371</v>
      </c>
      <c r="E222" s="138" t="s">
        <v>56</v>
      </c>
      <c r="F222" s="138" t="s">
        <v>16</v>
      </c>
      <c r="G222" s="79" t="s">
        <v>278</v>
      </c>
      <c r="H222" s="80" t="s">
        <v>259</v>
      </c>
      <c r="I222" s="141" t="n">
        <f aca="false">SUM(J222:P222)</f>
        <v>14443200</v>
      </c>
      <c r="J222" s="141"/>
      <c r="K222" s="141"/>
      <c r="L222" s="74"/>
      <c r="M222" s="74" t="n">
        <v>14443200</v>
      </c>
      <c r="N222" s="74"/>
      <c r="O222" s="141"/>
      <c r="P222" s="142"/>
    </row>
    <row r="223" customFormat="false" ht="17.6" hidden="false" customHeight="false" outlineLevel="0" collapsed="false">
      <c r="B223" s="86"/>
      <c r="C223" s="30" t="s">
        <v>58</v>
      </c>
      <c r="D223" s="139" t="s">
        <v>371</v>
      </c>
      <c r="E223" s="138" t="s">
        <v>56</v>
      </c>
      <c r="F223" s="138" t="s">
        <v>18</v>
      </c>
      <c r="G223" s="79"/>
      <c r="H223" s="80"/>
      <c r="I223" s="141" t="n">
        <f aca="false">SUM(J223:P223)</f>
        <v>19734100</v>
      </c>
      <c r="J223" s="141" t="n">
        <v>0</v>
      </c>
      <c r="K223" s="141" t="n">
        <f aca="false">K224</f>
        <v>28500</v>
      </c>
      <c r="L223" s="74" t="n">
        <f aca="false">L224</f>
        <v>0</v>
      </c>
      <c r="M223" s="74" t="n">
        <f aca="false">M224</f>
        <v>0</v>
      </c>
      <c r="N223" s="74" t="n">
        <f aca="false">N224</f>
        <v>19691300</v>
      </c>
      <c r="O223" s="141" t="n">
        <f aca="false">O224</f>
        <v>14300</v>
      </c>
      <c r="P223" s="142" t="n">
        <f aca="false">P224</f>
        <v>0</v>
      </c>
    </row>
    <row r="224" customFormat="false" ht="48.5" hidden="false" customHeight="false" outlineLevel="0" collapsed="false">
      <c r="B224" s="86"/>
      <c r="C224" s="30" t="s">
        <v>249</v>
      </c>
      <c r="D224" s="139" t="s">
        <v>371</v>
      </c>
      <c r="E224" s="138" t="s">
        <v>56</v>
      </c>
      <c r="F224" s="138" t="s">
        <v>18</v>
      </c>
      <c r="G224" s="79" t="n">
        <v>6500000000</v>
      </c>
      <c r="H224" s="80"/>
      <c r="I224" s="141" t="n">
        <f aca="false">SUM(J224:P224)</f>
        <v>19734100</v>
      </c>
      <c r="J224" s="141" t="n">
        <v>0</v>
      </c>
      <c r="K224" s="141" t="n">
        <f aca="false">K225</f>
        <v>28500</v>
      </c>
      <c r="L224" s="74" t="n">
        <f aca="false">L225</f>
        <v>0</v>
      </c>
      <c r="M224" s="74" t="n">
        <f aca="false">M225</f>
        <v>0</v>
      </c>
      <c r="N224" s="74" t="n">
        <f aca="false">N225</f>
        <v>19691300</v>
      </c>
      <c r="O224" s="141" t="n">
        <f aca="false">O225</f>
        <v>14300</v>
      </c>
      <c r="P224" s="142" t="n">
        <f aca="false">P225</f>
        <v>0</v>
      </c>
    </row>
    <row r="225" customFormat="false" ht="17.6" hidden="false" customHeight="false" outlineLevel="0" collapsed="false">
      <c r="B225" s="86"/>
      <c r="C225" s="30" t="s">
        <v>268</v>
      </c>
      <c r="D225" s="139" t="s">
        <v>371</v>
      </c>
      <c r="E225" s="138" t="s">
        <v>56</v>
      </c>
      <c r="F225" s="138" t="s">
        <v>18</v>
      </c>
      <c r="G225" s="79" t="n">
        <v>6570000000</v>
      </c>
      <c r="H225" s="80"/>
      <c r="I225" s="141" t="n">
        <f aca="false">SUM(J225:P225)</f>
        <v>19734100</v>
      </c>
      <c r="J225" s="141" t="n">
        <v>0</v>
      </c>
      <c r="K225" s="141" t="n">
        <f aca="false">K226+K228</f>
        <v>28500</v>
      </c>
      <c r="L225" s="74" t="n">
        <f aca="false">L226+L228</f>
        <v>0</v>
      </c>
      <c r="M225" s="74" t="n">
        <f aca="false">M226+M228</f>
        <v>0</v>
      </c>
      <c r="N225" s="74" t="n">
        <f aca="false">N226+N228</f>
        <v>19691300</v>
      </c>
      <c r="O225" s="141" t="n">
        <f aca="false">O226+O228</f>
        <v>14300</v>
      </c>
      <c r="P225" s="142" t="n">
        <f aca="false">P226+P228</f>
        <v>0</v>
      </c>
    </row>
    <row r="226" customFormat="false" ht="32.8" hidden="false" customHeight="false" outlineLevel="0" collapsed="false">
      <c r="B226" s="86"/>
      <c r="C226" s="30" t="s">
        <v>269</v>
      </c>
      <c r="D226" s="139" t="s">
        <v>371</v>
      </c>
      <c r="E226" s="138" t="s">
        <v>56</v>
      </c>
      <c r="F226" s="138" t="s">
        <v>18</v>
      </c>
      <c r="G226" s="79" t="n">
        <v>6570010710</v>
      </c>
      <c r="H226" s="80"/>
      <c r="I226" s="141" t="n">
        <f aca="false">SUM(J226:P226)</f>
        <v>17075100</v>
      </c>
      <c r="J226" s="141" t="n">
        <v>0</v>
      </c>
      <c r="K226" s="141" t="n">
        <f aca="false">K227</f>
        <v>27500</v>
      </c>
      <c r="L226" s="74" t="n">
        <f aca="false">L227</f>
        <v>0</v>
      </c>
      <c r="M226" s="74" t="n">
        <f aca="false">M227</f>
        <v>0</v>
      </c>
      <c r="N226" s="74" t="n">
        <f aca="false">N227</f>
        <v>17033300</v>
      </c>
      <c r="O226" s="141" t="n">
        <f aca="false">O227</f>
        <v>14300</v>
      </c>
      <c r="P226" s="142" t="n">
        <f aca="false">P227</f>
        <v>0</v>
      </c>
    </row>
    <row r="227" customFormat="false" ht="32.8" hidden="false" customHeight="false" outlineLevel="0" collapsed="false">
      <c r="B227" s="86"/>
      <c r="C227" s="30" t="s">
        <v>258</v>
      </c>
      <c r="D227" s="139" t="s">
        <v>371</v>
      </c>
      <c r="E227" s="138" t="s">
        <v>56</v>
      </c>
      <c r="F227" s="138" t="s">
        <v>18</v>
      </c>
      <c r="G227" s="79" t="n">
        <v>6570010710</v>
      </c>
      <c r="H227" s="80" t="s">
        <v>259</v>
      </c>
      <c r="I227" s="141" t="n">
        <f aca="false">SUM(J227:P227)</f>
        <v>17075100</v>
      </c>
      <c r="J227" s="141" t="n">
        <v>0</v>
      </c>
      <c r="K227" s="141" t="n">
        <v>27500</v>
      </c>
      <c r="L227" s="74"/>
      <c r="M227" s="74"/>
      <c r="N227" s="74" t="n">
        <v>17033300</v>
      </c>
      <c r="O227" s="141" t="n">
        <v>14300</v>
      </c>
      <c r="P227" s="142"/>
    </row>
    <row r="228" customFormat="false" ht="32.8" hidden="false" customHeight="false" outlineLevel="0" collapsed="false">
      <c r="B228" s="86"/>
      <c r="C228" s="30" t="s">
        <v>273</v>
      </c>
      <c r="D228" s="139" t="s">
        <v>371</v>
      </c>
      <c r="E228" s="138" t="s">
        <v>56</v>
      </c>
      <c r="F228" s="138" t="s">
        <v>18</v>
      </c>
      <c r="G228" s="79" t="n">
        <v>6570011100</v>
      </c>
      <c r="H228" s="80"/>
      <c r="I228" s="141" t="n">
        <f aca="false">SUM(J228:P228)</f>
        <v>2659000</v>
      </c>
      <c r="J228" s="141" t="n">
        <v>0</v>
      </c>
      <c r="K228" s="141" t="n">
        <f aca="false">K229</f>
        <v>1000</v>
      </c>
      <c r="L228" s="74" t="n">
        <f aca="false">L229</f>
        <v>0</v>
      </c>
      <c r="M228" s="74" t="n">
        <f aca="false">M229</f>
        <v>0</v>
      </c>
      <c r="N228" s="74" t="n">
        <f aca="false">N229</f>
        <v>2658000</v>
      </c>
      <c r="O228" s="141" t="n">
        <f aca="false">O229</f>
        <v>0</v>
      </c>
      <c r="P228" s="142" t="n">
        <f aca="false">P229</f>
        <v>0</v>
      </c>
    </row>
    <row r="229" customFormat="false" ht="32.8" hidden="false" customHeight="false" outlineLevel="0" collapsed="false">
      <c r="B229" s="86"/>
      <c r="C229" s="30" t="s">
        <v>258</v>
      </c>
      <c r="D229" s="139" t="s">
        <v>371</v>
      </c>
      <c r="E229" s="138" t="s">
        <v>56</v>
      </c>
      <c r="F229" s="138" t="s">
        <v>18</v>
      </c>
      <c r="G229" s="79" t="n">
        <v>6570011100</v>
      </c>
      <c r="H229" s="80" t="s">
        <v>259</v>
      </c>
      <c r="I229" s="141" t="n">
        <f aca="false">SUM(J229:P229)</f>
        <v>2659000</v>
      </c>
      <c r="J229" s="141" t="n">
        <v>0</v>
      </c>
      <c r="K229" s="141" t="n">
        <v>1000</v>
      </c>
      <c r="L229" s="74"/>
      <c r="M229" s="74"/>
      <c r="N229" s="74" t="n">
        <v>2658000</v>
      </c>
      <c r="O229" s="141"/>
      <c r="P229" s="142"/>
    </row>
    <row r="230" customFormat="false" ht="17.35" hidden="false" customHeight="false" outlineLevel="0" collapsed="false">
      <c r="B230" s="86"/>
      <c r="C230" s="30" t="s">
        <v>60</v>
      </c>
      <c r="D230" s="139" t="s">
        <v>371</v>
      </c>
      <c r="E230" s="138" t="s">
        <v>56</v>
      </c>
      <c r="F230" s="138" t="s">
        <v>56</v>
      </c>
      <c r="G230" s="79"/>
      <c r="H230" s="80"/>
      <c r="I230" s="141" t="n">
        <f aca="false">SUM(J230:P230)</f>
        <v>55000</v>
      </c>
      <c r="J230" s="141" t="n">
        <v>0</v>
      </c>
      <c r="K230" s="141" t="n">
        <f aca="false">K231</f>
        <v>55000</v>
      </c>
      <c r="L230" s="74" t="n">
        <f aca="false">L231</f>
        <v>0</v>
      </c>
      <c r="M230" s="74" t="n">
        <f aca="false">M231</f>
        <v>0</v>
      </c>
      <c r="N230" s="74" t="n">
        <f aca="false">N231</f>
        <v>0</v>
      </c>
      <c r="O230" s="141" t="n">
        <f aca="false">O231</f>
        <v>0</v>
      </c>
      <c r="P230" s="142" t="n">
        <f aca="false">P231</f>
        <v>0</v>
      </c>
    </row>
    <row r="231" customFormat="false" ht="17.35" hidden="false" customHeight="false" outlineLevel="0" collapsed="false">
      <c r="B231" s="86"/>
      <c r="C231" s="30" t="s">
        <v>300</v>
      </c>
      <c r="D231" s="139" t="s">
        <v>371</v>
      </c>
      <c r="E231" s="138" t="s">
        <v>56</v>
      </c>
      <c r="F231" s="138" t="s">
        <v>56</v>
      </c>
      <c r="G231" s="79" t="n">
        <v>700000000</v>
      </c>
      <c r="H231" s="80"/>
      <c r="I231" s="141" t="n">
        <f aca="false">SUM(J231:P231)</f>
        <v>55000</v>
      </c>
      <c r="J231" s="141" t="n">
        <v>0</v>
      </c>
      <c r="K231" s="141" t="n">
        <f aca="false">K232</f>
        <v>55000</v>
      </c>
      <c r="L231" s="74" t="n">
        <f aca="false">L232</f>
        <v>0</v>
      </c>
      <c r="M231" s="74" t="n">
        <f aca="false">M232</f>
        <v>0</v>
      </c>
      <c r="N231" s="74" t="n">
        <f aca="false">N232</f>
        <v>0</v>
      </c>
      <c r="O231" s="141" t="n">
        <f aca="false">O232</f>
        <v>0</v>
      </c>
      <c r="P231" s="142" t="n">
        <f aca="false">P232</f>
        <v>0</v>
      </c>
    </row>
    <row r="232" customFormat="false" ht="32.8" hidden="false" customHeight="false" outlineLevel="0" collapsed="false">
      <c r="B232" s="86"/>
      <c r="C232" s="30" t="s">
        <v>301</v>
      </c>
      <c r="D232" s="139" t="s">
        <v>371</v>
      </c>
      <c r="E232" s="138" t="s">
        <v>56</v>
      </c>
      <c r="F232" s="138" t="s">
        <v>56</v>
      </c>
      <c r="G232" s="79" t="n">
        <v>701000000</v>
      </c>
      <c r="H232" s="80"/>
      <c r="I232" s="141" t="n">
        <f aca="false">SUM(J232:P232)</f>
        <v>55000</v>
      </c>
      <c r="J232" s="141" t="n">
        <v>0</v>
      </c>
      <c r="K232" s="141" t="n">
        <f aca="false">K233</f>
        <v>55000</v>
      </c>
      <c r="L232" s="74" t="n">
        <f aca="false">L233</f>
        <v>0</v>
      </c>
      <c r="M232" s="74" t="n">
        <f aca="false">M233</f>
        <v>0</v>
      </c>
      <c r="N232" s="74" t="n">
        <f aca="false">N233</f>
        <v>0</v>
      </c>
      <c r="O232" s="141" t="n">
        <f aca="false">O233</f>
        <v>0</v>
      </c>
      <c r="P232" s="142" t="n">
        <f aca="false">P233</f>
        <v>0</v>
      </c>
    </row>
    <row r="233" customFormat="false" ht="32.8" hidden="false" customHeight="false" outlineLevel="0" collapsed="false">
      <c r="B233" s="86"/>
      <c r="C233" s="30" t="s">
        <v>130</v>
      </c>
      <c r="D233" s="139" t="s">
        <v>371</v>
      </c>
      <c r="E233" s="138" t="s">
        <v>56</v>
      </c>
      <c r="F233" s="138" t="s">
        <v>56</v>
      </c>
      <c r="G233" s="79" t="n">
        <v>7010000590</v>
      </c>
      <c r="H233" s="80"/>
      <c r="I233" s="141" t="n">
        <f aca="false">SUM(J233:P233)</f>
        <v>55000</v>
      </c>
      <c r="J233" s="141" t="n">
        <v>0</v>
      </c>
      <c r="K233" s="141" t="n">
        <f aca="false">K234</f>
        <v>55000</v>
      </c>
      <c r="L233" s="74" t="n">
        <f aca="false">L234</f>
        <v>0</v>
      </c>
      <c r="M233" s="74" t="n">
        <f aca="false">M234</f>
        <v>0</v>
      </c>
      <c r="N233" s="74" t="n">
        <f aca="false">N234</f>
        <v>0</v>
      </c>
      <c r="O233" s="141" t="n">
        <f aca="false">O234</f>
        <v>0</v>
      </c>
      <c r="P233" s="142" t="n">
        <f aca="false">P234</f>
        <v>0</v>
      </c>
    </row>
    <row r="234" customFormat="false" ht="32.8" hidden="false" customHeight="false" outlineLevel="0" collapsed="false">
      <c r="B234" s="86"/>
      <c r="C234" s="30" t="s">
        <v>103</v>
      </c>
      <c r="D234" s="139" t="s">
        <v>371</v>
      </c>
      <c r="E234" s="138" t="s">
        <v>56</v>
      </c>
      <c r="F234" s="138" t="s">
        <v>56</v>
      </c>
      <c r="G234" s="79" t="n">
        <v>7010000590</v>
      </c>
      <c r="H234" s="80" t="s">
        <v>104</v>
      </c>
      <c r="I234" s="141" t="n">
        <f aca="false">SUM(J234:P234)</f>
        <v>55000</v>
      </c>
      <c r="J234" s="141" t="n">
        <v>0</v>
      </c>
      <c r="K234" s="141" t="n">
        <v>55000</v>
      </c>
      <c r="L234" s="74"/>
      <c r="M234" s="74"/>
      <c r="N234" s="74"/>
      <c r="O234" s="141"/>
      <c r="P234" s="142"/>
    </row>
    <row r="235" customFormat="false" ht="17.6" hidden="false" customHeight="false" outlineLevel="0" collapsed="false">
      <c r="B235" s="86"/>
      <c r="C235" s="30" t="s">
        <v>61</v>
      </c>
      <c r="D235" s="139" t="s">
        <v>371</v>
      </c>
      <c r="E235" s="138" t="s">
        <v>56</v>
      </c>
      <c r="F235" s="138" t="s">
        <v>37</v>
      </c>
      <c r="G235" s="79"/>
      <c r="H235" s="80"/>
      <c r="I235" s="141" t="n">
        <f aca="false">SUM(J235:P235)</f>
        <v>30347100</v>
      </c>
      <c r="J235" s="141" t="n">
        <f aca="false">J236</f>
        <v>29186300</v>
      </c>
      <c r="K235" s="74" t="n">
        <f aca="false">K236</f>
        <v>1365400</v>
      </c>
      <c r="L235" s="74" t="n">
        <f aca="false">L236</f>
        <v>0</v>
      </c>
      <c r="M235" s="74" t="n">
        <f aca="false">M236</f>
        <v>-204600</v>
      </c>
      <c r="N235" s="74" t="n">
        <f aca="false">N236</f>
        <v>0</v>
      </c>
      <c r="O235" s="141" t="n">
        <f aca="false">O236</f>
        <v>0</v>
      </c>
      <c r="P235" s="142" t="n">
        <f aca="false">P236</f>
        <v>0</v>
      </c>
    </row>
    <row r="236" customFormat="false" ht="32.8" hidden="false" customHeight="false" outlineLevel="0" collapsed="false">
      <c r="B236" s="86"/>
      <c r="C236" s="30" t="s">
        <v>128</v>
      </c>
      <c r="D236" s="139" t="s">
        <v>371</v>
      </c>
      <c r="E236" s="138" t="s">
        <v>56</v>
      </c>
      <c r="F236" s="138" t="s">
        <v>37</v>
      </c>
      <c r="G236" s="79" t="n">
        <v>5200000000</v>
      </c>
      <c r="H236" s="83"/>
      <c r="I236" s="141" t="n">
        <f aca="false">SUM(J236:P236)</f>
        <v>30347100</v>
      </c>
      <c r="J236" s="141" t="n">
        <f aca="false">J237</f>
        <v>29186300</v>
      </c>
      <c r="K236" s="74" t="n">
        <f aca="false">K237</f>
        <v>1365400</v>
      </c>
      <c r="L236" s="74" t="n">
        <f aca="false">L237</f>
        <v>0</v>
      </c>
      <c r="M236" s="74" t="n">
        <f aca="false">M237</f>
        <v>-204600</v>
      </c>
      <c r="N236" s="74" t="n">
        <f aca="false">N237</f>
        <v>0</v>
      </c>
      <c r="O236" s="141" t="n">
        <f aca="false">O237</f>
        <v>0</v>
      </c>
      <c r="P236" s="142" t="n">
        <f aca="false">P237</f>
        <v>0</v>
      </c>
    </row>
    <row r="237" customFormat="false" ht="17.6" hidden="false" customHeight="false" outlineLevel="0" collapsed="false">
      <c r="B237" s="86"/>
      <c r="C237" s="30" t="s">
        <v>129</v>
      </c>
      <c r="D237" s="139" t="s">
        <v>371</v>
      </c>
      <c r="E237" s="138" t="s">
        <v>56</v>
      </c>
      <c r="F237" s="138" t="s">
        <v>37</v>
      </c>
      <c r="G237" s="79" t="n">
        <v>5210000000</v>
      </c>
      <c r="H237" s="83"/>
      <c r="I237" s="141" t="n">
        <f aca="false">SUM(J237:P237)</f>
        <v>30347100</v>
      </c>
      <c r="J237" s="141" t="n">
        <f aca="false">J238</f>
        <v>29186300</v>
      </c>
      <c r="K237" s="74" t="n">
        <f aca="false">K238</f>
        <v>1365400</v>
      </c>
      <c r="L237" s="74" t="n">
        <f aca="false">L238</f>
        <v>0</v>
      </c>
      <c r="M237" s="74" t="n">
        <f aca="false">M238</f>
        <v>-204600</v>
      </c>
      <c r="N237" s="74" t="n">
        <f aca="false">N238</f>
        <v>0</v>
      </c>
      <c r="O237" s="141" t="n">
        <f aca="false">O238</f>
        <v>0</v>
      </c>
      <c r="P237" s="142" t="n">
        <f aca="false">P238</f>
        <v>0</v>
      </c>
    </row>
    <row r="238" customFormat="false" ht="32.8" hidden="false" customHeight="false" outlineLevel="0" collapsed="false">
      <c r="B238" s="86"/>
      <c r="C238" s="30" t="s">
        <v>130</v>
      </c>
      <c r="D238" s="139" t="s">
        <v>371</v>
      </c>
      <c r="E238" s="138" t="s">
        <v>56</v>
      </c>
      <c r="F238" s="138" t="s">
        <v>37</v>
      </c>
      <c r="G238" s="79" t="n">
        <v>5210000590</v>
      </c>
      <c r="H238" s="83"/>
      <c r="I238" s="141" t="n">
        <f aca="false">SUM(J238:P238)</f>
        <v>30347100</v>
      </c>
      <c r="J238" s="141" t="n">
        <f aca="false">J239+J240+J241</f>
        <v>29186300</v>
      </c>
      <c r="K238" s="74" t="n">
        <f aca="false">K239+K240+K241</f>
        <v>1365400</v>
      </c>
      <c r="L238" s="74" t="n">
        <f aca="false">L239+L240+L241</f>
        <v>0</v>
      </c>
      <c r="M238" s="74" t="n">
        <f aca="false">M239+M240+M241</f>
        <v>-204600</v>
      </c>
      <c r="N238" s="74" t="n">
        <f aca="false">N239+N240+N241</f>
        <v>0</v>
      </c>
      <c r="O238" s="141" t="n">
        <f aca="false">O239+O240+O241</f>
        <v>0</v>
      </c>
      <c r="P238" s="142" t="n">
        <f aca="false">P239+P240+P241</f>
        <v>0</v>
      </c>
    </row>
    <row r="239" customFormat="false" ht="76.2" hidden="false" customHeight="true" outlineLevel="0" collapsed="false">
      <c r="B239" s="86"/>
      <c r="C239" s="30" t="s">
        <v>100</v>
      </c>
      <c r="D239" s="139" t="s">
        <v>371</v>
      </c>
      <c r="E239" s="138" t="s">
        <v>56</v>
      </c>
      <c r="F239" s="138" t="s">
        <v>37</v>
      </c>
      <c r="G239" s="79" t="n">
        <v>5210000590</v>
      </c>
      <c r="H239" s="83" t="n">
        <v>100</v>
      </c>
      <c r="I239" s="141" t="n">
        <f aca="false">SUM(J239:P239)</f>
        <v>29003036.96</v>
      </c>
      <c r="J239" s="141" t="n">
        <v>21789200</v>
      </c>
      <c r="K239" s="74" t="n">
        <v>-13500</v>
      </c>
      <c r="L239" s="74"/>
      <c r="M239" s="74" t="n">
        <v>7227336.96</v>
      </c>
      <c r="N239" s="74"/>
      <c r="O239" s="141"/>
      <c r="P239" s="142"/>
    </row>
    <row r="240" customFormat="false" ht="32.8" hidden="false" customHeight="false" outlineLevel="0" collapsed="false">
      <c r="B240" s="86"/>
      <c r="C240" s="30" t="s">
        <v>103</v>
      </c>
      <c r="D240" s="139" t="s">
        <v>371</v>
      </c>
      <c r="E240" s="138" t="s">
        <v>56</v>
      </c>
      <c r="F240" s="138" t="s">
        <v>37</v>
      </c>
      <c r="G240" s="79" t="n">
        <v>5210000590</v>
      </c>
      <c r="H240" s="83" t="n">
        <v>200</v>
      </c>
      <c r="I240" s="141" t="n">
        <f aca="false">SUM(J240:P240)</f>
        <v>1344063.04</v>
      </c>
      <c r="J240" s="141" t="n">
        <v>7397100</v>
      </c>
      <c r="K240" s="74" t="n">
        <v>1378900</v>
      </c>
      <c r="L240" s="74"/>
      <c r="M240" s="74" t="n">
        <v>-7431936.96</v>
      </c>
      <c r="N240" s="74"/>
      <c r="O240" s="141"/>
      <c r="P240" s="142"/>
    </row>
    <row r="241" s="159" customFormat="true" ht="17.6" hidden="true" customHeight="false" outlineLevel="0" collapsed="false">
      <c r="A241" s="147"/>
      <c r="B241" s="148"/>
      <c r="C241" s="149" t="s">
        <v>106</v>
      </c>
      <c r="D241" s="150" t="s">
        <v>371</v>
      </c>
      <c r="E241" s="151" t="s">
        <v>56</v>
      </c>
      <c r="F241" s="151" t="s">
        <v>37</v>
      </c>
      <c r="G241" s="152" t="n">
        <v>5210000590</v>
      </c>
      <c r="H241" s="162" t="n">
        <v>800</v>
      </c>
      <c r="I241" s="154" t="n">
        <f aca="false">SUM(J241:P241)</f>
        <v>0</v>
      </c>
      <c r="J241" s="154"/>
      <c r="K241" s="155"/>
      <c r="L241" s="155"/>
      <c r="M241" s="155"/>
      <c r="N241" s="155"/>
      <c r="O241" s="155"/>
      <c r="P241" s="156"/>
      <c r="Q241" s="157"/>
      <c r="R241" s="157"/>
      <c r="S241" s="157"/>
      <c r="T241" s="157"/>
      <c r="U241" s="157"/>
      <c r="V241" s="157"/>
      <c r="W241" s="157"/>
      <c r="X241" s="157"/>
      <c r="Y241" s="157"/>
      <c r="Z241" s="157"/>
      <c r="AA241" s="157"/>
      <c r="AB241" s="157"/>
      <c r="AC241" s="157"/>
      <c r="AD241" s="157"/>
      <c r="AE241" s="157"/>
      <c r="AF241" s="157"/>
      <c r="AG241" s="157"/>
      <c r="AH241" s="157"/>
      <c r="AI241" s="157"/>
      <c r="AJ241" s="157"/>
      <c r="AK241" s="157"/>
      <c r="AL241" s="157"/>
      <c r="AM241" s="157"/>
      <c r="AN241" s="157"/>
      <c r="AO241" s="157"/>
      <c r="AP241" s="157"/>
      <c r="AQ241" s="157"/>
      <c r="AR241" s="157"/>
      <c r="AS241" s="157"/>
      <c r="AT241" s="157"/>
      <c r="AU241" s="157"/>
      <c r="AV241" s="157"/>
      <c r="AW241" s="157"/>
      <c r="AX241" s="157"/>
      <c r="AY241" s="157"/>
      <c r="AZ241" s="157"/>
      <c r="BA241" s="157"/>
      <c r="BB241" s="157"/>
      <c r="BC241" s="157"/>
      <c r="BD241" s="157"/>
      <c r="BE241" s="157"/>
      <c r="BF241" s="157"/>
      <c r="BG241" s="157"/>
      <c r="BH241" s="157"/>
      <c r="BI241" s="157"/>
      <c r="BJ241" s="157"/>
      <c r="BK241" s="157"/>
      <c r="BL241" s="157"/>
      <c r="BM241" s="157"/>
      <c r="BN241" s="157"/>
      <c r="BO241" s="157"/>
      <c r="BP241" s="157"/>
      <c r="BQ241" s="157"/>
      <c r="BR241" s="157"/>
      <c r="BS241" s="157"/>
      <c r="BT241" s="157"/>
      <c r="BU241" s="157"/>
      <c r="BV241" s="157"/>
      <c r="BW241" s="157"/>
      <c r="BX241" s="157"/>
      <c r="BY241" s="157"/>
      <c r="BZ241" s="157"/>
      <c r="CA241" s="157"/>
      <c r="CB241" s="157"/>
      <c r="CC241" s="157"/>
      <c r="CD241" s="157"/>
      <c r="CE241" s="157"/>
      <c r="CF241" s="157"/>
      <c r="CG241" s="157"/>
      <c r="CH241" s="157"/>
      <c r="CI241" s="157"/>
      <c r="CJ241" s="157"/>
      <c r="CK241" s="157"/>
      <c r="CL241" s="157"/>
      <c r="CM241" s="157"/>
      <c r="CN241" s="157"/>
      <c r="CO241" s="157"/>
      <c r="CP241" s="157"/>
      <c r="CQ241" s="157"/>
      <c r="CR241" s="157"/>
      <c r="CS241" s="157"/>
      <c r="CT241" s="157"/>
      <c r="CU241" s="157"/>
      <c r="CV241" s="157"/>
      <c r="CW241" s="157"/>
      <c r="CX241" s="157"/>
      <c r="CY241" s="157"/>
      <c r="CZ241" s="157"/>
      <c r="DA241" s="157"/>
      <c r="DB241" s="157"/>
      <c r="DC241" s="157"/>
      <c r="DD241" s="157"/>
      <c r="DE241" s="157"/>
      <c r="DF241" s="157"/>
      <c r="DG241" s="157"/>
      <c r="DH241" s="157"/>
      <c r="DI241" s="157"/>
      <c r="DJ241" s="157"/>
      <c r="DK241" s="157"/>
      <c r="DL241" s="157"/>
      <c r="DM241" s="157"/>
      <c r="DN241" s="157"/>
      <c r="DO241" s="157"/>
      <c r="DP241" s="157"/>
      <c r="DQ241" s="157"/>
      <c r="DR241" s="157"/>
      <c r="DS241" s="157"/>
      <c r="DT241" s="157"/>
      <c r="DU241" s="157"/>
      <c r="DV241" s="157"/>
      <c r="DW241" s="157"/>
      <c r="DX241" s="157"/>
      <c r="DY241" s="157"/>
      <c r="DZ241" s="157"/>
      <c r="EA241" s="157"/>
      <c r="EB241" s="157"/>
      <c r="EC241" s="157"/>
      <c r="ED241" s="157"/>
      <c r="EE241" s="157"/>
      <c r="EF241" s="157"/>
      <c r="EG241" s="157"/>
      <c r="EH241" s="157"/>
      <c r="EI241" s="157"/>
      <c r="EJ241" s="157"/>
      <c r="EK241" s="157"/>
      <c r="EL241" s="157"/>
      <c r="EM241" s="157"/>
      <c r="EN241" s="157"/>
      <c r="EO241" s="157"/>
      <c r="EP241" s="157"/>
      <c r="EQ241" s="157"/>
      <c r="ER241" s="157"/>
      <c r="ES241" s="157"/>
      <c r="ET241" s="157"/>
      <c r="EU241" s="157"/>
      <c r="EV241" s="157"/>
      <c r="EW241" s="157"/>
      <c r="EX241" s="157"/>
      <c r="EY241" s="157"/>
      <c r="EZ241" s="157"/>
      <c r="FA241" s="157"/>
      <c r="FB241" s="157"/>
      <c r="FC241" s="157"/>
      <c r="FD241" s="157"/>
      <c r="FE241" s="157"/>
      <c r="FF241" s="157"/>
      <c r="FG241" s="157"/>
      <c r="FH241" s="157"/>
      <c r="FI241" s="157"/>
      <c r="FJ241" s="157"/>
      <c r="FK241" s="157"/>
      <c r="FL241" s="157"/>
      <c r="FM241" s="157"/>
      <c r="FN241" s="157"/>
      <c r="FO241" s="157"/>
      <c r="FP241" s="157"/>
      <c r="FQ241" s="157"/>
      <c r="FR241" s="157"/>
      <c r="FS241" s="157"/>
      <c r="FT241" s="157"/>
      <c r="FU241" s="157"/>
      <c r="FV241" s="157"/>
      <c r="FW241" s="157"/>
      <c r="FX241" s="157"/>
      <c r="FY241" s="157"/>
      <c r="FZ241" s="157"/>
      <c r="GA241" s="157"/>
      <c r="GB241" s="157"/>
      <c r="GC241" s="157"/>
      <c r="GD241" s="157"/>
      <c r="GE241" s="157"/>
      <c r="GF241" s="157"/>
      <c r="GG241" s="157"/>
      <c r="GH241" s="157"/>
      <c r="GI241" s="157"/>
      <c r="GJ241" s="157"/>
      <c r="GK241" s="157"/>
      <c r="GL241" s="157"/>
      <c r="GM241" s="157"/>
      <c r="GN241" s="157"/>
      <c r="GO241" s="157"/>
      <c r="GP241" s="157"/>
      <c r="GQ241" s="157"/>
      <c r="GR241" s="157"/>
      <c r="GS241" s="157"/>
      <c r="GT241" s="157"/>
      <c r="GU241" s="157"/>
      <c r="GV241" s="157"/>
      <c r="GW241" s="157"/>
      <c r="GX241" s="157"/>
      <c r="GY241" s="157"/>
      <c r="GZ241" s="157"/>
      <c r="HA241" s="157"/>
      <c r="HB241" s="157"/>
      <c r="HC241" s="157"/>
      <c r="HD241" s="157"/>
      <c r="HE241" s="157"/>
      <c r="HF241" s="157"/>
      <c r="HG241" s="157"/>
      <c r="HH241" s="157"/>
      <c r="HI241" s="157"/>
      <c r="HJ241" s="157"/>
      <c r="HK241" s="157"/>
      <c r="HL241" s="157"/>
      <c r="HM241" s="157"/>
      <c r="HN241" s="157"/>
      <c r="HO241" s="157"/>
      <c r="HP241" s="157"/>
      <c r="HQ241" s="157"/>
      <c r="HR241" s="157"/>
      <c r="HS241" s="157"/>
      <c r="HT241" s="157"/>
      <c r="HU241" s="157"/>
      <c r="HV241" s="157"/>
      <c r="HW241" s="157"/>
      <c r="HX241" s="157"/>
      <c r="HY241" s="157"/>
      <c r="HZ241" s="157"/>
      <c r="IA241" s="157"/>
      <c r="IB241" s="157"/>
      <c r="IC241" s="157"/>
      <c r="ID241" s="158"/>
      <c r="IE241" s="158"/>
      <c r="IF241" s="158"/>
      <c r="IG241" s="158"/>
      <c r="IH241" s="158"/>
      <c r="II241" s="158"/>
      <c r="IJ241" s="158"/>
      <c r="IK241" s="158"/>
      <c r="IL241" s="158"/>
      <c r="IM241" s="158"/>
      <c r="IN241" s="158"/>
      <c r="IO241" s="158"/>
      <c r="IP241" s="158"/>
      <c r="IQ241" s="158"/>
      <c r="IR241" s="158"/>
      <c r="IS241" s="158"/>
      <c r="IT241" s="158"/>
      <c r="IU241" s="158"/>
      <c r="IV241" s="158"/>
      <c r="IW241" s="158"/>
      <c r="IX241" s="158"/>
      <c r="IY241" s="158"/>
      <c r="IZ241" s="158"/>
      <c r="JA241" s="158"/>
      <c r="JB241" s="158"/>
      <c r="JC241" s="158"/>
      <c r="JD241" s="158"/>
      <c r="JE241" s="158"/>
      <c r="JF241" s="158"/>
      <c r="JG241" s="158"/>
      <c r="JH241" s="158"/>
      <c r="JI241" s="158"/>
      <c r="JJ241" s="158"/>
      <c r="JK241" s="158"/>
      <c r="JL241" s="158"/>
      <c r="JM241" s="158"/>
      <c r="JN241" s="158"/>
      <c r="JO241" s="158"/>
      <c r="JP241" s="158"/>
      <c r="JQ241" s="158"/>
      <c r="JR241" s="158"/>
      <c r="JS241" s="158"/>
      <c r="JT241" s="158"/>
      <c r="JU241" s="158"/>
      <c r="JV241" s="158"/>
      <c r="JW241" s="158"/>
      <c r="JX241" s="158"/>
      <c r="JY241" s="158"/>
      <c r="JZ241" s="158"/>
      <c r="KA241" s="158"/>
      <c r="KB241" s="158"/>
      <c r="KC241" s="158"/>
      <c r="KD241" s="158"/>
      <c r="KE241" s="158"/>
      <c r="KF241" s="158"/>
      <c r="KG241" s="158"/>
      <c r="KH241" s="158"/>
      <c r="KI241" s="158"/>
      <c r="KJ241" s="158"/>
      <c r="KK241" s="158"/>
      <c r="KL241" s="158"/>
      <c r="KM241" s="158"/>
      <c r="KN241" s="158"/>
      <c r="KO241" s="158"/>
      <c r="KP241" s="158"/>
      <c r="KQ241" s="158"/>
      <c r="KR241" s="158"/>
      <c r="KS241" s="158"/>
      <c r="KT241" s="158"/>
      <c r="KU241" s="158"/>
      <c r="KV241" s="158"/>
      <c r="KW241" s="158"/>
      <c r="KX241" s="158"/>
      <c r="KY241" s="158"/>
      <c r="KZ241" s="158"/>
      <c r="LA241" s="158"/>
      <c r="LB241" s="158"/>
      <c r="LC241" s="158"/>
      <c r="LD241" s="158"/>
      <c r="LE241" s="158"/>
      <c r="LF241" s="158"/>
      <c r="LG241" s="158"/>
      <c r="LH241" s="158"/>
      <c r="LI241" s="158"/>
      <c r="LJ241" s="158"/>
      <c r="LK241" s="158"/>
      <c r="LL241" s="158"/>
      <c r="LM241" s="158"/>
      <c r="LN241" s="158"/>
      <c r="LO241" s="158"/>
      <c r="LP241" s="158"/>
      <c r="LQ241" s="158"/>
      <c r="LR241" s="158"/>
      <c r="LS241" s="158"/>
      <c r="LT241" s="158"/>
      <c r="LU241" s="158"/>
      <c r="LV241" s="158"/>
      <c r="LW241" s="158"/>
      <c r="LX241" s="158"/>
      <c r="LY241" s="158"/>
      <c r="LZ241" s="158"/>
      <c r="MA241" s="158"/>
      <c r="MB241" s="158"/>
      <c r="MC241" s="158"/>
      <c r="MD241" s="158"/>
      <c r="ME241" s="158"/>
      <c r="MF241" s="158"/>
      <c r="MG241" s="158"/>
      <c r="MH241" s="158"/>
      <c r="MI241" s="158"/>
      <c r="MJ241" s="158"/>
      <c r="MK241" s="158"/>
      <c r="ML241" s="158"/>
      <c r="MM241" s="158"/>
      <c r="MN241" s="158"/>
      <c r="MO241" s="158"/>
      <c r="MP241" s="158"/>
      <c r="MQ241" s="158"/>
      <c r="MR241" s="158"/>
      <c r="MS241" s="158"/>
      <c r="MT241" s="158"/>
      <c r="MU241" s="158"/>
      <c r="MV241" s="158"/>
      <c r="MW241" s="158"/>
      <c r="MX241" s="158"/>
      <c r="MY241" s="158"/>
      <c r="MZ241" s="158"/>
      <c r="NA241" s="158"/>
      <c r="NB241" s="158"/>
      <c r="NC241" s="158"/>
      <c r="ND241" s="158"/>
      <c r="NE241" s="158"/>
      <c r="NF241" s="158"/>
      <c r="NG241" s="158"/>
      <c r="NH241" s="158"/>
      <c r="NI241" s="158"/>
      <c r="NJ241" s="158"/>
      <c r="NK241" s="158"/>
      <c r="NL241" s="158"/>
      <c r="NM241" s="158"/>
      <c r="NN241" s="158"/>
      <c r="NO241" s="158"/>
      <c r="NP241" s="158"/>
      <c r="NQ241" s="158"/>
      <c r="NR241" s="158"/>
      <c r="NS241" s="158"/>
      <c r="NT241" s="158"/>
      <c r="NU241" s="158"/>
      <c r="NV241" s="158"/>
      <c r="NW241" s="158"/>
      <c r="NX241" s="158"/>
      <c r="NY241" s="158"/>
      <c r="NZ241" s="158"/>
      <c r="OA241" s="158"/>
      <c r="OB241" s="158"/>
      <c r="OC241" s="158"/>
      <c r="OD241" s="158"/>
      <c r="OE241" s="158"/>
      <c r="OF241" s="158"/>
      <c r="OG241" s="158"/>
      <c r="OH241" s="158"/>
      <c r="OI241" s="158"/>
      <c r="OJ241" s="158"/>
      <c r="OK241" s="158"/>
      <c r="OL241" s="158"/>
      <c r="OM241" s="158"/>
      <c r="ON241" s="158"/>
      <c r="OO241" s="158"/>
      <c r="OP241" s="158"/>
      <c r="OQ241" s="158"/>
      <c r="OR241" s="158"/>
      <c r="OS241" s="158"/>
      <c r="OT241" s="158"/>
      <c r="OU241" s="158"/>
      <c r="OV241" s="158"/>
      <c r="OW241" s="158"/>
      <c r="OX241" s="158"/>
      <c r="OY241" s="158"/>
      <c r="OZ241" s="158"/>
      <c r="PA241" s="158"/>
      <c r="PB241" s="158"/>
      <c r="PC241" s="158"/>
      <c r="PD241" s="158"/>
      <c r="PE241" s="158"/>
      <c r="PF241" s="158"/>
      <c r="PG241" s="158"/>
      <c r="PH241" s="158"/>
      <c r="PI241" s="158"/>
      <c r="PJ241" s="158"/>
      <c r="PK241" s="158"/>
      <c r="PL241" s="158"/>
      <c r="PM241" s="158"/>
      <c r="PN241" s="158"/>
      <c r="PO241" s="158"/>
      <c r="PP241" s="158"/>
      <c r="PQ241" s="158"/>
      <c r="PR241" s="158"/>
      <c r="PS241" s="158"/>
      <c r="PT241" s="158"/>
      <c r="PU241" s="158"/>
      <c r="PV241" s="158"/>
      <c r="PW241" s="158"/>
      <c r="PX241" s="158"/>
      <c r="PY241" s="158"/>
      <c r="PZ241" s="158"/>
      <c r="QA241" s="158"/>
      <c r="QB241" s="158"/>
      <c r="QC241" s="158"/>
      <c r="QD241" s="158"/>
      <c r="QE241" s="158"/>
      <c r="QF241" s="158"/>
      <c r="QG241" s="158"/>
      <c r="QH241" s="158"/>
      <c r="QI241" s="158"/>
      <c r="QJ241" s="158"/>
      <c r="QK241" s="158"/>
      <c r="QL241" s="158"/>
      <c r="QM241" s="158"/>
      <c r="QN241" s="158"/>
      <c r="QO241" s="158"/>
      <c r="QP241" s="158"/>
      <c r="QQ241" s="158"/>
      <c r="QR241" s="158"/>
      <c r="QS241" s="158"/>
      <c r="QT241" s="158"/>
      <c r="QU241" s="158"/>
      <c r="QV241" s="158"/>
      <c r="QW241" s="158"/>
      <c r="QX241" s="158"/>
      <c r="QY241" s="158"/>
      <c r="QZ241" s="158"/>
      <c r="RA241" s="158"/>
      <c r="RB241" s="158"/>
      <c r="RC241" s="158"/>
      <c r="RD241" s="158"/>
      <c r="RE241" s="158"/>
      <c r="RF241" s="158"/>
      <c r="RG241" s="158"/>
      <c r="RH241" s="158"/>
      <c r="RI241" s="158"/>
      <c r="RJ241" s="158"/>
      <c r="RK241" s="158"/>
      <c r="RL241" s="158"/>
      <c r="RM241" s="158"/>
      <c r="RN241" s="158"/>
      <c r="RO241" s="158"/>
      <c r="RP241" s="158"/>
      <c r="RQ241" s="158"/>
      <c r="RR241" s="158"/>
      <c r="RS241" s="158"/>
      <c r="RT241" s="158"/>
      <c r="RU241" s="158"/>
      <c r="RV241" s="158"/>
      <c r="RW241" s="158"/>
      <c r="RX241" s="158"/>
      <c r="RY241" s="158"/>
      <c r="RZ241" s="158"/>
      <c r="SA241" s="158"/>
      <c r="SB241" s="158"/>
      <c r="SC241" s="158"/>
      <c r="SD241" s="158"/>
      <c r="SE241" s="158"/>
      <c r="SF241" s="158"/>
      <c r="SG241" s="158"/>
      <c r="SH241" s="158"/>
      <c r="SI241" s="158"/>
      <c r="SJ241" s="158"/>
      <c r="SK241" s="158"/>
      <c r="SL241" s="158"/>
      <c r="SM241" s="158"/>
      <c r="SN241" s="158"/>
      <c r="SO241" s="158"/>
      <c r="SP241" s="158"/>
      <c r="SQ241" s="158"/>
      <c r="SR241" s="158"/>
      <c r="SS241" s="158"/>
      <c r="ST241" s="158"/>
      <c r="SU241" s="158"/>
      <c r="SV241" s="158"/>
      <c r="SW241" s="158"/>
      <c r="SX241" s="158"/>
      <c r="SY241" s="158"/>
      <c r="SZ241" s="158"/>
      <c r="TA241" s="158"/>
      <c r="TB241" s="158"/>
      <c r="TC241" s="158"/>
      <c r="TD241" s="158"/>
      <c r="TE241" s="158"/>
      <c r="TF241" s="158"/>
      <c r="TG241" s="158"/>
      <c r="TH241" s="158"/>
      <c r="TI241" s="158"/>
      <c r="TJ241" s="158"/>
      <c r="TK241" s="158"/>
      <c r="TL241" s="158"/>
      <c r="TM241" s="158"/>
      <c r="TN241" s="158"/>
      <c r="TO241" s="158"/>
      <c r="TP241" s="158"/>
      <c r="TQ241" s="158"/>
      <c r="TR241" s="158"/>
      <c r="TS241" s="158"/>
      <c r="TT241" s="158"/>
      <c r="TU241" s="158"/>
      <c r="TV241" s="158"/>
      <c r="TW241" s="158"/>
      <c r="TX241" s="158"/>
      <c r="TY241" s="158"/>
      <c r="TZ241" s="158"/>
      <c r="UA241" s="158"/>
      <c r="UB241" s="158"/>
      <c r="UC241" s="158"/>
      <c r="UD241" s="158"/>
      <c r="UE241" s="158"/>
      <c r="UF241" s="158"/>
      <c r="UG241" s="158"/>
      <c r="UH241" s="158"/>
      <c r="UI241" s="158"/>
      <c r="UJ241" s="158"/>
      <c r="UK241" s="158"/>
      <c r="UL241" s="158"/>
      <c r="UM241" s="158"/>
      <c r="UN241" s="158"/>
      <c r="UO241" s="158"/>
      <c r="UP241" s="158"/>
      <c r="UQ241" s="158"/>
      <c r="UR241" s="158"/>
      <c r="US241" s="158"/>
      <c r="UT241" s="158"/>
      <c r="UU241" s="158"/>
      <c r="UV241" s="158"/>
      <c r="UW241" s="158"/>
      <c r="UX241" s="158"/>
      <c r="UY241" s="158"/>
      <c r="UZ241" s="158"/>
      <c r="VA241" s="158"/>
      <c r="VB241" s="158"/>
      <c r="VC241" s="158"/>
      <c r="VD241" s="158"/>
      <c r="VE241" s="158"/>
      <c r="VF241" s="158"/>
      <c r="VG241" s="158"/>
      <c r="VH241" s="158"/>
      <c r="VI241" s="158"/>
      <c r="VJ241" s="158"/>
      <c r="VK241" s="158"/>
      <c r="VL241" s="158"/>
      <c r="VM241" s="158"/>
      <c r="VN241" s="158"/>
      <c r="VO241" s="158"/>
      <c r="VP241" s="158"/>
      <c r="VQ241" s="158"/>
      <c r="VR241" s="158"/>
      <c r="VS241" s="158"/>
      <c r="VT241" s="158"/>
      <c r="VU241" s="158"/>
      <c r="VV241" s="158"/>
      <c r="VW241" s="158"/>
      <c r="VX241" s="158"/>
      <c r="VY241" s="158"/>
      <c r="VZ241" s="158"/>
      <c r="WA241" s="158"/>
      <c r="WB241" s="158"/>
      <c r="WC241" s="158"/>
      <c r="WD241" s="158"/>
      <c r="WE241" s="158"/>
      <c r="WF241" s="158"/>
      <c r="WG241" s="158"/>
      <c r="WH241" s="158"/>
      <c r="WI241" s="158"/>
      <c r="WJ241" s="158"/>
      <c r="WK241" s="158"/>
      <c r="WL241" s="158"/>
      <c r="WM241" s="158"/>
      <c r="WN241" s="158"/>
      <c r="WO241" s="158"/>
      <c r="WP241" s="158"/>
      <c r="WQ241" s="158"/>
      <c r="WR241" s="158"/>
      <c r="WS241" s="158"/>
      <c r="WT241" s="158"/>
      <c r="WU241" s="158"/>
      <c r="WV241" s="158"/>
      <c r="WW241" s="158"/>
      <c r="WX241" s="158"/>
      <c r="WY241" s="158"/>
      <c r="WZ241" s="158"/>
      <c r="XA241" s="158"/>
      <c r="XB241" s="158"/>
      <c r="XC241" s="158"/>
      <c r="XD241" s="158"/>
      <c r="XE241" s="158"/>
      <c r="XF241" s="158"/>
      <c r="XG241" s="158"/>
      <c r="XH241" s="158"/>
      <c r="XI241" s="158"/>
      <c r="XJ241" s="158"/>
      <c r="XK241" s="158"/>
      <c r="XL241" s="158"/>
      <c r="XM241" s="158"/>
      <c r="XN241" s="158"/>
      <c r="XO241" s="158"/>
      <c r="XP241" s="158"/>
      <c r="XQ241" s="158"/>
      <c r="XR241" s="158"/>
      <c r="XS241" s="158"/>
      <c r="XT241" s="158"/>
      <c r="XU241" s="158"/>
      <c r="XV241" s="158"/>
      <c r="XW241" s="158"/>
      <c r="XX241" s="158"/>
      <c r="XY241" s="158"/>
      <c r="XZ241" s="158"/>
      <c r="YA241" s="158"/>
      <c r="YB241" s="158"/>
      <c r="YC241" s="158"/>
      <c r="YD241" s="158"/>
      <c r="YE241" s="158"/>
      <c r="YF241" s="158"/>
      <c r="YG241" s="158"/>
      <c r="YH241" s="158"/>
      <c r="YI241" s="158"/>
      <c r="YJ241" s="158"/>
      <c r="YK241" s="158"/>
      <c r="YL241" s="158"/>
      <c r="YM241" s="158"/>
      <c r="YN241" s="158"/>
      <c r="YO241" s="158"/>
      <c r="YP241" s="158"/>
      <c r="YQ241" s="158"/>
      <c r="YR241" s="158"/>
      <c r="YS241" s="158"/>
      <c r="YT241" s="158"/>
      <c r="YU241" s="158"/>
      <c r="YV241" s="158"/>
      <c r="YW241" s="158"/>
      <c r="YX241" s="158"/>
      <c r="YY241" s="158"/>
      <c r="YZ241" s="158"/>
      <c r="ZA241" s="158"/>
      <c r="ZB241" s="158"/>
      <c r="ZC241" s="158"/>
      <c r="ZD241" s="158"/>
      <c r="ZE241" s="158"/>
      <c r="ZF241" s="158"/>
      <c r="ZG241" s="158"/>
      <c r="ZH241" s="158"/>
      <c r="ZI241" s="158"/>
      <c r="ZJ241" s="158"/>
      <c r="ZK241" s="158"/>
      <c r="ZL241" s="158"/>
      <c r="ZM241" s="158"/>
      <c r="ZN241" s="158"/>
      <c r="ZO241" s="158"/>
      <c r="ZP241" s="158"/>
      <c r="ZQ241" s="158"/>
      <c r="ZR241" s="158"/>
      <c r="ZS241" s="158"/>
      <c r="ZT241" s="158"/>
      <c r="ZU241" s="158"/>
      <c r="ZV241" s="158"/>
      <c r="ZW241" s="158"/>
      <c r="ZX241" s="158"/>
      <c r="ZY241" s="158"/>
      <c r="ZZ241" s="158"/>
      <c r="AAA241" s="158"/>
      <c r="AAB241" s="158"/>
      <c r="AAC241" s="158"/>
      <c r="AAD241" s="158"/>
      <c r="AAE241" s="158"/>
      <c r="AAF241" s="158"/>
      <c r="AAG241" s="158"/>
      <c r="AAH241" s="158"/>
      <c r="AAI241" s="158"/>
      <c r="AAJ241" s="158"/>
      <c r="AAK241" s="158"/>
      <c r="AAL241" s="158"/>
      <c r="AAM241" s="158"/>
      <c r="AAN241" s="158"/>
      <c r="AAO241" s="158"/>
      <c r="AAP241" s="158"/>
      <c r="AAQ241" s="158"/>
      <c r="AAR241" s="158"/>
      <c r="AAS241" s="158"/>
      <c r="AAT241" s="158"/>
      <c r="AAU241" s="158"/>
      <c r="AAV241" s="158"/>
      <c r="AAW241" s="158"/>
      <c r="AAX241" s="158"/>
      <c r="AAY241" s="158"/>
      <c r="AAZ241" s="158"/>
      <c r="ABA241" s="158"/>
      <c r="ABB241" s="158"/>
      <c r="ABC241" s="158"/>
      <c r="ABD241" s="158"/>
      <c r="ABE241" s="158"/>
      <c r="ABF241" s="158"/>
      <c r="ABG241" s="158"/>
      <c r="ABH241" s="158"/>
      <c r="ABI241" s="158"/>
      <c r="ABJ241" s="158"/>
      <c r="ABK241" s="158"/>
      <c r="ABL241" s="158"/>
      <c r="ABM241" s="158"/>
      <c r="ABN241" s="158"/>
      <c r="ABO241" s="158"/>
      <c r="ABP241" s="158"/>
      <c r="ABQ241" s="158"/>
      <c r="ABR241" s="158"/>
      <c r="ABS241" s="158"/>
      <c r="ABT241" s="158"/>
      <c r="ABU241" s="158"/>
      <c r="ABV241" s="158"/>
      <c r="ABW241" s="158"/>
      <c r="ABX241" s="158"/>
      <c r="ABY241" s="158"/>
      <c r="ABZ241" s="158"/>
      <c r="ACA241" s="158"/>
      <c r="ACB241" s="158"/>
      <c r="ACC241" s="158"/>
      <c r="ACD241" s="158"/>
      <c r="ACE241" s="158"/>
      <c r="ACF241" s="158"/>
      <c r="ACG241" s="158"/>
      <c r="ACH241" s="158"/>
      <c r="ACI241" s="158"/>
      <c r="ACJ241" s="158"/>
      <c r="ACK241" s="158"/>
      <c r="ACL241" s="158"/>
      <c r="ACM241" s="158"/>
      <c r="ACN241" s="158"/>
      <c r="ACO241" s="158"/>
      <c r="ACP241" s="158"/>
      <c r="ACQ241" s="158"/>
      <c r="ACR241" s="158"/>
      <c r="ACS241" s="158"/>
      <c r="ACT241" s="158"/>
      <c r="ACU241" s="158"/>
      <c r="ACV241" s="158"/>
      <c r="ACW241" s="158"/>
      <c r="ACX241" s="158"/>
      <c r="ACY241" s="158"/>
      <c r="ACZ241" s="158"/>
      <c r="ADA241" s="158"/>
      <c r="ADB241" s="158"/>
      <c r="ADC241" s="158"/>
      <c r="ADD241" s="158"/>
      <c r="ADE241" s="158"/>
      <c r="ADF241" s="158"/>
      <c r="ADG241" s="158"/>
      <c r="ADH241" s="158"/>
      <c r="ADI241" s="158"/>
      <c r="ADJ241" s="158"/>
      <c r="ADK241" s="158"/>
      <c r="ADL241" s="158"/>
      <c r="ADM241" s="158"/>
      <c r="ADN241" s="158"/>
      <c r="ADO241" s="158"/>
      <c r="ADP241" s="158"/>
      <c r="ADQ241" s="158"/>
      <c r="ADR241" s="158"/>
      <c r="ADS241" s="158"/>
      <c r="ADT241" s="158"/>
      <c r="ADU241" s="158"/>
      <c r="ADV241" s="158"/>
      <c r="ADW241" s="158"/>
      <c r="ADX241" s="158"/>
      <c r="ADY241" s="158"/>
      <c r="ADZ241" s="158"/>
      <c r="AEA241" s="158"/>
      <c r="AEB241" s="158"/>
      <c r="AEC241" s="158"/>
      <c r="AED241" s="158"/>
      <c r="AEE241" s="158"/>
      <c r="AEF241" s="158"/>
      <c r="AEG241" s="158"/>
      <c r="AEH241" s="158"/>
      <c r="AEI241" s="158"/>
      <c r="AEJ241" s="158"/>
      <c r="AEK241" s="158"/>
      <c r="AEL241" s="158"/>
      <c r="AEM241" s="158"/>
      <c r="AEN241" s="158"/>
      <c r="AEO241" s="158"/>
      <c r="AEP241" s="158"/>
      <c r="AEQ241" s="158"/>
      <c r="AER241" s="158"/>
      <c r="AES241" s="158"/>
      <c r="AET241" s="158"/>
      <c r="AEU241" s="158"/>
      <c r="AEV241" s="158"/>
      <c r="AEW241" s="158"/>
      <c r="AEX241" s="158"/>
      <c r="AEY241" s="158"/>
      <c r="AEZ241" s="158"/>
      <c r="AFA241" s="158"/>
      <c r="AFB241" s="158"/>
      <c r="AFC241" s="158"/>
      <c r="AFD241" s="158"/>
      <c r="AFE241" s="158"/>
      <c r="AFF241" s="158"/>
      <c r="AFG241" s="158"/>
      <c r="AFH241" s="158"/>
      <c r="AFI241" s="158"/>
      <c r="AFJ241" s="158"/>
      <c r="AFK241" s="158"/>
      <c r="AFL241" s="158"/>
      <c r="AFM241" s="158"/>
      <c r="AFN241" s="158"/>
      <c r="AFO241" s="158"/>
      <c r="AFP241" s="158"/>
      <c r="AFQ241" s="158"/>
      <c r="AFR241" s="158"/>
      <c r="AFS241" s="158"/>
      <c r="AFT241" s="158"/>
      <c r="AFU241" s="158"/>
      <c r="AFV241" s="158"/>
      <c r="AFW241" s="158"/>
      <c r="AFX241" s="158"/>
      <c r="AFY241" s="158"/>
      <c r="AFZ241" s="158"/>
      <c r="AGA241" s="158"/>
      <c r="AGB241" s="158"/>
      <c r="AGC241" s="158"/>
      <c r="AGD241" s="158"/>
      <c r="AGE241" s="158"/>
      <c r="AGF241" s="158"/>
      <c r="AGG241" s="158"/>
      <c r="AGH241" s="158"/>
      <c r="AGI241" s="158"/>
      <c r="AGJ241" s="158"/>
      <c r="AGK241" s="158"/>
      <c r="AGL241" s="158"/>
      <c r="AGM241" s="158"/>
      <c r="AGN241" s="158"/>
      <c r="AGO241" s="158"/>
      <c r="AGP241" s="158"/>
      <c r="AGQ241" s="158"/>
      <c r="AGR241" s="158"/>
      <c r="AGS241" s="158"/>
      <c r="AGT241" s="158"/>
      <c r="AGU241" s="158"/>
      <c r="AGV241" s="158"/>
      <c r="AGW241" s="158"/>
      <c r="AGX241" s="158"/>
      <c r="AGY241" s="158"/>
      <c r="AGZ241" s="158"/>
      <c r="AHA241" s="158"/>
      <c r="AHB241" s="158"/>
      <c r="AHC241" s="158"/>
      <c r="AHD241" s="158"/>
      <c r="AHE241" s="158"/>
      <c r="AHF241" s="158"/>
      <c r="AHG241" s="158"/>
      <c r="AHH241" s="158"/>
      <c r="AHI241" s="158"/>
      <c r="AHJ241" s="158"/>
      <c r="AHK241" s="158"/>
      <c r="AHL241" s="158"/>
      <c r="AHM241" s="158"/>
      <c r="AHN241" s="158"/>
      <c r="AHO241" s="158"/>
      <c r="AHP241" s="158"/>
      <c r="AHQ241" s="158"/>
      <c r="AHR241" s="158"/>
      <c r="AHS241" s="158"/>
      <c r="AHT241" s="158"/>
      <c r="AHU241" s="158"/>
      <c r="AHV241" s="158"/>
      <c r="AHW241" s="158"/>
      <c r="AHX241" s="158"/>
      <c r="AHY241" s="158"/>
      <c r="AHZ241" s="158"/>
      <c r="AIA241" s="158"/>
      <c r="AIB241" s="158"/>
      <c r="AIC241" s="158"/>
      <c r="AID241" s="158"/>
      <c r="AIE241" s="158"/>
      <c r="AIF241" s="158"/>
      <c r="AIG241" s="158"/>
      <c r="AIH241" s="158"/>
      <c r="AII241" s="158"/>
      <c r="AIJ241" s="158"/>
      <c r="AIK241" s="158"/>
      <c r="AIL241" s="158"/>
      <c r="AIM241" s="158"/>
      <c r="AIN241" s="158"/>
      <c r="AIO241" s="158"/>
      <c r="AIP241" s="158"/>
      <c r="AIQ241" s="158"/>
      <c r="AIR241" s="158"/>
      <c r="AIS241" s="158"/>
      <c r="AIT241" s="158"/>
      <c r="AIU241" s="158"/>
      <c r="AIV241" s="158"/>
      <c r="AIW241" s="158"/>
      <c r="AIX241" s="158"/>
      <c r="AIY241" s="158"/>
      <c r="AIZ241" s="158"/>
      <c r="AJA241" s="158"/>
      <c r="AJB241" s="158"/>
      <c r="AJC241" s="158"/>
      <c r="AJD241" s="158"/>
      <c r="AJE241" s="158"/>
      <c r="AJF241" s="158"/>
      <c r="AJG241" s="158"/>
      <c r="AJH241" s="158"/>
      <c r="AJI241" s="158"/>
      <c r="AJJ241" s="158"/>
      <c r="AJK241" s="158"/>
      <c r="AJL241" s="158"/>
      <c r="AJM241" s="158"/>
      <c r="AJN241" s="158"/>
      <c r="AJO241" s="158"/>
      <c r="AJP241" s="158"/>
      <c r="AJQ241" s="158"/>
      <c r="AJR241" s="158"/>
      <c r="AJS241" s="158"/>
      <c r="AJT241" s="158"/>
      <c r="AJU241" s="158"/>
      <c r="AJV241" s="158"/>
      <c r="AJW241" s="158"/>
      <c r="AJX241" s="158"/>
      <c r="AJY241" s="158"/>
      <c r="AJZ241" s="158"/>
      <c r="AKA241" s="158"/>
      <c r="AKB241" s="158"/>
      <c r="AKC241" s="158"/>
      <c r="AKD241" s="158"/>
      <c r="AKE241" s="158"/>
      <c r="AKF241" s="158"/>
      <c r="AKG241" s="158"/>
      <c r="AKH241" s="158"/>
      <c r="AKI241" s="158"/>
      <c r="AKJ241" s="158"/>
      <c r="AKK241" s="158"/>
      <c r="AKL241" s="158"/>
      <c r="AKM241" s="158"/>
      <c r="AKN241" s="158"/>
      <c r="AKO241" s="158"/>
      <c r="AKP241" s="158"/>
      <c r="AKQ241" s="158"/>
      <c r="AKR241" s="158"/>
      <c r="AKS241" s="158"/>
      <c r="AKT241" s="158"/>
      <c r="AKU241" s="158"/>
      <c r="AKV241" s="158"/>
      <c r="AKW241" s="158"/>
      <c r="AKX241" s="158"/>
      <c r="AKY241" s="158"/>
      <c r="AKZ241" s="158"/>
      <c r="ALA241" s="158"/>
      <c r="ALB241" s="158"/>
      <c r="ALC241" s="158"/>
      <c r="ALD241" s="158"/>
      <c r="ALE241" s="158"/>
      <c r="ALF241" s="158"/>
      <c r="ALG241" s="158"/>
      <c r="ALH241" s="158"/>
      <c r="ALI241" s="158"/>
      <c r="ALJ241" s="158"/>
      <c r="ALK241" s="158"/>
      <c r="ALL241" s="158"/>
      <c r="ALM241" s="158"/>
      <c r="ALN241" s="158"/>
      <c r="ALO241" s="158"/>
    </row>
    <row r="242" customFormat="false" ht="17.6" hidden="false" customHeight="false" outlineLevel="0" collapsed="false">
      <c r="B242" s="86"/>
      <c r="C242" s="30" t="s">
        <v>67</v>
      </c>
      <c r="D242" s="139" t="s">
        <v>371</v>
      </c>
      <c r="E242" s="138" t="s">
        <v>37</v>
      </c>
      <c r="F242" s="138" t="s">
        <v>83</v>
      </c>
      <c r="G242" s="79"/>
      <c r="H242" s="83"/>
      <c r="I242" s="141" t="n">
        <f aca="false">SUM(J242:P242)</f>
        <v>916100</v>
      </c>
      <c r="J242" s="141"/>
      <c r="K242" s="74"/>
      <c r="L242" s="74"/>
      <c r="M242" s="74" t="n">
        <f aca="false">M243</f>
        <v>850000</v>
      </c>
      <c r="N242" s="74" t="n">
        <f aca="false">N243</f>
        <v>0</v>
      </c>
      <c r="O242" s="141" t="n">
        <f aca="false">O243</f>
        <v>66100</v>
      </c>
      <c r="P242" s="142"/>
    </row>
    <row r="243" customFormat="false" ht="17.6" hidden="false" customHeight="false" outlineLevel="0" collapsed="false">
      <c r="B243" s="86"/>
      <c r="C243" s="30" t="s">
        <v>68</v>
      </c>
      <c r="D243" s="139" t="s">
        <v>371</v>
      </c>
      <c r="E243" s="138" t="s">
        <v>37</v>
      </c>
      <c r="F243" s="138" t="s">
        <v>18</v>
      </c>
      <c r="G243" s="79"/>
      <c r="H243" s="83"/>
      <c r="I243" s="141" t="n">
        <f aca="false">SUM(J243:P243)</f>
        <v>916100</v>
      </c>
      <c r="J243" s="141"/>
      <c r="K243" s="74"/>
      <c r="L243" s="74"/>
      <c r="M243" s="74" t="n">
        <f aca="false">M244</f>
        <v>850000</v>
      </c>
      <c r="N243" s="74" t="n">
        <f aca="false">N244</f>
        <v>0</v>
      </c>
      <c r="O243" s="141" t="n">
        <f aca="false">+O244+O249</f>
        <v>66100</v>
      </c>
      <c r="P243" s="142"/>
    </row>
    <row r="244" customFormat="false" ht="48.5" hidden="false" customHeight="false" outlineLevel="0" collapsed="false">
      <c r="B244" s="86"/>
      <c r="C244" s="30" t="s">
        <v>249</v>
      </c>
      <c r="D244" s="139" t="s">
        <v>371</v>
      </c>
      <c r="E244" s="138" t="s">
        <v>37</v>
      </c>
      <c r="F244" s="138" t="s">
        <v>18</v>
      </c>
      <c r="G244" s="79" t="n">
        <v>6500000000</v>
      </c>
      <c r="H244" s="83"/>
      <c r="I244" s="141" t="n">
        <f aca="false">SUM(J244:P244)</f>
        <v>850000</v>
      </c>
      <c r="J244" s="141"/>
      <c r="K244" s="74"/>
      <c r="L244" s="74"/>
      <c r="M244" s="74" t="n">
        <f aca="false">M245</f>
        <v>850000</v>
      </c>
      <c r="N244" s="74" t="n">
        <f aca="false">N245</f>
        <v>0</v>
      </c>
      <c r="O244" s="141"/>
      <c r="P244" s="142"/>
    </row>
    <row r="245" customFormat="false" ht="17.6" hidden="false" customHeight="false" outlineLevel="0" collapsed="false">
      <c r="B245" s="86"/>
      <c r="C245" s="30" t="s">
        <v>250</v>
      </c>
      <c r="D245" s="139" t="s">
        <v>371</v>
      </c>
      <c r="E245" s="138" t="s">
        <v>37</v>
      </c>
      <c r="F245" s="138" t="s">
        <v>18</v>
      </c>
      <c r="G245" s="79" t="n">
        <v>6510000000</v>
      </c>
      <c r="H245" s="83"/>
      <c r="I245" s="141" t="n">
        <f aca="false">SUM(J245:P245)</f>
        <v>850000</v>
      </c>
      <c r="J245" s="141"/>
      <c r="K245" s="74"/>
      <c r="L245" s="74"/>
      <c r="M245" s="74" t="n">
        <f aca="false">M246</f>
        <v>850000</v>
      </c>
      <c r="N245" s="74" t="n">
        <f aca="false">N246</f>
        <v>0</v>
      </c>
      <c r="O245" s="141"/>
      <c r="P245" s="142"/>
    </row>
    <row r="246" customFormat="false" ht="32.8" hidden="false" customHeight="false" outlineLevel="0" collapsed="false">
      <c r="B246" s="86"/>
      <c r="C246" s="30" t="s">
        <v>251</v>
      </c>
      <c r="D246" s="139" t="s">
        <v>371</v>
      </c>
      <c r="E246" s="138" t="s">
        <v>37</v>
      </c>
      <c r="F246" s="138" t="s">
        <v>18</v>
      </c>
      <c r="G246" s="79" t="s">
        <v>252</v>
      </c>
      <c r="H246" s="83"/>
      <c r="I246" s="141" t="n">
        <f aca="false">SUM(J246:P246)</f>
        <v>850000</v>
      </c>
      <c r="J246" s="141"/>
      <c r="K246" s="74"/>
      <c r="L246" s="74"/>
      <c r="M246" s="74" t="n">
        <f aca="false">M247</f>
        <v>850000</v>
      </c>
      <c r="N246" s="74" t="n">
        <f aca="false">N247</f>
        <v>0</v>
      </c>
      <c r="O246" s="141"/>
      <c r="P246" s="142"/>
    </row>
    <row r="247" customFormat="false" ht="173.85" hidden="false" customHeight="false" outlineLevel="0" collapsed="false">
      <c r="B247" s="86"/>
      <c r="C247" s="30" t="s">
        <v>253</v>
      </c>
      <c r="D247" s="139" t="s">
        <v>371</v>
      </c>
      <c r="E247" s="138" t="s">
        <v>37</v>
      </c>
      <c r="F247" s="138" t="s">
        <v>18</v>
      </c>
      <c r="G247" s="79" t="s">
        <v>254</v>
      </c>
      <c r="H247" s="83"/>
      <c r="I247" s="141" t="n">
        <f aca="false">SUM(J247:P247)</f>
        <v>850000</v>
      </c>
      <c r="J247" s="141"/>
      <c r="K247" s="74"/>
      <c r="L247" s="74"/>
      <c r="M247" s="74" t="n">
        <f aca="false">M248</f>
        <v>850000</v>
      </c>
      <c r="N247" s="74" t="n">
        <f aca="false">N248</f>
        <v>0</v>
      </c>
      <c r="O247" s="141"/>
      <c r="P247" s="142"/>
    </row>
    <row r="248" customFormat="false" ht="32.8" hidden="false" customHeight="false" outlineLevel="0" collapsed="false">
      <c r="B248" s="86"/>
      <c r="C248" s="30" t="s">
        <v>103</v>
      </c>
      <c r="D248" s="139" t="s">
        <v>371</v>
      </c>
      <c r="E248" s="138" t="s">
        <v>37</v>
      </c>
      <c r="F248" s="138" t="s">
        <v>18</v>
      </c>
      <c r="G248" s="79" t="s">
        <v>254</v>
      </c>
      <c r="H248" s="83" t="n">
        <v>200</v>
      </c>
      <c r="I248" s="141" t="n">
        <f aca="false">SUM(J248:P248)</f>
        <v>850000</v>
      </c>
      <c r="J248" s="141"/>
      <c r="K248" s="74"/>
      <c r="L248" s="74"/>
      <c r="M248" s="74" t="n">
        <v>850000</v>
      </c>
      <c r="N248" s="74"/>
      <c r="O248" s="141"/>
      <c r="P248" s="142"/>
    </row>
    <row r="249" customFormat="false" ht="31.8" hidden="false" customHeight="false" outlineLevel="0" collapsed="false">
      <c r="B249" s="86"/>
      <c r="C249" s="30" t="s">
        <v>337</v>
      </c>
      <c r="D249" s="139" t="s">
        <v>371</v>
      </c>
      <c r="E249" s="138" t="s">
        <v>37</v>
      </c>
      <c r="F249" s="138" t="s">
        <v>18</v>
      </c>
      <c r="G249" s="79" t="n">
        <v>9900000000</v>
      </c>
      <c r="H249" s="83"/>
      <c r="I249" s="141" t="n">
        <f aca="false">SUM(J249:P249)</f>
        <v>66100</v>
      </c>
      <c r="J249" s="141"/>
      <c r="K249" s="74"/>
      <c r="L249" s="74"/>
      <c r="M249" s="74"/>
      <c r="N249" s="74"/>
      <c r="O249" s="141" t="n">
        <f aca="false">O250</f>
        <v>66100</v>
      </c>
      <c r="P249" s="142"/>
    </row>
    <row r="250" customFormat="false" ht="32.8" hidden="false" customHeight="false" outlineLevel="0" collapsed="false">
      <c r="B250" s="86"/>
      <c r="C250" s="30" t="s">
        <v>351</v>
      </c>
      <c r="D250" s="139" t="s">
        <v>371</v>
      </c>
      <c r="E250" s="138" t="s">
        <v>37</v>
      </c>
      <c r="F250" s="138" t="s">
        <v>18</v>
      </c>
      <c r="G250" s="79" t="n">
        <v>9960000000</v>
      </c>
      <c r="H250" s="83"/>
      <c r="I250" s="141" t="n">
        <f aca="false">SUM(J250:P250)</f>
        <v>66100</v>
      </c>
      <c r="J250" s="141"/>
      <c r="K250" s="74"/>
      <c r="L250" s="74"/>
      <c r="M250" s="74"/>
      <c r="N250" s="74"/>
      <c r="O250" s="141" t="n">
        <f aca="false">O251</f>
        <v>66100</v>
      </c>
      <c r="P250" s="142"/>
    </row>
    <row r="251" customFormat="false" ht="32.8" hidden="false" customHeight="false" outlineLevel="0" collapsed="false">
      <c r="B251" s="86"/>
      <c r="C251" s="30" t="s">
        <v>352</v>
      </c>
      <c r="D251" s="139" t="s">
        <v>371</v>
      </c>
      <c r="E251" s="138" t="s">
        <v>37</v>
      </c>
      <c r="F251" s="138" t="s">
        <v>18</v>
      </c>
      <c r="G251" s="79" t="n">
        <v>9960010570</v>
      </c>
      <c r="H251" s="83"/>
      <c r="I251" s="141" t="n">
        <f aca="false">SUM(J251:P251)</f>
        <v>66100</v>
      </c>
      <c r="J251" s="141"/>
      <c r="K251" s="74"/>
      <c r="L251" s="74"/>
      <c r="M251" s="74"/>
      <c r="N251" s="74"/>
      <c r="O251" s="141" t="n">
        <f aca="false">O252</f>
        <v>66100</v>
      </c>
      <c r="P251" s="142"/>
    </row>
    <row r="252" customFormat="false" ht="31.8" hidden="false" customHeight="false" outlineLevel="0" collapsed="false">
      <c r="B252" s="86"/>
      <c r="C252" s="30" t="s">
        <v>103</v>
      </c>
      <c r="D252" s="139" t="s">
        <v>371</v>
      </c>
      <c r="E252" s="138" t="s">
        <v>37</v>
      </c>
      <c r="F252" s="138" t="s">
        <v>18</v>
      </c>
      <c r="G252" s="79" t="n">
        <v>9960010570</v>
      </c>
      <c r="H252" s="83" t="n">
        <v>200</v>
      </c>
      <c r="I252" s="141" t="n">
        <f aca="false">SUM(J252:P252)</f>
        <v>66100</v>
      </c>
      <c r="J252" s="141"/>
      <c r="K252" s="74"/>
      <c r="L252" s="74"/>
      <c r="M252" s="74"/>
      <c r="N252" s="74"/>
      <c r="O252" s="141" t="n">
        <v>66100</v>
      </c>
      <c r="P252" s="142"/>
    </row>
    <row r="253" customFormat="false" ht="17.6" hidden="false" customHeight="false" outlineLevel="0" collapsed="false">
      <c r="B253" s="86"/>
      <c r="C253" s="30" t="s">
        <v>70</v>
      </c>
      <c r="D253" s="139" t="s">
        <v>371</v>
      </c>
      <c r="E253" s="138" t="s">
        <v>39</v>
      </c>
      <c r="F253" s="138"/>
      <c r="G253" s="79"/>
      <c r="H253" s="80"/>
      <c r="I253" s="141" t="n">
        <f aca="false">SUM(J253:P253)</f>
        <v>145982300</v>
      </c>
      <c r="J253" s="141" t="n">
        <f aca="false">J254+J260</f>
        <v>87201700</v>
      </c>
      <c r="K253" s="74" t="n">
        <f aca="false">K254+K260</f>
        <v>6143600</v>
      </c>
      <c r="L253" s="74" t="n">
        <f aca="false">L254+L260</f>
        <v>0</v>
      </c>
      <c r="M253" s="74" t="n">
        <f aca="false">M254+M260</f>
        <v>-7363000</v>
      </c>
      <c r="N253" s="74" t="n">
        <f aca="false">N254+N260</f>
        <v>60000000</v>
      </c>
      <c r="O253" s="141" t="n">
        <f aca="false">O254+O260</f>
        <v>0</v>
      </c>
      <c r="P253" s="142" t="n">
        <f aca="false">P254+P260</f>
        <v>0</v>
      </c>
    </row>
    <row r="254" customFormat="false" ht="17.6" hidden="false" customHeight="false" outlineLevel="0" collapsed="false">
      <c r="B254" s="86"/>
      <c r="C254" s="30" t="s">
        <v>71</v>
      </c>
      <c r="D254" s="139" t="s">
        <v>371</v>
      </c>
      <c r="E254" s="138" t="s">
        <v>39</v>
      </c>
      <c r="F254" s="138" t="s">
        <v>20</v>
      </c>
      <c r="G254" s="79"/>
      <c r="H254" s="80"/>
      <c r="I254" s="141" t="n">
        <f aca="false">SUM(J254:P254)</f>
        <v>65115000</v>
      </c>
      <c r="J254" s="141" t="n">
        <f aca="false">J255</f>
        <v>5970700</v>
      </c>
      <c r="K254" s="74" t="n">
        <f aca="false">K255</f>
        <v>-855700</v>
      </c>
      <c r="L254" s="74" t="n">
        <f aca="false">L255</f>
        <v>0</v>
      </c>
      <c r="M254" s="74" t="n">
        <f aca="false">M255</f>
        <v>0</v>
      </c>
      <c r="N254" s="74" t="n">
        <f aca="false">N255</f>
        <v>60000000</v>
      </c>
      <c r="O254" s="141" t="n">
        <f aca="false">O255</f>
        <v>0</v>
      </c>
      <c r="P254" s="142" t="n">
        <f aca="false">P255</f>
        <v>0</v>
      </c>
    </row>
    <row r="255" customFormat="false" ht="32.8" hidden="false" customHeight="false" outlineLevel="0" collapsed="false">
      <c r="B255" s="86"/>
      <c r="C255" s="30" t="s">
        <v>337</v>
      </c>
      <c r="D255" s="139" t="s">
        <v>371</v>
      </c>
      <c r="E255" s="138" t="s">
        <v>39</v>
      </c>
      <c r="F255" s="138" t="s">
        <v>20</v>
      </c>
      <c r="G255" s="79" t="n">
        <v>9900000000</v>
      </c>
      <c r="H255" s="80"/>
      <c r="I255" s="141" t="n">
        <f aca="false">SUM(J255:P255)</f>
        <v>65115000</v>
      </c>
      <c r="J255" s="141" t="n">
        <f aca="false">J258</f>
        <v>5970700</v>
      </c>
      <c r="K255" s="74" t="n">
        <f aca="false">K258</f>
        <v>-855700</v>
      </c>
      <c r="L255" s="74" t="n">
        <f aca="false">L258</f>
        <v>0</v>
      </c>
      <c r="M255" s="74" t="n">
        <f aca="false">M258</f>
        <v>0</v>
      </c>
      <c r="N255" s="74" t="n">
        <f aca="false">N258+N256</f>
        <v>60000000</v>
      </c>
      <c r="O255" s="141" t="n">
        <f aca="false">O258</f>
        <v>0</v>
      </c>
      <c r="P255" s="142" t="n">
        <f aca="false">P258</f>
        <v>0</v>
      </c>
    </row>
    <row r="256" customFormat="false" ht="32.8" hidden="false" customHeight="false" outlineLevel="0" collapsed="false">
      <c r="B256" s="86"/>
      <c r="C256" s="30" t="s">
        <v>340</v>
      </c>
      <c r="D256" s="163" t="s">
        <v>371</v>
      </c>
      <c r="E256" s="138" t="s">
        <v>39</v>
      </c>
      <c r="F256" s="138" t="s">
        <v>20</v>
      </c>
      <c r="G256" s="79" t="n">
        <v>9900010580</v>
      </c>
      <c r="H256" s="138"/>
      <c r="I256" s="141" t="n">
        <f aca="false">SUM(J256:P256)</f>
        <v>60000000</v>
      </c>
      <c r="J256" s="141"/>
      <c r="K256" s="74"/>
      <c r="L256" s="74"/>
      <c r="M256" s="74"/>
      <c r="N256" s="74" t="n">
        <f aca="false">N257</f>
        <v>60000000</v>
      </c>
      <c r="O256" s="141"/>
      <c r="P256" s="142"/>
    </row>
    <row r="257" customFormat="false" ht="17.35" hidden="false" customHeight="false" outlineLevel="0" collapsed="false">
      <c r="B257" s="86"/>
      <c r="C257" s="30" t="s">
        <v>142</v>
      </c>
      <c r="D257" s="163" t="s">
        <v>371</v>
      </c>
      <c r="E257" s="138" t="s">
        <v>39</v>
      </c>
      <c r="F257" s="138" t="s">
        <v>20</v>
      </c>
      <c r="G257" s="79" t="n">
        <v>9900010580</v>
      </c>
      <c r="H257" s="138" t="s">
        <v>143</v>
      </c>
      <c r="I257" s="141" t="n">
        <f aca="false">SUM(J257:P257)</f>
        <v>60000000</v>
      </c>
      <c r="J257" s="141"/>
      <c r="K257" s="74"/>
      <c r="L257" s="74"/>
      <c r="M257" s="74"/>
      <c r="N257" s="74" t="n">
        <f aca="false">30000000+30000000</f>
        <v>60000000</v>
      </c>
      <c r="O257" s="141"/>
      <c r="P257" s="142"/>
    </row>
    <row r="258" customFormat="false" ht="48.5" hidden="false" customHeight="false" outlineLevel="0" collapsed="false">
      <c r="B258" s="86"/>
      <c r="C258" s="30" t="s">
        <v>341</v>
      </c>
      <c r="D258" s="139" t="s">
        <v>371</v>
      </c>
      <c r="E258" s="138" t="s">
        <v>39</v>
      </c>
      <c r="F258" s="138" t="s">
        <v>20</v>
      </c>
      <c r="G258" s="79" t="n">
        <v>9900010620</v>
      </c>
      <c r="H258" s="80"/>
      <c r="I258" s="141" t="n">
        <f aca="false">SUM(J258:P258)</f>
        <v>5115000</v>
      </c>
      <c r="J258" s="141" t="n">
        <f aca="false">J259</f>
        <v>5970700</v>
      </c>
      <c r="K258" s="74" t="n">
        <f aca="false">K259</f>
        <v>-855700</v>
      </c>
      <c r="L258" s="74" t="n">
        <f aca="false">L259</f>
        <v>0</v>
      </c>
      <c r="M258" s="74" t="n">
        <f aca="false">M259</f>
        <v>0</v>
      </c>
      <c r="N258" s="74" t="n">
        <f aca="false">N259</f>
        <v>0</v>
      </c>
      <c r="O258" s="141" t="n">
        <f aca="false">O259</f>
        <v>0</v>
      </c>
      <c r="P258" s="142" t="n">
        <f aca="false">P259</f>
        <v>0</v>
      </c>
    </row>
    <row r="259" customFormat="false" ht="17.6" hidden="false" customHeight="false" outlineLevel="0" collapsed="false">
      <c r="B259" s="86"/>
      <c r="C259" s="30" t="s">
        <v>142</v>
      </c>
      <c r="D259" s="139" t="s">
        <v>371</v>
      </c>
      <c r="E259" s="138" t="s">
        <v>39</v>
      </c>
      <c r="F259" s="138" t="s">
        <v>20</v>
      </c>
      <c r="G259" s="79" t="n">
        <v>9900010620</v>
      </c>
      <c r="H259" s="80" t="s">
        <v>143</v>
      </c>
      <c r="I259" s="141" t="n">
        <f aca="false">SUM(J259:P259)</f>
        <v>5115000</v>
      </c>
      <c r="J259" s="141" t="n">
        <v>5970700</v>
      </c>
      <c r="K259" s="74" t="n">
        <v>-855700</v>
      </c>
      <c r="L259" s="74"/>
      <c r="M259" s="74"/>
      <c r="N259" s="74"/>
      <c r="O259" s="141"/>
      <c r="P259" s="142"/>
    </row>
    <row r="260" customFormat="false" ht="17.6" hidden="false" customHeight="false" outlineLevel="0" collapsed="false">
      <c r="B260" s="86"/>
      <c r="C260" s="30" t="s">
        <v>72</v>
      </c>
      <c r="D260" s="139" t="s">
        <v>371</v>
      </c>
      <c r="E260" s="138" t="s">
        <v>39</v>
      </c>
      <c r="F260" s="138" t="s">
        <v>23</v>
      </c>
      <c r="G260" s="79"/>
      <c r="H260" s="80"/>
      <c r="I260" s="141" t="n">
        <f aca="false">SUM(J260:P260)</f>
        <v>80867300</v>
      </c>
      <c r="J260" s="141" t="n">
        <f aca="false">J261+J267</f>
        <v>81231000</v>
      </c>
      <c r="K260" s="74" t="n">
        <f aca="false">K261+K267</f>
        <v>6999300</v>
      </c>
      <c r="L260" s="74" t="n">
        <f aca="false">L261+L267</f>
        <v>0</v>
      </c>
      <c r="M260" s="74" t="n">
        <f aca="false">M261+M267</f>
        <v>-7363000</v>
      </c>
      <c r="N260" s="74" t="n">
        <f aca="false">N261+N267</f>
        <v>0</v>
      </c>
      <c r="O260" s="141" t="n">
        <f aca="false">O261+O267</f>
        <v>0</v>
      </c>
      <c r="P260" s="142" t="n">
        <f aca="false">P261+P267</f>
        <v>0</v>
      </c>
    </row>
    <row r="261" customFormat="false" ht="32.8" hidden="false" customHeight="false" outlineLevel="0" collapsed="false">
      <c r="B261" s="80"/>
      <c r="C261" s="30" t="s">
        <v>215</v>
      </c>
      <c r="D261" s="139" t="s">
        <v>371</v>
      </c>
      <c r="E261" s="138" t="s">
        <v>39</v>
      </c>
      <c r="F261" s="138" t="s">
        <v>23</v>
      </c>
      <c r="G261" s="79" t="n">
        <v>600000000</v>
      </c>
      <c r="H261" s="80"/>
      <c r="I261" s="141" t="n">
        <f aca="false">SUM(J261:P261)</f>
        <v>7342800</v>
      </c>
      <c r="J261" s="141" t="n">
        <f aca="false">J262</f>
        <v>10055100</v>
      </c>
      <c r="K261" s="74" t="n">
        <f aca="false">K262</f>
        <v>-3056700</v>
      </c>
      <c r="L261" s="74" t="n">
        <f aca="false">L262</f>
        <v>0</v>
      </c>
      <c r="M261" s="74" t="n">
        <f aca="false">M262</f>
        <v>344400</v>
      </c>
      <c r="N261" s="74" t="n">
        <f aca="false">N262</f>
        <v>0</v>
      </c>
      <c r="O261" s="141" t="n">
        <f aca="false">O262</f>
        <v>0</v>
      </c>
      <c r="P261" s="142" t="n">
        <f aca="false">P262</f>
        <v>0</v>
      </c>
    </row>
    <row r="262" customFormat="false" ht="17.35" hidden="false" customHeight="false" outlineLevel="0" collapsed="false">
      <c r="B262" s="86"/>
      <c r="C262" s="30" t="s">
        <v>216</v>
      </c>
      <c r="D262" s="139" t="s">
        <v>371</v>
      </c>
      <c r="E262" s="138" t="s">
        <v>39</v>
      </c>
      <c r="F262" s="138" t="s">
        <v>23</v>
      </c>
      <c r="G262" s="79" t="n">
        <v>601000000</v>
      </c>
      <c r="H262" s="80"/>
      <c r="I262" s="141" t="n">
        <f aca="false">SUM(J262:P262)</f>
        <v>7342800</v>
      </c>
      <c r="J262" s="141" t="n">
        <f aca="false">J265+J263</f>
        <v>10055100</v>
      </c>
      <c r="K262" s="74" t="n">
        <f aca="false">K265+K263</f>
        <v>-3056700</v>
      </c>
      <c r="L262" s="74" t="n">
        <f aca="false">L265+L263</f>
        <v>0</v>
      </c>
      <c r="M262" s="74" t="n">
        <f aca="false">M265+M263</f>
        <v>344400</v>
      </c>
      <c r="N262" s="74" t="n">
        <f aca="false">N265+N263</f>
        <v>0</v>
      </c>
      <c r="O262" s="141" t="n">
        <f aca="false">O265+O263</f>
        <v>0</v>
      </c>
      <c r="P262" s="142" t="n">
        <f aca="false">P265+P263</f>
        <v>0</v>
      </c>
    </row>
    <row r="263" s="159" customFormat="true" ht="32.8" hidden="true" customHeight="false" outlineLevel="0" collapsed="false">
      <c r="A263" s="147"/>
      <c r="B263" s="148"/>
      <c r="C263" s="149" t="s">
        <v>217</v>
      </c>
      <c r="D263" s="150" t="s">
        <v>371</v>
      </c>
      <c r="E263" s="151" t="s">
        <v>39</v>
      </c>
      <c r="F263" s="151" t="s">
        <v>23</v>
      </c>
      <c r="G263" s="152" t="n">
        <v>6010010680</v>
      </c>
      <c r="H263" s="153"/>
      <c r="I263" s="154" t="n">
        <f aca="false">SUM(J263:P263)</f>
        <v>0</v>
      </c>
      <c r="J263" s="154" t="n">
        <f aca="false">J264</f>
        <v>4091700</v>
      </c>
      <c r="K263" s="155" t="n">
        <f aca="false">K264</f>
        <v>-4091700</v>
      </c>
      <c r="L263" s="155" t="n">
        <f aca="false">L264</f>
        <v>0</v>
      </c>
      <c r="M263" s="155" t="n">
        <f aca="false">M264</f>
        <v>0</v>
      </c>
      <c r="N263" s="155" t="n">
        <f aca="false">N264</f>
        <v>0</v>
      </c>
      <c r="O263" s="155"/>
      <c r="P263" s="156" t="n">
        <f aca="false">P264</f>
        <v>0</v>
      </c>
      <c r="Q263" s="157"/>
      <c r="R263" s="157"/>
      <c r="S263" s="157"/>
      <c r="T263" s="157"/>
      <c r="U263" s="157"/>
      <c r="V263" s="157"/>
      <c r="W263" s="157"/>
      <c r="X263" s="157"/>
      <c r="Y263" s="157"/>
      <c r="Z263" s="157"/>
      <c r="AA263" s="157"/>
      <c r="AB263" s="157"/>
      <c r="AC263" s="157"/>
      <c r="AD263" s="157"/>
      <c r="AE263" s="157"/>
      <c r="AF263" s="157"/>
      <c r="AG263" s="157"/>
      <c r="AH263" s="157"/>
      <c r="AI263" s="157"/>
      <c r="AJ263" s="157"/>
      <c r="AK263" s="157"/>
      <c r="AL263" s="157"/>
      <c r="AM263" s="157"/>
      <c r="AN263" s="157"/>
      <c r="AO263" s="157"/>
      <c r="AP263" s="157"/>
      <c r="AQ263" s="157"/>
      <c r="AR263" s="157"/>
      <c r="AS263" s="157"/>
      <c r="AT263" s="157"/>
      <c r="AU263" s="157"/>
      <c r="AV263" s="157"/>
      <c r="AW263" s="157"/>
      <c r="AX263" s="157"/>
      <c r="AY263" s="157"/>
      <c r="AZ263" s="157"/>
      <c r="BA263" s="157"/>
      <c r="BB263" s="157"/>
      <c r="BC263" s="157"/>
      <c r="BD263" s="157"/>
      <c r="BE263" s="157"/>
      <c r="BF263" s="157"/>
      <c r="BG263" s="157"/>
      <c r="BH263" s="157"/>
      <c r="BI263" s="157"/>
      <c r="BJ263" s="157"/>
      <c r="BK263" s="157"/>
      <c r="BL263" s="157"/>
      <c r="BM263" s="157"/>
      <c r="BN263" s="157"/>
      <c r="BO263" s="157"/>
      <c r="BP263" s="157"/>
      <c r="BQ263" s="157"/>
      <c r="BR263" s="157"/>
      <c r="BS263" s="157"/>
      <c r="BT263" s="157"/>
      <c r="BU263" s="157"/>
      <c r="BV263" s="157"/>
      <c r="BW263" s="157"/>
      <c r="BX263" s="157"/>
      <c r="BY263" s="157"/>
      <c r="BZ263" s="157"/>
      <c r="CA263" s="157"/>
      <c r="CB263" s="157"/>
      <c r="CC263" s="157"/>
      <c r="CD263" s="157"/>
      <c r="CE263" s="157"/>
      <c r="CF263" s="157"/>
      <c r="CG263" s="157"/>
      <c r="CH263" s="157"/>
      <c r="CI263" s="157"/>
      <c r="CJ263" s="157"/>
      <c r="CK263" s="157"/>
      <c r="CL263" s="157"/>
      <c r="CM263" s="157"/>
      <c r="CN263" s="157"/>
      <c r="CO263" s="157"/>
      <c r="CP263" s="157"/>
      <c r="CQ263" s="157"/>
      <c r="CR263" s="157"/>
      <c r="CS263" s="157"/>
      <c r="CT263" s="157"/>
      <c r="CU263" s="157"/>
      <c r="CV263" s="157"/>
      <c r="CW263" s="157"/>
      <c r="CX263" s="157"/>
      <c r="CY263" s="157"/>
      <c r="CZ263" s="157"/>
      <c r="DA263" s="157"/>
      <c r="DB263" s="157"/>
      <c r="DC263" s="157"/>
      <c r="DD263" s="157"/>
      <c r="DE263" s="157"/>
      <c r="DF263" s="157"/>
      <c r="DG263" s="157"/>
      <c r="DH263" s="157"/>
      <c r="DI263" s="157"/>
      <c r="DJ263" s="157"/>
      <c r="DK263" s="157"/>
      <c r="DL263" s="157"/>
      <c r="DM263" s="157"/>
      <c r="DN263" s="157"/>
      <c r="DO263" s="157"/>
      <c r="DP263" s="157"/>
      <c r="DQ263" s="157"/>
      <c r="DR263" s="157"/>
      <c r="DS263" s="157"/>
      <c r="DT263" s="157"/>
      <c r="DU263" s="157"/>
      <c r="DV263" s="157"/>
      <c r="DW263" s="157"/>
      <c r="DX263" s="157"/>
      <c r="DY263" s="157"/>
      <c r="DZ263" s="157"/>
      <c r="EA263" s="157"/>
      <c r="EB263" s="157"/>
      <c r="EC263" s="157"/>
      <c r="ED263" s="157"/>
      <c r="EE263" s="157"/>
      <c r="EF263" s="157"/>
      <c r="EG263" s="157"/>
      <c r="EH263" s="157"/>
      <c r="EI263" s="157"/>
      <c r="EJ263" s="157"/>
      <c r="EK263" s="157"/>
      <c r="EL263" s="157"/>
      <c r="EM263" s="157"/>
      <c r="EN263" s="157"/>
      <c r="EO263" s="157"/>
      <c r="EP263" s="157"/>
      <c r="EQ263" s="157"/>
      <c r="ER263" s="157"/>
      <c r="ES263" s="157"/>
      <c r="ET263" s="157"/>
      <c r="EU263" s="157"/>
      <c r="EV263" s="157"/>
      <c r="EW263" s="157"/>
      <c r="EX263" s="157"/>
      <c r="EY263" s="157"/>
      <c r="EZ263" s="157"/>
      <c r="FA263" s="157"/>
      <c r="FB263" s="157"/>
      <c r="FC263" s="157"/>
      <c r="FD263" s="157"/>
      <c r="FE263" s="157"/>
      <c r="FF263" s="157"/>
      <c r="FG263" s="157"/>
      <c r="FH263" s="157"/>
      <c r="FI263" s="157"/>
      <c r="FJ263" s="157"/>
      <c r="FK263" s="157"/>
      <c r="FL263" s="157"/>
      <c r="FM263" s="157"/>
      <c r="FN263" s="157"/>
      <c r="FO263" s="157"/>
      <c r="FP263" s="157"/>
      <c r="FQ263" s="157"/>
      <c r="FR263" s="157"/>
      <c r="FS263" s="157"/>
      <c r="FT263" s="157"/>
      <c r="FU263" s="157"/>
      <c r="FV263" s="157"/>
      <c r="FW263" s="157"/>
      <c r="FX263" s="157"/>
      <c r="FY263" s="157"/>
      <c r="FZ263" s="157"/>
      <c r="GA263" s="157"/>
      <c r="GB263" s="157"/>
      <c r="GC263" s="157"/>
      <c r="GD263" s="157"/>
      <c r="GE263" s="157"/>
      <c r="GF263" s="157"/>
      <c r="GG263" s="157"/>
      <c r="GH263" s="157"/>
      <c r="GI263" s="157"/>
      <c r="GJ263" s="157"/>
      <c r="GK263" s="157"/>
      <c r="GL263" s="157"/>
      <c r="GM263" s="157"/>
      <c r="GN263" s="157"/>
      <c r="GO263" s="157"/>
      <c r="GP263" s="157"/>
      <c r="GQ263" s="157"/>
      <c r="GR263" s="157"/>
      <c r="GS263" s="157"/>
      <c r="GT263" s="157"/>
      <c r="GU263" s="157"/>
      <c r="GV263" s="157"/>
      <c r="GW263" s="157"/>
      <c r="GX263" s="157"/>
      <c r="GY263" s="157"/>
      <c r="GZ263" s="157"/>
      <c r="HA263" s="157"/>
      <c r="HB263" s="157"/>
      <c r="HC263" s="157"/>
      <c r="HD263" s="157"/>
      <c r="HE263" s="157"/>
      <c r="HF263" s="157"/>
      <c r="HG263" s="157"/>
      <c r="HH263" s="157"/>
      <c r="HI263" s="157"/>
      <c r="HJ263" s="157"/>
      <c r="HK263" s="157"/>
      <c r="HL263" s="157"/>
      <c r="HM263" s="157"/>
      <c r="HN263" s="157"/>
      <c r="HO263" s="157"/>
      <c r="HP263" s="157"/>
      <c r="HQ263" s="157"/>
      <c r="HR263" s="157"/>
      <c r="HS263" s="157"/>
      <c r="HT263" s="157"/>
      <c r="HU263" s="157"/>
      <c r="HV263" s="157"/>
      <c r="HW263" s="157"/>
      <c r="HX263" s="157"/>
      <c r="HY263" s="157"/>
      <c r="HZ263" s="157"/>
      <c r="IA263" s="157"/>
      <c r="IB263" s="157"/>
      <c r="IC263" s="157"/>
      <c r="ID263" s="158"/>
      <c r="IE263" s="158"/>
      <c r="IF263" s="158"/>
      <c r="IG263" s="158"/>
      <c r="IH263" s="158"/>
      <c r="II263" s="158"/>
      <c r="IJ263" s="158"/>
      <c r="IK263" s="158"/>
      <c r="IL263" s="158"/>
      <c r="IM263" s="158"/>
      <c r="IN263" s="158"/>
      <c r="IO263" s="158"/>
      <c r="IP263" s="158"/>
      <c r="IQ263" s="158"/>
      <c r="IR263" s="158"/>
      <c r="IS263" s="158"/>
      <c r="IT263" s="158"/>
      <c r="IU263" s="158"/>
      <c r="IV263" s="158"/>
      <c r="IW263" s="158"/>
      <c r="IX263" s="158"/>
      <c r="IY263" s="158"/>
      <c r="IZ263" s="158"/>
      <c r="JA263" s="158"/>
      <c r="JB263" s="158"/>
      <c r="JC263" s="158"/>
      <c r="JD263" s="158"/>
      <c r="JE263" s="158"/>
      <c r="JF263" s="158"/>
      <c r="JG263" s="158"/>
      <c r="JH263" s="158"/>
      <c r="JI263" s="158"/>
      <c r="JJ263" s="158"/>
      <c r="JK263" s="158"/>
      <c r="JL263" s="158"/>
      <c r="JM263" s="158"/>
      <c r="JN263" s="158"/>
      <c r="JO263" s="158"/>
      <c r="JP263" s="158"/>
      <c r="JQ263" s="158"/>
      <c r="JR263" s="158"/>
      <c r="JS263" s="158"/>
      <c r="JT263" s="158"/>
      <c r="JU263" s="158"/>
      <c r="JV263" s="158"/>
      <c r="JW263" s="158"/>
      <c r="JX263" s="158"/>
      <c r="JY263" s="158"/>
      <c r="JZ263" s="158"/>
      <c r="KA263" s="158"/>
      <c r="KB263" s="158"/>
      <c r="KC263" s="158"/>
      <c r="KD263" s="158"/>
      <c r="KE263" s="158"/>
      <c r="KF263" s="158"/>
      <c r="KG263" s="158"/>
      <c r="KH263" s="158"/>
      <c r="KI263" s="158"/>
      <c r="KJ263" s="158"/>
      <c r="KK263" s="158"/>
      <c r="KL263" s="158"/>
      <c r="KM263" s="158"/>
      <c r="KN263" s="158"/>
      <c r="KO263" s="158"/>
      <c r="KP263" s="158"/>
      <c r="KQ263" s="158"/>
      <c r="KR263" s="158"/>
      <c r="KS263" s="158"/>
      <c r="KT263" s="158"/>
      <c r="KU263" s="158"/>
      <c r="KV263" s="158"/>
      <c r="KW263" s="158"/>
      <c r="KX263" s="158"/>
      <c r="KY263" s="158"/>
      <c r="KZ263" s="158"/>
      <c r="LA263" s="158"/>
      <c r="LB263" s="158"/>
      <c r="LC263" s="158"/>
      <c r="LD263" s="158"/>
      <c r="LE263" s="158"/>
      <c r="LF263" s="158"/>
      <c r="LG263" s="158"/>
      <c r="LH263" s="158"/>
      <c r="LI263" s="158"/>
      <c r="LJ263" s="158"/>
      <c r="LK263" s="158"/>
      <c r="LL263" s="158"/>
      <c r="LM263" s="158"/>
      <c r="LN263" s="158"/>
      <c r="LO263" s="158"/>
      <c r="LP263" s="158"/>
      <c r="LQ263" s="158"/>
      <c r="LR263" s="158"/>
      <c r="LS263" s="158"/>
      <c r="LT263" s="158"/>
      <c r="LU263" s="158"/>
      <c r="LV263" s="158"/>
      <c r="LW263" s="158"/>
      <c r="LX263" s="158"/>
      <c r="LY263" s="158"/>
      <c r="LZ263" s="158"/>
      <c r="MA263" s="158"/>
      <c r="MB263" s="158"/>
      <c r="MC263" s="158"/>
      <c r="MD263" s="158"/>
      <c r="ME263" s="158"/>
      <c r="MF263" s="158"/>
      <c r="MG263" s="158"/>
      <c r="MH263" s="158"/>
      <c r="MI263" s="158"/>
      <c r="MJ263" s="158"/>
      <c r="MK263" s="158"/>
      <c r="ML263" s="158"/>
      <c r="MM263" s="158"/>
      <c r="MN263" s="158"/>
      <c r="MO263" s="158"/>
      <c r="MP263" s="158"/>
      <c r="MQ263" s="158"/>
      <c r="MR263" s="158"/>
      <c r="MS263" s="158"/>
      <c r="MT263" s="158"/>
      <c r="MU263" s="158"/>
      <c r="MV263" s="158"/>
      <c r="MW263" s="158"/>
      <c r="MX263" s="158"/>
      <c r="MY263" s="158"/>
      <c r="MZ263" s="158"/>
      <c r="NA263" s="158"/>
      <c r="NB263" s="158"/>
      <c r="NC263" s="158"/>
      <c r="ND263" s="158"/>
      <c r="NE263" s="158"/>
      <c r="NF263" s="158"/>
      <c r="NG263" s="158"/>
      <c r="NH263" s="158"/>
      <c r="NI263" s="158"/>
      <c r="NJ263" s="158"/>
      <c r="NK263" s="158"/>
      <c r="NL263" s="158"/>
      <c r="NM263" s="158"/>
      <c r="NN263" s="158"/>
      <c r="NO263" s="158"/>
      <c r="NP263" s="158"/>
      <c r="NQ263" s="158"/>
      <c r="NR263" s="158"/>
      <c r="NS263" s="158"/>
      <c r="NT263" s="158"/>
      <c r="NU263" s="158"/>
      <c r="NV263" s="158"/>
      <c r="NW263" s="158"/>
      <c r="NX263" s="158"/>
      <c r="NY263" s="158"/>
      <c r="NZ263" s="158"/>
      <c r="OA263" s="158"/>
      <c r="OB263" s="158"/>
      <c r="OC263" s="158"/>
      <c r="OD263" s="158"/>
      <c r="OE263" s="158"/>
      <c r="OF263" s="158"/>
      <c r="OG263" s="158"/>
      <c r="OH263" s="158"/>
      <c r="OI263" s="158"/>
      <c r="OJ263" s="158"/>
      <c r="OK263" s="158"/>
      <c r="OL263" s="158"/>
      <c r="OM263" s="158"/>
      <c r="ON263" s="158"/>
      <c r="OO263" s="158"/>
      <c r="OP263" s="158"/>
      <c r="OQ263" s="158"/>
      <c r="OR263" s="158"/>
      <c r="OS263" s="158"/>
      <c r="OT263" s="158"/>
      <c r="OU263" s="158"/>
      <c r="OV263" s="158"/>
      <c r="OW263" s="158"/>
      <c r="OX263" s="158"/>
      <c r="OY263" s="158"/>
      <c r="OZ263" s="158"/>
      <c r="PA263" s="158"/>
      <c r="PB263" s="158"/>
      <c r="PC263" s="158"/>
      <c r="PD263" s="158"/>
      <c r="PE263" s="158"/>
      <c r="PF263" s="158"/>
      <c r="PG263" s="158"/>
      <c r="PH263" s="158"/>
      <c r="PI263" s="158"/>
      <c r="PJ263" s="158"/>
      <c r="PK263" s="158"/>
      <c r="PL263" s="158"/>
      <c r="PM263" s="158"/>
      <c r="PN263" s="158"/>
      <c r="PO263" s="158"/>
      <c r="PP263" s="158"/>
      <c r="PQ263" s="158"/>
      <c r="PR263" s="158"/>
      <c r="PS263" s="158"/>
      <c r="PT263" s="158"/>
      <c r="PU263" s="158"/>
      <c r="PV263" s="158"/>
      <c r="PW263" s="158"/>
      <c r="PX263" s="158"/>
      <c r="PY263" s="158"/>
      <c r="PZ263" s="158"/>
      <c r="QA263" s="158"/>
      <c r="QB263" s="158"/>
      <c r="QC263" s="158"/>
      <c r="QD263" s="158"/>
      <c r="QE263" s="158"/>
      <c r="QF263" s="158"/>
      <c r="QG263" s="158"/>
      <c r="QH263" s="158"/>
      <c r="QI263" s="158"/>
      <c r="QJ263" s="158"/>
      <c r="QK263" s="158"/>
      <c r="QL263" s="158"/>
      <c r="QM263" s="158"/>
      <c r="QN263" s="158"/>
      <c r="QO263" s="158"/>
      <c r="QP263" s="158"/>
      <c r="QQ263" s="158"/>
      <c r="QR263" s="158"/>
      <c r="QS263" s="158"/>
      <c r="QT263" s="158"/>
      <c r="QU263" s="158"/>
      <c r="QV263" s="158"/>
      <c r="QW263" s="158"/>
      <c r="QX263" s="158"/>
      <c r="QY263" s="158"/>
      <c r="QZ263" s="158"/>
      <c r="RA263" s="158"/>
      <c r="RB263" s="158"/>
      <c r="RC263" s="158"/>
      <c r="RD263" s="158"/>
      <c r="RE263" s="158"/>
      <c r="RF263" s="158"/>
      <c r="RG263" s="158"/>
      <c r="RH263" s="158"/>
      <c r="RI263" s="158"/>
      <c r="RJ263" s="158"/>
      <c r="RK263" s="158"/>
      <c r="RL263" s="158"/>
      <c r="RM263" s="158"/>
      <c r="RN263" s="158"/>
      <c r="RO263" s="158"/>
      <c r="RP263" s="158"/>
      <c r="RQ263" s="158"/>
      <c r="RR263" s="158"/>
      <c r="RS263" s="158"/>
      <c r="RT263" s="158"/>
      <c r="RU263" s="158"/>
      <c r="RV263" s="158"/>
      <c r="RW263" s="158"/>
      <c r="RX263" s="158"/>
      <c r="RY263" s="158"/>
      <c r="RZ263" s="158"/>
      <c r="SA263" s="158"/>
      <c r="SB263" s="158"/>
      <c r="SC263" s="158"/>
      <c r="SD263" s="158"/>
      <c r="SE263" s="158"/>
      <c r="SF263" s="158"/>
      <c r="SG263" s="158"/>
      <c r="SH263" s="158"/>
      <c r="SI263" s="158"/>
      <c r="SJ263" s="158"/>
      <c r="SK263" s="158"/>
      <c r="SL263" s="158"/>
      <c r="SM263" s="158"/>
      <c r="SN263" s="158"/>
      <c r="SO263" s="158"/>
      <c r="SP263" s="158"/>
      <c r="SQ263" s="158"/>
      <c r="SR263" s="158"/>
      <c r="SS263" s="158"/>
      <c r="ST263" s="158"/>
      <c r="SU263" s="158"/>
      <c r="SV263" s="158"/>
      <c r="SW263" s="158"/>
      <c r="SX263" s="158"/>
      <c r="SY263" s="158"/>
      <c r="SZ263" s="158"/>
      <c r="TA263" s="158"/>
      <c r="TB263" s="158"/>
      <c r="TC263" s="158"/>
      <c r="TD263" s="158"/>
      <c r="TE263" s="158"/>
      <c r="TF263" s="158"/>
      <c r="TG263" s="158"/>
      <c r="TH263" s="158"/>
      <c r="TI263" s="158"/>
      <c r="TJ263" s="158"/>
      <c r="TK263" s="158"/>
      <c r="TL263" s="158"/>
      <c r="TM263" s="158"/>
      <c r="TN263" s="158"/>
      <c r="TO263" s="158"/>
      <c r="TP263" s="158"/>
      <c r="TQ263" s="158"/>
      <c r="TR263" s="158"/>
      <c r="TS263" s="158"/>
      <c r="TT263" s="158"/>
      <c r="TU263" s="158"/>
      <c r="TV263" s="158"/>
      <c r="TW263" s="158"/>
      <c r="TX263" s="158"/>
      <c r="TY263" s="158"/>
      <c r="TZ263" s="158"/>
      <c r="UA263" s="158"/>
      <c r="UB263" s="158"/>
      <c r="UC263" s="158"/>
      <c r="UD263" s="158"/>
      <c r="UE263" s="158"/>
      <c r="UF263" s="158"/>
      <c r="UG263" s="158"/>
      <c r="UH263" s="158"/>
      <c r="UI263" s="158"/>
      <c r="UJ263" s="158"/>
      <c r="UK263" s="158"/>
      <c r="UL263" s="158"/>
      <c r="UM263" s="158"/>
      <c r="UN263" s="158"/>
      <c r="UO263" s="158"/>
      <c r="UP263" s="158"/>
      <c r="UQ263" s="158"/>
      <c r="UR263" s="158"/>
      <c r="US263" s="158"/>
      <c r="UT263" s="158"/>
      <c r="UU263" s="158"/>
      <c r="UV263" s="158"/>
      <c r="UW263" s="158"/>
      <c r="UX263" s="158"/>
      <c r="UY263" s="158"/>
      <c r="UZ263" s="158"/>
      <c r="VA263" s="158"/>
      <c r="VB263" s="158"/>
      <c r="VC263" s="158"/>
      <c r="VD263" s="158"/>
      <c r="VE263" s="158"/>
      <c r="VF263" s="158"/>
      <c r="VG263" s="158"/>
      <c r="VH263" s="158"/>
      <c r="VI263" s="158"/>
      <c r="VJ263" s="158"/>
      <c r="VK263" s="158"/>
      <c r="VL263" s="158"/>
      <c r="VM263" s="158"/>
      <c r="VN263" s="158"/>
      <c r="VO263" s="158"/>
      <c r="VP263" s="158"/>
      <c r="VQ263" s="158"/>
      <c r="VR263" s="158"/>
      <c r="VS263" s="158"/>
      <c r="VT263" s="158"/>
      <c r="VU263" s="158"/>
      <c r="VV263" s="158"/>
      <c r="VW263" s="158"/>
      <c r="VX263" s="158"/>
      <c r="VY263" s="158"/>
      <c r="VZ263" s="158"/>
      <c r="WA263" s="158"/>
      <c r="WB263" s="158"/>
      <c r="WC263" s="158"/>
      <c r="WD263" s="158"/>
      <c r="WE263" s="158"/>
      <c r="WF263" s="158"/>
      <c r="WG263" s="158"/>
      <c r="WH263" s="158"/>
      <c r="WI263" s="158"/>
      <c r="WJ263" s="158"/>
      <c r="WK263" s="158"/>
      <c r="WL263" s="158"/>
      <c r="WM263" s="158"/>
      <c r="WN263" s="158"/>
      <c r="WO263" s="158"/>
      <c r="WP263" s="158"/>
      <c r="WQ263" s="158"/>
      <c r="WR263" s="158"/>
      <c r="WS263" s="158"/>
      <c r="WT263" s="158"/>
      <c r="WU263" s="158"/>
      <c r="WV263" s="158"/>
      <c r="WW263" s="158"/>
      <c r="WX263" s="158"/>
      <c r="WY263" s="158"/>
      <c r="WZ263" s="158"/>
      <c r="XA263" s="158"/>
      <c r="XB263" s="158"/>
      <c r="XC263" s="158"/>
      <c r="XD263" s="158"/>
      <c r="XE263" s="158"/>
      <c r="XF263" s="158"/>
      <c r="XG263" s="158"/>
      <c r="XH263" s="158"/>
      <c r="XI263" s="158"/>
      <c r="XJ263" s="158"/>
      <c r="XK263" s="158"/>
      <c r="XL263" s="158"/>
      <c r="XM263" s="158"/>
      <c r="XN263" s="158"/>
      <c r="XO263" s="158"/>
      <c r="XP263" s="158"/>
      <c r="XQ263" s="158"/>
      <c r="XR263" s="158"/>
      <c r="XS263" s="158"/>
      <c r="XT263" s="158"/>
      <c r="XU263" s="158"/>
      <c r="XV263" s="158"/>
      <c r="XW263" s="158"/>
      <c r="XX263" s="158"/>
      <c r="XY263" s="158"/>
      <c r="XZ263" s="158"/>
      <c r="YA263" s="158"/>
      <c r="YB263" s="158"/>
      <c r="YC263" s="158"/>
      <c r="YD263" s="158"/>
      <c r="YE263" s="158"/>
      <c r="YF263" s="158"/>
      <c r="YG263" s="158"/>
      <c r="YH263" s="158"/>
      <c r="YI263" s="158"/>
      <c r="YJ263" s="158"/>
      <c r="YK263" s="158"/>
      <c r="YL263" s="158"/>
      <c r="YM263" s="158"/>
      <c r="YN263" s="158"/>
      <c r="YO263" s="158"/>
      <c r="YP263" s="158"/>
      <c r="YQ263" s="158"/>
      <c r="YR263" s="158"/>
      <c r="YS263" s="158"/>
      <c r="YT263" s="158"/>
      <c r="YU263" s="158"/>
      <c r="YV263" s="158"/>
      <c r="YW263" s="158"/>
      <c r="YX263" s="158"/>
      <c r="YY263" s="158"/>
      <c r="YZ263" s="158"/>
      <c r="ZA263" s="158"/>
      <c r="ZB263" s="158"/>
      <c r="ZC263" s="158"/>
      <c r="ZD263" s="158"/>
      <c r="ZE263" s="158"/>
      <c r="ZF263" s="158"/>
      <c r="ZG263" s="158"/>
      <c r="ZH263" s="158"/>
      <c r="ZI263" s="158"/>
      <c r="ZJ263" s="158"/>
      <c r="ZK263" s="158"/>
      <c r="ZL263" s="158"/>
      <c r="ZM263" s="158"/>
      <c r="ZN263" s="158"/>
      <c r="ZO263" s="158"/>
      <c r="ZP263" s="158"/>
      <c r="ZQ263" s="158"/>
      <c r="ZR263" s="158"/>
      <c r="ZS263" s="158"/>
      <c r="ZT263" s="158"/>
      <c r="ZU263" s="158"/>
      <c r="ZV263" s="158"/>
      <c r="ZW263" s="158"/>
      <c r="ZX263" s="158"/>
      <c r="ZY263" s="158"/>
      <c r="ZZ263" s="158"/>
      <c r="AAA263" s="158"/>
      <c r="AAB263" s="158"/>
      <c r="AAC263" s="158"/>
      <c r="AAD263" s="158"/>
      <c r="AAE263" s="158"/>
      <c r="AAF263" s="158"/>
      <c r="AAG263" s="158"/>
      <c r="AAH263" s="158"/>
      <c r="AAI263" s="158"/>
      <c r="AAJ263" s="158"/>
      <c r="AAK263" s="158"/>
      <c r="AAL263" s="158"/>
      <c r="AAM263" s="158"/>
      <c r="AAN263" s="158"/>
      <c r="AAO263" s="158"/>
      <c r="AAP263" s="158"/>
      <c r="AAQ263" s="158"/>
      <c r="AAR263" s="158"/>
      <c r="AAS263" s="158"/>
      <c r="AAT263" s="158"/>
      <c r="AAU263" s="158"/>
      <c r="AAV263" s="158"/>
      <c r="AAW263" s="158"/>
      <c r="AAX263" s="158"/>
      <c r="AAY263" s="158"/>
      <c r="AAZ263" s="158"/>
      <c r="ABA263" s="158"/>
      <c r="ABB263" s="158"/>
      <c r="ABC263" s="158"/>
      <c r="ABD263" s="158"/>
      <c r="ABE263" s="158"/>
      <c r="ABF263" s="158"/>
      <c r="ABG263" s="158"/>
      <c r="ABH263" s="158"/>
      <c r="ABI263" s="158"/>
      <c r="ABJ263" s="158"/>
      <c r="ABK263" s="158"/>
      <c r="ABL263" s="158"/>
      <c r="ABM263" s="158"/>
      <c r="ABN263" s="158"/>
      <c r="ABO263" s="158"/>
      <c r="ABP263" s="158"/>
      <c r="ABQ263" s="158"/>
      <c r="ABR263" s="158"/>
      <c r="ABS263" s="158"/>
      <c r="ABT263" s="158"/>
      <c r="ABU263" s="158"/>
      <c r="ABV263" s="158"/>
      <c r="ABW263" s="158"/>
      <c r="ABX263" s="158"/>
      <c r="ABY263" s="158"/>
      <c r="ABZ263" s="158"/>
      <c r="ACA263" s="158"/>
      <c r="ACB263" s="158"/>
      <c r="ACC263" s="158"/>
      <c r="ACD263" s="158"/>
      <c r="ACE263" s="158"/>
      <c r="ACF263" s="158"/>
      <c r="ACG263" s="158"/>
      <c r="ACH263" s="158"/>
      <c r="ACI263" s="158"/>
      <c r="ACJ263" s="158"/>
      <c r="ACK263" s="158"/>
      <c r="ACL263" s="158"/>
      <c r="ACM263" s="158"/>
      <c r="ACN263" s="158"/>
      <c r="ACO263" s="158"/>
      <c r="ACP263" s="158"/>
      <c r="ACQ263" s="158"/>
      <c r="ACR263" s="158"/>
      <c r="ACS263" s="158"/>
      <c r="ACT263" s="158"/>
      <c r="ACU263" s="158"/>
      <c r="ACV263" s="158"/>
      <c r="ACW263" s="158"/>
      <c r="ACX263" s="158"/>
      <c r="ACY263" s="158"/>
      <c r="ACZ263" s="158"/>
      <c r="ADA263" s="158"/>
      <c r="ADB263" s="158"/>
      <c r="ADC263" s="158"/>
      <c r="ADD263" s="158"/>
      <c r="ADE263" s="158"/>
      <c r="ADF263" s="158"/>
      <c r="ADG263" s="158"/>
      <c r="ADH263" s="158"/>
      <c r="ADI263" s="158"/>
      <c r="ADJ263" s="158"/>
      <c r="ADK263" s="158"/>
      <c r="ADL263" s="158"/>
      <c r="ADM263" s="158"/>
      <c r="ADN263" s="158"/>
      <c r="ADO263" s="158"/>
      <c r="ADP263" s="158"/>
      <c r="ADQ263" s="158"/>
      <c r="ADR263" s="158"/>
      <c r="ADS263" s="158"/>
      <c r="ADT263" s="158"/>
      <c r="ADU263" s="158"/>
      <c r="ADV263" s="158"/>
      <c r="ADW263" s="158"/>
      <c r="ADX263" s="158"/>
      <c r="ADY263" s="158"/>
      <c r="ADZ263" s="158"/>
      <c r="AEA263" s="158"/>
      <c r="AEB263" s="158"/>
      <c r="AEC263" s="158"/>
      <c r="AED263" s="158"/>
      <c r="AEE263" s="158"/>
      <c r="AEF263" s="158"/>
      <c r="AEG263" s="158"/>
      <c r="AEH263" s="158"/>
      <c r="AEI263" s="158"/>
      <c r="AEJ263" s="158"/>
      <c r="AEK263" s="158"/>
      <c r="AEL263" s="158"/>
      <c r="AEM263" s="158"/>
      <c r="AEN263" s="158"/>
      <c r="AEO263" s="158"/>
      <c r="AEP263" s="158"/>
      <c r="AEQ263" s="158"/>
      <c r="AER263" s="158"/>
      <c r="AES263" s="158"/>
      <c r="AET263" s="158"/>
      <c r="AEU263" s="158"/>
      <c r="AEV263" s="158"/>
      <c r="AEW263" s="158"/>
      <c r="AEX263" s="158"/>
      <c r="AEY263" s="158"/>
      <c r="AEZ263" s="158"/>
      <c r="AFA263" s="158"/>
      <c r="AFB263" s="158"/>
      <c r="AFC263" s="158"/>
      <c r="AFD263" s="158"/>
      <c r="AFE263" s="158"/>
      <c r="AFF263" s="158"/>
      <c r="AFG263" s="158"/>
      <c r="AFH263" s="158"/>
      <c r="AFI263" s="158"/>
      <c r="AFJ263" s="158"/>
      <c r="AFK263" s="158"/>
      <c r="AFL263" s="158"/>
      <c r="AFM263" s="158"/>
      <c r="AFN263" s="158"/>
      <c r="AFO263" s="158"/>
      <c r="AFP263" s="158"/>
      <c r="AFQ263" s="158"/>
      <c r="AFR263" s="158"/>
      <c r="AFS263" s="158"/>
      <c r="AFT263" s="158"/>
      <c r="AFU263" s="158"/>
      <c r="AFV263" s="158"/>
      <c r="AFW263" s="158"/>
      <c r="AFX263" s="158"/>
      <c r="AFY263" s="158"/>
      <c r="AFZ263" s="158"/>
      <c r="AGA263" s="158"/>
      <c r="AGB263" s="158"/>
      <c r="AGC263" s="158"/>
      <c r="AGD263" s="158"/>
      <c r="AGE263" s="158"/>
      <c r="AGF263" s="158"/>
      <c r="AGG263" s="158"/>
      <c r="AGH263" s="158"/>
      <c r="AGI263" s="158"/>
      <c r="AGJ263" s="158"/>
      <c r="AGK263" s="158"/>
      <c r="AGL263" s="158"/>
      <c r="AGM263" s="158"/>
      <c r="AGN263" s="158"/>
      <c r="AGO263" s="158"/>
      <c r="AGP263" s="158"/>
      <c r="AGQ263" s="158"/>
      <c r="AGR263" s="158"/>
      <c r="AGS263" s="158"/>
      <c r="AGT263" s="158"/>
      <c r="AGU263" s="158"/>
      <c r="AGV263" s="158"/>
      <c r="AGW263" s="158"/>
      <c r="AGX263" s="158"/>
      <c r="AGY263" s="158"/>
      <c r="AGZ263" s="158"/>
      <c r="AHA263" s="158"/>
      <c r="AHB263" s="158"/>
      <c r="AHC263" s="158"/>
      <c r="AHD263" s="158"/>
      <c r="AHE263" s="158"/>
      <c r="AHF263" s="158"/>
      <c r="AHG263" s="158"/>
      <c r="AHH263" s="158"/>
      <c r="AHI263" s="158"/>
      <c r="AHJ263" s="158"/>
      <c r="AHK263" s="158"/>
      <c r="AHL263" s="158"/>
      <c r="AHM263" s="158"/>
      <c r="AHN263" s="158"/>
      <c r="AHO263" s="158"/>
      <c r="AHP263" s="158"/>
      <c r="AHQ263" s="158"/>
      <c r="AHR263" s="158"/>
      <c r="AHS263" s="158"/>
      <c r="AHT263" s="158"/>
      <c r="AHU263" s="158"/>
      <c r="AHV263" s="158"/>
      <c r="AHW263" s="158"/>
      <c r="AHX263" s="158"/>
      <c r="AHY263" s="158"/>
      <c r="AHZ263" s="158"/>
      <c r="AIA263" s="158"/>
      <c r="AIB263" s="158"/>
      <c r="AIC263" s="158"/>
      <c r="AID263" s="158"/>
      <c r="AIE263" s="158"/>
      <c r="AIF263" s="158"/>
      <c r="AIG263" s="158"/>
      <c r="AIH263" s="158"/>
      <c r="AII263" s="158"/>
      <c r="AIJ263" s="158"/>
      <c r="AIK263" s="158"/>
      <c r="AIL263" s="158"/>
      <c r="AIM263" s="158"/>
      <c r="AIN263" s="158"/>
      <c r="AIO263" s="158"/>
      <c r="AIP263" s="158"/>
      <c r="AIQ263" s="158"/>
      <c r="AIR263" s="158"/>
      <c r="AIS263" s="158"/>
      <c r="AIT263" s="158"/>
      <c r="AIU263" s="158"/>
      <c r="AIV263" s="158"/>
      <c r="AIW263" s="158"/>
      <c r="AIX263" s="158"/>
      <c r="AIY263" s="158"/>
      <c r="AIZ263" s="158"/>
      <c r="AJA263" s="158"/>
      <c r="AJB263" s="158"/>
      <c r="AJC263" s="158"/>
      <c r="AJD263" s="158"/>
      <c r="AJE263" s="158"/>
      <c r="AJF263" s="158"/>
      <c r="AJG263" s="158"/>
      <c r="AJH263" s="158"/>
      <c r="AJI263" s="158"/>
      <c r="AJJ263" s="158"/>
      <c r="AJK263" s="158"/>
      <c r="AJL263" s="158"/>
      <c r="AJM263" s="158"/>
      <c r="AJN263" s="158"/>
      <c r="AJO263" s="158"/>
      <c r="AJP263" s="158"/>
      <c r="AJQ263" s="158"/>
      <c r="AJR263" s="158"/>
      <c r="AJS263" s="158"/>
      <c r="AJT263" s="158"/>
      <c r="AJU263" s="158"/>
      <c r="AJV263" s="158"/>
      <c r="AJW263" s="158"/>
      <c r="AJX263" s="158"/>
      <c r="AJY263" s="158"/>
      <c r="AJZ263" s="158"/>
      <c r="AKA263" s="158"/>
      <c r="AKB263" s="158"/>
      <c r="AKC263" s="158"/>
      <c r="AKD263" s="158"/>
      <c r="AKE263" s="158"/>
      <c r="AKF263" s="158"/>
      <c r="AKG263" s="158"/>
      <c r="AKH263" s="158"/>
      <c r="AKI263" s="158"/>
      <c r="AKJ263" s="158"/>
      <c r="AKK263" s="158"/>
      <c r="AKL263" s="158"/>
      <c r="AKM263" s="158"/>
      <c r="AKN263" s="158"/>
      <c r="AKO263" s="158"/>
      <c r="AKP263" s="158"/>
      <c r="AKQ263" s="158"/>
      <c r="AKR263" s="158"/>
      <c r="AKS263" s="158"/>
      <c r="AKT263" s="158"/>
      <c r="AKU263" s="158"/>
      <c r="AKV263" s="158"/>
      <c r="AKW263" s="158"/>
      <c r="AKX263" s="158"/>
      <c r="AKY263" s="158"/>
      <c r="AKZ263" s="158"/>
      <c r="ALA263" s="158"/>
      <c r="ALB263" s="158"/>
      <c r="ALC263" s="158"/>
      <c r="ALD263" s="158"/>
      <c r="ALE263" s="158"/>
      <c r="ALF263" s="158"/>
      <c r="ALG263" s="158"/>
      <c r="ALH263" s="158"/>
      <c r="ALI263" s="158"/>
      <c r="ALJ263" s="158"/>
      <c r="ALK263" s="158"/>
      <c r="ALL263" s="158"/>
      <c r="ALM263" s="158"/>
      <c r="ALN263" s="158"/>
      <c r="ALO263" s="158"/>
    </row>
    <row r="264" s="159" customFormat="true" ht="17.35" hidden="true" customHeight="false" outlineLevel="0" collapsed="false">
      <c r="A264" s="147"/>
      <c r="B264" s="148"/>
      <c r="C264" s="149" t="s">
        <v>142</v>
      </c>
      <c r="D264" s="150" t="s">
        <v>371</v>
      </c>
      <c r="E264" s="151" t="s">
        <v>39</v>
      </c>
      <c r="F264" s="151" t="s">
        <v>23</v>
      </c>
      <c r="G264" s="152" t="n">
        <v>6010010680</v>
      </c>
      <c r="H264" s="153" t="s">
        <v>143</v>
      </c>
      <c r="I264" s="154" t="n">
        <f aca="false">SUM(J264:P264)</f>
        <v>0</v>
      </c>
      <c r="J264" s="154" t="n">
        <v>4091700</v>
      </c>
      <c r="K264" s="155" t="n">
        <v>-4091700</v>
      </c>
      <c r="L264" s="155" t="n">
        <v>0</v>
      </c>
      <c r="M264" s="155" t="n">
        <v>0</v>
      </c>
      <c r="N264" s="155" t="n">
        <v>0</v>
      </c>
      <c r="O264" s="155"/>
      <c r="P264" s="156" t="n">
        <v>0</v>
      </c>
      <c r="Q264" s="157"/>
      <c r="R264" s="157"/>
      <c r="S264" s="157"/>
      <c r="T264" s="157"/>
      <c r="U264" s="157"/>
      <c r="V264" s="157"/>
      <c r="W264" s="157"/>
      <c r="X264" s="157"/>
      <c r="Y264" s="157"/>
      <c r="Z264" s="157"/>
      <c r="AA264" s="157"/>
      <c r="AB264" s="157"/>
      <c r="AC264" s="157"/>
      <c r="AD264" s="157"/>
      <c r="AE264" s="157"/>
      <c r="AF264" s="157"/>
      <c r="AG264" s="157"/>
      <c r="AH264" s="157"/>
      <c r="AI264" s="157"/>
      <c r="AJ264" s="157"/>
      <c r="AK264" s="157"/>
      <c r="AL264" s="157"/>
      <c r="AM264" s="157"/>
      <c r="AN264" s="157"/>
      <c r="AO264" s="157"/>
      <c r="AP264" s="157"/>
      <c r="AQ264" s="157"/>
      <c r="AR264" s="157"/>
      <c r="AS264" s="157"/>
      <c r="AT264" s="157"/>
      <c r="AU264" s="157"/>
      <c r="AV264" s="157"/>
      <c r="AW264" s="157"/>
      <c r="AX264" s="157"/>
      <c r="AY264" s="157"/>
      <c r="AZ264" s="157"/>
      <c r="BA264" s="157"/>
      <c r="BB264" s="157"/>
      <c r="BC264" s="157"/>
      <c r="BD264" s="157"/>
      <c r="BE264" s="157"/>
      <c r="BF264" s="157"/>
      <c r="BG264" s="157"/>
      <c r="BH264" s="157"/>
      <c r="BI264" s="157"/>
      <c r="BJ264" s="157"/>
      <c r="BK264" s="157"/>
      <c r="BL264" s="157"/>
      <c r="BM264" s="157"/>
      <c r="BN264" s="157"/>
      <c r="BO264" s="157"/>
      <c r="BP264" s="157"/>
      <c r="BQ264" s="157"/>
      <c r="BR264" s="157"/>
      <c r="BS264" s="157"/>
      <c r="BT264" s="157"/>
      <c r="BU264" s="157"/>
      <c r="BV264" s="157"/>
      <c r="BW264" s="157"/>
      <c r="BX264" s="157"/>
      <c r="BY264" s="157"/>
      <c r="BZ264" s="157"/>
      <c r="CA264" s="157"/>
      <c r="CB264" s="157"/>
      <c r="CC264" s="157"/>
      <c r="CD264" s="157"/>
      <c r="CE264" s="157"/>
      <c r="CF264" s="157"/>
      <c r="CG264" s="157"/>
      <c r="CH264" s="157"/>
      <c r="CI264" s="157"/>
      <c r="CJ264" s="157"/>
      <c r="CK264" s="157"/>
      <c r="CL264" s="157"/>
      <c r="CM264" s="157"/>
      <c r="CN264" s="157"/>
      <c r="CO264" s="157"/>
      <c r="CP264" s="157"/>
      <c r="CQ264" s="157"/>
      <c r="CR264" s="157"/>
      <c r="CS264" s="157"/>
      <c r="CT264" s="157"/>
      <c r="CU264" s="157"/>
      <c r="CV264" s="157"/>
      <c r="CW264" s="157"/>
      <c r="CX264" s="157"/>
      <c r="CY264" s="157"/>
      <c r="CZ264" s="157"/>
      <c r="DA264" s="157"/>
      <c r="DB264" s="157"/>
      <c r="DC264" s="157"/>
      <c r="DD264" s="157"/>
      <c r="DE264" s="157"/>
      <c r="DF264" s="157"/>
      <c r="DG264" s="157"/>
      <c r="DH264" s="157"/>
      <c r="DI264" s="157"/>
      <c r="DJ264" s="157"/>
      <c r="DK264" s="157"/>
      <c r="DL264" s="157"/>
      <c r="DM264" s="157"/>
      <c r="DN264" s="157"/>
      <c r="DO264" s="157"/>
      <c r="DP264" s="157"/>
      <c r="DQ264" s="157"/>
      <c r="DR264" s="157"/>
      <c r="DS264" s="157"/>
      <c r="DT264" s="157"/>
      <c r="DU264" s="157"/>
      <c r="DV264" s="157"/>
      <c r="DW264" s="157"/>
      <c r="DX264" s="157"/>
      <c r="DY264" s="157"/>
      <c r="DZ264" s="157"/>
      <c r="EA264" s="157"/>
      <c r="EB264" s="157"/>
      <c r="EC264" s="157"/>
      <c r="ED264" s="157"/>
      <c r="EE264" s="157"/>
      <c r="EF264" s="157"/>
      <c r="EG264" s="157"/>
      <c r="EH264" s="157"/>
      <c r="EI264" s="157"/>
      <c r="EJ264" s="157"/>
      <c r="EK264" s="157"/>
      <c r="EL264" s="157"/>
      <c r="EM264" s="157"/>
      <c r="EN264" s="157"/>
      <c r="EO264" s="157"/>
      <c r="EP264" s="157"/>
      <c r="EQ264" s="157"/>
      <c r="ER264" s="157"/>
      <c r="ES264" s="157"/>
      <c r="ET264" s="157"/>
      <c r="EU264" s="157"/>
      <c r="EV264" s="157"/>
      <c r="EW264" s="157"/>
      <c r="EX264" s="157"/>
      <c r="EY264" s="157"/>
      <c r="EZ264" s="157"/>
      <c r="FA264" s="157"/>
      <c r="FB264" s="157"/>
      <c r="FC264" s="157"/>
      <c r="FD264" s="157"/>
      <c r="FE264" s="157"/>
      <c r="FF264" s="157"/>
      <c r="FG264" s="157"/>
      <c r="FH264" s="157"/>
      <c r="FI264" s="157"/>
      <c r="FJ264" s="157"/>
      <c r="FK264" s="157"/>
      <c r="FL264" s="157"/>
      <c r="FM264" s="157"/>
      <c r="FN264" s="157"/>
      <c r="FO264" s="157"/>
      <c r="FP264" s="157"/>
      <c r="FQ264" s="157"/>
      <c r="FR264" s="157"/>
      <c r="FS264" s="157"/>
      <c r="FT264" s="157"/>
      <c r="FU264" s="157"/>
      <c r="FV264" s="157"/>
      <c r="FW264" s="157"/>
      <c r="FX264" s="157"/>
      <c r="FY264" s="157"/>
      <c r="FZ264" s="157"/>
      <c r="GA264" s="157"/>
      <c r="GB264" s="157"/>
      <c r="GC264" s="157"/>
      <c r="GD264" s="157"/>
      <c r="GE264" s="157"/>
      <c r="GF264" s="157"/>
      <c r="GG264" s="157"/>
      <c r="GH264" s="157"/>
      <c r="GI264" s="157"/>
      <c r="GJ264" s="157"/>
      <c r="GK264" s="157"/>
      <c r="GL264" s="157"/>
      <c r="GM264" s="157"/>
      <c r="GN264" s="157"/>
      <c r="GO264" s="157"/>
      <c r="GP264" s="157"/>
      <c r="GQ264" s="157"/>
      <c r="GR264" s="157"/>
      <c r="GS264" s="157"/>
      <c r="GT264" s="157"/>
      <c r="GU264" s="157"/>
      <c r="GV264" s="157"/>
      <c r="GW264" s="157"/>
      <c r="GX264" s="157"/>
      <c r="GY264" s="157"/>
      <c r="GZ264" s="157"/>
      <c r="HA264" s="157"/>
      <c r="HB264" s="157"/>
      <c r="HC264" s="157"/>
      <c r="HD264" s="157"/>
      <c r="HE264" s="157"/>
      <c r="HF264" s="157"/>
      <c r="HG264" s="157"/>
      <c r="HH264" s="157"/>
      <c r="HI264" s="157"/>
      <c r="HJ264" s="157"/>
      <c r="HK264" s="157"/>
      <c r="HL264" s="157"/>
      <c r="HM264" s="157"/>
      <c r="HN264" s="157"/>
      <c r="HO264" s="157"/>
      <c r="HP264" s="157"/>
      <c r="HQ264" s="157"/>
      <c r="HR264" s="157"/>
      <c r="HS264" s="157"/>
      <c r="HT264" s="157"/>
      <c r="HU264" s="157"/>
      <c r="HV264" s="157"/>
      <c r="HW264" s="157"/>
      <c r="HX264" s="157"/>
      <c r="HY264" s="157"/>
      <c r="HZ264" s="157"/>
      <c r="IA264" s="157"/>
      <c r="IB264" s="157"/>
      <c r="IC264" s="157"/>
      <c r="ID264" s="158"/>
      <c r="IE264" s="158"/>
      <c r="IF264" s="158"/>
      <c r="IG264" s="158"/>
      <c r="IH264" s="158"/>
      <c r="II264" s="158"/>
      <c r="IJ264" s="158"/>
      <c r="IK264" s="158"/>
      <c r="IL264" s="158"/>
      <c r="IM264" s="158"/>
      <c r="IN264" s="158"/>
      <c r="IO264" s="158"/>
      <c r="IP264" s="158"/>
      <c r="IQ264" s="158"/>
      <c r="IR264" s="158"/>
      <c r="IS264" s="158"/>
      <c r="IT264" s="158"/>
      <c r="IU264" s="158"/>
      <c r="IV264" s="158"/>
      <c r="IW264" s="158"/>
      <c r="IX264" s="158"/>
      <c r="IY264" s="158"/>
      <c r="IZ264" s="158"/>
      <c r="JA264" s="158"/>
      <c r="JB264" s="158"/>
      <c r="JC264" s="158"/>
      <c r="JD264" s="158"/>
      <c r="JE264" s="158"/>
      <c r="JF264" s="158"/>
      <c r="JG264" s="158"/>
      <c r="JH264" s="158"/>
      <c r="JI264" s="158"/>
      <c r="JJ264" s="158"/>
      <c r="JK264" s="158"/>
      <c r="JL264" s="158"/>
      <c r="JM264" s="158"/>
      <c r="JN264" s="158"/>
      <c r="JO264" s="158"/>
      <c r="JP264" s="158"/>
      <c r="JQ264" s="158"/>
      <c r="JR264" s="158"/>
      <c r="JS264" s="158"/>
      <c r="JT264" s="158"/>
      <c r="JU264" s="158"/>
      <c r="JV264" s="158"/>
      <c r="JW264" s="158"/>
      <c r="JX264" s="158"/>
      <c r="JY264" s="158"/>
      <c r="JZ264" s="158"/>
      <c r="KA264" s="158"/>
      <c r="KB264" s="158"/>
      <c r="KC264" s="158"/>
      <c r="KD264" s="158"/>
      <c r="KE264" s="158"/>
      <c r="KF264" s="158"/>
      <c r="KG264" s="158"/>
      <c r="KH264" s="158"/>
      <c r="KI264" s="158"/>
      <c r="KJ264" s="158"/>
      <c r="KK264" s="158"/>
      <c r="KL264" s="158"/>
      <c r="KM264" s="158"/>
      <c r="KN264" s="158"/>
      <c r="KO264" s="158"/>
      <c r="KP264" s="158"/>
      <c r="KQ264" s="158"/>
      <c r="KR264" s="158"/>
      <c r="KS264" s="158"/>
      <c r="KT264" s="158"/>
      <c r="KU264" s="158"/>
      <c r="KV264" s="158"/>
      <c r="KW264" s="158"/>
      <c r="KX264" s="158"/>
      <c r="KY264" s="158"/>
      <c r="KZ264" s="158"/>
      <c r="LA264" s="158"/>
      <c r="LB264" s="158"/>
      <c r="LC264" s="158"/>
      <c r="LD264" s="158"/>
      <c r="LE264" s="158"/>
      <c r="LF264" s="158"/>
      <c r="LG264" s="158"/>
      <c r="LH264" s="158"/>
      <c r="LI264" s="158"/>
      <c r="LJ264" s="158"/>
      <c r="LK264" s="158"/>
      <c r="LL264" s="158"/>
      <c r="LM264" s="158"/>
      <c r="LN264" s="158"/>
      <c r="LO264" s="158"/>
      <c r="LP264" s="158"/>
      <c r="LQ264" s="158"/>
      <c r="LR264" s="158"/>
      <c r="LS264" s="158"/>
      <c r="LT264" s="158"/>
      <c r="LU264" s="158"/>
      <c r="LV264" s="158"/>
      <c r="LW264" s="158"/>
      <c r="LX264" s="158"/>
      <c r="LY264" s="158"/>
      <c r="LZ264" s="158"/>
      <c r="MA264" s="158"/>
      <c r="MB264" s="158"/>
      <c r="MC264" s="158"/>
      <c r="MD264" s="158"/>
      <c r="ME264" s="158"/>
      <c r="MF264" s="158"/>
      <c r="MG264" s="158"/>
      <c r="MH264" s="158"/>
      <c r="MI264" s="158"/>
      <c r="MJ264" s="158"/>
      <c r="MK264" s="158"/>
      <c r="ML264" s="158"/>
      <c r="MM264" s="158"/>
      <c r="MN264" s="158"/>
      <c r="MO264" s="158"/>
      <c r="MP264" s="158"/>
      <c r="MQ264" s="158"/>
      <c r="MR264" s="158"/>
      <c r="MS264" s="158"/>
      <c r="MT264" s="158"/>
      <c r="MU264" s="158"/>
      <c r="MV264" s="158"/>
      <c r="MW264" s="158"/>
      <c r="MX264" s="158"/>
      <c r="MY264" s="158"/>
      <c r="MZ264" s="158"/>
      <c r="NA264" s="158"/>
      <c r="NB264" s="158"/>
      <c r="NC264" s="158"/>
      <c r="ND264" s="158"/>
      <c r="NE264" s="158"/>
      <c r="NF264" s="158"/>
      <c r="NG264" s="158"/>
      <c r="NH264" s="158"/>
      <c r="NI264" s="158"/>
      <c r="NJ264" s="158"/>
      <c r="NK264" s="158"/>
      <c r="NL264" s="158"/>
      <c r="NM264" s="158"/>
      <c r="NN264" s="158"/>
      <c r="NO264" s="158"/>
      <c r="NP264" s="158"/>
      <c r="NQ264" s="158"/>
      <c r="NR264" s="158"/>
      <c r="NS264" s="158"/>
      <c r="NT264" s="158"/>
      <c r="NU264" s="158"/>
      <c r="NV264" s="158"/>
      <c r="NW264" s="158"/>
      <c r="NX264" s="158"/>
      <c r="NY264" s="158"/>
      <c r="NZ264" s="158"/>
      <c r="OA264" s="158"/>
      <c r="OB264" s="158"/>
      <c r="OC264" s="158"/>
      <c r="OD264" s="158"/>
      <c r="OE264" s="158"/>
      <c r="OF264" s="158"/>
      <c r="OG264" s="158"/>
      <c r="OH264" s="158"/>
      <c r="OI264" s="158"/>
      <c r="OJ264" s="158"/>
      <c r="OK264" s="158"/>
      <c r="OL264" s="158"/>
      <c r="OM264" s="158"/>
      <c r="ON264" s="158"/>
      <c r="OO264" s="158"/>
      <c r="OP264" s="158"/>
      <c r="OQ264" s="158"/>
      <c r="OR264" s="158"/>
      <c r="OS264" s="158"/>
      <c r="OT264" s="158"/>
      <c r="OU264" s="158"/>
      <c r="OV264" s="158"/>
      <c r="OW264" s="158"/>
      <c r="OX264" s="158"/>
      <c r="OY264" s="158"/>
      <c r="OZ264" s="158"/>
      <c r="PA264" s="158"/>
      <c r="PB264" s="158"/>
      <c r="PC264" s="158"/>
      <c r="PD264" s="158"/>
      <c r="PE264" s="158"/>
      <c r="PF264" s="158"/>
      <c r="PG264" s="158"/>
      <c r="PH264" s="158"/>
      <c r="PI264" s="158"/>
      <c r="PJ264" s="158"/>
      <c r="PK264" s="158"/>
      <c r="PL264" s="158"/>
      <c r="PM264" s="158"/>
      <c r="PN264" s="158"/>
      <c r="PO264" s="158"/>
      <c r="PP264" s="158"/>
      <c r="PQ264" s="158"/>
      <c r="PR264" s="158"/>
      <c r="PS264" s="158"/>
      <c r="PT264" s="158"/>
      <c r="PU264" s="158"/>
      <c r="PV264" s="158"/>
      <c r="PW264" s="158"/>
      <c r="PX264" s="158"/>
      <c r="PY264" s="158"/>
      <c r="PZ264" s="158"/>
      <c r="QA264" s="158"/>
      <c r="QB264" s="158"/>
      <c r="QC264" s="158"/>
      <c r="QD264" s="158"/>
      <c r="QE264" s="158"/>
      <c r="QF264" s="158"/>
      <c r="QG264" s="158"/>
      <c r="QH264" s="158"/>
      <c r="QI264" s="158"/>
      <c r="QJ264" s="158"/>
      <c r="QK264" s="158"/>
      <c r="QL264" s="158"/>
      <c r="QM264" s="158"/>
      <c r="QN264" s="158"/>
      <c r="QO264" s="158"/>
      <c r="QP264" s="158"/>
      <c r="QQ264" s="158"/>
      <c r="QR264" s="158"/>
      <c r="QS264" s="158"/>
      <c r="QT264" s="158"/>
      <c r="QU264" s="158"/>
      <c r="QV264" s="158"/>
      <c r="QW264" s="158"/>
      <c r="QX264" s="158"/>
      <c r="QY264" s="158"/>
      <c r="QZ264" s="158"/>
      <c r="RA264" s="158"/>
      <c r="RB264" s="158"/>
      <c r="RC264" s="158"/>
      <c r="RD264" s="158"/>
      <c r="RE264" s="158"/>
      <c r="RF264" s="158"/>
      <c r="RG264" s="158"/>
      <c r="RH264" s="158"/>
      <c r="RI264" s="158"/>
      <c r="RJ264" s="158"/>
      <c r="RK264" s="158"/>
      <c r="RL264" s="158"/>
      <c r="RM264" s="158"/>
      <c r="RN264" s="158"/>
      <c r="RO264" s="158"/>
      <c r="RP264" s="158"/>
      <c r="RQ264" s="158"/>
      <c r="RR264" s="158"/>
      <c r="RS264" s="158"/>
      <c r="RT264" s="158"/>
      <c r="RU264" s="158"/>
      <c r="RV264" s="158"/>
      <c r="RW264" s="158"/>
      <c r="RX264" s="158"/>
      <c r="RY264" s="158"/>
      <c r="RZ264" s="158"/>
      <c r="SA264" s="158"/>
      <c r="SB264" s="158"/>
      <c r="SC264" s="158"/>
      <c r="SD264" s="158"/>
      <c r="SE264" s="158"/>
      <c r="SF264" s="158"/>
      <c r="SG264" s="158"/>
      <c r="SH264" s="158"/>
      <c r="SI264" s="158"/>
      <c r="SJ264" s="158"/>
      <c r="SK264" s="158"/>
      <c r="SL264" s="158"/>
      <c r="SM264" s="158"/>
      <c r="SN264" s="158"/>
      <c r="SO264" s="158"/>
      <c r="SP264" s="158"/>
      <c r="SQ264" s="158"/>
      <c r="SR264" s="158"/>
      <c r="SS264" s="158"/>
      <c r="ST264" s="158"/>
      <c r="SU264" s="158"/>
      <c r="SV264" s="158"/>
      <c r="SW264" s="158"/>
      <c r="SX264" s="158"/>
      <c r="SY264" s="158"/>
      <c r="SZ264" s="158"/>
      <c r="TA264" s="158"/>
      <c r="TB264" s="158"/>
      <c r="TC264" s="158"/>
      <c r="TD264" s="158"/>
      <c r="TE264" s="158"/>
      <c r="TF264" s="158"/>
      <c r="TG264" s="158"/>
      <c r="TH264" s="158"/>
      <c r="TI264" s="158"/>
      <c r="TJ264" s="158"/>
      <c r="TK264" s="158"/>
      <c r="TL264" s="158"/>
      <c r="TM264" s="158"/>
      <c r="TN264" s="158"/>
      <c r="TO264" s="158"/>
      <c r="TP264" s="158"/>
      <c r="TQ264" s="158"/>
      <c r="TR264" s="158"/>
      <c r="TS264" s="158"/>
      <c r="TT264" s="158"/>
      <c r="TU264" s="158"/>
      <c r="TV264" s="158"/>
      <c r="TW264" s="158"/>
      <c r="TX264" s="158"/>
      <c r="TY264" s="158"/>
      <c r="TZ264" s="158"/>
      <c r="UA264" s="158"/>
      <c r="UB264" s="158"/>
      <c r="UC264" s="158"/>
      <c r="UD264" s="158"/>
      <c r="UE264" s="158"/>
      <c r="UF264" s="158"/>
      <c r="UG264" s="158"/>
      <c r="UH264" s="158"/>
      <c r="UI264" s="158"/>
      <c r="UJ264" s="158"/>
      <c r="UK264" s="158"/>
      <c r="UL264" s="158"/>
      <c r="UM264" s="158"/>
      <c r="UN264" s="158"/>
      <c r="UO264" s="158"/>
      <c r="UP264" s="158"/>
      <c r="UQ264" s="158"/>
      <c r="UR264" s="158"/>
      <c r="US264" s="158"/>
      <c r="UT264" s="158"/>
      <c r="UU264" s="158"/>
      <c r="UV264" s="158"/>
      <c r="UW264" s="158"/>
      <c r="UX264" s="158"/>
      <c r="UY264" s="158"/>
      <c r="UZ264" s="158"/>
      <c r="VA264" s="158"/>
      <c r="VB264" s="158"/>
      <c r="VC264" s="158"/>
      <c r="VD264" s="158"/>
      <c r="VE264" s="158"/>
      <c r="VF264" s="158"/>
      <c r="VG264" s="158"/>
      <c r="VH264" s="158"/>
      <c r="VI264" s="158"/>
      <c r="VJ264" s="158"/>
      <c r="VK264" s="158"/>
      <c r="VL264" s="158"/>
      <c r="VM264" s="158"/>
      <c r="VN264" s="158"/>
      <c r="VO264" s="158"/>
      <c r="VP264" s="158"/>
      <c r="VQ264" s="158"/>
      <c r="VR264" s="158"/>
      <c r="VS264" s="158"/>
      <c r="VT264" s="158"/>
      <c r="VU264" s="158"/>
      <c r="VV264" s="158"/>
      <c r="VW264" s="158"/>
      <c r="VX264" s="158"/>
      <c r="VY264" s="158"/>
      <c r="VZ264" s="158"/>
      <c r="WA264" s="158"/>
      <c r="WB264" s="158"/>
      <c r="WC264" s="158"/>
      <c r="WD264" s="158"/>
      <c r="WE264" s="158"/>
      <c r="WF264" s="158"/>
      <c r="WG264" s="158"/>
      <c r="WH264" s="158"/>
      <c r="WI264" s="158"/>
      <c r="WJ264" s="158"/>
      <c r="WK264" s="158"/>
      <c r="WL264" s="158"/>
      <c r="WM264" s="158"/>
      <c r="WN264" s="158"/>
      <c r="WO264" s="158"/>
      <c r="WP264" s="158"/>
      <c r="WQ264" s="158"/>
      <c r="WR264" s="158"/>
      <c r="WS264" s="158"/>
      <c r="WT264" s="158"/>
      <c r="WU264" s="158"/>
      <c r="WV264" s="158"/>
      <c r="WW264" s="158"/>
      <c r="WX264" s="158"/>
      <c r="WY264" s="158"/>
      <c r="WZ264" s="158"/>
      <c r="XA264" s="158"/>
      <c r="XB264" s="158"/>
      <c r="XC264" s="158"/>
      <c r="XD264" s="158"/>
      <c r="XE264" s="158"/>
      <c r="XF264" s="158"/>
      <c r="XG264" s="158"/>
      <c r="XH264" s="158"/>
      <c r="XI264" s="158"/>
      <c r="XJ264" s="158"/>
      <c r="XK264" s="158"/>
      <c r="XL264" s="158"/>
      <c r="XM264" s="158"/>
      <c r="XN264" s="158"/>
      <c r="XO264" s="158"/>
      <c r="XP264" s="158"/>
      <c r="XQ264" s="158"/>
      <c r="XR264" s="158"/>
      <c r="XS264" s="158"/>
      <c r="XT264" s="158"/>
      <c r="XU264" s="158"/>
      <c r="XV264" s="158"/>
      <c r="XW264" s="158"/>
      <c r="XX264" s="158"/>
      <c r="XY264" s="158"/>
      <c r="XZ264" s="158"/>
      <c r="YA264" s="158"/>
      <c r="YB264" s="158"/>
      <c r="YC264" s="158"/>
      <c r="YD264" s="158"/>
      <c r="YE264" s="158"/>
      <c r="YF264" s="158"/>
      <c r="YG264" s="158"/>
      <c r="YH264" s="158"/>
      <c r="YI264" s="158"/>
      <c r="YJ264" s="158"/>
      <c r="YK264" s="158"/>
      <c r="YL264" s="158"/>
      <c r="YM264" s="158"/>
      <c r="YN264" s="158"/>
      <c r="YO264" s="158"/>
      <c r="YP264" s="158"/>
      <c r="YQ264" s="158"/>
      <c r="YR264" s="158"/>
      <c r="YS264" s="158"/>
      <c r="YT264" s="158"/>
      <c r="YU264" s="158"/>
      <c r="YV264" s="158"/>
      <c r="YW264" s="158"/>
      <c r="YX264" s="158"/>
      <c r="YY264" s="158"/>
      <c r="YZ264" s="158"/>
      <c r="ZA264" s="158"/>
      <c r="ZB264" s="158"/>
      <c r="ZC264" s="158"/>
      <c r="ZD264" s="158"/>
      <c r="ZE264" s="158"/>
      <c r="ZF264" s="158"/>
      <c r="ZG264" s="158"/>
      <c r="ZH264" s="158"/>
      <c r="ZI264" s="158"/>
      <c r="ZJ264" s="158"/>
      <c r="ZK264" s="158"/>
      <c r="ZL264" s="158"/>
      <c r="ZM264" s="158"/>
      <c r="ZN264" s="158"/>
      <c r="ZO264" s="158"/>
      <c r="ZP264" s="158"/>
      <c r="ZQ264" s="158"/>
      <c r="ZR264" s="158"/>
      <c r="ZS264" s="158"/>
      <c r="ZT264" s="158"/>
      <c r="ZU264" s="158"/>
      <c r="ZV264" s="158"/>
      <c r="ZW264" s="158"/>
      <c r="ZX264" s="158"/>
      <c r="ZY264" s="158"/>
      <c r="ZZ264" s="158"/>
      <c r="AAA264" s="158"/>
      <c r="AAB264" s="158"/>
      <c r="AAC264" s="158"/>
      <c r="AAD264" s="158"/>
      <c r="AAE264" s="158"/>
      <c r="AAF264" s="158"/>
      <c r="AAG264" s="158"/>
      <c r="AAH264" s="158"/>
      <c r="AAI264" s="158"/>
      <c r="AAJ264" s="158"/>
      <c r="AAK264" s="158"/>
      <c r="AAL264" s="158"/>
      <c r="AAM264" s="158"/>
      <c r="AAN264" s="158"/>
      <c r="AAO264" s="158"/>
      <c r="AAP264" s="158"/>
      <c r="AAQ264" s="158"/>
      <c r="AAR264" s="158"/>
      <c r="AAS264" s="158"/>
      <c r="AAT264" s="158"/>
      <c r="AAU264" s="158"/>
      <c r="AAV264" s="158"/>
      <c r="AAW264" s="158"/>
      <c r="AAX264" s="158"/>
      <c r="AAY264" s="158"/>
      <c r="AAZ264" s="158"/>
      <c r="ABA264" s="158"/>
      <c r="ABB264" s="158"/>
      <c r="ABC264" s="158"/>
      <c r="ABD264" s="158"/>
      <c r="ABE264" s="158"/>
      <c r="ABF264" s="158"/>
      <c r="ABG264" s="158"/>
      <c r="ABH264" s="158"/>
      <c r="ABI264" s="158"/>
      <c r="ABJ264" s="158"/>
      <c r="ABK264" s="158"/>
      <c r="ABL264" s="158"/>
      <c r="ABM264" s="158"/>
      <c r="ABN264" s="158"/>
      <c r="ABO264" s="158"/>
      <c r="ABP264" s="158"/>
      <c r="ABQ264" s="158"/>
      <c r="ABR264" s="158"/>
      <c r="ABS264" s="158"/>
      <c r="ABT264" s="158"/>
      <c r="ABU264" s="158"/>
      <c r="ABV264" s="158"/>
      <c r="ABW264" s="158"/>
      <c r="ABX264" s="158"/>
      <c r="ABY264" s="158"/>
      <c r="ABZ264" s="158"/>
      <c r="ACA264" s="158"/>
      <c r="ACB264" s="158"/>
      <c r="ACC264" s="158"/>
      <c r="ACD264" s="158"/>
      <c r="ACE264" s="158"/>
      <c r="ACF264" s="158"/>
      <c r="ACG264" s="158"/>
      <c r="ACH264" s="158"/>
      <c r="ACI264" s="158"/>
      <c r="ACJ264" s="158"/>
      <c r="ACK264" s="158"/>
      <c r="ACL264" s="158"/>
      <c r="ACM264" s="158"/>
      <c r="ACN264" s="158"/>
      <c r="ACO264" s="158"/>
      <c r="ACP264" s="158"/>
      <c r="ACQ264" s="158"/>
      <c r="ACR264" s="158"/>
      <c r="ACS264" s="158"/>
      <c r="ACT264" s="158"/>
      <c r="ACU264" s="158"/>
      <c r="ACV264" s="158"/>
      <c r="ACW264" s="158"/>
      <c r="ACX264" s="158"/>
      <c r="ACY264" s="158"/>
      <c r="ACZ264" s="158"/>
      <c r="ADA264" s="158"/>
      <c r="ADB264" s="158"/>
      <c r="ADC264" s="158"/>
      <c r="ADD264" s="158"/>
      <c r="ADE264" s="158"/>
      <c r="ADF264" s="158"/>
      <c r="ADG264" s="158"/>
      <c r="ADH264" s="158"/>
      <c r="ADI264" s="158"/>
      <c r="ADJ264" s="158"/>
      <c r="ADK264" s="158"/>
      <c r="ADL264" s="158"/>
      <c r="ADM264" s="158"/>
      <c r="ADN264" s="158"/>
      <c r="ADO264" s="158"/>
      <c r="ADP264" s="158"/>
      <c r="ADQ264" s="158"/>
      <c r="ADR264" s="158"/>
      <c r="ADS264" s="158"/>
      <c r="ADT264" s="158"/>
      <c r="ADU264" s="158"/>
      <c r="ADV264" s="158"/>
      <c r="ADW264" s="158"/>
      <c r="ADX264" s="158"/>
      <c r="ADY264" s="158"/>
      <c r="ADZ264" s="158"/>
      <c r="AEA264" s="158"/>
      <c r="AEB264" s="158"/>
      <c r="AEC264" s="158"/>
      <c r="AED264" s="158"/>
      <c r="AEE264" s="158"/>
      <c r="AEF264" s="158"/>
      <c r="AEG264" s="158"/>
      <c r="AEH264" s="158"/>
      <c r="AEI264" s="158"/>
      <c r="AEJ264" s="158"/>
      <c r="AEK264" s="158"/>
      <c r="AEL264" s="158"/>
      <c r="AEM264" s="158"/>
      <c r="AEN264" s="158"/>
      <c r="AEO264" s="158"/>
      <c r="AEP264" s="158"/>
      <c r="AEQ264" s="158"/>
      <c r="AER264" s="158"/>
      <c r="AES264" s="158"/>
      <c r="AET264" s="158"/>
      <c r="AEU264" s="158"/>
      <c r="AEV264" s="158"/>
      <c r="AEW264" s="158"/>
      <c r="AEX264" s="158"/>
      <c r="AEY264" s="158"/>
      <c r="AEZ264" s="158"/>
      <c r="AFA264" s="158"/>
      <c r="AFB264" s="158"/>
      <c r="AFC264" s="158"/>
      <c r="AFD264" s="158"/>
      <c r="AFE264" s="158"/>
      <c r="AFF264" s="158"/>
      <c r="AFG264" s="158"/>
      <c r="AFH264" s="158"/>
      <c r="AFI264" s="158"/>
      <c r="AFJ264" s="158"/>
      <c r="AFK264" s="158"/>
      <c r="AFL264" s="158"/>
      <c r="AFM264" s="158"/>
      <c r="AFN264" s="158"/>
      <c r="AFO264" s="158"/>
      <c r="AFP264" s="158"/>
      <c r="AFQ264" s="158"/>
      <c r="AFR264" s="158"/>
      <c r="AFS264" s="158"/>
      <c r="AFT264" s="158"/>
      <c r="AFU264" s="158"/>
      <c r="AFV264" s="158"/>
      <c r="AFW264" s="158"/>
      <c r="AFX264" s="158"/>
      <c r="AFY264" s="158"/>
      <c r="AFZ264" s="158"/>
      <c r="AGA264" s="158"/>
      <c r="AGB264" s="158"/>
      <c r="AGC264" s="158"/>
      <c r="AGD264" s="158"/>
      <c r="AGE264" s="158"/>
      <c r="AGF264" s="158"/>
      <c r="AGG264" s="158"/>
      <c r="AGH264" s="158"/>
      <c r="AGI264" s="158"/>
      <c r="AGJ264" s="158"/>
      <c r="AGK264" s="158"/>
      <c r="AGL264" s="158"/>
      <c r="AGM264" s="158"/>
      <c r="AGN264" s="158"/>
      <c r="AGO264" s="158"/>
      <c r="AGP264" s="158"/>
      <c r="AGQ264" s="158"/>
      <c r="AGR264" s="158"/>
      <c r="AGS264" s="158"/>
      <c r="AGT264" s="158"/>
      <c r="AGU264" s="158"/>
      <c r="AGV264" s="158"/>
      <c r="AGW264" s="158"/>
      <c r="AGX264" s="158"/>
      <c r="AGY264" s="158"/>
      <c r="AGZ264" s="158"/>
      <c r="AHA264" s="158"/>
      <c r="AHB264" s="158"/>
      <c r="AHC264" s="158"/>
      <c r="AHD264" s="158"/>
      <c r="AHE264" s="158"/>
      <c r="AHF264" s="158"/>
      <c r="AHG264" s="158"/>
      <c r="AHH264" s="158"/>
      <c r="AHI264" s="158"/>
      <c r="AHJ264" s="158"/>
      <c r="AHK264" s="158"/>
      <c r="AHL264" s="158"/>
      <c r="AHM264" s="158"/>
      <c r="AHN264" s="158"/>
      <c r="AHO264" s="158"/>
      <c r="AHP264" s="158"/>
      <c r="AHQ264" s="158"/>
      <c r="AHR264" s="158"/>
      <c r="AHS264" s="158"/>
      <c r="AHT264" s="158"/>
      <c r="AHU264" s="158"/>
      <c r="AHV264" s="158"/>
      <c r="AHW264" s="158"/>
      <c r="AHX264" s="158"/>
      <c r="AHY264" s="158"/>
      <c r="AHZ264" s="158"/>
      <c r="AIA264" s="158"/>
      <c r="AIB264" s="158"/>
      <c r="AIC264" s="158"/>
      <c r="AID264" s="158"/>
      <c r="AIE264" s="158"/>
      <c r="AIF264" s="158"/>
      <c r="AIG264" s="158"/>
      <c r="AIH264" s="158"/>
      <c r="AII264" s="158"/>
      <c r="AIJ264" s="158"/>
      <c r="AIK264" s="158"/>
      <c r="AIL264" s="158"/>
      <c r="AIM264" s="158"/>
      <c r="AIN264" s="158"/>
      <c r="AIO264" s="158"/>
      <c r="AIP264" s="158"/>
      <c r="AIQ264" s="158"/>
      <c r="AIR264" s="158"/>
      <c r="AIS264" s="158"/>
      <c r="AIT264" s="158"/>
      <c r="AIU264" s="158"/>
      <c r="AIV264" s="158"/>
      <c r="AIW264" s="158"/>
      <c r="AIX264" s="158"/>
      <c r="AIY264" s="158"/>
      <c r="AIZ264" s="158"/>
      <c r="AJA264" s="158"/>
      <c r="AJB264" s="158"/>
      <c r="AJC264" s="158"/>
      <c r="AJD264" s="158"/>
      <c r="AJE264" s="158"/>
      <c r="AJF264" s="158"/>
      <c r="AJG264" s="158"/>
      <c r="AJH264" s="158"/>
      <c r="AJI264" s="158"/>
      <c r="AJJ264" s="158"/>
      <c r="AJK264" s="158"/>
      <c r="AJL264" s="158"/>
      <c r="AJM264" s="158"/>
      <c r="AJN264" s="158"/>
      <c r="AJO264" s="158"/>
      <c r="AJP264" s="158"/>
      <c r="AJQ264" s="158"/>
      <c r="AJR264" s="158"/>
      <c r="AJS264" s="158"/>
      <c r="AJT264" s="158"/>
      <c r="AJU264" s="158"/>
      <c r="AJV264" s="158"/>
      <c r="AJW264" s="158"/>
      <c r="AJX264" s="158"/>
      <c r="AJY264" s="158"/>
      <c r="AJZ264" s="158"/>
      <c r="AKA264" s="158"/>
      <c r="AKB264" s="158"/>
      <c r="AKC264" s="158"/>
      <c r="AKD264" s="158"/>
      <c r="AKE264" s="158"/>
      <c r="AKF264" s="158"/>
      <c r="AKG264" s="158"/>
      <c r="AKH264" s="158"/>
      <c r="AKI264" s="158"/>
      <c r="AKJ264" s="158"/>
      <c r="AKK264" s="158"/>
      <c r="AKL264" s="158"/>
      <c r="AKM264" s="158"/>
      <c r="AKN264" s="158"/>
      <c r="AKO264" s="158"/>
      <c r="AKP264" s="158"/>
      <c r="AKQ264" s="158"/>
      <c r="AKR264" s="158"/>
      <c r="AKS264" s="158"/>
      <c r="AKT264" s="158"/>
      <c r="AKU264" s="158"/>
      <c r="AKV264" s="158"/>
      <c r="AKW264" s="158"/>
      <c r="AKX264" s="158"/>
      <c r="AKY264" s="158"/>
      <c r="AKZ264" s="158"/>
      <c r="ALA264" s="158"/>
      <c r="ALB264" s="158"/>
      <c r="ALC264" s="158"/>
      <c r="ALD264" s="158"/>
      <c r="ALE264" s="158"/>
      <c r="ALF264" s="158"/>
      <c r="ALG264" s="158"/>
      <c r="ALH264" s="158"/>
      <c r="ALI264" s="158"/>
      <c r="ALJ264" s="158"/>
      <c r="ALK264" s="158"/>
      <c r="ALL264" s="158"/>
      <c r="ALM264" s="158"/>
      <c r="ALN264" s="158"/>
      <c r="ALO264" s="158"/>
    </row>
    <row r="265" customFormat="false" ht="32.8" hidden="false" customHeight="false" outlineLevel="0" collapsed="false">
      <c r="B265" s="86"/>
      <c r="C265" s="30" t="s">
        <v>218</v>
      </c>
      <c r="D265" s="139" t="s">
        <v>371</v>
      </c>
      <c r="E265" s="138" t="s">
        <v>39</v>
      </c>
      <c r="F265" s="138" t="s">
        <v>23</v>
      </c>
      <c r="G265" s="79" t="s">
        <v>219</v>
      </c>
      <c r="H265" s="80"/>
      <c r="I265" s="141" t="n">
        <f aca="false">SUM(J265:P265)</f>
        <v>7342800</v>
      </c>
      <c r="J265" s="141" t="n">
        <f aca="false">J266</f>
        <v>5963400</v>
      </c>
      <c r="K265" s="74" t="n">
        <f aca="false">K266</f>
        <v>1035000</v>
      </c>
      <c r="L265" s="74" t="n">
        <f aca="false">L266</f>
        <v>0</v>
      </c>
      <c r="M265" s="74" t="n">
        <f aca="false">M266</f>
        <v>344400</v>
      </c>
      <c r="N265" s="74" t="n">
        <f aca="false">N266</f>
        <v>0</v>
      </c>
      <c r="O265" s="141" t="n">
        <f aca="false">O266</f>
        <v>0</v>
      </c>
      <c r="P265" s="142" t="n">
        <f aca="false">P266</f>
        <v>0</v>
      </c>
    </row>
    <row r="266" customFormat="false" ht="17.35" hidden="false" customHeight="false" outlineLevel="0" collapsed="false">
      <c r="B266" s="86"/>
      <c r="C266" s="30" t="s">
        <v>142</v>
      </c>
      <c r="D266" s="139" t="s">
        <v>371</v>
      </c>
      <c r="E266" s="138" t="s">
        <v>39</v>
      </c>
      <c r="F266" s="138" t="s">
        <v>23</v>
      </c>
      <c r="G266" s="79" t="s">
        <v>219</v>
      </c>
      <c r="H266" s="80" t="s">
        <v>143</v>
      </c>
      <c r="I266" s="141" t="n">
        <f aca="false">SUM(J266:P266)</f>
        <v>7342800</v>
      </c>
      <c r="J266" s="141" t="n">
        <v>5963400</v>
      </c>
      <c r="K266" s="74" t="n">
        <v>1035000</v>
      </c>
      <c r="L266" s="74" t="n">
        <v>0</v>
      </c>
      <c r="M266" s="74" t="n">
        <v>344400</v>
      </c>
      <c r="N266" s="74" t="n">
        <v>0</v>
      </c>
      <c r="O266" s="141" t="n">
        <v>0</v>
      </c>
      <c r="P266" s="142" t="n">
        <v>0</v>
      </c>
    </row>
    <row r="267" customFormat="false" ht="41.6" hidden="false" customHeight="true" outlineLevel="0" collapsed="false">
      <c r="B267" s="86"/>
      <c r="C267" s="30" t="s">
        <v>249</v>
      </c>
      <c r="D267" s="139" t="s">
        <v>371</v>
      </c>
      <c r="E267" s="138" t="s">
        <v>39</v>
      </c>
      <c r="F267" s="138" t="s">
        <v>23</v>
      </c>
      <c r="G267" s="79" t="n">
        <v>6500000000</v>
      </c>
      <c r="H267" s="80"/>
      <c r="I267" s="141" t="n">
        <f aca="false">SUM(J267:P267)</f>
        <v>73524500</v>
      </c>
      <c r="J267" s="141" t="n">
        <f aca="false">J268</f>
        <v>71175900</v>
      </c>
      <c r="K267" s="74" t="n">
        <f aca="false">K268</f>
        <v>10056000</v>
      </c>
      <c r="L267" s="74" t="n">
        <f aca="false">L268</f>
        <v>0</v>
      </c>
      <c r="M267" s="74" t="n">
        <f aca="false">M268</f>
        <v>-7707400</v>
      </c>
      <c r="N267" s="74" t="n">
        <f aca="false">N268</f>
        <v>0</v>
      </c>
      <c r="O267" s="141" t="n">
        <f aca="false">O268</f>
        <v>0</v>
      </c>
      <c r="P267" s="142" t="n">
        <f aca="false">P268</f>
        <v>0</v>
      </c>
    </row>
    <row r="268" customFormat="false" ht="17.6" hidden="false" customHeight="false" outlineLevel="0" collapsed="false">
      <c r="B268" s="86"/>
      <c r="C268" s="30" t="s">
        <v>376</v>
      </c>
      <c r="D268" s="139" t="s">
        <v>371</v>
      </c>
      <c r="E268" s="138" t="s">
        <v>39</v>
      </c>
      <c r="F268" s="138" t="s">
        <v>23</v>
      </c>
      <c r="G268" s="79" t="n">
        <v>6520000000</v>
      </c>
      <c r="H268" s="80"/>
      <c r="I268" s="141" t="n">
        <f aca="false">SUM(J268:P268)</f>
        <v>73524500</v>
      </c>
      <c r="J268" s="141" t="n">
        <f aca="false">J271+J269</f>
        <v>71175900</v>
      </c>
      <c r="K268" s="141" t="n">
        <f aca="false">K271+K269</f>
        <v>10056000</v>
      </c>
      <c r="L268" s="74" t="n">
        <f aca="false">L271+L269</f>
        <v>0</v>
      </c>
      <c r="M268" s="74" t="n">
        <f aca="false">M271+M269</f>
        <v>-7707400</v>
      </c>
      <c r="N268" s="74" t="n">
        <f aca="false">N271+N269</f>
        <v>0</v>
      </c>
      <c r="O268" s="141" t="n">
        <f aca="false">O271+O269</f>
        <v>0</v>
      </c>
      <c r="P268" s="142" t="n">
        <f aca="false">P271+P269</f>
        <v>0</v>
      </c>
    </row>
    <row r="269" customFormat="false" ht="71.25" hidden="false" customHeight="true" outlineLevel="0" collapsed="false">
      <c r="B269" s="86"/>
      <c r="C269" s="30" t="s">
        <v>256</v>
      </c>
      <c r="D269" s="139" t="s">
        <v>371</v>
      </c>
      <c r="E269" s="138" t="s">
        <v>39</v>
      </c>
      <c r="F269" s="138" t="s">
        <v>23</v>
      </c>
      <c r="G269" s="79" t="s">
        <v>257</v>
      </c>
      <c r="H269" s="80"/>
      <c r="I269" s="141" t="n">
        <f aca="false">SUM(J269:P269)</f>
        <v>36726800</v>
      </c>
      <c r="J269" s="141" t="n">
        <f aca="false">J270</f>
        <v>10158200</v>
      </c>
      <c r="K269" s="74" t="n">
        <f aca="false">K270</f>
        <v>427100</v>
      </c>
      <c r="L269" s="74" t="n">
        <f aca="false">L270</f>
        <v>0</v>
      </c>
      <c r="M269" s="74" t="n">
        <f aca="false">M270</f>
        <v>26141500</v>
      </c>
      <c r="N269" s="74" t="n">
        <f aca="false">N270</f>
        <v>0</v>
      </c>
      <c r="O269" s="141" t="n">
        <f aca="false">O270</f>
        <v>0</v>
      </c>
      <c r="P269" s="142" t="n">
        <f aca="false">P270</f>
        <v>0</v>
      </c>
    </row>
    <row r="270" customFormat="false" ht="32.8" hidden="false" customHeight="false" outlineLevel="0" collapsed="false">
      <c r="B270" s="86"/>
      <c r="C270" s="30" t="s">
        <v>258</v>
      </c>
      <c r="D270" s="139" t="s">
        <v>371</v>
      </c>
      <c r="E270" s="138" t="s">
        <v>39</v>
      </c>
      <c r="F270" s="138" t="s">
        <v>23</v>
      </c>
      <c r="G270" s="79" t="s">
        <v>257</v>
      </c>
      <c r="H270" s="80" t="s">
        <v>259</v>
      </c>
      <c r="I270" s="141" t="n">
        <f aca="false">SUM(J270:P270)</f>
        <v>36726800</v>
      </c>
      <c r="J270" s="141" t="n">
        <v>10158200</v>
      </c>
      <c r="K270" s="74" t="n">
        <v>427100</v>
      </c>
      <c r="L270" s="74" t="n">
        <v>0</v>
      </c>
      <c r="M270" s="74" t="n">
        <v>26141500</v>
      </c>
      <c r="N270" s="74" t="n">
        <v>0</v>
      </c>
      <c r="O270" s="141" t="n">
        <v>0</v>
      </c>
      <c r="P270" s="142" t="n">
        <v>0</v>
      </c>
    </row>
    <row r="271" customFormat="false" ht="67.05" hidden="false" customHeight="true" outlineLevel="0" collapsed="false">
      <c r="B271" s="86"/>
      <c r="C271" s="30" t="s">
        <v>256</v>
      </c>
      <c r="D271" s="139" t="s">
        <v>371</v>
      </c>
      <c r="E271" s="138" t="s">
        <v>39</v>
      </c>
      <c r="F271" s="138" t="s">
        <v>23</v>
      </c>
      <c r="G271" s="79" t="s">
        <v>260</v>
      </c>
      <c r="H271" s="80"/>
      <c r="I271" s="141" t="n">
        <f aca="false">SUM(J271:P271)</f>
        <v>36797700</v>
      </c>
      <c r="J271" s="141" t="n">
        <f aca="false">J272+J273</f>
        <v>61017700</v>
      </c>
      <c r="K271" s="74" t="n">
        <f aca="false">K272+K273</f>
        <v>9628900</v>
      </c>
      <c r="L271" s="74" t="n">
        <f aca="false">L272+L273</f>
        <v>0</v>
      </c>
      <c r="M271" s="74" t="n">
        <f aca="false">M272+M273</f>
        <v>-33848900</v>
      </c>
      <c r="N271" s="74" t="n">
        <f aca="false">N272+N273</f>
        <v>0</v>
      </c>
      <c r="O271" s="141" t="n">
        <f aca="false">O272+O273</f>
        <v>0</v>
      </c>
      <c r="P271" s="142" t="n">
        <f aca="false">P272+P273</f>
        <v>0</v>
      </c>
    </row>
    <row r="272" customFormat="false" ht="32.8" hidden="false" customHeight="false" outlineLevel="0" collapsed="false">
      <c r="B272" s="86"/>
      <c r="C272" s="30" t="s">
        <v>103</v>
      </c>
      <c r="D272" s="139" t="s">
        <v>371</v>
      </c>
      <c r="E272" s="138" t="s">
        <v>39</v>
      </c>
      <c r="F272" s="138" t="s">
        <v>23</v>
      </c>
      <c r="G272" s="79" t="s">
        <v>260</v>
      </c>
      <c r="H272" s="80" t="s">
        <v>104</v>
      </c>
      <c r="I272" s="141" t="n">
        <f aca="false">SUM(J272:P272)</f>
        <v>68760.5</v>
      </c>
      <c r="J272" s="141" t="n">
        <v>68760.5</v>
      </c>
      <c r="K272" s="74" t="n">
        <v>0</v>
      </c>
      <c r="L272" s="74" t="n">
        <v>0</v>
      </c>
      <c r="M272" s="74" t="n">
        <v>0</v>
      </c>
      <c r="N272" s="74" t="n">
        <v>0</v>
      </c>
      <c r="O272" s="141" t="n">
        <v>0</v>
      </c>
      <c r="P272" s="142" t="n">
        <v>0</v>
      </c>
    </row>
    <row r="273" s="113" customFormat="true" ht="32.8" hidden="false" customHeight="false" outlineLevel="0" collapsed="false">
      <c r="A273" s="96"/>
      <c r="B273" s="86"/>
      <c r="C273" s="30" t="s">
        <v>258</v>
      </c>
      <c r="D273" s="139" t="s">
        <v>371</v>
      </c>
      <c r="E273" s="138" t="s">
        <v>39</v>
      </c>
      <c r="F273" s="138" t="s">
        <v>23</v>
      </c>
      <c r="G273" s="79" t="s">
        <v>260</v>
      </c>
      <c r="H273" s="80" t="s">
        <v>259</v>
      </c>
      <c r="I273" s="141" t="n">
        <f aca="false">SUM(J273:P273)</f>
        <v>36728939.5</v>
      </c>
      <c r="J273" s="141" t="n">
        <v>60948939.5</v>
      </c>
      <c r="K273" s="74" t="n">
        <v>9628900</v>
      </c>
      <c r="L273" s="74" t="n">
        <v>0</v>
      </c>
      <c r="M273" s="74" t="n">
        <v>-33848900</v>
      </c>
      <c r="N273" s="74" t="n">
        <v>0</v>
      </c>
      <c r="O273" s="141" t="n">
        <v>0</v>
      </c>
      <c r="P273" s="142" t="n">
        <v>0</v>
      </c>
      <c r="Q273" s="99"/>
      <c r="R273" s="99"/>
      <c r="S273" s="99"/>
      <c r="T273" s="99"/>
      <c r="U273" s="99"/>
      <c r="V273" s="99"/>
      <c r="W273" s="99"/>
      <c r="X273" s="99"/>
      <c r="Y273" s="99"/>
      <c r="Z273" s="99"/>
      <c r="AA273" s="99"/>
      <c r="AB273" s="99"/>
      <c r="AC273" s="99"/>
      <c r="AD273" s="99"/>
      <c r="AE273" s="99"/>
      <c r="AF273" s="99"/>
      <c r="AG273" s="99"/>
      <c r="AH273" s="99"/>
      <c r="AI273" s="99"/>
      <c r="AJ273" s="99"/>
      <c r="AK273" s="99"/>
      <c r="AL273" s="99"/>
      <c r="AM273" s="99"/>
      <c r="AN273" s="99"/>
      <c r="AO273" s="99"/>
      <c r="AP273" s="99"/>
      <c r="AQ273" s="99"/>
      <c r="AR273" s="99"/>
      <c r="AS273" s="99"/>
      <c r="AT273" s="99"/>
      <c r="AU273" s="99"/>
      <c r="AV273" s="99"/>
      <c r="AW273" s="99"/>
      <c r="AX273" s="99"/>
      <c r="AY273" s="99"/>
      <c r="AZ273" s="99"/>
      <c r="BA273" s="99"/>
      <c r="BB273" s="99"/>
      <c r="BC273" s="99"/>
      <c r="BD273" s="99"/>
      <c r="BE273" s="99"/>
      <c r="BF273" s="99"/>
      <c r="BG273" s="99"/>
      <c r="BH273" s="99"/>
      <c r="BI273" s="99"/>
      <c r="BJ273" s="99"/>
      <c r="BK273" s="99"/>
      <c r="BL273" s="99"/>
      <c r="BM273" s="99"/>
      <c r="BN273" s="99"/>
      <c r="BO273" s="99"/>
      <c r="BP273" s="99"/>
      <c r="BQ273" s="99"/>
      <c r="BR273" s="99"/>
      <c r="BS273" s="99"/>
      <c r="BT273" s="99"/>
      <c r="BU273" s="99"/>
      <c r="BV273" s="99"/>
      <c r="BW273" s="99"/>
      <c r="BX273" s="99"/>
      <c r="BY273" s="99"/>
      <c r="BZ273" s="99"/>
      <c r="CA273" s="99"/>
      <c r="CB273" s="99"/>
      <c r="CC273" s="99"/>
      <c r="CD273" s="99"/>
      <c r="CE273" s="99"/>
      <c r="CF273" s="99"/>
      <c r="CG273" s="99"/>
      <c r="CH273" s="99"/>
      <c r="CI273" s="99"/>
      <c r="CJ273" s="99"/>
      <c r="CK273" s="99"/>
      <c r="CL273" s="99"/>
      <c r="CM273" s="99"/>
      <c r="CN273" s="99"/>
      <c r="CO273" s="99"/>
      <c r="CP273" s="99"/>
      <c r="CQ273" s="99"/>
      <c r="CR273" s="99"/>
      <c r="CS273" s="99"/>
      <c r="CT273" s="99"/>
      <c r="CU273" s="99"/>
      <c r="CV273" s="99"/>
      <c r="CW273" s="99"/>
      <c r="CX273" s="99"/>
      <c r="CY273" s="99"/>
      <c r="CZ273" s="99"/>
      <c r="DA273" s="99"/>
      <c r="DB273" s="99"/>
      <c r="DC273" s="99"/>
      <c r="DD273" s="99"/>
      <c r="DE273" s="99"/>
      <c r="DF273" s="99"/>
      <c r="DG273" s="99"/>
      <c r="DH273" s="99"/>
      <c r="DI273" s="99"/>
      <c r="DJ273" s="99"/>
      <c r="DK273" s="99"/>
      <c r="DL273" s="99"/>
      <c r="DM273" s="99"/>
      <c r="DN273" s="99"/>
      <c r="DO273" s="99"/>
      <c r="DP273" s="99"/>
      <c r="DQ273" s="99"/>
      <c r="DR273" s="99"/>
      <c r="DS273" s="99"/>
      <c r="DT273" s="99"/>
      <c r="DU273" s="99"/>
      <c r="DV273" s="99"/>
      <c r="DW273" s="99"/>
      <c r="DX273" s="99"/>
      <c r="DY273" s="99"/>
      <c r="DZ273" s="99"/>
      <c r="EA273" s="99"/>
      <c r="EB273" s="99"/>
      <c r="EC273" s="99"/>
      <c r="ED273" s="99"/>
      <c r="EE273" s="99"/>
      <c r="EF273" s="99"/>
      <c r="EG273" s="99"/>
      <c r="EH273" s="99"/>
      <c r="EI273" s="99"/>
      <c r="EJ273" s="99"/>
      <c r="EK273" s="99"/>
      <c r="EL273" s="99"/>
      <c r="EM273" s="99"/>
      <c r="EN273" s="99"/>
      <c r="EO273" s="99"/>
      <c r="EP273" s="99"/>
      <c r="EQ273" s="99"/>
      <c r="ER273" s="99"/>
      <c r="ES273" s="99"/>
      <c r="ET273" s="99"/>
      <c r="EU273" s="99"/>
      <c r="EV273" s="99"/>
      <c r="EW273" s="99"/>
      <c r="EX273" s="99"/>
      <c r="EY273" s="99"/>
      <c r="EZ273" s="99"/>
      <c r="FA273" s="99"/>
      <c r="FB273" s="99"/>
      <c r="FC273" s="99"/>
      <c r="FD273" s="99"/>
      <c r="FE273" s="99"/>
      <c r="FF273" s="99"/>
      <c r="FG273" s="99"/>
      <c r="FH273" s="99"/>
      <c r="FI273" s="99"/>
      <c r="FJ273" s="99"/>
      <c r="FK273" s="99"/>
      <c r="FL273" s="99"/>
      <c r="FM273" s="99"/>
      <c r="FN273" s="99"/>
      <c r="FO273" s="99"/>
      <c r="FP273" s="99"/>
      <c r="FQ273" s="99"/>
      <c r="FR273" s="99"/>
      <c r="FS273" s="99"/>
      <c r="FT273" s="99"/>
      <c r="FU273" s="99"/>
      <c r="FV273" s="99"/>
      <c r="FW273" s="99"/>
      <c r="FX273" s="99"/>
      <c r="FY273" s="99"/>
      <c r="FZ273" s="99"/>
      <c r="GA273" s="99"/>
      <c r="GB273" s="99"/>
      <c r="GC273" s="99"/>
      <c r="GD273" s="99"/>
      <c r="GE273" s="99"/>
      <c r="GF273" s="99"/>
      <c r="GG273" s="99"/>
      <c r="GH273" s="99"/>
      <c r="GI273" s="99"/>
      <c r="GJ273" s="99"/>
      <c r="GK273" s="99"/>
      <c r="GL273" s="99"/>
      <c r="GM273" s="99"/>
      <c r="GN273" s="99"/>
      <c r="GO273" s="99"/>
      <c r="GP273" s="99"/>
      <c r="GQ273" s="99"/>
      <c r="GR273" s="99"/>
      <c r="GS273" s="99"/>
      <c r="GT273" s="99"/>
      <c r="GU273" s="99"/>
      <c r="GV273" s="99"/>
      <c r="GW273" s="99"/>
      <c r="GX273" s="99"/>
      <c r="GY273" s="99"/>
      <c r="GZ273" s="99"/>
      <c r="HA273" s="99"/>
      <c r="HB273" s="99"/>
      <c r="HC273" s="99"/>
      <c r="HD273" s="99"/>
      <c r="HE273" s="99"/>
      <c r="HF273" s="99"/>
      <c r="HG273" s="99"/>
      <c r="HH273" s="99"/>
      <c r="HI273" s="99"/>
      <c r="HJ273" s="99"/>
      <c r="HK273" s="99"/>
      <c r="HL273" s="99"/>
      <c r="HM273" s="99"/>
      <c r="HN273" s="99"/>
      <c r="HO273" s="99"/>
      <c r="HP273" s="99"/>
      <c r="HQ273" s="99"/>
      <c r="HR273" s="99"/>
      <c r="HS273" s="99"/>
      <c r="HT273" s="99"/>
      <c r="HU273" s="99"/>
      <c r="HV273" s="99"/>
      <c r="HW273" s="99"/>
      <c r="HX273" s="99"/>
      <c r="HY273" s="99"/>
      <c r="HZ273" s="99"/>
      <c r="IA273" s="99"/>
      <c r="IB273" s="99"/>
      <c r="IC273" s="99"/>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c r="NM273" s="1"/>
      <c r="NN273" s="1"/>
      <c r="NO273" s="1"/>
      <c r="NP273" s="1"/>
      <c r="NQ273" s="1"/>
      <c r="NR273" s="1"/>
      <c r="NS273" s="1"/>
      <c r="NT273" s="1"/>
      <c r="NU273" s="1"/>
      <c r="NV273" s="1"/>
      <c r="NW273" s="1"/>
      <c r="NX273" s="1"/>
      <c r="NY273" s="1"/>
      <c r="NZ273" s="1"/>
      <c r="OA273" s="1"/>
      <c r="OB273" s="1"/>
      <c r="OC273" s="1"/>
      <c r="OD273" s="1"/>
      <c r="OE273" s="1"/>
      <c r="OF273" s="1"/>
      <c r="OG273" s="1"/>
      <c r="OH273" s="1"/>
      <c r="OI273" s="1"/>
      <c r="OJ273" s="1"/>
      <c r="OK273" s="1"/>
      <c r="OL273" s="1"/>
      <c r="OM273" s="1"/>
      <c r="ON273" s="1"/>
      <c r="OO273" s="1"/>
      <c r="OP273" s="1"/>
      <c r="OQ273" s="1"/>
      <c r="OR273" s="1"/>
      <c r="OS273" s="1"/>
      <c r="OT273" s="1"/>
      <c r="OU273" s="1"/>
      <c r="OV273" s="1"/>
      <c r="OW273" s="1"/>
      <c r="OX273" s="1"/>
      <c r="OY273" s="1"/>
      <c r="OZ273" s="1"/>
      <c r="PA273" s="1"/>
      <c r="PB273" s="1"/>
      <c r="PC273" s="1"/>
      <c r="PD273" s="1"/>
      <c r="PE273" s="1"/>
      <c r="PF273" s="1"/>
      <c r="PG273" s="1"/>
      <c r="PH273" s="1"/>
      <c r="PI273" s="1"/>
      <c r="PJ273" s="1"/>
      <c r="PK273" s="1"/>
      <c r="PL273" s="1"/>
      <c r="PM273" s="1"/>
      <c r="PN273" s="1"/>
      <c r="PO273" s="1"/>
      <c r="PP273" s="1"/>
      <c r="PQ273" s="1"/>
      <c r="PR273" s="1"/>
      <c r="PS273" s="1"/>
      <c r="PT273" s="1"/>
      <c r="PU273" s="1"/>
      <c r="PV273" s="1"/>
      <c r="PW273" s="1"/>
      <c r="PX273" s="1"/>
      <c r="PY273" s="1"/>
      <c r="PZ273" s="1"/>
      <c r="QA273" s="1"/>
      <c r="QB273" s="1"/>
      <c r="QC273" s="1"/>
      <c r="QD273" s="1"/>
      <c r="QE273" s="1"/>
      <c r="QF273" s="1"/>
      <c r="QG273" s="1"/>
      <c r="QH273" s="1"/>
      <c r="QI273" s="1"/>
      <c r="QJ273" s="1"/>
      <c r="QK273" s="1"/>
      <c r="QL273" s="1"/>
      <c r="QM273" s="1"/>
      <c r="QN273" s="1"/>
      <c r="QO273" s="1"/>
      <c r="QP273" s="1"/>
      <c r="QQ273" s="1"/>
      <c r="QR273" s="1"/>
      <c r="QS273" s="1"/>
      <c r="QT273" s="1"/>
      <c r="QU273" s="1"/>
      <c r="QV273" s="1"/>
      <c r="QW273" s="1"/>
      <c r="QX273" s="1"/>
      <c r="QY273" s="1"/>
      <c r="QZ273" s="1"/>
      <c r="RA273" s="1"/>
      <c r="RB273" s="1"/>
      <c r="RC273" s="1"/>
      <c r="RD273" s="1"/>
      <c r="RE273" s="1"/>
      <c r="RF273" s="1"/>
      <c r="RG273" s="1"/>
      <c r="RH273" s="1"/>
      <c r="RI273" s="1"/>
      <c r="RJ273" s="1"/>
      <c r="RK273" s="1"/>
      <c r="RL273" s="1"/>
      <c r="RM273" s="1"/>
      <c r="RN273" s="1"/>
      <c r="RO273" s="1"/>
      <c r="RP273" s="1"/>
      <c r="RQ273" s="1"/>
      <c r="RR273" s="1"/>
      <c r="RS273" s="1"/>
      <c r="RT273" s="1"/>
      <c r="RU273" s="1"/>
      <c r="RV273" s="1"/>
      <c r="RW273" s="1"/>
      <c r="RX273" s="1"/>
      <c r="RY273" s="1"/>
      <c r="RZ273" s="1"/>
      <c r="SA273" s="1"/>
      <c r="SB273" s="1"/>
      <c r="SC273" s="1"/>
      <c r="SD273" s="1"/>
      <c r="SE273" s="1"/>
      <c r="SF273" s="1"/>
      <c r="SG273" s="1"/>
      <c r="SH273" s="1"/>
      <c r="SI273" s="1"/>
      <c r="SJ273" s="1"/>
      <c r="SK273" s="1"/>
      <c r="SL273" s="1"/>
      <c r="SM273" s="1"/>
      <c r="SN273" s="1"/>
      <c r="SO273" s="1"/>
      <c r="SP273" s="1"/>
      <c r="SQ273" s="1"/>
      <c r="SR273" s="1"/>
      <c r="SS273" s="1"/>
      <c r="ST273" s="1"/>
      <c r="SU273" s="1"/>
      <c r="SV273" s="1"/>
      <c r="SW273" s="1"/>
      <c r="SX273" s="1"/>
      <c r="SY273" s="1"/>
      <c r="SZ273" s="1"/>
      <c r="TA273" s="1"/>
      <c r="TB273" s="1"/>
      <c r="TC273" s="1"/>
      <c r="TD273" s="1"/>
      <c r="TE273" s="1"/>
      <c r="TF273" s="1"/>
      <c r="TG273" s="1"/>
      <c r="TH273" s="1"/>
      <c r="TI273" s="1"/>
      <c r="TJ273" s="1"/>
      <c r="TK273" s="1"/>
      <c r="TL273" s="1"/>
      <c r="TM273" s="1"/>
      <c r="TN273" s="1"/>
      <c r="TO273" s="1"/>
      <c r="TP273" s="1"/>
      <c r="TQ273" s="1"/>
      <c r="TR273" s="1"/>
      <c r="TS273" s="1"/>
      <c r="TT273" s="1"/>
      <c r="TU273" s="1"/>
      <c r="TV273" s="1"/>
      <c r="TW273" s="1"/>
      <c r="TX273" s="1"/>
      <c r="TY273" s="1"/>
      <c r="TZ273" s="1"/>
      <c r="UA273" s="1"/>
      <c r="UB273" s="1"/>
      <c r="UC273" s="1"/>
      <c r="UD273" s="1"/>
      <c r="UE273" s="1"/>
      <c r="UF273" s="1"/>
      <c r="UG273" s="1"/>
      <c r="UH273" s="1"/>
      <c r="UI273" s="1"/>
      <c r="UJ273" s="1"/>
      <c r="UK273" s="1"/>
      <c r="UL273" s="1"/>
      <c r="UM273" s="1"/>
      <c r="UN273" s="1"/>
      <c r="UO273" s="1"/>
      <c r="UP273" s="1"/>
      <c r="UQ273" s="1"/>
      <c r="UR273" s="1"/>
      <c r="US273" s="1"/>
      <c r="UT273" s="1"/>
      <c r="UU273" s="1"/>
      <c r="UV273" s="1"/>
      <c r="UW273" s="1"/>
      <c r="UX273" s="1"/>
      <c r="UY273" s="1"/>
      <c r="UZ273" s="1"/>
      <c r="VA273" s="1"/>
      <c r="VB273" s="1"/>
      <c r="VC273" s="1"/>
      <c r="VD273" s="1"/>
      <c r="VE273" s="1"/>
      <c r="VF273" s="1"/>
      <c r="VG273" s="1"/>
      <c r="VH273" s="1"/>
      <c r="VI273" s="1"/>
      <c r="VJ273" s="1"/>
      <c r="VK273" s="1"/>
      <c r="VL273" s="1"/>
      <c r="VM273" s="1"/>
      <c r="VN273" s="1"/>
      <c r="VO273" s="1"/>
      <c r="VP273" s="1"/>
      <c r="VQ273" s="1"/>
      <c r="VR273" s="1"/>
      <c r="VS273" s="1"/>
      <c r="VT273" s="1"/>
      <c r="VU273" s="1"/>
      <c r="VV273" s="1"/>
      <c r="VW273" s="1"/>
      <c r="VX273" s="1"/>
      <c r="VY273" s="1"/>
      <c r="VZ273" s="1"/>
      <c r="WA273" s="1"/>
      <c r="WB273" s="1"/>
      <c r="WC273" s="1"/>
      <c r="WD273" s="1"/>
      <c r="WE273" s="1"/>
      <c r="WF273" s="1"/>
      <c r="WG273" s="1"/>
      <c r="WH273" s="1"/>
      <c r="WI273" s="1"/>
      <c r="WJ273" s="1"/>
      <c r="WK273" s="1"/>
      <c r="WL273" s="1"/>
      <c r="WM273" s="1"/>
      <c r="WN273" s="1"/>
      <c r="WO273" s="1"/>
      <c r="WP273" s="1"/>
      <c r="WQ273" s="1"/>
      <c r="WR273" s="1"/>
      <c r="WS273" s="1"/>
      <c r="WT273" s="1"/>
      <c r="WU273" s="1"/>
      <c r="WV273" s="1"/>
      <c r="WW273" s="1"/>
      <c r="WX273" s="1"/>
      <c r="WY273" s="1"/>
      <c r="WZ273" s="1"/>
      <c r="XA273" s="1"/>
      <c r="XB273" s="1"/>
      <c r="XC273" s="1"/>
      <c r="XD273" s="1"/>
      <c r="XE273" s="1"/>
      <c r="XF273" s="1"/>
      <c r="XG273" s="1"/>
      <c r="XH273" s="1"/>
      <c r="XI273" s="1"/>
      <c r="XJ273" s="1"/>
      <c r="XK273" s="1"/>
      <c r="XL273" s="1"/>
      <c r="XM273" s="1"/>
      <c r="XN273" s="1"/>
      <c r="XO273" s="1"/>
      <c r="XP273" s="1"/>
      <c r="XQ273" s="1"/>
      <c r="XR273" s="1"/>
      <c r="XS273" s="1"/>
      <c r="XT273" s="1"/>
      <c r="XU273" s="1"/>
      <c r="XV273" s="1"/>
      <c r="XW273" s="1"/>
      <c r="XX273" s="1"/>
      <c r="XY273" s="1"/>
      <c r="XZ273" s="1"/>
      <c r="YA273" s="1"/>
      <c r="YB273" s="1"/>
      <c r="YC273" s="1"/>
      <c r="YD273" s="1"/>
      <c r="YE273" s="1"/>
      <c r="YF273" s="1"/>
      <c r="YG273" s="1"/>
      <c r="YH273" s="1"/>
      <c r="YI273" s="1"/>
      <c r="YJ273" s="1"/>
      <c r="YK273" s="1"/>
      <c r="YL273" s="1"/>
      <c r="YM273" s="1"/>
      <c r="YN273" s="1"/>
      <c r="YO273" s="1"/>
      <c r="YP273" s="1"/>
      <c r="YQ273" s="1"/>
      <c r="YR273" s="1"/>
      <c r="YS273" s="1"/>
      <c r="YT273" s="1"/>
      <c r="YU273" s="1"/>
      <c r="YV273" s="1"/>
      <c r="YW273" s="1"/>
      <c r="YX273" s="1"/>
      <c r="YY273" s="1"/>
      <c r="YZ273" s="1"/>
      <c r="ZA273" s="1"/>
      <c r="ZB273" s="1"/>
      <c r="ZC273" s="1"/>
      <c r="ZD273" s="1"/>
      <c r="ZE273" s="1"/>
      <c r="ZF273" s="1"/>
      <c r="ZG273" s="1"/>
      <c r="ZH273" s="1"/>
      <c r="ZI273" s="1"/>
      <c r="ZJ273" s="1"/>
      <c r="ZK273" s="1"/>
      <c r="ZL273" s="1"/>
      <c r="ZM273" s="1"/>
      <c r="ZN273" s="1"/>
      <c r="ZO273" s="1"/>
      <c r="ZP273" s="1"/>
      <c r="ZQ273" s="1"/>
      <c r="ZR273" s="1"/>
      <c r="ZS273" s="1"/>
      <c r="ZT273" s="1"/>
      <c r="ZU273" s="1"/>
      <c r="ZV273" s="1"/>
      <c r="ZW273" s="1"/>
      <c r="ZX273" s="1"/>
      <c r="ZY273" s="1"/>
      <c r="ZZ273" s="1"/>
      <c r="AAA273" s="1"/>
      <c r="AAB273" s="1"/>
      <c r="AAC273" s="1"/>
      <c r="AAD273" s="1"/>
      <c r="AAE273" s="1"/>
      <c r="AAF273" s="1"/>
      <c r="AAG273" s="1"/>
      <c r="AAH273" s="1"/>
      <c r="AAI273" s="1"/>
      <c r="AAJ273" s="1"/>
      <c r="AAK273" s="1"/>
      <c r="AAL273" s="1"/>
      <c r="AAM273" s="1"/>
      <c r="AAN273" s="1"/>
      <c r="AAO273" s="1"/>
      <c r="AAP273" s="1"/>
      <c r="AAQ273" s="1"/>
      <c r="AAR273" s="1"/>
      <c r="AAS273" s="1"/>
      <c r="AAT273" s="1"/>
      <c r="AAU273" s="1"/>
      <c r="AAV273" s="1"/>
      <c r="AAW273" s="1"/>
      <c r="AAX273" s="1"/>
      <c r="AAY273" s="1"/>
      <c r="AAZ273" s="1"/>
      <c r="ABA273" s="1"/>
      <c r="ABB273" s="1"/>
      <c r="ABC273" s="1"/>
      <c r="ABD273" s="1"/>
      <c r="ABE273" s="1"/>
      <c r="ABF273" s="1"/>
      <c r="ABG273" s="1"/>
      <c r="ABH273" s="1"/>
      <c r="ABI273" s="1"/>
      <c r="ABJ273" s="1"/>
      <c r="ABK273" s="1"/>
      <c r="ABL273" s="1"/>
      <c r="ABM273" s="1"/>
      <c r="ABN273" s="1"/>
      <c r="ABO273" s="1"/>
      <c r="ABP273" s="1"/>
      <c r="ABQ273" s="1"/>
      <c r="ABR273" s="1"/>
      <c r="ABS273" s="1"/>
      <c r="ABT273" s="1"/>
      <c r="ABU273" s="1"/>
      <c r="ABV273" s="1"/>
      <c r="ABW273" s="1"/>
      <c r="ABX273" s="1"/>
      <c r="ABY273" s="1"/>
      <c r="ABZ273" s="1"/>
      <c r="ACA273" s="1"/>
      <c r="ACB273" s="1"/>
      <c r="ACC273" s="1"/>
      <c r="ACD273" s="1"/>
      <c r="ACE273" s="1"/>
      <c r="ACF273" s="1"/>
      <c r="ACG273" s="1"/>
      <c r="ACH273" s="1"/>
      <c r="ACI273" s="1"/>
      <c r="ACJ273" s="1"/>
      <c r="ACK273" s="1"/>
      <c r="ACL273" s="1"/>
      <c r="ACM273" s="1"/>
      <c r="ACN273" s="1"/>
      <c r="ACO273" s="1"/>
      <c r="ACP273" s="1"/>
      <c r="ACQ273" s="1"/>
      <c r="ACR273" s="1"/>
      <c r="ACS273" s="1"/>
      <c r="ACT273" s="1"/>
      <c r="ACU273" s="1"/>
      <c r="ACV273" s="1"/>
      <c r="ACW273" s="1"/>
      <c r="ACX273" s="1"/>
      <c r="ACY273" s="1"/>
      <c r="ACZ273" s="1"/>
      <c r="ADA273" s="1"/>
      <c r="ADB273" s="1"/>
      <c r="ADC273" s="1"/>
      <c r="ADD273" s="1"/>
      <c r="ADE273" s="1"/>
      <c r="ADF273" s="1"/>
      <c r="ADG273" s="1"/>
      <c r="ADH273" s="1"/>
      <c r="ADI273" s="1"/>
      <c r="ADJ273" s="1"/>
      <c r="ADK273" s="1"/>
      <c r="ADL273" s="1"/>
      <c r="ADM273" s="1"/>
      <c r="ADN273" s="1"/>
      <c r="ADO273" s="1"/>
      <c r="ADP273" s="1"/>
      <c r="ADQ273" s="1"/>
      <c r="ADR273" s="1"/>
      <c r="ADS273" s="1"/>
      <c r="ADT273" s="1"/>
      <c r="ADU273" s="1"/>
      <c r="ADV273" s="1"/>
      <c r="ADW273" s="1"/>
      <c r="ADX273" s="1"/>
      <c r="ADY273" s="1"/>
      <c r="ADZ273" s="1"/>
      <c r="AEA273" s="1"/>
      <c r="AEB273" s="1"/>
      <c r="AEC273" s="1"/>
      <c r="AED273" s="1"/>
      <c r="AEE273" s="1"/>
      <c r="AEF273" s="1"/>
      <c r="AEG273" s="1"/>
      <c r="AEH273" s="1"/>
      <c r="AEI273" s="1"/>
      <c r="AEJ273" s="1"/>
      <c r="AEK273" s="1"/>
      <c r="AEL273" s="1"/>
      <c r="AEM273" s="1"/>
      <c r="AEN273" s="1"/>
      <c r="AEO273" s="1"/>
      <c r="AEP273" s="1"/>
      <c r="AEQ273" s="1"/>
      <c r="AER273" s="1"/>
      <c r="AES273" s="1"/>
      <c r="AET273" s="1"/>
      <c r="AEU273" s="1"/>
      <c r="AEV273" s="1"/>
      <c r="AEW273" s="1"/>
      <c r="AEX273" s="1"/>
      <c r="AEY273" s="1"/>
      <c r="AEZ273" s="1"/>
      <c r="AFA273" s="1"/>
      <c r="AFB273" s="1"/>
      <c r="AFC273" s="1"/>
      <c r="AFD273" s="1"/>
      <c r="AFE273" s="1"/>
      <c r="AFF273" s="1"/>
      <c r="AFG273" s="1"/>
      <c r="AFH273" s="1"/>
      <c r="AFI273" s="1"/>
      <c r="AFJ273" s="1"/>
      <c r="AFK273" s="1"/>
      <c r="AFL273" s="1"/>
      <c r="AFM273" s="1"/>
      <c r="AFN273" s="1"/>
      <c r="AFO273" s="1"/>
      <c r="AFP273" s="1"/>
      <c r="AFQ273" s="1"/>
      <c r="AFR273" s="1"/>
      <c r="AFS273" s="1"/>
      <c r="AFT273" s="1"/>
      <c r="AFU273" s="1"/>
      <c r="AFV273" s="1"/>
      <c r="AFW273" s="1"/>
      <c r="AFX273" s="1"/>
      <c r="AFY273" s="1"/>
      <c r="AFZ273" s="1"/>
      <c r="AGA273" s="1"/>
      <c r="AGB273" s="1"/>
      <c r="AGC273" s="1"/>
      <c r="AGD273" s="1"/>
      <c r="AGE273" s="1"/>
      <c r="AGF273" s="1"/>
      <c r="AGG273" s="1"/>
      <c r="AGH273" s="1"/>
      <c r="AGI273" s="1"/>
      <c r="AGJ273" s="1"/>
      <c r="AGK273" s="1"/>
      <c r="AGL273" s="1"/>
      <c r="AGM273" s="1"/>
      <c r="AGN273" s="1"/>
      <c r="AGO273" s="1"/>
      <c r="AGP273" s="1"/>
      <c r="AGQ273" s="1"/>
      <c r="AGR273" s="1"/>
      <c r="AGS273" s="1"/>
      <c r="AGT273" s="1"/>
      <c r="AGU273" s="1"/>
      <c r="AGV273" s="1"/>
      <c r="AGW273" s="1"/>
      <c r="AGX273" s="1"/>
      <c r="AGY273" s="1"/>
      <c r="AGZ273" s="1"/>
      <c r="AHA273" s="1"/>
      <c r="AHB273" s="1"/>
      <c r="AHC273" s="1"/>
      <c r="AHD273" s="1"/>
      <c r="AHE273" s="1"/>
      <c r="AHF273" s="1"/>
      <c r="AHG273" s="1"/>
      <c r="AHH273" s="1"/>
      <c r="AHI273" s="1"/>
      <c r="AHJ273" s="1"/>
      <c r="AHK273" s="1"/>
      <c r="AHL273" s="1"/>
      <c r="AHM273" s="1"/>
      <c r="AHN273" s="1"/>
      <c r="AHO273" s="1"/>
      <c r="AHP273" s="1"/>
      <c r="AHQ273" s="1"/>
      <c r="AHR273" s="1"/>
      <c r="AHS273" s="1"/>
      <c r="AHT273" s="1"/>
      <c r="AHU273" s="1"/>
      <c r="AHV273" s="1"/>
      <c r="AHW273" s="1"/>
      <c r="AHX273" s="1"/>
      <c r="AHY273" s="1"/>
      <c r="AHZ273" s="1"/>
      <c r="AIA273" s="1"/>
      <c r="AIB273" s="1"/>
      <c r="AIC273" s="1"/>
      <c r="AID273" s="1"/>
      <c r="AIE273" s="1"/>
      <c r="AIF273" s="1"/>
      <c r="AIG273" s="1"/>
      <c r="AIH273" s="1"/>
      <c r="AII273" s="1"/>
      <c r="AIJ273" s="1"/>
      <c r="AIK273" s="1"/>
      <c r="AIL273" s="1"/>
      <c r="AIM273" s="1"/>
      <c r="AIN273" s="1"/>
      <c r="AIO273" s="1"/>
      <c r="AIP273" s="1"/>
      <c r="AIQ273" s="1"/>
      <c r="AIR273" s="1"/>
      <c r="AIS273" s="1"/>
      <c r="AIT273" s="1"/>
      <c r="AIU273" s="1"/>
      <c r="AIV273" s="1"/>
      <c r="AIW273" s="1"/>
      <c r="AIX273" s="1"/>
      <c r="AIY273" s="1"/>
      <c r="AIZ273" s="1"/>
      <c r="AJA273" s="1"/>
      <c r="AJB273" s="1"/>
      <c r="AJC273" s="1"/>
      <c r="AJD273" s="1"/>
      <c r="AJE273" s="1"/>
      <c r="AJF273" s="1"/>
      <c r="AJG273" s="1"/>
      <c r="AJH273" s="1"/>
      <c r="AJI273" s="1"/>
      <c r="AJJ273" s="1"/>
      <c r="AJK273" s="1"/>
      <c r="AJL273" s="1"/>
      <c r="AJM273" s="1"/>
      <c r="AJN273" s="1"/>
      <c r="AJO273" s="1"/>
      <c r="AJP273" s="1"/>
      <c r="AJQ273" s="1"/>
      <c r="AJR273" s="1"/>
      <c r="AJS273" s="1"/>
      <c r="AJT273" s="1"/>
      <c r="AJU273" s="1"/>
      <c r="AJV273" s="1"/>
      <c r="AJW273" s="1"/>
      <c r="AJX273" s="1"/>
      <c r="AJY273" s="1"/>
      <c r="AJZ273" s="1"/>
      <c r="AKA273" s="1"/>
      <c r="AKB273" s="1"/>
      <c r="AKC273" s="1"/>
      <c r="AKD273" s="1"/>
      <c r="AKE273" s="1"/>
      <c r="AKF273" s="1"/>
      <c r="AKG273" s="1"/>
      <c r="AKH273" s="1"/>
      <c r="AKI273" s="1"/>
      <c r="AKJ273" s="1"/>
      <c r="AKK273" s="1"/>
      <c r="AKL273" s="1"/>
      <c r="AKM273" s="1"/>
      <c r="AKN273" s="1"/>
      <c r="AKO273" s="1"/>
      <c r="AKP273" s="1"/>
      <c r="AKQ273" s="1"/>
      <c r="AKR273" s="1"/>
      <c r="AKS273" s="1"/>
      <c r="AKT273" s="1"/>
      <c r="AKU273" s="1"/>
      <c r="AKV273" s="1"/>
      <c r="AKW273" s="1"/>
      <c r="AKX273" s="1"/>
      <c r="AKY273" s="1"/>
      <c r="AKZ273" s="1"/>
      <c r="ALA273" s="1"/>
      <c r="ALB273" s="1"/>
      <c r="ALC273" s="1"/>
      <c r="ALD273" s="1"/>
      <c r="ALE273" s="1"/>
      <c r="ALF273" s="1"/>
      <c r="ALG273" s="1"/>
      <c r="ALH273" s="1"/>
      <c r="ALI273" s="1"/>
      <c r="ALJ273" s="1"/>
      <c r="ALK273" s="1"/>
      <c r="ALL273" s="1"/>
      <c r="ALM273" s="1"/>
      <c r="ALN273" s="1"/>
      <c r="ALO273" s="1"/>
      <c r="ALP273" s="2"/>
      <c r="ALQ273" s="2"/>
      <c r="ALR273" s="2"/>
      <c r="ALS273" s="2"/>
      <c r="ALT273" s="2"/>
      <c r="ALU273" s="2"/>
      <c r="ALV273" s="2"/>
      <c r="ALW273" s="2"/>
      <c r="ALX273" s="2"/>
      <c r="ALY273" s="2"/>
      <c r="ALZ273" s="2"/>
      <c r="AMA273" s="2"/>
      <c r="AMB273" s="2"/>
      <c r="AMC273" s="2"/>
      <c r="AMD273" s="2"/>
      <c r="AME273" s="2"/>
      <c r="AMF273" s="2"/>
      <c r="AMG273" s="2"/>
      <c r="AMH273" s="2"/>
      <c r="AMI273" s="2"/>
      <c r="AMJ273" s="2"/>
      <c r="AMK273" s="2"/>
      <c r="AML273" s="2"/>
    </row>
    <row r="274" s="113" customFormat="true" ht="17.35" hidden="false" customHeight="false" outlineLevel="0" collapsed="false">
      <c r="A274" s="96"/>
      <c r="B274" s="86"/>
      <c r="C274" s="30" t="s">
        <v>377</v>
      </c>
      <c r="D274" s="139" t="s">
        <v>371</v>
      </c>
      <c r="E274" s="138" t="s">
        <v>29</v>
      </c>
      <c r="F274" s="138" t="s">
        <v>83</v>
      </c>
      <c r="G274" s="79"/>
      <c r="H274" s="80"/>
      <c r="I274" s="141" t="n">
        <f aca="false">SUM(J274:P274)</f>
        <v>185300</v>
      </c>
      <c r="J274" s="141"/>
      <c r="K274" s="74"/>
      <c r="L274" s="74"/>
      <c r="M274" s="74"/>
      <c r="N274" s="74"/>
      <c r="O274" s="141" t="n">
        <f aca="false">O275</f>
        <v>185300</v>
      </c>
      <c r="P274" s="142"/>
      <c r="Q274" s="99"/>
      <c r="R274" s="99"/>
      <c r="S274" s="99"/>
      <c r="T274" s="99"/>
      <c r="U274" s="99"/>
      <c r="V274" s="99"/>
      <c r="W274" s="99"/>
      <c r="X274" s="99"/>
      <c r="Y274" s="99"/>
      <c r="Z274" s="99"/>
      <c r="AA274" s="99"/>
      <c r="AB274" s="99"/>
      <c r="AC274" s="99"/>
      <c r="AD274" s="99"/>
      <c r="AE274" s="99"/>
      <c r="AF274" s="99"/>
      <c r="AG274" s="99"/>
      <c r="AH274" s="99"/>
      <c r="AI274" s="99"/>
      <c r="AJ274" s="99"/>
      <c r="AK274" s="99"/>
      <c r="AL274" s="99"/>
      <c r="AM274" s="99"/>
      <c r="AN274" s="99"/>
      <c r="AO274" s="99"/>
      <c r="AP274" s="99"/>
      <c r="AQ274" s="99"/>
      <c r="AR274" s="99"/>
      <c r="AS274" s="99"/>
      <c r="AT274" s="99"/>
      <c r="AU274" s="99"/>
      <c r="AV274" s="99"/>
      <c r="AW274" s="99"/>
      <c r="AX274" s="99"/>
      <c r="AY274" s="99"/>
      <c r="AZ274" s="99"/>
      <c r="BA274" s="99"/>
      <c r="BB274" s="99"/>
      <c r="BC274" s="99"/>
      <c r="BD274" s="99"/>
      <c r="BE274" s="99"/>
      <c r="BF274" s="99"/>
      <c r="BG274" s="99"/>
      <c r="BH274" s="99"/>
      <c r="BI274" s="99"/>
      <c r="BJ274" s="99"/>
      <c r="BK274" s="99"/>
      <c r="BL274" s="99"/>
      <c r="BM274" s="99"/>
      <c r="BN274" s="99"/>
      <c r="BO274" s="99"/>
      <c r="BP274" s="99"/>
      <c r="BQ274" s="99"/>
      <c r="BR274" s="99"/>
      <c r="BS274" s="99"/>
      <c r="BT274" s="99"/>
      <c r="BU274" s="99"/>
      <c r="BV274" s="99"/>
      <c r="BW274" s="99"/>
      <c r="BX274" s="99"/>
      <c r="BY274" s="99"/>
      <c r="BZ274" s="99"/>
      <c r="CA274" s="99"/>
      <c r="CB274" s="99"/>
      <c r="CC274" s="99"/>
      <c r="CD274" s="99"/>
      <c r="CE274" s="99"/>
      <c r="CF274" s="99"/>
      <c r="CG274" s="99"/>
      <c r="CH274" s="99"/>
      <c r="CI274" s="99"/>
      <c r="CJ274" s="99"/>
      <c r="CK274" s="99"/>
      <c r="CL274" s="99"/>
      <c r="CM274" s="99"/>
      <c r="CN274" s="99"/>
      <c r="CO274" s="99"/>
      <c r="CP274" s="99"/>
      <c r="CQ274" s="99"/>
      <c r="CR274" s="99"/>
      <c r="CS274" s="99"/>
      <c r="CT274" s="99"/>
      <c r="CU274" s="99"/>
      <c r="CV274" s="99"/>
      <c r="CW274" s="99"/>
      <c r="CX274" s="99"/>
      <c r="CY274" s="99"/>
      <c r="CZ274" s="99"/>
      <c r="DA274" s="99"/>
      <c r="DB274" s="99"/>
      <c r="DC274" s="99"/>
      <c r="DD274" s="99"/>
      <c r="DE274" s="99"/>
      <c r="DF274" s="99"/>
      <c r="DG274" s="99"/>
      <c r="DH274" s="99"/>
      <c r="DI274" s="99"/>
      <c r="DJ274" s="99"/>
      <c r="DK274" s="99"/>
      <c r="DL274" s="99"/>
      <c r="DM274" s="99"/>
      <c r="DN274" s="99"/>
      <c r="DO274" s="99"/>
      <c r="DP274" s="99"/>
      <c r="DQ274" s="99"/>
      <c r="DR274" s="99"/>
      <c r="DS274" s="99"/>
      <c r="DT274" s="99"/>
      <c r="DU274" s="99"/>
      <c r="DV274" s="99"/>
      <c r="DW274" s="99"/>
      <c r="DX274" s="99"/>
      <c r="DY274" s="99"/>
      <c r="DZ274" s="99"/>
      <c r="EA274" s="99"/>
      <c r="EB274" s="99"/>
      <c r="EC274" s="99"/>
      <c r="ED274" s="99"/>
      <c r="EE274" s="99"/>
      <c r="EF274" s="99"/>
      <c r="EG274" s="99"/>
      <c r="EH274" s="99"/>
      <c r="EI274" s="99"/>
      <c r="EJ274" s="99"/>
      <c r="EK274" s="99"/>
      <c r="EL274" s="99"/>
      <c r="EM274" s="99"/>
      <c r="EN274" s="99"/>
      <c r="EO274" s="99"/>
      <c r="EP274" s="99"/>
      <c r="EQ274" s="99"/>
      <c r="ER274" s="99"/>
      <c r="ES274" s="99"/>
      <c r="ET274" s="99"/>
      <c r="EU274" s="99"/>
      <c r="EV274" s="99"/>
      <c r="EW274" s="99"/>
      <c r="EX274" s="99"/>
      <c r="EY274" s="99"/>
      <c r="EZ274" s="99"/>
      <c r="FA274" s="99"/>
      <c r="FB274" s="99"/>
      <c r="FC274" s="99"/>
      <c r="FD274" s="99"/>
      <c r="FE274" s="99"/>
      <c r="FF274" s="99"/>
      <c r="FG274" s="99"/>
      <c r="FH274" s="99"/>
      <c r="FI274" s="99"/>
      <c r="FJ274" s="99"/>
      <c r="FK274" s="99"/>
      <c r="FL274" s="99"/>
      <c r="FM274" s="99"/>
      <c r="FN274" s="99"/>
      <c r="FO274" s="99"/>
      <c r="FP274" s="99"/>
      <c r="FQ274" s="99"/>
      <c r="FR274" s="99"/>
      <c r="FS274" s="99"/>
      <c r="FT274" s="99"/>
      <c r="FU274" s="99"/>
      <c r="FV274" s="99"/>
      <c r="FW274" s="99"/>
      <c r="FX274" s="99"/>
      <c r="FY274" s="99"/>
      <c r="FZ274" s="99"/>
      <c r="GA274" s="99"/>
      <c r="GB274" s="99"/>
      <c r="GC274" s="99"/>
      <c r="GD274" s="99"/>
      <c r="GE274" s="99"/>
      <c r="GF274" s="99"/>
      <c r="GG274" s="99"/>
      <c r="GH274" s="99"/>
      <c r="GI274" s="99"/>
      <c r="GJ274" s="99"/>
      <c r="GK274" s="99"/>
      <c r="GL274" s="99"/>
      <c r="GM274" s="99"/>
      <c r="GN274" s="99"/>
      <c r="GO274" s="99"/>
      <c r="GP274" s="99"/>
      <c r="GQ274" s="99"/>
      <c r="GR274" s="99"/>
      <c r="GS274" s="99"/>
      <c r="GT274" s="99"/>
      <c r="GU274" s="99"/>
      <c r="GV274" s="99"/>
      <c r="GW274" s="99"/>
      <c r="GX274" s="99"/>
      <c r="GY274" s="99"/>
      <c r="GZ274" s="99"/>
      <c r="HA274" s="99"/>
      <c r="HB274" s="99"/>
      <c r="HC274" s="99"/>
      <c r="HD274" s="99"/>
      <c r="HE274" s="99"/>
      <c r="HF274" s="99"/>
      <c r="HG274" s="99"/>
      <c r="HH274" s="99"/>
      <c r="HI274" s="99"/>
      <c r="HJ274" s="99"/>
      <c r="HK274" s="99"/>
      <c r="HL274" s="99"/>
      <c r="HM274" s="99"/>
      <c r="HN274" s="99"/>
      <c r="HO274" s="99"/>
      <c r="HP274" s="99"/>
      <c r="HQ274" s="99"/>
      <c r="HR274" s="99"/>
      <c r="HS274" s="99"/>
      <c r="HT274" s="99"/>
      <c r="HU274" s="99"/>
      <c r="HV274" s="99"/>
      <c r="HW274" s="99"/>
      <c r="HX274" s="99"/>
      <c r="HY274" s="99"/>
      <c r="HZ274" s="99"/>
      <c r="IA274" s="99"/>
      <c r="IB274" s="99"/>
      <c r="IC274" s="99"/>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c r="NM274" s="1"/>
      <c r="NN274" s="1"/>
      <c r="NO274" s="1"/>
      <c r="NP274" s="1"/>
      <c r="NQ274" s="1"/>
      <c r="NR274" s="1"/>
      <c r="NS274" s="1"/>
      <c r="NT274" s="1"/>
      <c r="NU274" s="1"/>
      <c r="NV274" s="1"/>
      <c r="NW274" s="1"/>
      <c r="NX274" s="1"/>
      <c r="NY274" s="1"/>
      <c r="NZ274" s="1"/>
      <c r="OA274" s="1"/>
      <c r="OB274" s="1"/>
      <c r="OC274" s="1"/>
      <c r="OD274" s="1"/>
      <c r="OE274" s="1"/>
      <c r="OF274" s="1"/>
      <c r="OG274" s="1"/>
      <c r="OH274" s="1"/>
      <c r="OI274" s="1"/>
      <c r="OJ274" s="1"/>
      <c r="OK274" s="1"/>
      <c r="OL274" s="1"/>
      <c r="OM274" s="1"/>
      <c r="ON274" s="1"/>
      <c r="OO274" s="1"/>
      <c r="OP274" s="1"/>
      <c r="OQ274" s="1"/>
      <c r="OR274" s="1"/>
      <c r="OS274" s="1"/>
      <c r="OT274" s="1"/>
      <c r="OU274" s="1"/>
      <c r="OV274" s="1"/>
      <c r="OW274" s="1"/>
      <c r="OX274" s="1"/>
      <c r="OY274" s="1"/>
      <c r="OZ274" s="1"/>
      <c r="PA274" s="1"/>
      <c r="PB274" s="1"/>
      <c r="PC274" s="1"/>
      <c r="PD274" s="1"/>
      <c r="PE274" s="1"/>
      <c r="PF274" s="1"/>
      <c r="PG274" s="1"/>
      <c r="PH274" s="1"/>
      <c r="PI274" s="1"/>
      <c r="PJ274" s="1"/>
      <c r="PK274" s="1"/>
      <c r="PL274" s="1"/>
      <c r="PM274" s="1"/>
      <c r="PN274" s="1"/>
      <c r="PO274" s="1"/>
      <c r="PP274" s="1"/>
      <c r="PQ274" s="1"/>
      <c r="PR274" s="1"/>
      <c r="PS274" s="1"/>
      <c r="PT274" s="1"/>
      <c r="PU274" s="1"/>
      <c r="PV274" s="1"/>
      <c r="PW274" s="1"/>
      <c r="PX274" s="1"/>
      <c r="PY274" s="1"/>
      <c r="PZ274" s="1"/>
      <c r="QA274" s="1"/>
      <c r="QB274" s="1"/>
      <c r="QC274" s="1"/>
      <c r="QD274" s="1"/>
      <c r="QE274" s="1"/>
      <c r="QF274" s="1"/>
      <c r="QG274" s="1"/>
      <c r="QH274" s="1"/>
      <c r="QI274" s="1"/>
      <c r="QJ274" s="1"/>
      <c r="QK274" s="1"/>
      <c r="QL274" s="1"/>
      <c r="QM274" s="1"/>
      <c r="QN274" s="1"/>
      <c r="QO274" s="1"/>
      <c r="QP274" s="1"/>
      <c r="QQ274" s="1"/>
      <c r="QR274" s="1"/>
      <c r="QS274" s="1"/>
      <c r="QT274" s="1"/>
      <c r="QU274" s="1"/>
      <c r="QV274" s="1"/>
      <c r="QW274" s="1"/>
      <c r="QX274" s="1"/>
      <c r="QY274" s="1"/>
      <c r="QZ274" s="1"/>
      <c r="RA274" s="1"/>
      <c r="RB274" s="1"/>
      <c r="RC274" s="1"/>
      <c r="RD274" s="1"/>
      <c r="RE274" s="1"/>
      <c r="RF274" s="1"/>
      <c r="RG274" s="1"/>
      <c r="RH274" s="1"/>
      <c r="RI274" s="1"/>
      <c r="RJ274" s="1"/>
      <c r="RK274" s="1"/>
      <c r="RL274" s="1"/>
      <c r="RM274" s="1"/>
      <c r="RN274" s="1"/>
      <c r="RO274" s="1"/>
      <c r="RP274" s="1"/>
      <c r="RQ274" s="1"/>
      <c r="RR274" s="1"/>
      <c r="RS274" s="1"/>
      <c r="RT274" s="1"/>
      <c r="RU274" s="1"/>
      <c r="RV274" s="1"/>
      <c r="RW274" s="1"/>
      <c r="RX274" s="1"/>
      <c r="RY274" s="1"/>
      <c r="RZ274" s="1"/>
      <c r="SA274" s="1"/>
      <c r="SB274" s="1"/>
      <c r="SC274" s="1"/>
      <c r="SD274" s="1"/>
      <c r="SE274" s="1"/>
      <c r="SF274" s="1"/>
      <c r="SG274" s="1"/>
      <c r="SH274" s="1"/>
      <c r="SI274" s="1"/>
      <c r="SJ274" s="1"/>
      <c r="SK274" s="1"/>
      <c r="SL274" s="1"/>
      <c r="SM274" s="1"/>
      <c r="SN274" s="1"/>
      <c r="SO274" s="1"/>
      <c r="SP274" s="1"/>
      <c r="SQ274" s="1"/>
      <c r="SR274" s="1"/>
      <c r="SS274" s="1"/>
      <c r="ST274" s="1"/>
      <c r="SU274" s="1"/>
      <c r="SV274" s="1"/>
      <c r="SW274" s="1"/>
      <c r="SX274" s="1"/>
      <c r="SY274" s="1"/>
      <c r="SZ274" s="1"/>
      <c r="TA274" s="1"/>
      <c r="TB274" s="1"/>
      <c r="TC274" s="1"/>
      <c r="TD274" s="1"/>
      <c r="TE274" s="1"/>
      <c r="TF274" s="1"/>
      <c r="TG274" s="1"/>
      <c r="TH274" s="1"/>
      <c r="TI274" s="1"/>
      <c r="TJ274" s="1"/>
      <c r="TK274" s="1"/>
      <c r="TL274" s="1"/>
      <c r="TM274" s="1"/>
      <c r="TN274" s="1"/>
      <c r="TO274" s="1"/>
      <c r="TP274" s="1"/>
      <c r="TQ274" s="1"/>
      <c r="TR274" s="1"/>
      <c r="TS274" s="1"/>
      <c r="TT274" s="1"/>
      <c r="TU274" s="1"/>
      <c r="TV274" s="1"/>
      <c r="TW274" s="1"/>
      <c r="TX274" s="1"/>
      <c r="TY274" s="1"/>
      <c r="TZ274" s="1"/>
      <c r="UA274" s="1"/>
      <c r="UB274" s="1"/>
      <c r="UC274" s="1"/>
      <c r="UD274" s="1"/>
      <c r="UE274" s="1"/>
      <c r="UF274" s="1"/>
      <c r="UG274" s="1"/>
      <c r="UH274" s="1"/>
      <c r="UI274" s="1"/>
      <c r="UJ274" s="1"/>
      <c r="UK274" s="1"/>
      <c r="UL274" s="1"/>
      <c r="UM274" s="1"/>
      <c r="UN274" s="1"/>
      <c r="UO274" s="1"/>
      <c r="UP274" s="1"/>
      <c r="UQ274" s="1"/>
      <c r="UR274" s="1"/>
      <c r="US274" s="1"/>
      <c r="UT274" s="1"/>
      <c r="UU274" s="1"/>
      <c r="UV274" s="1"/>
      <c r="UW274" s="1"/>
      <c r="UX274" s="1"/>
      <c r="UY274" s="1"/>
      <c r="UZ274" s="1"/>
      <c r="VA274" s="1"/>
      <c r="VB274" s="1"/>
      <c r="VC274" s="1"/>
      <c r="VD274" s="1"/>
      <c r="VE274" s="1"/>
      <c r="VF274" s="1"/>
      <c r="VG274" s="1"/>
      <c r="VH274" s="1"/>
      <c r="VI274" s="1"/>
      <c r="VJ274" s="1"/>
      <c r="VK274" s="1"/>
      <c r="VL274" s="1"/>
      <c r="VM274" s="1"/>
      <c r="VN274" s="1"/>
      <c r="VO274" s="1"/>
      <c r="VP274" s="1"/>
      <c r="VQ274" s="1"/>
      <c r="VR274" s="1"/>
      <c r="VS274" s="1"/>
      <c r="VT274" s="1"/>
      <c r="VU274" s="1"/>
      <c r="VV274" s="1"/>
      <c r="VW274" s="1"/>
      <c r="VX274" s="1"/>
      <c r="VY274" s="1"/>
      <c r="VZ274" s="1"/>
      <c r="WA274" s="1"/>
      <c r="WB274" s="1"/>
      <c r="WC274" s="1"/>
      <c r="WD274" s="1"/>
      <c r="WE274" s="1"/>
      <c r="WF274" s="1"/>
      <c r="WG274" s="1"/>
      <c r="WH274" s="1"/>
      <c r="WI274" s="1"/>
      <c r="WJ274" s="1"/>
      <c r="WK274" s="1"/>
      <c r="WL274" s="1"/>
      <c r="WM274" s="1"/>
      <c r="WN274" s="1"/>
      <c r="WO274" s="1"/>
      <c r="WP274" s="1"/>
      <c r="WQ274" s="1"/>
      <c r="WR274" s="1"/>
      <c r="WS274" s="1"/>
      <c r="WT274" s="1"/>
      <c r="WU274" s="1"/>
      <c r="WV274" s="1"/>
      <c r="WW274" s="1"/>
      <c r="WX274" s="1"/>
      <c r="WY274" s="1"/>
      <c r="WZ274" s="1"/>
      <c r="XA274" s="1"/>
      <c r="XB274" s="1"/>
      <c r="XC274" s="1"/>
      <c r="XD274" s="1"/>
      <c r="XE274" s="1"/>
      <c r="XF274" s="1"/>
      <c r="XG274" s="1"/>
      <c r="XH274" s="1"/>
      <c r="XI274" s="1"/>
      <c r="XJ274" s="1"/>
      <c r="XK274" s="1"/>
      <c r="XL274" s="1"/>
      <c r="XM274" s="1"/>
      <c r="XN274" s="1"/>
      <c r="XO274" s="1"/>
      <c r="XP274" s="1"/>
      <c r="XQ274" s="1"/>
      <c r="XR274" s="1"/>
      <c r="XS274" s="1"/>
      <c r="XT274" s="1"/>
      <c r="XU274" s="1"/>
      <c r="XV274" s="1"/>
      <c r="XW274" s="1"/>
      <c r="XX274" s="1"/>
      <c r="XY274" s="1"/>
      <c r="XZ274" s="1"/>
      <c r="YA274" s="1"/>
      <c r="YB274" s="1"/>
      <c r="YC274" s="1"/>
      <c r="YD274" s="1"/>
      <c r="YE274" s="1"/>
      <c r="YF274" s="1"/>
      <c r="YG274" s="1"/>
      <c r="YH274" s="1"/>
      <c r="YI274" s="1"/>
      <c r="YJ274" s="1"/>
      <c r="YK274" s="1"/>
      <c r="YL274" s="1"/>
      <c r="YM274" s="1"/>
      <c r="YN274" s="1"/>
      <c r="YO274" s="1"/>
      <c r="YP274" s="1"/>
      <c r="YQ274" s="1"/>
      <c r="YR274" s="1"/>
      <c r="YS274" s="1"/>
      <c r="YT274" s="1"/>
      <c r="YU274" s="1"/>
      <c r="YV274" s="1"/>
      <c r="YW274" s="1"/>
      <c r="YX274" s="1"/>
      <c r="YY274" s="1"/>
      <c r="YZ274" s="1"/>
      <c r="ZA274" s="1"/>
      <c r="ZB274" s="1"/>
      <c r="ZC274" s="1"/>
      <c r="ZD274" s="1"/>
      <c r="ZE274" s="1"/>
      <c r="ZF274" s="1"/>
      <c r="ZG274" s="1"/>
      <c r="ZH274" s="1"/>
      <c r="ZI274" s="1"/>
      <c r="ZJ274" s="1"/>
      <c r="ZK274" s="1"/>
      <c r="ZL274" s="1"/>
      <c r="ZM274" s="1"/>
      <c r="ZN274" s="1"/>
      <c r="ZO274" s="1"/>
      <c r="ZP274" s="1"/>
      <c r="ZQ274" s="1"/>
      <c r="ZR274" s="1"/>
      <c r="ZS274" s="1"/>
      <c r="ZT274" s="1"/>
      <c r="ZU274" s="1"/>
      <c r="ZV274" s="1"/>
      <c r="ZW274" s="1"/>
      <c r="ZX274" s="1"/>
      <c r="ZY274" s="1"/>
      <c r="ZZ274" s="1"/>
      <c r="AAA274" s="1"/>
      <c r="AAB274" s="1"/>
      <c r="AAC274" s="1"/>
      <c r="AAD274" s="1"/>
      <c r="AAE274" s="1"/>
      <c r="AAF274" s="1"/>
      <c r="AAG274" s="1"/>
      <c r="AAH274" s="1"/>
      <c r="AAI274" s="1"/>
      <c r="AAJ274" s="1"/>
      <c r="AAK274" s="1"/>
      <c r="AAL274" s="1"/>
      <c r="AAM274" s="1"/>
      <c r="AAN274" s="1"/>
      <c r="AAO274" s="1"/>
      <c r="AAP274" s="1"/>
      <c r="AAQ274" s="1"/>
      <c r="AAR274" s="1"/>
      <c r="AAS274" s="1"/>
      <c r="AAT274" s="1"/>
      <c r="AAU274" s="1"/>
      <c r="AAV274" s="1"/>
      <c r="AAW274" s="1"/>
      <c r="AAX274" s="1"/>
      <c r="AAY274" s="1"/>
      <c r="AAZ274" s="1"/>
      <c r="ABA274" s="1"/>
      <c r="ABB274" s="1"/>
      <c r="ABC274" s="1"/>
      <c r="ABD274" s="1"/>
      <c r="ABE274" s="1"/>
      <c r="ABF274" s="1"/>
      <c r="ABG274" s="1"/>
      <c r="ABH274" s="1"/>
      <c r="ABI274" s="1"/>
      <c r="ABJ274" s="1"/>
      <c r="ABK274" s="1"/>
      <c r="ABL274" s="1"/>
      <c r="ABM274" s="1"/>
      <c r="ABN274" s="1"/>
      <c r="ABO274" s="1"/>
      <c r="ABP274" s="1"/>
      <c r="ABQ274" s="1"/>
      <c r="ABR274" s="1"/>
      <c r="ABS274" s="1"/>
      <c r="ABT274" s="1"/>
      <c r="ABU274" s="1"/>
      <c r="ABV274" s="1"/>
      <c r="ABW274" s="1"/>
      <c r="ABX274" s="1"/>
      <c r="ABY274" s="1"/>
      <c r="ABZ274" s="1"/>
      <c r="ACA274" s="1"/>
      <c r="ACB274" s="1"/>
      <c r="ACC274" s="1"/>
      <c r="ACD274" s="1"/>
      <c r="ACE274" s="1"/>
      <c r="ACF274" s="1"/>
      <c r="ACG274" s="1"/>
      <c r="ACH274" s="1"/>
      <c r="ACI274" s="1"/>
      <c r="ACJ274" s="1"/>
      <c r="ACK274" s="1"/>
      <c r="ACL274" s="1"/>
      <c r="ACM274" s="1"/>
      <c r="ACN274" s="1"/>
      <c r="ACO274" s="1"/>
      <c r="ACP274" s="1"/>
      <c r="ACQ274" s="1"/>
      <c r="ACR274" s="1"/>
      <c r="ACS274" s="1"/>
      <c r="ACT274" s="1"/>
      <c r="ACU274" s="1"/>
      <c r="ACV274" s="1"/>
      <c r="ACW274" s="1"/>
      <c r="ACX274" s="1"/>
      <c r="ACY274" s="1"/>
      <c r="ACZ274" s="1"/>
      <c r="ADA274" s="1"/>
      <c r="ADB274" s="1"/>
      <c r="ADC274" s="1"/>
      <c r="ADD274" s="1"/>
      <c r="ADE274" s="1"/>
      <c r="ADF274" s="1"/>
      <c r="ADG274" s="1"/>
      <c r="ADH274" s="1"/>
      <c r="ADI274" s="1"/>
      <c r="ADJ274" s="1"/>
      <c r="ADK274" s="1"/>
      <c r="ADL274" s="1"/>
      <c r="ADM274" s="1"/>
      <c r="ADN274" s="1"/>
      <c r="ADO274" s="1"/>
      <c r="ADP274" s="1"/>
      <c r="ADQ274" s="1"/>
      <c r="ADR274" s="1"/>
      <c r="ADS274" s="1"/>
      <c r="ADT274" s="1"/>
      <c r="ADU274" s="1"/>
      <c r="ADV274" s="1"/>
      <c r="ADW274" s="1"/>
      <c r="ADX274" s="1"/>
      <c r="ADY274" s="1"/>
      <c r="ADZ274" s="1"/>
      <c r="AEA274" s="1"/>
      <c r="AEB274" s="1"/>
      <c r="AEC274" s="1"/>
      <c r="AED274" s="1"/>
      <c r="AEE274" s="1"/>
      <c r="AEF274" s="1"/>
      <c r="AEG274" s="1"/>
      <c r="AEH274" s="1"/>
      <c r="AEI274" s="1"/>
      <c r="AEJ274" s="1"/>
      <c r="AEK274" s="1"/>
      <c r="AEL274" s="1"/>
      <c r="AEM274" s="1"/>
      <c r="AEN274" s="1"/>
      <c r="AEO274" s="1"/>
      <c r="AEP274" s="1"/>
      <c r="AEQ274" s="1"/>
      <c r="AER274" s="1"/>
      <c r="AES274" s="1"/>
      <c r="AET274" s="1"/>
      <c r="AEU274" s="1"/>
      <c r="AEV274" s="1"/>
      <c r="AEW274" s="1"/>
      <c r="AEX274" s="1"/>
      <c r="AEY274" s="1"/>
      <c r="AEZ274" s="1"/>
      <c r="AFA274" s="1"/>
      <c r="AFB274" s="1"/>
      <c r="AFC274" s="1"/>
      <c r="AFD274" s="1"/>
      <c r="AFE274" s="1"/>
      <c r="AFF274" s="1"/>
      <c r="AFG274" s="1"/>
      <c r="AFH274" s="1"/>
      <c r="AFI274" s="1"/>
      <c r="AFJ274" s="1"/>
      <c r="AFK274" s="1"/>
      <c r="AFL274" s="1"/>
      <c r="AFM274" s="1"/>
      <c r="AFN274" s="1"/>
      <c r="AFO274" s="1"/>
      <c r="AFP274" s="1"/>
      <c r="AFQ274" s="1"/>
      <c r="AFR274" s="1"/>
      <c r="AFS274" s="1"/>
      <c r="AFT274" s="1"/>
      <c r="AFU274" s="1"/>
      <c r="AFV274" s="1"/>
      <c r="AFW274" s="1"/>
      <c r="AFX274" s="1"/>
      <c r="AFY274" s="1"/>
      <c r="AFZ274" s="1"/>
      <c r="AGA274" s="1"/>
      <c r="AGB274" s="1"/>
      <c r="AGC274" s="1"/>
      <c r="AGD274" s="1"/>
      <c r="AGE274" s="1"/>
      <c r="AGF274" s="1"/>
      <c r="AGG274" s="1"/>
      <c r="AGH274" s="1"/>
      <c r="AGI274" s="1"/>
      <c r="AGJ274" s="1"/>
      <c r="AGK274" s="1"/>
      <c r="AGL274" s="1"/>
      <c r="AGM274" s="1"/>
      <c r="AGN274" s="1"/>
      <c r="AGO274" s="1"/>
      <c r="AGP274" s="1"/>
      <c r="AGQ274" s="1"/>
      <c r="AGR274" s="1"/>
      <c r="AGS274" s="1"/>
      <c r="AGT274" s="1"/>
      <c r="AGU274" s="1"/>
      <c r="AGV274" s="1"/>
      <c r="AGW274" s="1"/>
      <c r="AGX274" s="1"/>
      <c r="AGY274" s="1"/>
      <c r="AGZ274" s="1"/>
      <c r="AHA274" s="1"/>
      <c r="AHB274" s="1"/>
      <c r="AHC274" s="1"/>
      <c r="AHD274" s="1"/>
      <c r="AHE274" s="1"/>
      <c r="AHF274" s="1"/>
      <c r="AHG274" s="1"/>
      <c r="AHH274" s="1"/>
      <c r="AHI274" s="1"/>
      <c r="AHJ274" s="1"/>
      <c r="AHK274" s="1"/>
      <c r="AHL274" s="1"/>
      <c r="AHM274" s="1"/>
      <c r="AHN274" s="1"/>
      <c r="AHO274" s="1"/>
      <c r="AHP274" s="1"/>
      <c r="AHQ274" s="1"/>
      <c r="AHR274" s="1"/>
      <c r="AHS274" s="1"/>
      <c r="AHT274" s="1"/>
      <c r="AHU274" s="1"/>
      <c r="AHV274" s="1"/>
      <c r="AHW274" s="1"/>
      <c r="AHX274" s="1"/>
      <c r="AHY274" s="1"/>
      <c r="AHZ274" s="1"/>
      <c r="AIA274" s="1"/>
      <c r="AIB274" s="1"/>
      <c r="AIC274" s="1"/>
      <c r="AID274" s="1"/>
      <c r="AIE274" s="1"/>
      <c r="AIF274" s="1"/>
      <c r="AIG274" s="1"/>
      <c r="AIH274" s="1"/>
      <c r="AII274" s="1"/>
      <c r="AIJ274" s="1"/>
      <c r="AIK274" s="1"/>
      <c r="AIL274" s="1"/>
      <c r="AIM274" s="1"/>
      <c r="AIN274" s="1"/>
      <c r="AIO274" s="1"/>
      <c r="AIP274" s="1"/>
      <c r="AIQ274" s="1"/>
      <c r="AIR274" s="1"/>
      <c r="AIS274" s="1"/>
      <c r="AIT274" s="1"/>
      <c r="AIU274" s="1"/>
      <c r="AIV274" s="1"/>
      <c r="AIW274" s="1"/>
      <c r="AIX274" s="1"/>
      <c r="AIY274" s="1"/>
      <c r="AIZ274" s="1"/>
      <c r="AJA274" s="1"/>
      <c r="AJB274" s="1"/>
      <c r="AJC274" s="1"/>
      <c r="AJD274" s="1"/>
      <c r="AJE274" s="1"/>
      <c r="AJF274" s="1"/>
      <c r="AJG274" s="1"/>
      <c r="AJH274" s="1"/>
      <c r="AJI274" s="1"/>
      <c r="AJJ274" s="1"/>
      <c r="AJK274" s="1"/>
      <c r="AJL274" s="1"/>
      <c r="AJM274" s="1"/>
      <c r="AJN274" s="1"/>
      <c r="AJO274" s="1"/>
      <c r="AJP274" s="1"/>
      <c r="AJQ274" s="1"/>
      <c r="AJR274" s="1"/>
      <c r="AJS274" s="1"/>
      <c r="AJT274" s="1"/>
      <c r="AJU274" s="1"/>
      <c r="AJV274" s="1"/>
      <c r="AJW274" s="1"/>
      <c r="AJX274" s="1"/>
      <c r="AJY274" s="1"/>
      <c r="AJZ274" s="1"/>
      <c r="AKA274" s="1"/>
      <c r="AKB274" s="1"/>
      <c r="AKC274" s="1"/>
      <c r="AKD274" s="1"/>
      <c r="AKE274" s="1"/>
      <c r="AKF274" s="1"/>
      <c r="AKG274" s="1"/>
      <c r="AKH274" s="1"/>
      <c r="AKI274" s="1"/>
      <c r="AKJ274" s="1"/>
      <c r="AKK274" s="1"/>
      <c r="AKL274" s="1"/>
      <c r="AKM274" s="1"/>
      <c r="AKN274" s="1"/>
      <c r="AKO274" s="1"/>
      <c r="AKP274" s="1"/>
      <c r="AKQ274" s="1"/>
      <c r="AKR274" s="1"/>
      <c r="AKS274" s="1"/>
      <c r="AKT274" s="1"/>
      <c r="AKU274" s="1"/>
      <c r="AKV274" s="1"/>
      <c r="AKW274" s="1"/>
      <c r="AKX274" s="1"/>
      <c r="AKY274" s="1"/>
      <c r="AKZ274" s="1"/>
      <c r="ALA274" s="1"/>
      <c r="ALB274" s="1"/>
      <c r="ALC274" s="1"/>
      <c r="ALD274" s="1"/>
      <c r="ALE274" s="1"/>
      <c r="ALF274" s="1"/>
      <c r="ALG274" s="1"/>
      <c r="ALH274" s="1"/>
      <c r="ALI274" s="1"/>
      <c r="ALJ274" s="1"/>
      <c r="ALK274" s="1"/>
      <c r="ALL274" s="1"/>
      <c r="ALM274" s="1"/>
      <c r="ALN274" s="1"/>
      <c r="ALO274" s="1"/>
      <c r="ALP274" s="2"/>
      <c r="ALQ274" s="2"/>
      <c r="ALR274" s="2"/>
      <c r="ALS274" s="2"/>
      <c r="ALT274" s="2"/>
      <c r="ALU274" s="2"/>
      <c r="ALV274" s="2"/>
      <c r="ALW274" s="2"/>
      <c r="ALX274" s="2"/>
      <c r="ALY274" s="2"/>
      <c r="ALZ274" s="2"/>
      <c r="AMA274" s="2"/>
      <c r="AMB274" s="2"/>
      <c r="AMC274" s="2"/>
      <c r="AMD274" s="2"/>
      <c r="AME274" s="2"/>
      <c r="AMF274" s="2"/>
      <c r="AMG274" s="2"/>
      <c r="AMH274" s="2"/>
      <c r="AMI274" s="2"/>
      <c r="AMJ274" s="2"/>
      <c r="AMK274" s="2"/>
      <c r="AML274" s="2"/>
    </row>
    <row r="275" s="113" customFormat="true" ht="17.35" hidden="false" customHeight="false" outlineLevel="0" collapsed="false">
      <c r="A275" s="96"/>
      <c r="B275" s="86"/>
      <c r="C275" s="30" t="s">
        <v>378</v>
      </c>
      <c r="D275" s="139" t="s">
        <v>371</v>
      </c>
      <c r="E275" s="138" t="s">
        <v>29</v>
      </c>
      <c r="F275" s="138" t="s">
        <v>16</v>
      </c>
      <c r="G275" s="79"/>
      <c r="H275" s="80"/>
      <c r="I275" s="141" t="n">
        <f aca="false">SUM(J275:P275)</f>
        <v>185300</v>
      </c>
      <c r="J275" s="141"/>
      <c r="K275" s="74"/>
      <c r="L275" s="74"/>
      <c r="M275" s="74"/>
      <c r="N275" s="74"/>
      <c r="O275" s="141" t="n">
        <f aca="false">O276</f>
        <v>185300</v>
      </c>
      <c r="P275" s="142"/>
      <c r="Q275" s="99"/>
      <c r="R275" s="99"/>
      <c r="S275" s="99"/>
      <c r="T275" s="99"/>
      <c r="U275" s="99"/>
      <c r="V275" s="99"/>
      <c r="W275" s="99"/>
      <c r="X275" s="99"/>
      <c r="Y275" s="99"/>
      <c r="Z275" s="99"/>
      <c r="AA275" s="99"/>
      <c r="AB275" s="99"/>
      <c r="AC275" s="99"/>
      <c r="AD275" s="99"/>
      <c r="AE275" s="99"/>
      <c r="AF275" s="99"/>
      <c r="AG275" s="99"/>
      <c r="AH275" s="99"/>
      <c r="AI275" s="99"/>
      <c r="AJ275" s="99"/>
      <c r="AK275" s="99"/>
      <c r="AL275" s="99"/>
      <c r="AM275" s="99"/>
      <c r="AN275" s="99"/>
      <c r="AO275" s="99"/>
      <c r="AP275" s="99"/>
      <c r="AQ275" s="99"/>
      <c r="AR275" s="99"/>
      <c r="AS275" s="99"/>
      <c r="AT275" s="99"/>
      <c r="AU275" s="99"/>
      <c r="AV275" s="99"/>
      <c r="AW275" s="99"/>
      <c r="AX275" s="99"/>
      <c r="AY275" s="99"/>
      <c r="AZ275" s="99"/>
      <c r="BA275" s="99"/>
      <c r="BB275" s="99"/>
      <c r="BC275" s="99"/>
      <c r="BD275" s="99"/>
      <c r="BE275" s="99"/>
      <c r="BF275" s="99"/>
      <c r="BG275" s="99"/>
      <c r="BH275" s="99"/>
      <c r="BI275" s="99"/>
      <c r="BJ275" s="99"/>
      <c r="BK275" s="99"/>
      <c r="BL275" s="99"/>
      <c r="BM275" s="99"/>
      <c r="BN275" s="99"/>
      <c r="BO275" s="99"/>
      <c r="BP275" s="99"/>
      <c r="BQ275" s="99"/>
      <c r="BR275" s="99"/>
      <c r="BS275" s="99"/>
      <c r="BT275" s="99"/>
      <c r="BU275" s="99"/>
      <c r="BV275" s="99"/>
      <c r="BW275" s="99"/>
      <c r="BX275" s="99"/>
      <c r="BY275" s="99"/>
      <c r="BZ275" s="99"/>
      <c r="CA275" s="99"/>
      <c r="CB275" s="99"/>
      <c r="CC275" s="99"/>
      <c r="CD275" s="99"/>
      <c r="CE275" s="99"/>
      <c r="CF275" s="99"/>
      <c r="CG275" s="99"/>
      <c r="CH275" s="99"/>
      <c r="CI275" s="99"/>
      <c r="CJ275" s="99"/>
      <c r="CK275" s="99"/>
      <c r="CL275" s="99"/>
      <c r="CM275" s="99"/>
      <c r="CN275" s="99"/>
      <c r="CO275" s="99"/>
      <c r="CP275" s="99"/>
      <c r="CQ275" s="99"/>
      <c r="CR275" s="99"/>
      <c r="CS275" s="99"/>
      <c r="CT275" s="99"/>
      <c r="CU275" s="99"/>
      <c r="CV275" s="99"/>
      <c r="CW275" s="99"/>
      <c r="CX275" s="99"/>
      <c r="CY275" s="99"/>
      <c r="CZ275" s="99"/>
      <c r="DA275" s="99"/>
      <c r="DB275" s="99"/>
      <c r="DC275" s="99"/>
      <c r="DD275" s="99"/>
      <c r="DE275" s="99"/>
      <c r="DF275" s="99"/>
      <c r="DG275" s="99"/>
      <c r="DH275" s="99"/>
      <c r="DI275" s="99"/>
      <c r="DJ275" s="99"/>
      <c r="DK275" s="99"/>
      <c r="DL275" s="99"/>
      <c r="DM275" s="99"/>
      <c r="DN275" s="99"/>
      <c r="DO275" s="99"/>
      <c r="DP275" s="99"/>
      <c r="DQ275" s="99"/>
      <c r="DR275" s="99"/>
      <c r="DS275" s="99"/>
      <c r="DT275" s="99"/>
      <c r="DU275" s="99"/>
      <c r="DV275" s="99"/>
      <c r="DW275" s="99"/>
      <c r="DX275" s="99"/>
      <c r="DY275" s="99"/>
      <c r="DZ275" s="99"/>
      <c r="EA275" s="99"/>
      <c r="EB275" s="99"/>
      <c r="EC275" s="99"/>
      <c r="ED275" s="99"/>
      <c r="EE275" s="99"/>
      <c r="EF275" s="99"/>
      <c r="EG275" s="99"/>
      <c r="EH275" s="99"/>
      <c r="EI275" s="99"/>
      <c r="EJ275" s="99"/>
      <c r="EK275" s="99"/>
      <c r="EL275" s="99"/>
      <c r="EM275" s="99"/>
      <c r="EN275" s="99"/>
      <c r="EO275" s="99"/>
      <c r="EP275" s="99"/>
      <c r="EQ275" s="99"/>
      <c r="ER275" s="99"/>
      <c r="ES275" s="99"/>
      <c r="ET275" s="99"/>
      <c r="EU275" s="99"/>
      <c r="EV275" s="99"/>
      <c r="EW275" s="99"/>
      <c r="EX275" s="99"/>
      <c r="EY275" s="99"/>
      <c r="EZ275" s="99"/>
      <c r="FA275" s="99"/>
      <c r="FB275" s="99"/>
      <c r="FC275" s="99"/>
      <c r="FD275" s="99"/>
      <c r="FE275" s="99"/>
      <c r="FF275" s="99"/>
      <c r="FG275" s="99"/>
      <c r="FH275" s="99"/>
      <c r="FI275" s="99"/>
      <c r="FJ275" s="99"/>
      <c r="FK275" s="99"/>
      <c r="FL275" s="99"/>
      <c r="FM275" s="99"/>
      <c r="FN275" s="99"/>
      <c r="FO275" s="99"/>
      <c r="FP275" s="99"/>
      <c r="FQ275" s="99"/>
      <c r="FR275" s="99"/>
      <c r="FS275" s="99"/>
      <c r="FT275" s="99"/>
      <c r="FU275" s="99"/>
      <c r="FV275" s="99"/>
      <c r="FW275" s="99"/>
      <c r="FX275" s="99"/>
      <c r="FY275" s="99"/>
      <c r="FZ275" s="99"/>
      <c r="GA275" s="99"/>
      <c r="GB275" s="99"/>
      <c r="GC275" s="99"/>
      <c r="GD275" s="99"/>
      <c r="GE275" s="99"/>
      <c r="GF275" s="99"/>
      <c r="GG275" s="99"/>
      <c r="GH275" s="99"/>
      <c r="GI275" s="99"/>
      <c r="GJ275" s="99"/>
      <c r="GK275" s="99"/>
      <c r="GL275" s="99"/>
      <c r="GM275" s="99"/>
      <c r="GN275" s="99"/>
      <c r="GO275" s="99"/>
      <c r="GP275" s="99"/>
      <c r="GQ275" s="99"/>
      <c r="GR275" s="99"/>
      <c r="GS275" s="99"/>
      <c r="GT275" s="99"/>
      <c r="GU275" s="99"/>
      <c r="GV275" s="99"/>
      <c r="GW275" s="99"/>
      <c r="GX275" s="99"/>
      <c r="GY275" s="99"/>
      <c r="GZ275" s="99"/>
      <c r="HA275" s="99"/>
      <c r="HB275" s="99"/>
      <c r="HC275" s="99"/>
      <c r="HD275" s="99"/>
      <c r="HE275" s="99"/>
      <c r="HF275" s="99"/>
      <c r="HG275" s="99"/>
      <c r="HH275" s="99"/>
      <c r="HI275" s="99"/>
      <c r="HJ275" s="99"/>
      <c r="HK275" s="99"/>
      <c r="HL275" s="99"/>
      <c r="HM275" s="99"/>
      <c r="HN275" s="99"/>
      <c r="HO275" s="99"/>
      <c r="HP275" s="99"/>
      <c r="HQ275" s="99"/>
      <c r="HR275" s="99"/>
      <c r="HS275" s="99"/>
      <c r="HT275" s="99"/>
      <c r="HU275" s="99"/>
      <c r="HV275" s="99"/>
      <c r="HW275" s="99"/>
      <c r="HX275" s="99"/>
      <c r="HY275" s="99"/>
      <c r="HZ275" s="99"/>
      <c r="IA275" s="99"/>
      <c r="IB275" s="99"/>
      <c r="IC275" s="99"/>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c r="NM275" s="1"/>
      <c r="NN275" s="1"/>
      <c r="NO275" s="1"/>
      <c r="NP275" s="1"/>
      <c r="NQ275" s="1"/>
      <c r="NR275" s="1"/>
      <c r="NS275" s="1"/>
      <c r="NT275" s="1"/>
      <c r="NU275" s="1"/>
      <c r="NV275" s="1"/>
      <c r="NW275" s="1"/>
      <c r="NX275" s="1"/>
      <c r="NY275" s="1"/>
      <c r="NZ275" s="1"/>
      <c r="OA275" s="1"/>
      <c r="OB275" s="1"/>
      <c r="OC275" s="1"/>
      <c r="OD275" s="1"/>
      <c r="OE275" s="1"/>
      <c r="OF275" s="1"/>
      <c r="OG275" s="1"/>
      <c r="OH275" s="1"/>
      <c r="OI275" s="1"/>
      <c r="OJ275" s="1"/>
      <c r="OK275" s="1"/>
      <c r="OL275" s="1"/>
      <c r="OM275" s="1"/>
      <c r="ON275" s="1"/>
      <c r="OO275" s="1"/>
      <c r="OP275" s="1"/>
      <c r="OQ275" s="1"/>
      <c r="OR275" s="1"/>
      <c r="OS275" s="1"/>
      <c r="OT275" s="1"/>
      <c r="OU275" s="1"/>
      <c r="OV275" s="1"/>
      <c r="OW275" s="1"/>
      <c r="OX275" s="1"/>
      <c r="OY275" s="1"/>
      <c r="OZ275" s="1"/>
      <c r="PA275" s="1"/>
      <c r="PB275" s="1"/>
      <c r="PC275" s="1"/>
      <c r="PD275" s="1"/>
      <c r="PE275" s="1"/>
      <c r="PF275" s="1"/>
      <c r="PG275" s="1"/>
      <c r="PH275" s="1"/>
      <c r="PI275" s="1"/>
      <c r="PJ275" s="1"/>
      <c r="PK275" s="1"/>
      <c r="PL275" s="1"/>
      <c r="PM275" s="1"/>
      <c r="PN275" s="1"/>
      <c r="PO275" s="1"/>
      <c r="PP275" s="1"/>
      <c r="PQ275" s="1"/>
      <c r="PR275" s="1"/>
      <c r="PS275" s="1"/>
      <c r="PT275" s="1"/>
      <c r="PU275" s="1"/>
      <c r="PV275" s="1"/>
      <c r="PW275" s="1"/>
      <c r="PX275" s="1"/>
      <c r="PY275" s="1"/>
      <c r="PZ275" s="1"/>
      <c r="QA275" s="1"/>
      <c r="QB275" s="1"/>
      <c r="QC275" s="1"/>
      <c r="QD275" s="1"/>
      <c r="QE275" s="1"/>
      <c r="QF275" s="1"/>
      <c r="QG275" s="1"/>
      <c r="QH275" s="1"/>
      <c r="QI275" s="1"/>
      <c r="QJ275" s="1"/>
      <c r="QK275" s="1"/>
      <c r="QL275" s="1"/>
      <c r="QM275" s="1"/>
      <c r="QN275" s="1"/>
      <c r="QO275" s="1"/>
      <c r="QP275" s="1"/>
      <c r="QQ275" s="1"/>
      <c r="QR275" s="1"/>
      <c r="QS275" s="1"/>
      <c r="QT275" s="1"/>
      <c r="QU275" s="1"/>
      <c r="QV275" s="1"/>
      <c r="QW275" s="1"/>
      <c r="QX275" s="1"/>
      <c r="QY275" s="1"/>
      <c r="QZ275" s="1"/>
      <c r="RA275" s="1"/>
      <c r="RB275" s="1"/>
      <c r="RC275" s="1"/>
      <c r="RD275" s="1"/>
      <c r="RE275" s="1"/>
      <c r="RF275" s="1"/>
      <c r="RG275" s="1"/>
      <c r="RH275" s="1"/>
      <c r="RI275" s="1"/>
      <c r="RJ275" s="1"/>
      <c r="RK275" s="1"/>
      <c r="RL275" s="1"/>
      <c r="RM275" s="1"/>
      <c r="RN275" s="1"/>
      <c r="RO275" s="1"/>
      <c r="RP275" s="1"/>
      <c r="RQ275" s="1"/>
      <c r="RR275" s="1"/>
      <c r="RS275" s="1"/>
      <c r="RT275" s="1"/>
      <c r="RU275" s="1"/>
      <c r="RV275" s="1"/>
      <c r="RW275" s="1"/>
      <c r="RX275" s="1"/>
      <c r="RY275" s="1"/>
      <c r="RZ275" s="1"/>
      <c r="SA275" s="1"/>
      <c r="SB275" s="1"/>
      <c r="SC275" s="1"/>
      <c r="SD275" s="1"/>
      <c r="SE275" s="1"/>
      <c r="SF275" s="1"/>
      <c r="SG275" s="1"/>
      <c r="SH275" s="1"/>
      <c r="SI275" s="1"/>
      <c r="SJ275" s="1"/>
      <c r="SK275" s="1"/>
      <c r="SL275" s="1"/>
      <c r="SM275" s="1"/>
      <c r="SN275" s="1"/>
      <c r="SO275" s="1"/>
      <c r="SP275" s="1"/>
      <c r="SQ275" s="1"/>
      <c r="SR275" s="1"/>
      <c r="SS275" s="1"/>
      <c r="ST275" s="1"/>
      <c r="SU275" s="1"/>
      <c r="SV275" s="1"/>
      <c r="SW275" s="1"/>
      <c r="SX275" s="1"/>
      <c r="SY275" s="1"/>
      <c r="SZ275" s="1"/>
      <c r="TA275" s="1"/>
      <c r="TB275" s="1"/>
      <c r="TC275" s="1"/>
      <c r="TD275" s="1"/>
      <c r="TE275" s="1"/>
      <c r="TF275" s="1"/>
      <c r="TG275" s="1"/>
      <c r="TH275" s="1"/>
      <c r="TI275" s="1"/>
      <c r="TJ275" s="1"/>
      <c r="TK275" s="1"/>
      <c r="TL275" s="1"/>
      <c r="TM275" s="1"/>
      <c r="TN275" s="1"/>
      <c r="TO275" s="1"/>
      <c r="TP275" s="1"/>
      <c r="TQ275" s="1"/>
      <c r="TR275" s="1"/>
      <c r="TS275" s="1"/>
      <c r="TT275" s="1"/>
      <c r="TU275" s="1"/>
      <c r="TV275" s="1"/>
      <c r="TW275" s="1"/>
      <c r="TX275" s="1"/>
      <c r="TY275" s="1"/>
      <c r="TZ275" s="1"/>
      <c r="UA275" s="1"/>
      <c r="UB275" s="1"/>
      <c r="UC275" s="1"/>
      <c r="UD275" s="1"/>
      <c r="UE275" s="1"/>
      <c r="UF275" s="1"/>
      <c r="UG275" s="1"/>
      <c r="UH275" s="1"/>
      <c r="UI275" s="1"/>
      <c r="UJ275" s="1"/>
      <c r="UK275" s="1"/>
      <c r="UL275" s="1"/>
      <c r="UM275" s="1"/>
      <c r="UN275" s="1"/>
      <c r="UO275" s="1"/>
      <c r="UP275" s="1"/>
      <c r="UQ275" s="1"/>
      <c r="UR275" s="1"/>
      <c r="US275" s="1"/>
      <c r="UT275" s="1"/>
      <c r="UU275" s="1"/>
      <c r="UV275" s="1"/>
      <c r="UW275" s="1"/>
      <c r="UX275" s="1"/>
      <c r="UY275" s="1"/>
      <c r="UZ275" s="1"/>
      <c r="VA275" s="1"/>
      <c r="VB275" s="1"/>
      <c r="VC275" s="1"/>
      <c r="VD275" s="1"/>
      <c r="VE275" s="1"/>
      <c r="VF275" s="1"/>
      <c r="VG275" s="1"/>
      <c r="VH275" s="1"/>
      <c r="VI275" s="1"/>
      <c r="VJ275" s="1"/>
      <c r="VK275" s="1"/>
      <c r="VL275" s="1"/>
      <c r="VM275" s="1"/>
      <c r="VN275" s="1"/>
      <c r="VO275" s="1"/>
      <c r="VP275" s="1"/>
      <c r="VQ275" s="1"/>
      <c r="VR275" s="1"/>
      <c r="VS275" s="1"/>
      <c r="VT275" s="1"/>
      <c r="VU275" s="1"/>
      <c r="VV275" s="1"/>
      <c r="VW275" s="1"/>
      <c r="VX275" s="1"/>
      <c r="VY275" s="1"/>
      <c r="VZ275" s="1"/>
      <c r="WA275" s="1"/>
      <c r="WB275" s="1"/>
      <c r="WC275" s="1"/>
      <c r="WD275" s="1"/>
      <c r="WE275" s="1"/>
      <c r="WF275" s="1"/>
      <c r="WG275" s="1"/>
      <c r="WH275" s="1"/>
      <c r="WI275" s="1"/>
      <c r="WJ275" s="1"/>
      <c r="WK275" s="1"/>
      <c r="WL275" s="1"/>
      <c r="WM275" s="1"/>
      <c r="WN275" s="1"/>
      <c r="WO275" s="1"/>
      <c r="WP275" s="1"/>
      <c r="WQ275" s="1"/>
      <c r="WR275" s="1"/>
      <c r="WS275" s="1"/>
      <c r="WT275" s="1"/>
      <c r="WU275" s="1"/>
      <c r="WV275" s="1"/>
      <c r="WW275" s="1"/>
      <c r="WX275" s="1"/>
      <c r="WY275" s="1"/>
      <c r="WZ275" s="1"/>
      <c r="XA275" s="1"/>
      <c r="XB275" s="1"/>
      <c r="XC275" s="1"/>
      <c r="XD275" s="1"/>
      <c r="XE275" s="1"/>
      <c r="XF275" s="1"/>
      <c r="XG275" s="1"/>
      <c r="XH275" s="1"/>
      <c r="XI275" s="1"/>
      <c r="XJ275" s="1"/>
      <c r="XK275" s="1"/>
      <c r="XL275" s="1"/>
      <c r="XM275" s="1"/>
      <c r="XN275" s="1"/>
      <c r="XO275" s="1"/>
      <c r="XP275" s="1"/>
      <c r="XQ275" s="1"/>
      <c r="XR275" s="1"/>
      <c r="XS275" s="1"/>
      <c r="XT275" s="1"/>
      <c r="XU275" s="1"/>
      <c r="XV275" s="1"/>
      <c r="XW275" s="1"/>
      <c r="XX275" s="1"/>
      <c r="XY275" s="1"/>
      <c r="XZ275" s="1"/>
      <c r="YA275" s="1"/>
      <c r="YB275" s="1"/>
      <c r="YC275" s="1"/>
      <c r="YD275" s="1"/>
      <c r="YE275" s="1"/>
      <c r="YF275" s="1"/>
      <c r="YG275" s="1"/>
      <c r="YH275" s="1"/>
      <c r="YI275" s="1"/>
      <c r="YJ275" s="1"/>
      <c r="YK275" s="1"/>
      <c r="YL275" s="1"/>
      <c r="YM275" s="1"/>
      <c r="YN275" s="1"/>
      <c r="YO275" s="1"/>
      <c r="YP275" s="1"/>
      <c r="YQ275" s="1"/>
      <c r="YR275" s="1"/>
      <c r="YS275" s="1"/>
      <c r="YT275" s="1"/>
      <c r="YU275" s="1"/>
      <c r="YV275" s="1"/>
      <c r="YW275" s="1"/>
      <c r="YX275" s="1"/>
      <c r="YY275" s="1"/>
      <c r="YZ275" s="1"/>
      <c r="ZA275" s="1"/>
      <c r="ZB275" s="1"/>
      <c r="ZC275" s="1"/>
      <c r="ZD275" s="1"/>
      <c r="ZE275" s="1"/>
      <c r="ZF275" s="1"/>
      <c r="ZG275" s="1"/>
      <c r="ZH275" s="1"/>
      <c r="ZI275" s="1"/>
      <c r="ZJ275" s="1"/>
      <c r="ZK275" s="1"/>
      <c r="ZL275" s="1"/>
      <c r="ZM275" s="1"/>
      <c r="ZN275" s="1"/>
      <c r="ZO275" s="1"/>
      <c r="ZP275" s="1"/>
      <c r="ZQ275" s="1"/>
      <c r="ZR275" s="1"/>
      <c r="ZS275" s="1"/>
      <c r="ZT275" s="1"/>
      <c r="ZU275" s="1"/>
      <c r="ZV275" s="1"/>
      <c r="ZW275" s="1"/>
      <c r="ZX275" s="1"/>
      <c r="ZY275" s="1"/>
      <c r="ZZ275" s="1"/>
      <c r="AAA275" s="1"/>
      <c r="AAB275" s="1"/>
      <c r="AAC275" s="1"/>
      <c r="AAD275" s="1"/>
      <c r="AAE275" s="1"/>
      <c r="AAF275" s="1"/>
      <c r="AAG275" s="1"/>
      <c r="AAH275" s="1"/>
      <c r="AAI275" s="1"/>
      <c r="AAJ275" s="1"/>
      <c r="AAK275" s="1"/>
      <c r="AAL275" s="1"/>
      <c r="AAM275" s="1"/>
      <c r="AAN275" s="1"/>
      <c r="AAO275" s="1"/>
      <c r="AAP275" s="1"/>
      <c r="AAQ275" s="1"/>
      <c r="AAR275" s="1"/>
      <c r="AAS275" s="1"/>
      <c r="AAT275" s="1"/>
      <c r="AAU275" s="1"/>
      <c r="AAV275" s="1"/>
      <c r="AAW275" s="1"/>
      <c r="AAX275" s="1"/>
      <c r="AAY275" s="1"/>
      <c r="AAZ275" s="1"/>
      <c r="ABA275" s="1"/>
      <c r="ABB275" s="1"/>
      <c r="ABC275" s="1"/>
      <c r="ABD275" s="1"/>
      <c r="ABE275" s="1"/>
      <c r="ABF275" s="1"/>
      <c r="ABG275" s="1"/>
      <c r="ABH275" s="1"/>
      <c r="ABI275" s="1"/>
      <c r="ABJ275" s="1"/>
      <c r="ABK275" s="1"/>
      <c r="ABL275" s="1"/>
      <c r="ABM275" s="1"/>
      <c r="ABN275" s="1"/>
      <c r="ABO275" s="1"/>
      <c r="ABP275" s="1"/>
      <c r="ABQ275" s="1"/>
      <c r="ABR275" s="1"/>
      <c r="ABS275" s="1"/>
      <c r="ABT275" s="1"/>
      <c r="ABU275" s="1"/>
      <c r="ABV275" s="1"/>
      <c r="ABW275" s="1"/>
      <c r="ABX275" s="1"/>
      <c r="ABY275" s="1"/>
      <c r="ABZ275" s="1"/>
      <c r="ACA275" s="1"/>
      <c r="ACB275" s="1"/>
      <c r="ACC275" s="1"/>
      <c r="ACD275" s="1"/>
      <c r="ACE275" s="1"/>
      <c r="ACF275" s="1"/>
      <c r="ACG275" s="1"/>
      <c r="ACH275" s="1"/>
      <c r="ACI275" s="1"/>
      <c r="ACJ275" s="1"/>
      <c r="ACK275" s="1"/>
      <c r="ACL275" s="1"/>
      <c r="ACM275" s="1"/>
      <c r="ACN275" s="1"/>
      <c r="ACO275" s="1"/>
      <c r="ACP275" s="1"/>
      <c r="ACQ275" s="1"/>
      <c r="ACR275" s="1"/>
      <c r="ACS275" s="1"/>
      <c r="ACT275" s="1"/>
      <c r="ACU275" s="1"/>
      <c r="ACV275" s="1"/>
      <c r="ACW275" s="1"/>
      <c r="ACX275" s="1"/>
      <c r="ACY275" s="1"/>
      <c r="ACZ275" s="1"/>
      <c r="ADA275" s="1"/>
      <c r="ADB275" s="1"/>
      <c r="ADC275" s="1"/>
      <c r="ADD275" s="1"/>
      <c r="ADE275" s="1"/>
      <c r="ADF275" s="1"/>
      <c r="ADG275" s="1"/>
      <c r="ADH275" s="1"/>
      <c r="ADI275" s="1"/>
      <c r="ADJ275" s="1"/>
      <c r="ADK275" s="1"/>
      <c r="ADL275" s="1"/>
      <c r="ADM275" s="1"/>
      <c r="ADN275" s="1"/>
      <c r="ADO275" s="1"/>
      <c r="ADP275" s="1"/>
      <c r="ADQ275" s="1"/>
      <c r="ADR275" s="1"/>
      <c r="ADS275" s="1"/>
      <c r="ADT275" s="1"/>
      <c r="ADU275" s="1"/>
      <c r="ADV275" s="1"/>
      <c r="ADW275" s="1"/>
      <c r="ADX275" s="1"/>
      <c r="ADY275" s="1"/>
      <c r="ADZ275" s="1"/>
      <c r="AEA275" s="1"/>
      <c r="AEB275" s="1"/>
      <c r="AEC275" s="1"/>
      <c r="AED275" s="1"/>
      <c r="AEE275" s="1"/>
      <c r="AEF275" s="1"/>
      <c r="AEG275" s="1"/>
      <c r="AEH275" s="1"/>
      <c r="AEI275" s="1"/>
      <c r="AEJ275" s="1"/>
      <c r="AEK275" s="1"/>
      <c r="AEL275" s="1"/>
      <c r="AEM275" s="1"/>
      <c r="AEN275" s="1"/>
      <c r="AEO275" s="1"/>
      <c r="AEP275" s="1"/>
      <c r="AEQ275" s="1"/>
      <c r="AER275" s="1"/>
      <c r="AES275" s="1"/>
      <c r="AET275" s="1"/>
      <c r="AEU275" s="1"/>
      <c r="AEV275" s="1"/>
      <c r="AEW275" s="1"/>
      <c r="AEX275" s="1"/>
      <c r="AEY275" s="1"/>
      <c r="AEZ275" s="1"/>
      <c r="AFA275" s="1"/>
      <c r="AFB275" s="1"/>
      <c r="AFC275" s="1"/>
      <c r="AFD275" s="1"/>
      <c r="AFE275" s="1"/>
      <c r="AFF275" s="1"/>
      <c r="AFG275" s="1"/>
      <c r="AFH275" s="1"/>
      <c r="AFI275" s="1"/>
      <c r="AFJ275" s="1"/>
      <c r="AFK275" s="1"/>
      <c r="AFL275" s="1"/>
      <c r="AFM275" s="1"/>
      <c r="AFN275" s="1"/>
      <c r="AFO275" s="1"/>
      <c r="AFP275" s="1"/>
      <c r="AFQ275" s="1"/>
      <c r="AFR275" s="1"/>
      <c r="AFS275" s="1"/>
      <c r="AFT275" s="1"/>
      <c r="AFU275" s="1"/>
      <c r="AFV275" s="1"/>
      <c r="AFW275" s="1"/>
      <c r="AFX275" s="1"/>
      <c r="AFY275" s="1"/>
      <c r="AFZ275" s="1"/>
      <c r="AGA275" s="1"/>
      <c r="AGB275" s="1"/>
      <c r="AGC275" s="1"/>
      <c r="AGD275" s="1"/>
      <c r="AGE275" s="1"/>
      <c r="AGF275" s="1"/>
      <c r="AGG275" s="1"/>
      <c r="AGH275" s="1"/>
      <c r="AGI275" s="1"/>
      <c r="AGJ275" s="1"/>
      <c r="AGK275" s="1"/>
      <c r="AGL275" s="1"/>
      <c r="AGM275" s="1"/>
      <c r="AGN275" s="1"/>
      <c r="AGO275" s="1"/>
      <c r="AGP275" s="1"/>
      <c r="AGQ275" s="1"/>
      <c r="AGR275" s="1"/>
      <c r="AGS275" s="1"/>
      <c r="AGT275" s="1"/>
      <c r="AGU275" s="1"/>
      <c r="AGV275" s="1"/>
      <c r="AGW275" s="1"/>
      <c r="AGX275" s="1"/>
      <c r="AGY275" s="1"/>
      <c r="AGZ275" s="1"/>
      <c r="AHA275" s="1"/>
      <c r="AHB275" s="1"/>
      <c r="AHC275" s="1"/>
      <c r="AHD275" s="1"/>
      <c r="AHE275" s="1"/>
      <c r="AHF275" s="1"/>
      <c r="AHG275" s="1"/>
      <c r="AHH275" s="1"/>
      <c r="AHI275" s="1"/>
      <c r="AHJ275" s="1"/>
      <c r="AHK275" s="1"/>
      <c r="AHL275" s="1"/>
      <c r="AHM275" s="1"/>
      <c r="AHN275" s="1"/>
      <c r="AHO275" s="1"/>
      <c r="AHP275" s="1"/>
      <c r="AHQ275" s="1"/>
      <c r="AHR275" s="1"/>
      <c r="AHS275" s="1"/>
      <c r="AHT275" s="1"/>
      <c r="AHU275" s="1"/>
      <c r="AHV275" s="1"/>
      <c r="AHW275" s="1"/>
      <c r="AHX275" s="1"/>
      <c r="AHY275" s="1"/>
      <c r="AHZ275" s="1"/>
      <c r="AIA275" s="1"/>
      <c r="AIB275" s="1"/>
      <c r="AIC275" s="1"/>
      <c r="AID275" s="1"/>
      <c r="AIE275" s="1"/>
      <c r="AIF275" s="1"/>
      <c r="AIG275" s="1"/>
      <c r="AIH275" s="1"/>
      <c r="AII275" s="1"/>
      <c r="AIJ275" s="1"/>
      <c r="AIK275" s="1"/>
      <c r="AIL275" s="1"/>
      <c r="AIM275" s="1"/>
      <c r="AIN275" s="1"/>
      <c r="AIO275" s="1"/>
      <c r="AIP275" s="1"/>
      <c r="AIQ275" s="1"/>
      <c r="AIR275" s="1"/>
      <c r="AIS275" s="1"/>
      <c r="AIT275" s="1"/>
      <c r="AIU275" s="1"/>
      <c r="AIV275" s="1"/>
      <c r="AIW275" s="1"/>
      <c r="AIX275" s="1"/>
      <c r="AIY275" s="1"/>
      <c r="AIZ275" s="1"/>
      <c r="AJA275" s="1"/>
      <c r="AJB275" s="1"/>
      <c r="AJC275" s="1"/>
      <c r="AJD275" s="1"/>
      <c r="AJE275" s="1"/>
      <c r="AJF275" s="1"/>
      <c r="AJG275" s="1"/>
      <c r="AJH275" s="1"/>
      <c r="AJI275" s="1"/>
      <c r="AJJ275" s="1"/>
      <c r="AJK275" s="1"/>
      <c r="AJL275" s="1"/>
      <c r="AJM275" s="1"/>
      <c r="AJN275" s="1"/>
      <c r="AJO275" s="1"/>
      <c r="AJP275" s="1"/>
      <c r="AJQ275" s="1"/>
      <c r="AJR275" s="1"/>
      <c r="AJS275" s="1"/>
      <c r="AJT275" s="1"/>
      <c r="AJU275" s="1"/>
      <c r="AJV275" s="1"/>
      <c r="AJW275" s="1"/>
      <c r="AJX275" s="1"/>
      <c r="AJY275" s="1"/>
      <c r="AJZ275" s="1"/>
      <c r="AKA275" s="1"/>
      <c r="AKB275" s="1"/>
      <c r="AKC275" s="1"/>
      <c r="AKD275" s="1"/>
      <c r="AKE275" s="1"/>
      <c r="AKF275" s="1"/>
      <c r="AKG275" s="1"/>
      <c r="AKH275" s="1"/>
      <c r="AKI275" s="1"/>
      <c r="AKJ275" s="1"/>
      <c r="AKK275" s="1"/>
      <c r="AKL275" s="1"/>
      <c r="AKM275" s="1"/>
      <c r="AKN275" s="1"/>
      <c r="AKO275" s="1"/>
      <c r="AKP275" s="1"/>
      <c r="AKQ275" s="1"/>
      <c r="AKR275" s="1"/>
      <c r="AKS275" s="1"/>
      <c r="AKT275" s="1"/>
      <c r="AKU275" s="1"/>
      <c r="AKV275" s="1"/>
      <c r="AKW275" s="1"/>
      <c r="AKX275" s="1"/>
      <c r="AKY275" s="1"/>
      <c r="AKZ275" s="1"/>
      <c r="ALA275" s="1"/>
      <c r="ALB275" s="1"/>
      <c r="ALC275" s="1"/>
      <c r="ALD275" s="1"/>
      <c r="ALE275" s="1"/>
      <c r="ALF275" s="1"/>
      <c r="ALG275" s="1"/>
      <c r="ALH275" s="1"/>
      <c r="ALI275" s="1"/>
      <c r="ALJ275" s="1"/>
      <c r="ALK275" s="1"/>
      <c r="ALL275" s="1"/>
      <c r="ALM275" s="1"/>
      <c r="ALN275" s="1"/>
      <c r="ALO275" s="1"/>
      <c r="ALP275" s="2"/>
      <c r="ALQ275" s="2"/>
      <c r="ALR275" s="2"/>
      <c r="ALS275" s="2"/>
      <c r="ALT275" s="2"/>
      <c r="ALU275" s="2"/>
      <c r="ALV275" s="2"/>
      <c r="ALW275" s="2"/>
      <c r="ALX275" s="2"/>
      <c r="ALY275" s="2"/>
      <c r="ALZ275" s="2"/>
      <c r="AMA275" s="2"/>
      <c r="AMB275" s="2"/>
      <c r="AMC275" s="2"/>
      <c r="AMD275" s="2"/>
      <c r="AME275" s="2"/>
      <c r="AMF275" s="2"/>
      <c r="AMG275" s="2"/>
      <c r="AMH275" s="2"/>
      <c r="AMI275" s="2"/>
      <c r="AMJ275" s="2"/>
      <c r="AMK275" s="2"/>
      <c r="AML275" s="2"/>
    </row>
    <row r="276" s="113" customFormat="true" ht="48.5" hidden="false" customHeight="false" outlineLevel="0" collapsed="false">
      <c r="A276" s="96"/>
      <c r="B276" s="86"/>
      <c r="C276" s="30" t="s">
        <v>249</v>
      </c>
      <c r="D276" s="139" t="s">
        <v>371</v>
      </c>
      <c r="E276" s="138" t="s">
        <v>29</v>
      </c>
      <c r="F276" s="138" t="s">
        <v>16</v>
      </c>
      <c r="G276" s="79" t="n">
        <v>6500000000</v>
      </c>
      <c r="H276" s="80"/>
      <c r="I276" s="141" t="n">
        <f aca="false">SUM(J276:P276)</f>
        <v>185300</v>
      </c>
      <c r="J276" s="141"/>
      <c r="K276" s="74"/>
      <c r="L276" s="74"/>
      <c r="M276" s="74"/>
      <c r="N276" s="74"/>
      <c r="O276" s="141" t="n">
        <f aca="false">O277</f>
        <v>185300</v>
      </c>
      <c r="P276" s="142"/>
      <c r="Q276" s="99"/>
      <c r="R276" s="99"/>
      <c r="S276" s="99"/>
      <c r="T276" s="99"/>
      <c r="U276" s="99"/>
      <c r="V276" s="99"/>
      <c r="W276" s="99"/>
      <c r="X276" s="99"/>
      <c r="Y276" s="99"/>
      <c r="Z276" s="99"/>
      <c r="AA276" s="99"/>
      <c r="AB276" s="99"/>
      <c r="AC276" s="99"/>
      <c r="AD276" s="99"/>
      <c r="AE276" s="99"/>
      <c r="AF276" s="99"/>
      <c r="AG276" s="99"/>
      <c r="AH276" s="99"/>
      <c r="AI276" s="99"/>
      <c r="AJ276" s="99"/>
      <c r="AK276" s="99"/>
      <c r="AL276" s="99"/>
      <c r="AM276" s="99"/>
      <c r="AN276" s="99"/>
      <c r="AO276" s="99"/>
      <c r="AP276" s="99"/>
      <c r="AQ276" s="99"/>
      <c r="AR276" s="99"/>
      <c r="AS276" s="99"/>
      <c r="AT276" s="99"/>
      <c r="AU276" s="99"/>
      <c r="AV276" s="99"/>
      <c r="AW276" s="99"/>
      <c r="AX276" s="99"/>
      <c r="AY276" s="99"/>
      <c r="AZ276" s="99"/>
      <c r="BA276" s="99"/>
      <c r="BB276" s="99"/>
      <c r="BC276" s="99"/>
      <c r="BD276" s="99"/>
      <c r="BE276" s="99"/>
      <c r="BF276" s="99"/>
      <c r="BG276" s="99"/>
      <c r="BH276" s="99"/>
      <c r="BI276" s="99"/>
      <c r="BJ276" s="99"/>
      <c r="BK276" s="99"/>
      <c r="BL276" s="99"/>
      <c r="BM276" s="99"/>
      <c r="BN276" s="99"/>
      <c r="BO276" s="99"/>
      <c r="BP276" s="99"/>
      <c r="BQ276" s="99"/>
      <c r="BR276" s="99"/>
      <c r="BS276" s="99"/>
      <c r="BT276" s="99"/>
      <c r="BU276" s="99"/>
      <c r="BV276" s="99"/>
      <c r="BW276" s="99"/>
      <c r="BX276" s="99"/>
      <c r="BY276" s="99"/>
      <c r="BZ276" s="99"/>
      <c r="CA276" s="99"/>
      <c r="CB276" s="99"/>
      <c r="CC276" s="99"/>
      <c r="CD276" s="99"/>
      <c r="CE276" s="99"/>
      <c r="CF276" s="99"/>
      <c r="CG276" s="99"/>
      <c r="CH276" s="99"/>
      <c r="CI276" s="99"/>
      <c r="CJ276" s="99"/>
      <c r="CK276" s="99"/>
      <c r="CL276" s="99"/>
      <c r="CM276" s="99"/>
      <c r="CN276" s="99"/>
      <c r="CO276" s="99"/>
      <c r="CP276" s="99"/>
      <c r="CQ276" s="99"/>
      <c r="CR276" s="99"/>
      <c r="CS276" s="99"/>
      <c r="CT276" s="99"/>
      <c r="CU276" s="99"/>
      <c r="CV276" s="99"/>
      <c r="CW276" s="99"/>
      <c r="CX276" s="99"/>
      <c r="CY276" s="99"/>
      <c r="CZ276" s="99"/>
      <c r="DA276" s="99"/>
      <c r="DB276" s="99"/>
      <c r="DC276" s="99"/>
      <c r="DD276" s="99"/>
      <c r="DE276" s="99"/>
      <c r="DF276" s="99"/>
      <c r="DG276" s="99"/>
      <c r="DH276" s="99"/>
      <c r="DI276" s="99"/>
      <c r="DJ276" s="99"/>
      <c r="DK276" s="99"/>
      <c r="DL276" s="99"/>
      <c r="DM276" s="99"/>
      <c r="DN276" s="99"/>
      <c r="DO276" s="99"/>
      <c r="DP276" s="99"/>
      <c r="DQ276" s="99"/>
      <c r="DR276" s="99"/>
      <c r="DS276" s="99"/>
      <c r="DT276" s="99"/>
      <c r="DU276" s="99"/>
      <c r="DV276" s="99"/>
      <c r="DW276" s="99"/>
      <c r="DX276" s="99"/>
      <c r="DY276" s="99"/>
      <c r="DZ276" s="99"/>
      <c r="EA276" s="99"/>
      <c r="EB276" s="99"/>
      <c r="EC276" s="99"/>
      <c r="ED276" s="99"/>
      <c r="EE276" s="99"/>
      <c r="EF276" s="99"/>
      <c r="EG276" s="99"/>
      <c r="EH276" s="99"/>
      <c r="EI276" s="99"/>
      <c r="EJ276" s="99"/>
      <c r="EK276" s="99"/>
      <c r="EL276" s="99"/>
      <c r="EM276" s="99"/>
      <c r="EN276" s="99"/>
      <c r="EO276" s="99"/>
      <c r="EP276" s="99"/>
      <c r="EQ276" s="99"/>
      <c r="ER276" s="99"/>
      <c r="ES276" s="99"/>
      <c r="ET276" s="99"/>
      <c r="EU276" s="99"/>
      <c r="EV276" s="99"/>
      <c r="EW276" s="99"/>
      <c r="EX276" s="99"/>
      <c r="EY276" s="99"/>
      <c r="EZ276" s="99"/>
      <c r="FA276" s="99"/>
      <c r="FB276" s="99"/>
      <c r="FC276" s="99"/>
      <c r="FD276" s="99"/>
      <c r="FE276" s="99"/>
      <c r="FF276" s="99"/>
      <c r="FG276" s="99"/>
      <c r="FH276" s="99"/>
      <c r="FI276" s="99"/>
      <c r="FJ276" s="99"/>
      <c r="FK276" s="99"/>
      <c r="FL276" s="99"/>
      <c r="FM276" s="99"/>
      <c r="FN276" s="99"/>
      <c r="FO276" s="99"/>
      <c r="FP276" s="99"/>
      <c r="FQ276" s="99"/>
      <c r="FR276" s="99"/>
      <c r="FS276" s="99"/>
      <c r="FT276" s="99"/>
      <c r="FU276" s="99"/>
      <c r="FV276" s="99"/>
      <c r="FW276" s="99"/>
      <c r="FX276" s="99"/>
      <c r="FY276" s="99"/>
      <c r="FZ276" s="99"/>
      <c r="GA276" s="99"/>
      <c r="GB276" s="99"/>
      <c r="GC276" s="99"/>
      <c r="GD276" s="99"/>
      <c r="GE276" s="99"/>
      <c r="GF276" s="99"/>
      <c r="GG276" s="99"/>
      <c r="GH276" s="99"/>
      <c r="GI276" s="99"/>
      <c r="GJ276" s="99"/>
      <c r="GK276" s="99"/>
      <c r="GL276" s="99"/>
      <c r="GM276" s="99"/>
      <c r="GN276" s="99"/>
      <c r="GO276" s="99"/>
      <c r="GP276" s="99"/>
      <c r="GQ276" s="99"/>
      <c r="GR276" s="99"/>
      <c r="GS276" s="99"/>
      <c r="GT276" s="99"/>
      <c r="GU276" s="99"/>
      <c r="GV276" s="99"/>
      <c r="GW276" s="99"/>
      <c r="GX276" s="99"/>
      <c r="GY276" s="99"/>
      <c r="GZ276" s="99"/>
      <c r="HA276" s="99"/>
      <c r="HB276" s="99"/>
      <c r="HC276" s="99"/>
      <c r="HD276" s="99"/>
      <c r="HE276" s="99"/>
      <c r="HF276" s="99"/>
      <c r="HG276" s="99"/>
      <c r="HH276" s="99"/>
      <c r="HI276" s="99"/>
      <c r="HJ276" s="99"/>
      <c r="HK276" s="99"/>
      <c r="HL276" s="99"/>
      <c r="HM276" s="99"/>
      <c r="HN276" s="99"/>
      <c r="HO276" s="99"/>
      <c r="HP276" s="99"/>
      <c r="HQ276" s="99"/>
      <c r="HR276" s="99"/>
      <c r="HS276" s="99"/>
      <c r="HT276" s="99"/>
      <c r="HU276" s="99"/>
      <c r="HV276" s="99"/>
      <c r="HW276" s="99"/>
      <c r="HX276" s="99"/>
      <c r="HY276" s="99"/>
      <c r="HZ276" s="99"/>
      <c r="IA276" s="99"/>
      <c r="IB276" s="99"/>
      <c r="IC276" s="99"/>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c r="NM276" s="1"/>
      <c r="NN276" s="1"/>
      <c r="NO276" s="1"/>
      <c r="NP276" s="1"/>
      <c r="NQ276" s="1"/>
      <c r="NR276" s="1"/>
      <c r="NS276" s="1"/>
      <c r="NT276" s="1"/>
      <c r="NU276" s="1"/>
      <c r="NV276" s="1"/>
      <c r="NW276" s="1"/>
      <c r="NX276" s="1"/>
      <c r="NY276" s="1"/>
      <c r="NZ276" s="1"/>
      <c r="OA276" s="1"/>
      <c r="OB276" s="1"/>
      <c r="OC276" s="1"/>
      <c r="OD276" s="1"/>
      <c r="OE276" s="1"/>
      <c r="OF276" s="1"/>
      <c r="OG276" s="1"/>
      <c r="OH276" s="1"/>
      <c r="OI276" s="1"/>
      <c r="OJ276" s="1"/>
      <c r="OK276" s="1"/>
      <c r="OL276" s="1"/>
      <c r="OM276" s="1"/>
      <c r="ON276" s="1"/>
      <c r="OO276" s="1"/>
      <c r="OP276" s="1"/>
      <c r="OQ276" s="1"/>
      <c r="OR276" s="1"/>
      <c r="OS276" s="1"/>
      <c r="OT276" s="1"/>
      <c r="OU276" s="1"/>
      <c r="OV276" s="1"/>
      <c r="OW276" s="1"/>
      <c r="OX276" s="1"/>
      <c r="OY276" s="1"/>
      <c r="OZ276" s="1"/>
      <c r="PA276" s="1"/>
      <c r="PB276" s="1"/>
      <c r="PC276" s="1"/>
      <c r="PD276" s="1"/>
      <c r="PE276" s="1"/>
      <c r="PF276" s="1"/>
      <c r="PG276" s="1"/>
      <c r="PH276" s="1"/>
      <c r="PI276" s="1"/>
      <c r="PJ276" s="1"/>
      <c r="PK276" s="1"/>
      <c r="PL276" s="1"/>
      <c r="PM276" s="1"/>
      <c r="PN276" s="1"/>
      <c r="PO276" s="1"/>
      <c r="PP276" s="1"/>
      <c r="PQ276" s="1"/>
      <c r="PR276" s="1"/>
      <c r="PS276" s="1"/>
      <c r="PT276" s="1"/>
      <c r="PU276" s="1"/>
      <c r="PV276" s="1"/>
      <c r="PW276" s="1"/>
      <c r="PX276" s="1"/>
      <c r="PY276" s="1"/>
      <c r="PZ276" s="1"/>
      <c r="QA276" s="1"/>
      <c r="QB276" s="1"/>
      <c r="QC276" s="1"/>
      <c r="QD276" s="1"/>
      <c r="QE276" s="1"/>
      <c r="QF276" s="1"/>
      <c r="QG276" s="1"/>
      <c r="QH276" s="1"/>
      <c r="QI276" s="1"/>
      <c r="QJ276" s="1"/>
      <c r="QK276" s="1"/>
      <c r="QL276" s="1"/>
      <c r="QM276" s="1"/>
      <c r="QN276" s="1"/>
      <c r="QO276" s="1"/>
      <c r="QP276" s="1"/>
      <c r="QQ276" s="1"/>
      <c r="QR276" s="1"/>
      <c r="QS276" s="1"/>
      <c r="QT276" s="1"/>
      <c r="QU276" s="1"/>
      <c r="QV276" s="1"/>
      <c r="QW276" s="1"/>
      <c r="QX276" s="1"/>
      <c r="QY276" s="1"/>
      <c r="QZ276" s="1"/>
      <c r="RA276" s="1"/>
      <c r="RB276" s="1"/>
      <c r="RC276" s="1"/>
      <c r="RD276" s="1"/>
      <c r="RE276" s="1"/>
      <c r="RF276" s="1"/>
      <c r="RG276" s="1"/>
      <c r="RH276" s="1"/>
      <c r="RI276" s="1"/>
      <c r="RJ276" s="1"/>
      <c r="RK276" s="1"/>
      <c r="RL276" s="1"/>
      <c r="RM276" s="1"/>
      <c r="RN276" s="1"/>
      <c r="RO276" s="1"/>
      <c r="RP276" s="1"/>
      <c r="RQ276" s="1"/>
      <c r="RR276" s="1"/>
      <c r="RS276" s="1"/>
      <c r="RT276" s="1"/>
      <c r="RU276" s="1"/>
      <c r="RV276" s="1"/>
      <c r="RW276" s="1"/>
      <c r="RX276" s="1"/>
      <c r="RY276" s="1"/>
      <c r="RZ276" s="1"/>
      <c r="SA276" s="1"/>
      <c r="SB276" s="1"/>
      <c r="SC276" s="1"/>
      <c r="SD276" s="1"/>
      <c r="SE276" s="1"/>
      <c r="SF276" s="1"/>
      <c r="SG276" s="1"/>
      <c r="SH276" s="1"/>
      <c r="SI276" s="1"/>
      <c r="SJ276" s="1"/>
      <c r="SK276" s="1"/>
      <c r="SL276" s="1"/>
      <c r="SM276" s="1"/>
      <c r="SN276" s="1"/>
      <c r="SO276" s="1"/>
      <c r="SP276" s="1"/>
      <c r="SQ276" s="1"/>
      <c r="SR276" s="1"/>
      <c r="SS276" s="1"/>
      <c r="ST276" s="1"/>
      <c r="SU276" s="1"/>
      <c r="SV276" s="1"/>
      <c r="SW276" s="1"/>
      <c r="SX276" s="1"/>
      <c r="SY276" s="1"/>
      <c r="SZ276" s="1"/>
      <c r="TA276" s="1"/>
      <c r="TB276" s="1"/>
      <c r="TC276" s="1"/>
      <c r="TD276" s="1"/>
      <c r="TE276" s="1"/>
      <c r="TF276" s="1"/>
      <c r="TG276" s="1"/>
      <c r="TH276" s="1"/>
      <c r="TI276" s="1"/>
      <c r="TJ276" s="1"/>
      <c r="TK276" s="1"/>
      <c r="TL276" s="1"/>
      <c r="TM276" s="1"/>
      <c r="TN276" s="1"/>
      <c r="TO276" s="1"/>
      <c r="TP276" s="1"/>
      <c r="TQ276" s="1"/>
      <c r="TR276" s="1"/>
      <c r="TS276" s="1"/>
      <c r="TT276" s="1"/>
      <c r="TU276" s="1"/>
      <c r="TV276" s="1"/>
      <c r="TW276" s="1"/>
      <c r="TX276" s="1"/>
      <c r="TY276" s="1"/>
      <c r="TZ276" s="1"/>
      <c r="UA276" s="1"/>
      <c r="UB276" s="1"/>
      <c r="UC276" s="1"/>
      <c r="UD276" s="1"/>
      <c r="UE276" s="1"/>
      <c r="UF276" s="1"/>
      <c r="UG276" s="1"/>
      <c r="UH276" s="1"/>
      <c r="UI276" s="1"/>
      <c r="UJ276" s="1"/>
      <c r="UK276" s="1"/>
      <c r="UL276" s="1"/>
      <c r="UM276" s="1"/>
      <c r="UN276" s="1"/>
      <c r="UO276" s="1"/>
      <c r="UP276" s="1"/>
      <c r="UQ276" s="1"/>
      <c r="UR276" s="1"/>
      <c r="US276" s="1"/>
      <c r="UT276" s="1"/>
      <c r="UU276" s="1"/>
      <c r="UV276" s="1"/>
      <c r="UW276" s="1"/>
      <c r="UX276" s="1"/>
      <c r="UY276" s="1"/>
      <c r="UZ276" s="1"/>
      <c r="VA276" s="1"/>
      <c r="VB276" s="1"/>
      <c r="VC276" s="1"/>
      <c r="VD276" s="1"/>
      <c r="VE276" s="1"/>
      <c r="VF276" s="1"/>
      <c r="VG276" s="1"/>
      <c r="VH276" s="1"/>
      <c r="VI276" s="1"/>
      <c r="VJ276" s="1"/>
      <c r="VK276" s="1"/>
      <c r="VL276" s="1"/>
      <c r="VM276" s="1"/>
      <c r="VN276" s="1"/>
      <c r="VO276" s="1"/>
      <c r="VP276" s="1"/>
      <c r="VQ276" s="1"/>
      <c r="VR276" s="1"/>
      <c r="VS276" s="1"/>
      <c r="VT276" s="1"/>
      <c r="VU276" s="1"/>
      <c r="VV276" s="1"/>
      <c r="VW276" s="1"/>
      <c r="VX276" s="1"/>
      <c r="VY276" s="1"/>
      <c r="VZ276" s="1"/>
      <c r="WA276" s="1"/>
      <c r="WB276" s="1"/>
      <c r="WC276" s="1"/>
      <c r="WD276" s="1"/>
      <c r="WE276" s="1"/>
      <c r="WF276" s="1"/>
      <c r="WG276" s="1"/>
      <c r="WH276" s="1"/>
      <c r="WI276" s="1"/>
      <c r="WJ276" s="1"/>
      <c r="WK276" s="1"/>
      <c r="WL276" s="1"/>
      <c r="WM276" s="1"/>
      <c r="WN276" s="1"/>
      <c r="WO276" s="1"/>
      <c r="WP276" s="1"/>
      <c r="WQ276" s="1"/>
      <c r="WR276" s="1"/>
      <c r="WS276" s="1"/>
      <c r="WT276" s="1"/>
      <c r="WU276" s="1"/>
      <c r="WV276" s="1"/>
      <c r="WW276" s="1"/>
      <c r="WX276" s="1"/>
      <c r="WY276" s="1"/>
      <c r="WZ276" s="1"/>
      <c r="XA276" s="1"/>
      <c r="XB276" s="1"/>
      <c r="XC276" s="1"/>
      <c r="XD276" s="1"/>
      <c r="XE276" s="1"/>
      <c r="XF276" s="1"/>
      <c r="XG276" s="1"/>
      <c r="XH276" s="1"/>
      <c r="XI276" s="1"/>
      <c r="XJ276" s="1"/>
      <c r="XK276" s="1"/>
      <c r="XL276" s="1"/>
      <c r="XM276" s="1"/>
      <c r="XN276" s="1"/>
      <c r="XO276" s="1"/>
      <c r="XP276" s="1"/>
      <c r="XQ276" s="1"/>
      <c r="XR276" s="1"/>
      <c r="XS276" s="1"/>
      <c r="XT276" s="1"/>
      <c r="XU276" s="1"/>
      <c r="XV276" s="1"/>
      <c r="XW276" s="1"/>
      <c r="XX276" s="1"/>
      <c r="XY276" s="1"/>
      <c r="XZ276" s="1"/>
      <c r="YA276" s="1"/>
      <c r="YB276" s="1"/>
      <c r="YC276" s="1"/>
      <c r="YD276" s="1"/>
      <c r="YE276" s="1"/>
      <c r="YF276" s="1"/>
      <c r="YG276" s="1"/>
      <c r="YH276" s="1"/>
      <c r="YI276" s="1"/>
      <c r="YJ276" s="1"/>
      <c r="YK276" s="1"/>
      <c r="YL276" s="1"/>
      <c r="YM276" s="1"/>
      <c r="YN276" s="1"/>
      <c r="YO276" s="1"/>
      <c r="YP276" s="1"/>
      <c r="YQ276" s="1"/>
      <c r="YR276" s="1"/>
      <c r="YS276" s="1"/>
      <c r="YT276" s="1"/>
      <c r="YU276" s="1"/>
      <c r="YV276" s="1"/>
      <c r="YW276" s="1"/>
      <c r="YX276" s="1"/>
      <c r="YY276" s="1"/>
      <c r="YZ276" s="1"/>
      <c r="ZA276" s="1"/>
      <c r="ZB276" s="1"/>
      <c r="ZC276" s="1"/>
      <c r="ZD276" s="1"/>
      <c r="ZE276" s="1"/>
      <c r="ZF276" s="1"/>
      <c r="ZG276" s="1"/>
      <c r="ZH276" s="1"/>
      <c r="ZI276" s="1"/>
      <c r="ZJ276" s="1"/>
      <c r="ZK276" s="1"/>
      <c r="ZL276" s="1"/>
      <c r="ZM276" s="1"/>
      <c r="ZN276" s="1"/>
      <c r="ZO276" s="1"/>
      <c r="ZP276" s="1"/>
      <c r="ZQ276" s="1"/>
      <c r="ZR276" s="1"/>
      <c r="ZS276" s="1"/>
      <c r="ZT276" s="1"/>
      <c r="ZU276" s="1"/>
      <c r="ZV276" s="1"/>
      <c r="ZW276" s="1"/>
      <c r="ZX276" s="1"/>
      <c r="ZY276" s="1"/>
      <c r="ZZ276" s="1"/>
      <c r="AAA276" s="1"/>
      <c r="AAB276" s="1"/>
      <c r="AAC276" s="1"/>
      <c r="AAD276" s="1"/>
      <c r="AAE276" s="1"/>
      <c r="AAF276" s="1"/>
      <c r="AAG276" s="1"/>
      <c r="AAH276" s="1"/>
      <c r="AAI276" s="1"/>
      <c r="AAJ276" s="1"/>
      <c r="AAK276" s="1"/>
      <c r="AAL276" s="1"/>
      <c r="AAM276" s="1"/>
      <c r="AAN276" s="1"/>
      <c r="AAO276" s="1"/>
      <c r="AAP276" s="1"/>
      <c r="AAQ276" s="1"/>
      <c r="AAR276" s="1"/>
      <c r="AAS276" s="1"/>
      <c r="AAT276" s="1"/>
      <c r="AAU276" s="1"/>
      <c r="AAV276" s="1"/>
      <c r="AAW276" s="1"/>
      <c r="AAX276" s="1"/>
      <c r="AAY276" s="1"/>
      <c r="AAZ276" s="1"/>
      <c r="ABA276" s="1"/>
      <c r="ABB276" s="1"/>
      <c r="ABC276" s="1"/>
      <c r="ABD276" s="1"/>
      <c r="ABE276" s="1"/>
      <c r="ABF276" s="1"/>
      <c r="ABG276" s="1"/>
      <c r="ABH276" s="1"/>
      <c r="ABI276" s="1"/>
      <c r="ABJ276" s="1"/>
      <c r="ABK276" s="1"/>
      <c r="ABL276" s="1"/>
      <c r="ABM276" s="1"/>
      <c r="ABN276" s="1"/>
      <c r="ABO276" s="1"/>
      <c r="ABP276" s="1"/>
      <c r="ABQ276" s="1"/>
      <c r="ABR276" s="1"/>
      <c r="ABS276" s="1"/>
      <c r="ABT276" s="1"/>
      <c r="ABU276" s="1"/>
      <c r="ABV276" s="1"/>
      <c r="ABW276" s="1"/>
      <c r="ABX276" s="1"/>
      <c r="ABY276" s="1"/>
      <c r="ABZ276" s="1"/>
      <c r="ACA276" s="1"/>
      <c r="ACB276" s="1"/>
      <c r="ACC276" s="1"/>
      <c r="ACD276" s="1"/>
      <c r="ACE276" s="1"/>
      <c r="ACF276" s="1"/>
      <c r="ACG276" s="1"/>
      <c r="ACH276" s="1"/>
      <c r="ACI276" s="1"/>
      <c r="ACJ276" s="1"/>
      <c r="ACK276" s="1"/>
      <c r="ACL276" s="1"/>
      <c r="ACM276" s="1"/>
      <c r="ACN276" s="1"/>
      <c r="ACO276" s="1"/>
      <c r="ACP276" s="1"/>
      <c r="ACQ276" s="1"/>
      <c r="ACR276" s="1"/>
      <c r="ACS276" s="1"/>
      <c r="ACT276" s="1"/>
      <c r="ACU276" s="1"/>
      <c r="ACV276" s="1"/>
      <c r="ACW276" s="1"/>
      <c r="ACX276" s="1"/>
      <c r="ACY276" s="1"/>
      <c r="ACZ276" s="1"/>
      <c r="ADA276" s="1"/>
      <c r="ADB276" s="1"/>
      <c r="ADC276" s="1"/>
      <c r="ADD276" s="1"/>
      <c r="ADE276" s="1"/>
      <c r="ADF276" s="1"/>
      <c r="ADG276" s="1"/>
      <c r="ADH276" s="1"/>
      <c r="ADI276" s="1"/>
      <c r="ADJ276" s="1"/>
      <c r="ADK276" s="1"/>
      <c r="ADL276" s="1"/>
      <c r="ADM276" s="1"/>
      <c r="ADN276" s="1"/>
      <c r="ADO276" s="1"/>
      <c r="ADP276" s="1"/>
      <c r="ADQ276" s="1"/>
      <c r="ADR276" s="1"/>
      <c r="ADS276" s="1"/>
      <c r="ADT276" s="1"/>
      <c r="ADU276" s="1"/>
      <c r="ADV276" s="1"/>
      <c r="ADW276" s="1"/>
      <c r="ADX276" s="1"/>
      <c r="ADY276" s="1"/>
      <c r="ADZ276" s="1"/>
      <c r="AEA276" s="1"/>
      <c r="AEB276" s="1"/>
      <c r="AEC276" s="1"/>
      <c r="AED276" s="1"/>
      <c r="AEE276" s="1"/>
      <c r="AEF276" s="1"/>
      <c r="AEG276" s="1"/>
      <c r="AEH276" s="1"/>
      <c r="AEI276" s="1"/>
      <c r="AEJ276" s="1"/>
      <c r="AEK276" s="1"/>
      <c r="AEL276" s="1"/>
      <c r="AEM276" s="1"/>
      <c r="AEN276" s="1"/>
      <c r="AEO276" s="1"/>
      <c r="AEP276" s="1"/>
      <c r="AEQ276" s="1"/>
      <c r="AER276" s="1"/>
      <c r="AES276" s="1"/>
      <c r="AET276" s="1"/>
      <c r="AEU276" s="1"/>
      <c r="AEV276" s="1"/>
      <c r="AEW276" s="1"/>
      <c r="AEX276" s="1"/>
      <c r="AEY276" s="1"/>
      <c r="AEZ276" s="1"/>
      <c r="AFA276" s="1"/>
      <c r="AFB276" s="1"/>
      <c r="AFC276" s="1"/>
      <c r="AFD276" s="1"/>
      <c r="AFE276" s="1"/>
      <c r="AFF276" s="1"/>
      <c r="AFG276" s="1"/>
      <c r="AFH276" s="1"/>
      <c r="AFI276" s="1"/>
      <c r="AFJ276" s="1"/>
      <c r="AFK276" s="1"/>
      <c r="AFL276" s="1"/>
      <c r="AFM276" s="1"/>
      <c r="AFN276" s="1"/>
      <c r="AFO276" s="1"/>
      <c r="AFP276" s="1"/>
      <c r="AFQ276" s="1"/>
      <c r="AFR276" s="1"/>
      <c r="AFS276" s="1"/>
      <c r="AFT276" s="1"/>
      <c r="AFU276" s="1"/>
      <c r="AFV276" s="1"/>
      <c r="AFW276" s="1"/>
      <c r="AFX276" s="1"/>
      <c r="AFY276" s="1"/>
      <c r="AFZ276" s="1"/>
      <c r="AGA276" s="1"/>
      <c r="AGB276" s="1"/>
      <c r="AGC276" s="1"/>
      <c r="AGD276" s="1"/>
      <c r="AGE276" s="1"/>
      <c r="AGF276" s="1"/>
      <c r="AGG276" s="1"/>
      <c r="AGH276" s="1"/>
      <c r="AGI276" s="1"/>
      <c r="AGJ276" s="1"/>
      <c r="AGK276" s="1"/>
      <c r="AGL276" s="1"/>
      <c r="AGM276" s="1"/>
      <c r="AGN276" s="1"/>
      <c r="AGO276" s="1"/>
      <c r="AGP276" s="1"/>
      <c r="AGQ276" s="1"/>
      <c r="AGR276" s="1"/>
      <c r="AGS276" s="1"/>
      <c r="AGT276" s="1"/>
      <c r="AGU276" s="1"/>
      <c r="AGV276" s="1"/>
      <c r="AGW276" s="1"/>
      <c r="AGX276" s="1"/>
      <c r="AGY276" s="1"/>
      <c r="AGZ276" s="1"/>
      <c r="AHA276" s="1"/>
      <c r="AHB276" s="1"/>
      <c r="AHC276" s="1"/>
      <c r="AHD276" s="1"/>
      <c r="AHE276" s="1"/>
      <c r="AHF276" s="1"/>
      <c r="AHG276" s="1"/>
      <c r="AHH276" s="1"/>
      <c r="AHI276" s="1"/>
      <c r="AHJ276" s="1"/>
      <c r="AHK276" s="1"/>
      <c r="AHL276" s="1"/>
      <c r="AHM276" s="1"/>
      <c r="AHN276" s="1"/>
      <c r="AHO276" s="1"/>
      <c r="AHP276" s="1"/>
      <c r="AHQ276" s="1"/>
      <c r="AHR276" s="1"/>
      <c r="AHS276" s="1"/>
      <c r="AHT276" s="1"/>
      <c r="AHU276" s="1"/>
      <c r="AHV276" s="1"/>
      <c r="AHW276" s="1"/>
      <c r="AHX276" s="1"/>
      <c r="AHY276" s="1"/>
      <c r="AHZ276" s="1"/>
      <c r="AIA276" s="1"/>
      <c r="AIB276" s="1"/>
      <c r="AIC276" s="1"/>
      <c r="AID276" s="1"/>
      <c r="AIE276" s="1"/>
      <c r="AIF276" s="1"/>
      <c r="AIG276" s="1"/>
      <c r="AIH276" s="1"/>
      <c r="AII276" s="1"/>
      <c r="AIJ276" s="1"/>
      <c r="AIK276" s="1"/>
      <c r="AIL276" s="1"/>
      <c r="AIM276" s="1"/>
      <c r="AIN276" s="1"/>
      <c r="AIO276" s="1"/>
      <c r="AIP276" s="1"/>
      <c r="AIQ276" s="1"/>
      <c r="AIR276" s="1"/>
      <c r="AIS276" s="1"/>
      <c r="AIT276" s="1"/>
      <c r="AIU276" s="1"/>
      <c r="AIV276" s="1"/>
      <c r="AIW276" s="1"/>
      <c r="AIX276" s="1"/>
      <c r="AIY276" s="1"/>
      <c r="AIZ276" s="1"/>
      <c r="AJA276" s="1"/>
      <c r="AJB276" s="1"/>
      <c r="AJC276" s="1"/>
      <c r="AJD276" s="1"/>
      <c r="AJE276" s="1"/>
      <c r="AJF276" s="1"/>
      <c r="AJG276" s="1"/>
      <c r="AJH276" s="1"/>
      <c r="AJI276" s="1"/>
      <c r="AJJ276" s="1"/>
      <c r="AJK276" s="1"/>
      <c r="AJL276" s="1"/>
      <c r="AJM276" s="1"/>
      <c r="AJN276" s="1"/>
      <c r="AJO276" s="1"/>
      <c r="AJP276" s="1"/>
      <c r="AJQ276" s="1"/>
      <c r="AJR276" s="1"/>
      <c r="AJS276" s="1"/>
      <c r="AJT276" s="1"/>
      <c r="AJU276" s="1"/>
      <c r="AJV276" s="1"/>
      <c r="AJW276" s="1"/>
      <c r="AJX276" s="1"/>
      <c r="AJY276" s="1"/>
      <c r="AJZ276" s="1"/>
      <c r="AKA276" s="1"/>
      <c r="AKB276" s="1"/>
      <c r="AKC276" s="1"/>
      <c r="AKD276" s="1"/>
      <c r="AKE276" s="1"/>
      <c r="AKF276" s="1"/>
      <c r="AKG276" s="1"/>
      <c r="AKH276" s="1"/>
      <c r="AKI276" s="1"/>
      <c r="AKJ276" s="1"/>
      <c r="AKK276" s="1"/>
      <c r="AKL276" s="1"/>
      <c r="AKM276" s="1"/>
      <c r="AKN276" s="1"/>
      <c r="AKO276" s="1"/>
      <c r="AKP276" s="1"/>
      <c r="AKQ276" s="1"/>
      <c r="AKR276" s="1"/>
      <c r="AKS276" s="1"/>
      <c r="AKT276" s="1"/>
      <c r="AKU276" s="1"/>
      <c r="AKV276" s="1"/>
      <c r="AKW276" s="1"/>
      <c r="AKX276" s="1"/>
      <c r="AKY276" s="1"/>
      <c r="AKZ276" s="1"/>
      <c r="ALA276" s="1"/>
      <c r="ALB276" s="1"/>
      <c r="ALC276" s="1"/>
      <c r="ALD276" s="1"/>
      <c r="ALE276" s="1"/>
      <c r="ALF276" s="1"/>
      <c r="ALG276" s="1"/>
      <c r="ALH276" s="1"/>
      <c r="ALI276" s="1"/>
      <c r="ALJ276" s="1"/>
      <c r="ALK276" s="1"/>
      <c r="ALL276" s="1"/>
      <c r="ALM276" s="1"/>
      <c r="ALN276" s="1"/>
      <c r="ALO276" s="1"/>
      <c r="ALP276" s="2"/>
      <c r="ALQ276" s="2"/>
      <c r="ALR276" s="2"/>
      <c r="ALS276" s="2"/>
      <c r="ALT276" s="2"/>
      <c r="ALU276" s="2"/>
      <c r="ALV276" s="2"/>
      <c r="ALW276" s="2"/>
      <c r="ALX276" s="2"/>
      <c r="ALY276" s="2"/>
      <c r="ALZ276" s="2"/>
      <c r="AMA276" s="2"/>
      <c r="AMB276" s="2"/>
      <c r="AMC276" s="2"/>
      <c r="AMD276" s="2"/>
      <c r="AME276" s="2"/>
      <c r="AMF276" s="2"/>
      <c r="AMG276" s="2"/>
      <c r="AMH276" s="2"/>
      <c r="AMI276" s="2"/>
      <c r="AMJ276" s="2"/>
      <c r="AMK276" s="2"/>
      <c r="AML276" s="2"/>
    </row>
    <row r="277" s="113" customFormat="true" ht="17.35" hidden="false" customHeight="false" outlineLevel="0" collapsed="false">
      <c r="A277" s="96"/>
      <c r="B277" s="86"/>
      <c r="C277" s="30" t="s">
        <v>279</v>
      </c>
      <c r="D277" s="139" t="s">
        <v>371</v>
      </c>
      <c r="E277" s="138" t="s">
        <v>29</v>
      </c>
      <c r="F277" s="138" t="s">
        <v>16</v>
      </c>
      <c r="G277" s="79" t="n">
        <v>6580000000</v>
      </c>
      <c r="H277" s="80"/>
      <c r="I277" s="141" t="n">
        <f aca="false">SUM(J277:P277)</f>
        <v>185300</v>
      </c>
      <c r="J277" s="141"/>
      <c r="K277" s="74"/>
      <c r="L277" s="74"/>
      <c r="M277" s="74"/>
      <c r="N277" s="74"/>
      <c r="O277" s="141" t="n">
        <f aca="false">O278</f>
        <v>185300</v>
      </c>
      <c r="P277" s="142"/>
      <c r="Q277" s="99"/>
      <c r="R277" s="99"/>
      <c r="S277" s="99"/>
      <c r="T277" s="99"/>
      <c r="U277" s="99"/>
      <c r="V277" s="99"/>
      <c r="W277" s="99"/>
      <c r="X277" s="99"/>
      <c r="Y277" s="99"/>
      <c r="Z277" s="99"/>
      <c r="AA277" s="99"/>
      <c r="AB277" s="99"/>
      <c r="AC277" s="99"/>
      <c r="AD277" s="99"/>
      <c r="AE277" s="99"/>
      <c r="AF277" s="99"/>
      <c r="AG277" s="99"/>
      <c r="AH277" s="99"/>
      <c r="AI277" s="99"/>
      <c r="AJ277" s="99"/>
      <c r="AK277" s="99"/>
      <c r="AL277" s="99"/>
      <c r="AM277" s="99"/>
      <c r="AN277" s="99"/>
      <c r="AO277" s="99"/>
      <c r="AP277" s="99"/>
      <c r="AQ277" s="99"/>
      <c r="AR277" s="99"/>
      <c r="AS277" s="99"/>
      <c r="AT277" s="99"/>
      <c r="AU277" s="99"/>
      <c r="AV277" s="99"/>
      <c r="AW277" s="99"/>
      <c r="AX277" s="99"/>
      <c r="AY277" s="99"/>
      <c r="AZ277" s="99"/>
      <c r="BA277" s="99"/>
      <c r="BB277" s="99"/>
      <c r="BC277" s="99"/>
      <c r="BD277" s="99"/>
      <c r="BE277" s="99"/>
      <c r="BF277" s="99"/>
      <c r="BG277" s="99"/>
      <c r="BH277" s="99"/>
      <c r="BI277" s="99"/>
      <c r="BJ277" s="99"/>
      <c r="BK277" s="99"/>
      <c r="BL277" s="99"/>
      <c r="BM277" s="99"/>
      <c r="BN277" s="99"/>
      <c r="BO277" s="99"/>
      <c r="BP277" s="99"/>
      <c r="BQ277" s="99"/>
      <c r="BR277" s="99"/>
      <c r="BS277" s="99"/>
      <c r="BT277" s="99"/>
      <c r="BU277" s="99"/>
      <c r="BV277" s="99"/>
      <c r="BW277" s="99"/>
      <c r="BX277" s="99"/>
      <c r="BY277" s="99"/>
      <c r="BZ277" s="99"/>
      <c r="CA277" s="99"/>
      <c r="CB277" s="99"/>
      <c r="CC277" s="99"/>
      <c r="CD277" s="99"/>
      <c r="CE277" s="99"/>
      <c r="CF277" s="99"/>
      <c r="CG277" s="99"/>
      <c r="CH277" s="99"/>
      <c r="CI277" s="99"/>
      <c r="CJ277" s="99"/>
      <c r="CK277" s="99"/>
      <c r="CL277" s="99"/>
      <c r="CM277" s="99"/>
      <c r="CN277" s="99"/>
      <c r="CO277" s="99"/>
      <c r="CP277" s="99"/>
      <c r="CQ277" s="99"/>
      <c r="CR277" s="99"/>
      <c r="CS277" s="99"/>
      <c r="CT277" s="99"/>
      <c r="CU277" s="99"/>
      <c r="CV277" s="99"/>
      <c r="CW277" s="99"/>
      <c r="CX277" s="99"/>
      <c r="CY277" s="99"/>
      <c r="CZ277" s="99"/>
      <c r="DA277" s="99"/>
      <c r="DB277" s="99"/>
      <c r="DC277" s="99"/>
      <c r="DD277" s="99"/>
      <c r="DE277" s="99"/>
      <c r="DF277" s="99"/>
      <c r="DG277" s="99"/>
      <c r="DH277" s="99"/>
      <c r="DI277" s="99"/>
      <c r="DJ277" s="99"/>
      <c r="DK277" s="99"/>
      <c r="DL277" s="99"/>
      <c r="DM277" s="99"/>
      <c r="DN277" s="99"/>
      <c r="DO277" s="99"/>
      <c r="DP277" s="99"/>
      <c r="DQ277" s="99"/>
      <c r="DR277" s="99"/>
      <c r="DS277" s="99"/>
      <c r="DT277" s="99"/>
      <c r="DU277" s="99"/>
      <c r="DV277" s="99"/>
      <c r="DW277" s="99"/>
      <c r="DX277" s="99"/>
      <c r="DY277" s="99"/>
      <c r="DZ277" s="99"/>
      <c r="EA277" s="99"/>
      <c r="EB277" s="99"/>
      <c r="EC277" s="99"/>
      <c r="ED277" s="99"/>
      <c r="EE277" s="99"/>
      <c r="EF277" s="99"/>
      <c r="EG277" s="99"/>
      <c r="EH277" s="99"/>
      <c r="EI277" s="99"/>
      <c r="EJ277" s="99"/>
      <c r="EK277" s="99"/>
      <c r="EL277" s="99"/>
      <c r="EM277" s="99"/>
      <c r="EN277" s="99"/>
      <c r="EO277" s="99"/>
      <c r="EP277" s="99"/>
      <c r="EQ277" s="99"/>
      <c r="ER277" s="99"/>
      <c r="ES277" s="99"/>
      <c r="ET277" s="99"/>
      <c r="EU277" s="99"/>
      <c r="EV277" s="99"/>
      <c r="EW277" s="99"/>
      <c r="EX277" s="99"/>
      <c r="EY277" s="99"/>
      <c r="EZ277" s="99"/>
      <c r="FA277" s="99"/>
      <c r="FB277" s="99"/>
      <c r="FC277" s="99"/>
      <c r="FD277" s="99"/>
      <c r="FE277" s="99"/>
      <c r="FF277" s="99"/>
      <c r="FG277" s="99"/>
      <c r="FH277" s="99"/>
      <c r="FI277" s="99"/>
      <c r="FJ277" s="99"/>
      <c r="FK277" s="99"/>
      <c r="FL277" s="99"/>
      <c r="FM277" s="99"/>
      <c r="FN277" s="99"/>
      <c r="FO277" s="99"/>
      <c r="FP277" s="99"/>
      <c r="FQ277" s="99"/>
      <c r="FR277" s="99"/>
      <c r="FS277" s="99"/>
      <c r="FT277" s="99"/>
      <c r="FU277" s="99"/>
      <c r="FV277" s="99"/>
      <c r="FW277" s="99"/>
      <c r="FX277" s="99"/>
      <c r="FY277" s="99"/>
      <c r="FZ277" s="99"/>
      <c r="GA277" s="99"/>
      <c r="GB277" s="99"/>
      <c r="GC277" s="99"/>
      <c r="GD277" s="99"/>
      <c r="GE277" s="99"/>
      <c r="GF277" s="99"/>
      <c r="GG277" s="99"/>
      <c r="GH277" s="99"/>
      <c r="GI277" s="99"/>
      <c r="GJ277" s="99"/>
      <c r="GK277" s="99"/>
      <c r="GL277" s="99"/>
      <c r="GM277" s="99"/>
      <c r="GN277" s="99"/>
      <c r="GO277" s="99"/>
      <c r="GP277" s="99"/>
      <c r="GQ277" s="99"/>
      <c r="GR277" s="99"/>
      <c r="GS277" s="99"/>
      <c r="GT277" s="99"/>
      <c r="GU277" s="99"/>
      <c r="GV277" s="99"/>
      <c r="GW277" s="99"/>
      <c r="GX277" s="99"/>
      <c r="GY277" s="99"/>
      <c r="GZ277" s="99"/>
      <c r="HA277" s="99"/>
      <c r="HB277" s="99"/>
      <c r="HC277" s="99"/>
      <c r="HD277" s="99"/>
      <c r="HE277" s="99"/>
      <c r="HF277" s="99"/>
      <c r="HG277" s="99"/>
      <c r="HH277" s="99"/>
      <c r="HI277" s="99"/>
      <c r="HJ277" s="99"/>
      <c r="HK277" s="99"/>
      <c r="HL277" s="99"/>
      <c r="HM277" s="99"/>
      <c r="HN277" s="99"/>
      <c r="HO277" s="99"/>
      <c r="HP277" s="99"/>
      <c r="HQ277" s="99"/>
      <c r="HR277" s="99"/>
      <c r="HS277" s="99"/>
      <c r="HT277" s="99"/>
      <c r="HU277" s="99"/>
      <c r="HV277" s="99"/>
      <c r="HW277" s="99"/>
      <c r="HX277" s="99"/>
      <c r="HY277" s="99"/>
      <c r="HZ277" s="99"/>
      <c r="IA277" s="99"/>
      <c r="IB277" s="99"/>
      <c r="IC277" s="99"/>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c r="NM277" s="1"/>
      <c r="NN277" s="1"/>
      <c r="NO277" s="1"/>
      <c r="NP277" s="1"/>
      <c r="NQ277" s="1"/>
      <c r="NR277" s="1"/>
      <c r="NS277" s="1"/>
      <c r="NT277" s="1"/>
      <c r="NU277" s="1"/>
      <c r="NV277" s="1"/>
      <c r="NW277" s="1"/>
      <c r="NX277" s="1"/>
      <c r="NY277" s="1"/>
      <c r="NZ277" s="1"/>
      <c r="OA277" s="1"/>
      <c r="OB277" s="1"/>
      <c r="OC277" s="1"/>
      <c r="OD277" s="1"/>
      <c r="OE277" s="1"/>
      <c r="OF277" s="1"/>
      <c r="OG277" s="1"/>
      <c r="OH277" s="1"/>
      <c r="OI277" s="1"/>
      <c r="OJ277" s="1"/>
      <c r="OK277" s="1"/>
      <c r="OL277" s="1"/>
      <c r="OM277" s="1"/>
      <c r="ON277" s="1"/>
      <c r="OO277" s="1"/>
      <c r="OP277" s="1"/>
      <c r="OQ277" s="1"/>
      <c r="OR277" s="1"/>
      <c r="OS277" s="1"/>
      <c r="OT277" s="1"/>
      <c r="OU277" s="1"/>
      <c r="OV277" s="1"/>
      <c r="OW277" s="1"/>
      <c r="OX277" s="1"/>
      <c r="OY277" s="1"/>
      <c r="OZ277" s="1"/>
      <c r="PA277" s="1"/>
      <c r="PB277" s="1"/>
      <c r="PC277" s="1"/>
      <c r="PD277" s="1"/>
      <c r="PE277" s="1"/>
      <c r="PF277" s="1"/>
      <c r="PG277" s="1"/>
      <c r="PH277" s="1"/>
      <c r="PI277" s="1"/>
      <c r="PJ277" s="1"/>
      <c r="PK277" s="1"/>
      <c r="PL277" s="1"/>
      <c r="PM277" s="1"/>
      <c r="PN277" s="1"/>
      <c r="PO277" s="1"/>
      <c r="PP277" s="1"/>
      <c r="PQ277" s="1"/>
      <c r="PR277" s="1"/>
      <c r="PS277" s="1"/>
      <c r="PT277" s="1"/>
      <c r="PU277" s="1"/>
      <c r="PV277" s="1"/>
      <c r="PW277" s="1"/>
      <c r="PX277" s="1"/>
      <c r="PY277" s="1"/>
      <c r="PZ277" s="1"/>
      <c r="QA277" s="1"/>
      <c r="QB277" s="1"/>
      <c r="QC277" s="1"/>
      <c r="QD277" s="1"/>
      <c r="QE277" s="1"/>
      <c r="QF277" s="1"/>
      <c r="QG277" s="1"/>
      <c r="QH277" s="1"/>
      <c r="QI277" s="1"/>
      <c r="QJ277" s="1"/>
      <c r="QK277" s="1"/>
      <c r="QL277" s="1"/>
      <c r="QM277" s="1"/>
      <c r="QN277" s="1"/>
      <c r="QO277" s="1"/>
      <c r="QP277" s="1"/>
      <c r="QQ277" s="1"/>
      <c r="QR277" s="1"/>
      <c r="QS277" s="1"/>
      <c r="QT277" s="1"/>
      <c r="QU277" s="1"/>
      <c r="QV277" s="1"/>
      <c r="QW277" s="1"/>
      <c r="QX277" s="1"/>
      <c r="QY277" s="1"/>
      <c r="QZ277" s="1"/>
      <c r="RA277" s="1"/>
      <c r="RB277" s="1"/>
      <c r="RC277" s="1"/>
      <c r="RD277" s="1"/>
      <c r="RE277" s="1"/>
      <c r="RF277" s="1"/>
      <c r="RG277" s="1"/>
      <c r="RH277" s="1"/>
      <c r="RI277" s="1"/>
      <c r="RJ277" s="1"/>
      <c r="RK277" s="1"/>
      <c r="RL277" s="1"/>
      <c r="RM277" s="1"/>
      <c r="RN277" s="1"/>
      <c r="RO277" s="1"/>
      <c r="RP277" s="1"/>
      <c r="RQ277" s="1"/>
      <c r="RR277" s="1"/>
      <c r="RS277" s="1"/>
      <c r="RT277" s="1"/>
      <c r="RU277" s="1"/>
      <c r="RV277" s="1"/>
      <c r="RW277" s="1"/>
      <c r="RX277" s="1"/>
      <c r="RY277" s="1"/>
      <c r="RZ277" s="1"/>
      <c r="SA277" s="1"/>
      <c r="SB277" s="1"/>
      <c r="SC277" s="1"/>
      <c r="SD277" s="1"/>
      <c r="SE277" s="1"/>
      <c r="SF277" s="1"/>
      <c r="SG277" s="1"/>
      <c r="SH277" s="1"/>
      <c r="SI277" s="1"/>
      <c r="SJ277" s="1"/>
      <c r="SK277" s="1"/>
      <c r="SL277" s="1"/>
      <c r="SM277" s="1"/>
      <c r="SN277" s="1"/>
      <c r="SO277" s="1"/>
      <c r="SP277" s="1"/>
      <c r="SQ277" s="1"/>
      <c r="SR277" s="1"/>
      <c r="SS277" s="1"/>
      <c r="ST277" s="1"/>
      <c r="SU277" s="1"/>
      <c r="SV277" s="1"/>
      <c r="SW277" s="1"/>
      <c r="SX277" s="1"/>
      <c r="SY277" s="1"/>
      <c r="SZ277" s="1"/>
      <c r="TA277" s="1"/>
      <c r="TB277" s="1"/>
      <c r="TC277" s="1"/>
      <c r="TD277" s="1"/>
      <c r="TE277" s="1"/>
      <c r="TF277" s="1"/>
      <c r="TG277" s="1"/>
      <c r="TH277" s="1"/>
      <c r="TI277" s="1"/>
      <c r="TJ277" s="1"/>
      <c r="TK277" s="1"/>
      <c r="TL277" s="1"/>
      <c r="TM277" s="1"/>
      <c r="TN277" s="1"/>
      <c r="TO277" s="1"/>
      <c r="TP277" s="1"/>
      <c r="TQ277" s="1"/>
      <c r="TR277" s="1"/>
      <c r="TS277" s="1"/>
      <c r="TT277" s="1"/>
      <c r="TU277" s="1"/>
      <c r="TV277" s="1"/>
      <c r="TW277" s="1"/>
      <c r="TX277" s="1"/>
      <c r="TY277" s="1"/>
      <c r="TZ277" s="1"/>
      <c r="UA277" s="1"/>
      <c r="UB277" s="1"/>
      <c r="UC277" s="1"/>
      <c r="UD277" s="1"/>
      <c r="UE277" s="1"/>
      <c r="UF277" s="1"/>
      <c r="UG277" s="1"/>
      <c r="UH277" s="1"/>
      <c r="UI277" s="1"/>
      <c r="UJ277" s="1"/>
      <c r="UK277" s="1"/>
      <c r="UL277" s="1"/>
      <c r="UM277" s="1"/>
      <c r="UN277" s="1"/>
      <c r="UO277" s="1"/>
      <c r="UP277" s="1"/>
      <c r="UQ277" s="1"/>
      <c r="UR277" s="1"/>
      <c r="US277" s="1"/>
      <c r="UT277" s="1"/>
      <c r="UU277" s="1"/>
      <c r="UV277" s="1"/>
      <c r="UW277" s="1"/>
      <c r="UX277" s="1"/>
      <c r="UY277" s="1"/>
      <c r="UZ277" s="1"/>
      <c r="VA277" s="1"/>
      <c r="VB277" s="1"/>
      <c r="VC277" s="1"/>
      <c r="VD277" s="1"/>
      <c r="VE277" s="1"/>
      <c r="VF277" s="1"/>
      <c r="VG277" s="1"/>
      <c r="VH277" s="1"/>
      <c r="VI277" s="1"/>
      <c r="VJ277" s="1"/>
      <c r="VK277" s="1"/>
      <c r="VL277" s="1"/>
      <c r="VM277" s="1"/>
      <c r="VN277" s="1"/>
      <c r="VO277" s="1"/>
      <c r="VP277" s="1"/>
      <c r="VQ277" s="1"/>
      <c r="VR277" s="1"/>
      <c r="VS277" s="1"/>
      <c r="VT277" s="1"/>
      <c r="VU277" s="1"/>
      <c r="VV277" s="1"/>
      <c r="VW277" s="1"/>
      <c r="VX277" s="1"/>
      <c r="VY277" s="1"/>
      <c r="VZ277" s="1"/>
      <c r="WA277" s="1"/>
      <c r="WB277" s="1"/>
      <c r="WC277" s="1"/>
      <c r="WD277" s="1"/>
      <c r="WE277" s="1"/>
      <c r="WF277" s="1"/>
      <c r="WG277" s="1"/>
      <c r="WH277" s="1"/>
      <c r="WI277" s="1"/>
      <c r="WJ277" s="1"/>
      <c r="WK277" s="1"/>
      <c r="WL277" s="1"/>
      <c r="WM277" s="1"/>
      <c r="WN277" s="1"/>
      <c r="WO277" s="1"/>
      <c r="WP277" s="1"/>
      <c r="WQ277" s="1"/>
      <c r="WR277" s="1"/>
      <c r="WS277" s="1"/>
      <c r="WT277" s="1"/>
      <c r="WU277" s="1"/>
      <c r="WV277" s="1"/>
      <c r="WW277" s="1"/>
      <c r="WX277" s="1"/>
      <c r="WY277" s="1"/>
      <c r="WZ277" s="1"/>
      <c r="XA277" s="1"/>
      <c r="XB277" s="1"/>
      <c r="XC277" s="1"/>
      <c r="XD277" s="1"/>
      <c r="XE277" s="1"/>
      <c r="XF277" s="1"/>
      <c r="XG277" s="1"/>
      <c r="XH277" s="1"/>
      <c r="XI277" s="1"/>
      <c r="XJ277" s="1"/>
      <c r="XK277" s="1"/>
      <c r="XL277" s="1"/>
      <c r="XM277" s="1"/>
      <c r="XN277" s="1"/>
      <c r="XO277" s="1"/>
      <c r="XP277" s="1"/>
      <c r="XQ277" s="1"/>
      <c r="XR277" s="1"/>
      <c r="XS277" s="1"/>
      <c r="XT277" s="1"/>
      <c r="XU277" s="1"/>
      <c r="XV277" s="1"/>
      <c r="XW277" s="1"/>
      <c r="XX277" s="1"/>
      <c r="XY277" s="1"/>
      <c r="XZ277" s="1"/>
      <c r="YA277" s="1"/>
      <c r="YB277" s="1"/>
      <c r="YC277" s="1"/>
      <c r="YD277" s="1"/>
      <c r="YE277" s="1"/>
      <c r="YF277" s="1"/>
      <c r="YG277" s="1"/>
      <c r="YH277" s="1"/>
      <c r="YI277" s="1"/>
      <c r="YJ277" s="1"/>
      <c r="YK277" s="1"/>
      <c r="YL277" s="1"/>
      <c r="YM277" s="1"/>
      <c r="YN277" s="1"/>
      <c r="YO277" s="1"/>
      <c r="YP277" s="1"/>
      <c r="YQ277" s="1"/>
      <c r="YR277" s="1"/>
      <c r="YS277" s="1"/>
      <c r="YT277" s="1"/>
      <c r="YU277" s="1"/>
      <c r="YV277" s="1"/>
      <c r="YW277" s="1"/>
      <c r="YX277" s="1"/>
      <c r="YY277" s="1"/>
      <c r="YZ277" s="1"/>
      <c r="ZA277" s="1"/>
      <c r="ZB277" s="1"/>
      <c r="ZC277" s="1"/>
      <c r="ZD277" s="1"/>
      <c r="ZE277" s="1"/>
      <c r="ZF277" s="1"/>
      <c r="ZG277" s="1"/>
      <c r="ZH277" s="1"/>
      <c r="ZI277" s="1"/>
      <c r="ZJ277" s="1"/>
      <c r="ZK277" s="1"/>
      <c r="ZL277" s="1"/>
      <c r="ZM277" s="1"/>
      <c r="ZN277" s="1"/>
      <c r="ZO277" s="1"/>
      <c r="ZP277" s="1"/>
      <c r="ZQ277" s="1"/>
      <c r="ZR277" s="1"/>
      <c r="ZS277" s="1"/>
      <c r="ZT277" s="1"/>
      <c r="ZU277" s="1"/>
      <c r="ZV277" s="1"/>
      <c r="ZW277" s="1"/>
      <c r="ZX277" s="1"/>
      <c r="ZY277" s="1"/>
      <c r="ZZ277" s="1"/>
      <c r="AAA277" s="1"/>
      <c r="AAB277" s="1"/>
      <c r="AAC277" s="1"/>
      <c r="AAD277" s="1"/>
      <c r="AAE277" s="1"/>
      <c r="AAF277" s="1"/>
      <c r="AAG277" s="1"/>
      <c r="AAH277" s="1"/>
      <c r="AAI277" s="1"/>
      <c r="AAJ277" s="1"/>
      <c r="AAK277" s="1"/>
      <c r="AAL277" s="1"/>
      <c r="AAM277" s="1"/>
      <c r="AAN277" s="1"/>
      <c r="AAO277" s="1"/>
      <c r="AAP277" s="1"/>
      <c r="AAQ277" s="1"/>
      <c r="AAR277" s="1"/>
      <c r="AAS277" s="1"/>
      <c r="AAT277" s="1"/>
      <c r="AAU277" s="1"/>
      <c r="AAV277" s="1"/>
      <c r="AAW277" s="1"/>
      <c r="AAX277" s="1"/>
      <c r="AAY277" s="1"/>
      <c r="AAZ277" s="1"/>
      <c r="ABA277" s="1"/>
      <c r="ABB277" s="1"/>
      <c r="ABC277" s="1"/>
      <c r="ABD277" s="1"/>
      <c r="ABE277" s="1"/>
      <c r="ABF277" s="1"/>
      <c r="ABG277" s="1"/>
      <c r="ABH277" s="1"/>
      <c r="ABI277" s="1"/>
      <c r="ABJ277" s="1"/>
      <c r="ABK277" s="1"/>
      <c r="ABL277" s="1"/>
      <c r="ABM277" s="1"/>
      <c r="ABN277" s="1"/>
      <c r="ABO277" s="1"/>
      <c r="ABP277" s="1"/>
      <c r="ABQ277" s="1"/>
      <c r="ABR277" s="1"/>
      <c r="ABS277" s="1"/>
      <c r="ABT277" s="1"/>
      <c r="ABU277" s="1"/>
      <c r="ABV277" s="1"/>
      <c r="ABW277" s="1"/>
      <c r="ABX277" s="1"/>
      <c r="ABY277" s="1"/>
      <c r="ABZ277" s="1"/>
      <c r="ACA277" s="1"/>
      <c r="ACB277" s="1"/>
      <c r="ACC277" s="1"/>
      <c r="ACD277" s="1"/>
      <c r="ACE277" s="1"/>
      <c r="ACF277" s="1"/>
      <c r="ACG277" s="1"/>
      <c r="ACH277" s="1"/>
      <c r="ACI277" s="1"/>
      <c r="ACJ277" s="1"/>
      <c r="ACK277" s="1"/>
      <c r="ACL277" s="1"/>
      <c r="ACM277" s="1"/>
      <c r="ACN277" s="1"/>
      <c r="ACO277" s="1"/>
      <c r="ACP277" s="1"/>
      <c r="ACQ277" s="1"/>
      <c r="ACR277" s="1"/>
      <c r="ACS277" s="1"/>
      <c r="ACT277" s="1"/>
      <c r="ACU277" s="1"/>
      <c r="ACV277" s="1"/>
      <c r="ACW277" s="1"/>
      <c r="ACX277" s="1"/>
      <c r="ACY277" s="1"/>
      <c r="ACZ277" s="1"/>
      <c r="ADA277" s="1"/>
      <c r="ADB277" s="1"/>
      <c r="ADC277" s="1"/>
      <c r="ADD277" s="1"/>
      <c r="ADE277" s="1"/>
      <c r="ADF277" s="1"/>
      <c r="ADG277" s="1"/>
      <c r="ADH277" s="1"/>
      <c r="ADI277" s="1"/>
      <c r="ADJ277" s="1"/>
      <c r="ADK277" s="1"/>
      <c r="ADL277" s="1"/>
      <c r="ADM277" s="1"/>
      <c r="ADN277" s="1"/>
      <c r="ADO277" s="1"/>
      <c r="ADP277" s="1"/>
      <c r="ADQ277" s="1"/>
      <c r="ADR277" s="1"/>
      <c r="ADS277" s="1"/>
      <c r="ADT277" s="1"/>
      <c r="ADU277" s="1"/>
      <c r="ADV277" s="1"/>
      <c r="ADW277" s="1"/>
      <c r="ADX277" s="1"/>
      <c r="ADY277" s="1"/>
      <c r="ADZ277" s="1"/>
      <c r="AEA277" s="1"/>
      <c r="AEB277" s="1"/>
      <c r="AEC277" s="1"/>
      <c r="AED277" s="1"/>
      <c r="AEE277" s="1"/>
      <c r="AEF277" s="1"/>
      <c r="AEG277" s="1"/>
      <c r="AEH277" s="1"/>
      <c r="AEI277" s="1"/>
      <c r="AEJ277" s="1"/>
      <c r="AEK277" s="1"/>
      <c r="AEL277" s="1"/>
      <c r="AEM277" s="1"/>
      <c r="AEN277" s="1"/>
      <c r="AEO277" s="1"/>
      <c r="AEP277" s="1"/>
      <c r="AEQ277" s="1"/>
      <c r="AER277" s="1"/>
      <c r="AES277" s="1"/>
      <c r="AET277" s="1"/>
      <c r="AEU277" s="1"/>
      <c r="AEV277" s="1"/>
      <c r="AEW277" s="1"/>
      <c r="AEX277" s="1"/>
      <c r="AEY277" s="1"/>
      <c r="AEZ277" s="1"/>
      <c r="AFA277" s="1"/>
      <c r="AFB277" s="1"/>
      <c r="AFC277" s="1"/>
      <c r="AFD277" s="1"/>
      <c r="AFE277" s="1"/>
      <c r="AFF277" s="1"/>
      <c r="AFG277" s="1"/>
      <c r="AFH277" s="1"/>
      <c r="AFI277" s="1"/>
      <c r="AFJ277" s="1"/>
      <c r="AFK277" s="1"/>
      <c r="AFL277" s="1"/>
      <c r="AFM277" s="1"/>
      <c r="AFN277" s="1"/>
      <c r="AFO277" s="1"/>
      <c r="AFP277" s="1"/>
      <c r="AFQ277" s="1"/>
      <c r="AFR277" s="1"/>
      <c r="AFS277" s="1"/>
      <c r="AFT277" s="1"/>
      <c r="AFU277" s="1"/>
      <c r="AFV277" s="1"/>
      <c r="AFW277" s="1"/>
      <c r="AFX277" s="1"/>
      <c r="AFY277" s="1"/>
      <c r="AFZ277" s="1"/>
      <c r="AGA277" s="1"/>
      <c r="AGB277" s="1"/>
      <c r="AGC277" s="1"/>
      <c r="AGD277" s="1"/>
      <c r="AGE277" s="1"/>
      <c r="AGF277" s="1"/>
      <c r="AGG277" s="1"/>
      <c r="AGH277" s="1"/>
      <c r="AGI277" s="1"/>
      <c r="AGJ277" s="1"/>
      <c r="AGK277" s="1"/>
      <c r="AGL277" s="1"/>
      <c r="AGM277" s="1"/>
      <c r="AGN277" s="1"/>
      <c r="AGO277" s="1"/>
      <c r="AGP277" s="1"/>
      <c r="AGQ277" s="1"/>
      <c r="AGR277" s="1"/>
      <c r="AGS277" s="1"/>
      <c r="AGT277" s="1"/>
      <c r="AGU277" s="1"/>
      <c r="AGV277" s="1"/>
      <c r="AGW277" s="1"/>
      <c r="AGX277" s="1"/>
      <c r="AGY277" s="1"/>
      <c r="AGZ277" s="1"/>
      <c r="AHA277" s="1"/>
      <c r="AHB277" s="1"/>
      <c r="AHC277" s="1"/>
      <c r="AHD277" s="1"/>
      <c r="AHE277" s="1"/>
      <c r="AHF277" s="1"/>
      <c r="AHG277" s="1"/>
      <c r="AHH277" s="1"/>
      <c r="AHI277" s="1"/>
      <c r="AHJ277" s="1"/>
      <c r="AHK277" s="1"/>
      <c r="AHL277" s="1"/>
      <c r="AHM277" s="1"/>
      <c r="AHN277" s="1"/>
      <c r="AHO277" s="1"/>
      <c r="AHP277" s="1"/>
      <c r="AHQ277" s="1"/>
      <c r="AHR277" s="1"/>
      <c r="AHS277" s="1"/>
      <c r="AHT277" s="1"/>
      <c r="AHU277" s="1"/>
      <c r="AHV277" s="1"/>
      <c r="AHW277" s="1"/>
      <c r="AHX277" s="1"/>
      <c r="AHY277" s="1"/>
      <c r="AHZ277" s="1"/>
      <c r="AIA277" s="1"/>
      <c r="AIB277" s="1"/>
      <c r="AIC277" s="1"/>
      <c r="AID277" s="1"/>
      <c r="AIE277" s="1"/>
      <c r="AIF277" s="1"/>
      <c r="AIG277" s="1"/>
      <c r="AIH277" s="1"/>
      <c r="AII277" s="1"/>
      <c r="AIJ277" s="1"/>
      <c r="AIK277" s="1"/>
      <c r="AIL277" s="1"/>
      <c r="AIM277" s="1"/>
      <c r="AIN277" s="1"/>
      <c r="AIO277" s="1"/>
      <c r="AIP277" s="1"/>
      <c r="AIQ277" s="1"/>
      <c r="AIR277" s="1"/>
      <c r="AIS277" s="1"/>
      <c r="AIT277" s="1"/>
      <c r="AIU277" s="1"/>
      <c r="AIV277" s="1"/>
      <c r="AIW277" s="1"/>
      <c r="AIX277" s="1"/>
      <c r="AIY277" s="1"/>
      <c r="AIZ277" s="1"/>
      <c r="AJA277" s="1"/>
      <c r="AJB277" s="1"/>
      <c r="AJC277" s="1"/>
      <c r="AJD277" s="1"/>
      <c r="AJE277" s="1"/>
      <c r="AJF277" s="1"/>
      <c r="AJG277" s="1"/>
      <c r="AJH277" s="1"/>
      <c r="AJI277" s="1"/>
      <c r="AJJ277" s="1"/>
      <c r="AJK277" s="1"/>
      <c r="AJL277" s="1"/>
      <c r="AJM277" s="1"/>
      <c r="AJN277" s="1"/>
      <c r="AJO277" s="1"/>
      <c r="AJP277" s="1"/>
      <c r="AJQ277" s="1"/>
      <c r="AJR277" s="1"/>
      <c r="AJS277" s="1"/>
      <c r="AJT277" s="1"/>
      <c r="AJU277" s="1"/>
      <c r="AJV277" s="1"/>
      <c r="AJW277" s="1"/>
      <c r="AJX277" s="1"/>
      <c r="AJY277" s="1"/>
      <c r="AJZ277" s="1"/>
      <c r="AKA277" s="1"/>
      <c r="AKB277" s="1"/>
      <c r="AKC277" s="1"/>
      <c r="AKD277" s="1"/>
      <c r="AKE277" s="1"/>
      <c r="AKF277" s="1"/>
      <c r="AKG277" s="1"/>
      <c r="AKH277" s="1"/>
      <c r="AKI277" s="1"/>
      <c r="AKJ277" s="1"/>
      <c r="AKK277" s="1"/>
      <c r="AKL277" s="1"/>
      <c r="AKM277" s="1"/>
      <c r="AKN277" s="1"/>
      <c r="AKO277" s="1"/>
      <c r="AKP277" s="1"/>
      <c r="AKQ277" s="1"/>
      <c r="AKR277" s="1"/>
      <c r="AKS277" s="1"/>
      <c r="AKT277" s="1"/>
      <c r="AKU277" s="1"/>
      <c r="AKV277" s="1"/>
      <c r="AKW277" s="1"/>
      <c r="AKX277" s="1"/>
      <c r="AKY277" s="1"/>
      <c r="AKZ277" s="1"/>
      <c r="ALA277" s="1"/>
      <c r="ALB277" s="1"/>
      <c r="ALC277" s="1"/>
      <c r="ALD277" s="1"/>
      <c r="ALE277" s="1"/>
      <c r="ALF277" s="1"/>
      <c r="ALG277" s="1"/>
      <c r="ALH277" s="1"/>
      <c r="ALI277" s="1"/>
      <c r="ALJ277" s="1"/>
      <c r="ALK277" s="1"/>
      <c r="ALL277" s="1"/>
      <c r="ALM277" s="1"/>
      <c r="ALN277" s="1"/>
      <c r="ALO277" s="1"/>
      <c r="ALP277" s="2"/>
      <c r="ALQ277" s="2"/>
      <c r="ALR277" s="2"/>
      <c r="ALS277" s="2"/>
      <c r="ALT277" s="2"/>
      <c r="ALU277" s="2"/>
      <c r="ALV277" s="2"/>
      <c r="ALW277" s="2"/>
      <c r="ALX277" s="2"/>
      <c r="ALY277" s="2"/>
      <c r="ALZ277" s="2"/>
      <c r="AMA277" s="2"/>
      <c r="AMB277" s="2"/>
      <c r="AMC277" s="2"/>
      <c r="AMD277" s="2"/>
      <c r="AME277" s="2"/>
      <c r="AMF277" s="2"/>
      <c r="AMG277" s="2"/>
      <c r="AMH277" s="2"/>
      <c r="AMI277" s="2"/>
      <c r="AMJ277" s="2"/>
      <c r="AMK277" s="2"/>
      <c r="AML277" s="2"/>
    </row>
    <row r="278" s="113" customFormat="true" ht="17.35" hidden="false" customHeight="false" outlineLevel="0" collapsed="false">
      <c r="A278" s="96"/>
      <c r="B278" s="86"/>
      <c r="C278" s="30" t="s">
        <v>280</v>
      </c>
      <c r="D278" s="139" t="s">
        <v>371</v>
      </c>
      <c r="E278" s="138" t="s">
        <v>29</v>
      </c>
      <c r="F278" s="138" t="s">
        <v>16</v>
      </c>
      <c r="G278" s="79" t="n">
        <v>6580010890</v>
      </c>
      <c r="H278" s="80"/>
      <c r="I278" s="141" t="n">
        <f aca="false">SUM(J278:P278)</f>
        <v>185300</v>
      </c>
      <c r="J278" s="141"/>
      <c r="K278" s="74"/>
      <c r="L278" s="74"/>
      <c r="M278" s="74"/>
      <c r="N278" s="74"/>
      <c r="O278" s="141" t="n">
        <f aca="false">O279</f>
        <v>185300</v>
      </c>
      <c r="P278" s="142"/>
      <c r="Q278" s="99"/>
      <c r="R278" s="99"/>
      <c r="S278" s="99"/>
      <c r="T278" s="99"/>
      <c r="U278" s="99"/>
      <c r="V278" s="99"/>
      <c r="W278" s="99"/>
      <c r="X278" s="99"/>
      <c r="Y278" s="99"/>
      <c r="Z278" s="99"/>
      <c r="AA278" s="99"/>
      <c r="AB278" s="99"/>
      <c r="AC278" s="99"/>
      <c r="AD278" s="99"/>
      <c r="AE278" s="99"/>
      <c r="AF278" s="99"/>
      <c r="AG278" s="99"/>
      <c r="AH278" s="99"/>
      <c r="AI278" s="99"/>
      <c r="AJ278" s="99"/>
      <c r="AK278" s="99"/>
      <c r="AL278" s="99"/>
      <c r="AM278" s="99"/>
      <c r="AN278" s="99"/>
      <c r="AO278" s="99"/>
      <c r="AP278" s="99"/>
      <c r="AQ278" s="99"/>
      <c r="AR278" s="99"/>
      <c r="AS278" s="99"/>
      <c r="AT278" s="99"/>
      <c r="AU278" s="99"/>
      <c r="AV278" s="99"/>
      <c r="AW278" s="99"/>
      <c r="AX278" s="99"/>
      <c r="AY278" s="99"/>
      <c r="AZ278" s="99"/>
      <c r="BA278" s="99"/>
      <c r="BB278" s="99"/>
      <c r="BC278" s="99"/>
      <c r="BD278" s="99"/>
      <c r="BE278" s="99"/>
      <c r="BF278" s="99"/>
      <c r="BG278" s="99"/>
      <c r="BH278" s="99"/>
      <c r="BI278" s="99"/>
      <c r="BJ278" s="99"/>
      <c r="BK278" s="99"/>
      <c r="BL278" s="99"/>
      <c r="BM278" s="99"/>
      <c r="BN278" s="99"/>
      <c r="BO278" s="99"/>
      <c r="BP278" s="99"/>
      <c r="BQ278" s="99"/>
      <c r="BR278" s="99"/>
      <c r="BS278" s="99"/>
      <c r="BT278" s="99"/>
      <c r="BU278" s="99"/>
      <c r="BV278" s="99"/>
      <c r="BW278" s="99"/>
      <c r="BX278" s="99"/>
      <c r="BY278" s="99"/>
      <c r="BZ278" s="99"/>
      <c r="CA278" s="99"/>
      <c r="CB278" s="99"/>
      <c r="CC278" s="99"/>
      <c r="CD278" s="99"/>
      <c r="CE278" s="99"/>
      <c r="CF278" s="99"/>
      <c r="CG278" s="99"/>
      <c r="CH278" s="99"/>
      <c r="CI278" s="99"/>
      <c r="CJ278" s="99"/>
      <c r="CK278" s="99"/>
      <c r="CL278" s="99"/>
      <c r="CM278" s="99"/>
      <c r="CN278" s="99"/>
      <c r="CO278" s="99"/>
      <c r="CP278" s="99"/>
      <c r="CQ278" s="99"/>
      <c r="CR278" s="99"/>
      <c r="CS278" s="99"/>
      <c r="CT278" s="99"/>
      <c r="CU278" s="99"/>
      <c r="CV278" s="99"/>
      <c r="CW278" s="99"/>
      <c r="CX278" s="99"/>
      <c r="CY278" s="99"/>
      <c r="CZ278" s="99"/>
      <c r="DA278" s="99"/>
      <c r="DB278" s="99"/>
      <c r="DC278" s="99"/>
      <c r="DD278" s="99"/>
      <c r="DE278" s="99"/>
      <c r="DF278" s="99"/>
      <c r="DG278" s="99"/>
      <c r="DH278" s="99"/>
      <c r="DI278" s="99"/>
      <c r="DJ278" s="99"/>
      <c r="DK278" s="99"/>
      <c r="DL278" s="99"/>
      <c r="DM278" s="99"/>
      <c r="DN278" s="99"/>
      <c r="DO278" s="99"/>
      <c r="DP278" s="99"/>
      <c r="DQ278" s="99"/>
      <c r="DR278" s="99"/>
      <c r="DS278" s="99"/>
      <c r="DT278" s="99"/>
      <c r="DU278" s="99"/>
      <c r="DV278" s="99"/>
      <c r="DW278" s="99"/>
      <c r="DX278" s="99"/>
      <c r="DY278" s="99"/>
      <c r="DZ278" s="99"/>
      <c r="EA278" s="99"/>
      <c r="EB278" s="99"/>
      <c r="EC278" s="99"/>
      <c r="ED278" s="99"/>
      <c r="EE278" s="99"/>
      <c r="EF278" s="99"/>
      <c r="EG278" s="99"/>
      <c r="EH278" s="99"/>
      <c r="EI278" s="99"/>
      <c r="EJ278" s="99"/>
      <c r="EK278" s="99"/>
      <c r="EL278" s="99"/>
      <c r="EM278" s="99"/>
      <c r="EN278" s="99"/>
      <c r="EO278" s="99"/>
      <c r="EP278" s="99"/>
      <c r="EQ278" s="99"/>
      <c r="ER278" s="99"/>
      <c r="ES278" s="99"/>
      <c r="ET278" s="99"/>
      <c r="EU278" s="99"/>
      <c r="EV278" s="99"/>
      <c r="EW278" s="99"/>
      <c r="EX278" s="99"/>
      <c r="EY278" s="99"/>
      <c r="EZ278" s="99"/>
      <c r="FA278" s="99"/>
      <c r="FB278" s="99"/>
      <c r="FC278" s="99"/>
      <c r="FD278" s="99"/>
      <c r="FE278" s="99"/>
      <c r="FF278" s="99"/>
      <c r="FG278" s="99"/>
      <c r="FH278" s="99"/>
      <c r="FI278" s="99"/>
      <c r="FJ278" s="99"/>
      <c r="FK278" s="99"/>
      <c r="FL278" s="99"/>
      <c r="FM278" s="99"/>
      <c r="FN278" s="99"/>
      <c r="FO278" s="99"/>
      <c r="FP278" s="99"/>
      <c r="FQ278" s="99"/>
      <c r="FR278" s="99"/>
      <c r="FS278" s="99"/>
      <c r="FT278" s="99"/>
      <c r="FU278" s="99"/>
      <c r="FV278" s="99"/>
      <c r="FW278" s="99"/>
      <c r="FX278" s="99"/>
      <c r="FY278" s="99"/>
      <c r="FZ278" s="99"/>
      <c r="GA278" s="99"/>
      <c r="GB278" s="99"/>
      <c r="GC278" s="99"/>
      <c r="GD278" s="99"/>
      <c r="GE278" s="99"/>
      <c r="GF278" s="99"/>
      <c r="GG278" s="99"/>
      <c r="GH278" s="99"/>
      <c r="GI278" s="99"/>
      <c r="GJ278" s="99"/>
      <c r="GK278" s="99"/>
      <c r="GL278" s="99"/>
      <c r="GM278" s="99"/>
      <c r="GN278" s="99"/>
      <c r="GO278" s="99"/>
      <c r="GP278" s="99"/>
      <c r="GQ278" s="99"/>
      <c r="GR278" s="99"/>
      <c r="GS278" s="99"/>
      <c r="GT278" s="99"/>
      <c r="GU278" s="99"/>
      <c r="GV278" s="99"/>
      <c r="GW278" s="99"/>
      <c r="GX278" s="99"/>
      <c r="GY278" s="99"/>
      <c r="GZ278" s="99"/>
      <c r="HA278" s="99"/>
      <c r="HB278" s="99"/>
      <c r="HC278" s="99"/>
      <c r="HD278" s="99"/>
      <c r="HE278" s="99"/>
      <c r="HF278" s="99"/>
      <c r="HG278" s="99"/>
      <c r="HH278" s="99"/>
      <c r="HI278" s="99"/>
      <c r="HJ278" s="99"/>
      <c r="HK278" s="99"/>
      <c r="HL278" s="99"/>
      <c r="HM278" s="99"/>
      <c r="HN278" s="99"/>
      <c r="HO278" s="99"/>
      <c r="HP278" s="99"/>
      <c r="HQ278" s="99"/>
      <c r="HR278" s="99"/>
      <c r="HS278" s="99"/>
      <c r="HT278" s="99"/>
      <c r="HU278" s="99"/>
      <c r="HV278" s="99"/>
      <c r="HW278" s="99"/>
      <c r="HX278" s="99"/>
      <c r="HY278" s="99"/>
      <c r="HZ278" s="99"/>
      <c r="IA278" s="99"/>
      <c r="IB278" s="99"/>
      <c r="IC278" s="99"/>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c r="NM278" s="1"/>
      <c r="NN278" s="1"/>
      <c r="NO278" s="1"/>
      <c r="NP278" s="1"/>
      <c r="NQ278" s="1"/>
      <c r="NR278" s="1"/>
      <c r="NS278" s="1"/>
      <c r="NT278" s="1"/>
      <c r="NU278" s="1"/>
      <c r="NV278" s="1"/>
      <c r="NW278" s="1"/>
      <c r="NX278" s="1"/>
      <c r="NY278" s="1"/>
      <c r="NZ278" s="1"/>
      <c r="OA278" s="1"/>
      <c r="OB278" s="1"/>
      <c r="OC278" s="1"/>
      <c r="OD278" s="1"/>
      <c r="OE278" s="1"/>
      <c r="OF278" s="1"/>
      <c r="OG278" s="1"/>
      <c r="OH278" s="1"/>
      <c r="OI278" s="1"/>
      <c r="OJ278" s="1"/>
      <c r="OK278" s="1"/>
      <c r="OL278" s="1"/>
      <c r="OM278" s="1"/>
      <c r="ON278" s="1"/>
      <c r="OO278" s="1"/>
      <c r="OP278" s="1"/>
      <c r="OQ278" s="1"/>
      <c r="OR278" s="1"/>
      <c r="OS278" s="1"/>
      <c r="OT278" s="1"/>
      <c r="OU278" s="1"/>
      <c r="OV278" s="1"/>
      <c r="OW278" s="1"/>
      <c r="OX278" s="1"/>
      <c r="OY278" s="1"/>
      <c r="OZ278" s="1"/>
      <c r="PA278" s="1"/>
      <c r="PB278" s="1"/>
      <c r="PC278" s="1"/>
      <c r="PD278" s="1"/>
      <c r="PE278" s="1"/>
      <c r="PF278" s="1"/>
      <c r="PG278" s="1"/>
      <c r="PH278" s="1"/>
      <c r="PI278" s="1"/>
      <c r="PJ278" s="1"/>
      <c r="PK278" s="1"/>
      <c r="PL278" s="1"/>
      <c r="PM278" s="1"/>
      <c r="PN278" s="1"/>
      <c r="PO278" s="1"/>
      <c r="PP278" s="1"/>
      <c r="PQ278" s="1"/>
      <c r="PR278" s="1"/>
      <c r="PS278" s="1"/>
      <c r="PT278" s="1"/>
      <c r="PU278" s="1"/>
      <c r="PV278" s="1"/>
      <c r="PW278" s="1"/>
      <c r="PX278" s="1"/>
      <c r="PY278" s="1"/>
      <c r="PZ278" s="1"/>
      <c r="QA278" s="1"/>
      <c r="QB278" s="1"/>
      <c r="QC278" s="1"/>
      <c r="QD278" s="1"/>
      <c r="QE278" s="1"/>
      <c r="QF278" s="1"/>
      <c r="QG278" s="1"/>
      <c r="QH278" s="1"/>
      <c r="QI278" s="1"/>
      <c r="QJ278" s="1"/>
      <c r="QK278" s="1"/>
      <c r="QL278" s="1"/>
      <c r="QM278" s="1"/>
      <c r="QN278" s="1"/>
      <c r="QO278" s="1"/>
      <c r="QP278" s="1"/>
      <c r="QQ278" s="1"/>
      <c r="QR278" s="1"/>
      <c r="QS278" s="1"/>
      <c r="QT278" s="1"/>
      <c r="QU278" s="1"/>
      <c r="QV278" s="1"/>
      <c r="QW278" s="1"/>
      <c r="QX278" s="1"/>
      <c r="QY278" s="1"/>
      <c r="QZ278" s="1"/>
      <c r="RA278" s="1"/>
      <c r="RB278" s="1"/>
      <c r="RC278" s="1"/>
      <c r="RD278" s="1"/>
      <c r="RE278" s="1"/>
      <c r="RF278" s="1"/>
      <c r="RG278" s="1"/>
      <c r="RH278" s="1"/>
      <c r="RI278" s="1"/>
      <c r="RJ278" s="1"/>
      <c r="RK278" s="1"/>
      <c r="RL278" s="1"/>
      <c r="RM278" s="1"/>
      <c r="RN278" s="1"/>
      <c r="RO278" s="1"/>
      <c r="RP278" s="1"/>
      <c r="RQ278" s="1"/>
      <c r="RR278" s="1"/>
      <c r="RS278" s="1"/>
      <c r="RT278" s="1"/>
      <c r="RU278" s="1"/>
      <c r="RV278" s="1"/>
      <c r="RW278" s="1"/>
      <c r="RX278" s="1"/>
      <c r="RY278" s="1"/>
      <c r="RZ278" s="1"/>
      <c r="SA278" s="1"/>
      <c r="SB278" s="1"/>
      <c r="SC278" s="1"/>
      <c r="SD278" s="1"/>
      <c r="SE278" s="1"/>
      <c r="SF278" s="1"/>
      <c r="SG278" s="1"/>
      <c r="SH278" s="1"/>
      <c r="SI278" s="1"/>
      <c r="SJ278" s="1"/>
      <c r="SK278" s="1"/>
      <c r="SL278" s="1"/>
      <c r="SM278" s="1"/>
      <c r="SN278" s="1"/>
      <c r="SO278" s="1"/>
      <c r="SP278" s="1"/>
      <c r="SQ278" s="1"/>
      <c r="SR278" s="1"/>
      <c r="SS278" s="1"/>
      <c r="ST278" s="1"/>
      <c r="SU278" s="1"/>
      <c r="SV278" s="1"/>
      <c r="SW278" s="1"/>
      <c r="SX278" s="1"/>
      <c r="SY278" s="1"/>
      <c r="SZ278" s="1"/>
      <c r="TA278" s="1"/>
      <c r="TB278" s="1"/>
      <c r="TC278" s="1"/>
      <c r="TD278" s="1"/>
      <c r="TE278" s="1"/>
      <c r="TF278" s="1"/>
      <c r="TG278" s="1"/>
      <c r="TH278" s="1"/>
      <c r="TI278" s="1"/>
      <c r="TJ278" s="1"/>
      <c r="TK278" s="1"/>
      <c r="TL278" s="1"/>
      <c r="TM278" s="1"/>
      <c r="TN278" s="1"/>
      <c r="TO278" s="1"/>
      <c r="TP278" s="1"/>
      <c r="TQ278" s="1"/>
      <c r="TR278" s="1"/>
      <c r="TS278" s="1"/>
      <c r="TT278" s="1"/>
      <c r="TU278" s="1"/>
      <c r="TV278" s="1"/>
      <c r="TW278" s="1"/>
      <c r="TX278" s="1"/>
      <c r="TY278" s="1"/>
      <c r="TZ278" s="1"/>
      <c r="UA278" s="1"/>
      <c r="UB278" s="1"/>
      <c r="UC278" s="1"/>
      <c r="UD278" s="1"/>
      <c r="UE278" s="1"/>
      <c r="UF278" s="1"/>
      <c r="UG278" s="1"/>
      <c r="UH278" s="1"/>
      <c r="UI278" s="1"/>
      <c r="UJ278" s="1"/>
      <c r="UK278" s="1"/>
      <c r="UL278" s="1"/>
      <c r="UM278" s="1"/>
      <c r="UN278" s="1"/>
      <c r="UO278" s="1"/>
      <c r="UP278" s="1"/>
      <c r="UQ278" s="1"/>
      <c r="UR278" s="1"/>
      <c r="US278" s="1"/>
      <c r="UT278" s="1"/>
      <c r="UU278" s="1"/>
      <c r="UV278" s="1"/>
      <c r="UW278" s="1"/>
      <c r="UX278" s="1"/>
      <c r="UY278" s="1"/>
      <c r="UZ278" s="1"/>
      <c r="VA278" s="1"/>
      <c r="VB278" s="1"/>
      <c r="VC278" s="1"/>
      <c r="VD278" s="1"/>
      <c r="VE278" s="1"/>
      <c r="VF278" s="1"/>
      <c r="VG278" s="1"/>
      <c r="VH278" s="1"/>
      <c r="VI278" s="1"/>
      <c r="VJ278" s="1"/>
      <c r="VK278" s="1"/>
      <c r="VL278" s="1"/>
      <c r="VM278" s="1"/>
      <c r="VN278" s="1"/>
      <c r="VO278" s="1"/>
      <c r="VP278" s="1"/>
      <c r="VQ278" s="1"/>
      <c r="VR278" s="1"/>
      <c r="VS278" s="1"/>
      <c r="VT278" s="1"/>
      <c r="VU278" s="1"/>
      <c r="VV278" s="1"/>
      <c r="VW278" s="1"/>
      <c r="VX278" s="1"/>
      <c r="VY278" s="1"/>
      <c r="VZ278" s="1"/>
      <c r="WA278" s="1"/>
      <c r="WB278" s="1"/>
      <c r="WC278" s="1"/>
      <c r="WD278" s="1"/>
      <c r="WE278" s="1"/>
      <c r="WF278" s="1"/>
      <c r="WG278" s="1"/>
      <c r="WH278" s="1"/>
      <c r="WI278" s="1"/>
      <c r="WJ278" s="1"/>
      <c r="WK278" s="1"/>
      <c r="WL278" s="1"/>
      <c r="WM278" s="1"/>
      <c r="WN278" s="1"/>
      <c r="WO278" s="1"/>
      <c r="WP278" s="1"/>
      <c r="WQ278" s="1"/>
      <c r="WR278" s="1"/>
      <c r="WS278" s="1"/>
      <c r="WT278" s="1"/>
      <c r="WU278" s="1"/>
      <c r="WV278" s="1"/>
      <c r="WW278" s="1"/>
      <c r="WX278" s="1"/>
      <c r="WY278" s="1"/>
      <c r="WZ278" s="1"/>
      <c r="XA278" s="1"/>
      <c r="XB278" s="1"/>
      <c r="XC278" s="1"/>
      <c r="XD278" s="1"/>
      <c r="XE278" s="1"/>
      <c r="XF278" s="1"/>
      <c r="XG278" s="1"/>
      <c r="XH278" s="1"/>
      <c r="XI278" s="1"/>
      <c r="XJ278" s="1"/>
      <c r="XK278" s="1"/>
      <c r="XL278" s="1"/>
      <c r="XM278" s="1"/>
      <c r="XN278" s="1"/>
      <c r="XO278" s="1"/>
      <c r="XP278" s="1"/>
      <c r="XQ278" s="1"/>
      <c r="XR278" s="1"/>
      <c r="XS278" s="1"/>
      <c r="XT278" s="1"/>
      <c r="XU278" s="1"/>
      <c r="XV278" s="1"/>
      <c r="XW278" s="1"/>
      <c r="XX278" s="1"/>
      <c r="XY278" s="1"/>
      <c r="XZ278" s="1"/>
      <c r="YA278" s="1"/>
      <c r="YB278" s="1"/>
      <c r="YC278" s="1"/>
      <c r="YD278" s="1"/>
      <c r="YE278" s="1"/>
      <c r="YF278" s="1"/>
      <c r="YG278" s="1"/>
      <c r="YH278" s="1"/>
      <c r="YI278" s="1"/>
      <c r="YJ278" s="1"/>
      <c r="YK278" s="1"/>
      <c r="YL278" s="1"/>
      <c r="YM278" s="1"/>
      <c r="YN278" s="1"/>
      <c r="YO278" s="1"/>
      <c r="YP278" s="1"/>
      <c r="YQ278" s="1"/>
      <c r="YR278" s="1"/>
      <c r="YS278" s="1"/>
      <c r="YT278" s="1"/>
      <c r="YU278" s="1"/>
      <c r="YV278" s="1"/>
      <c r="YW278" s="1"/>
      <c r="YX278" s="1"/>
      <c r="YY278" s="1"/>
      <c r="YZ278" s="1"/>
      <c r="ZA278" s="1"/>
      <c r="ZB278" s="1"/>
      <c r="ZC278" s="1"/>
      <c r="ZD278" s="1"/>
      <c r="ZE278" s="1"/>
      <c r="ZF278" s="1"/>
      <c r="ZG278" s="1"/>
      <c r="ZH278" s="1"/>
      <c r="ZI278" s="1"/>
      <c r="ZJ278" s="1"/>
      <c r="ZK278" s="1"/>
      <c r="ZL278" s="1"/>
      <c r="ZM278" s="1"/>
      <c r="ZN278" s="1"/>
      <c r="ZO278" s="1"/>
      <c r="ZP278" s="1"/>
      <c r="ZQ278" s="1"/>
      <c r="ZR278" s="1"/>
      <c r="ZS278" s="1"/>
      <c r="ZT278" s="1"/>
      <c r="ZU278" s="1"/>
      <c r="ZV278" s="1"/>
      <c r="ZW278" s="1"/>
      <c r="ZX278" s="1"/>
      <c r="ZY278" s="1"/>
      <c r="ZZ278" s="1"/>
      <c r="AAA278" s="1"/>
      <c r="AAB278" s="1"/>
      <c r="AAC278" s="1"/>
      <c r="AAD278" s="1"/>
      <c r="AAE278" s="1"/>
      <c r="AAF278" s="1"/>
      <c r="AAG278" s="1"/>
      <c r="AAH278" s="1"/>
      <c r="AAI278" s="1"/>
      <c r="AAJ278" s="1"/>
      <c r="AAK278" s="1"/>
      <c r="AAL278" s="1"/>
      <c r="AAM278" s="1"/>
      <c r="AAN278" s="1"/>
      <c r="AAO278" s="1"/>
      <c r="AAP278" s="1"/>
      <c r="AAQ278" s="1"/>
      <c r="AAR278" s="1"/>
      <c r="AAS278" s="1"/>
      <c r="AAT278" s="1"/>
      <c r="AAU278" s="1"/>
      <c r="AAV278" s="1"/>
      <c r="AAW278" s="1"/>
      <c r="AAX278" s="1"/>
      <c r="AAY278" s="1"/>
      <c r="AAZ278" s="1"/>
      <c r="ABA278" s="1"/>
      <c r="ABB278" s="1"/>
      <c r="ABC278" s="1"/>
      <c r="ABD278" s="1"/>
      <c r="ABE278" s="1"/>
      <c r="ABF278" s="1"/>
      <c r="ABG278" s="1"/>
      <c r="ABH278" s="1"/>
      <c r="ABI278" s="1"/>
      <c r="ABJ278" s="1"/>
      <c r="ABK278" s="1"/>
      <c r="ABL278" s="1"/>
      <c r="ABM278" s="1"/>
      <c r="ABN278" s="1"/>
      <c r="ABO278" s="1"/>
      <c r="ABP278" s="1"/>
      <c r="ABQ278" s="1"/>
      <c r="ABR278" s="1"/>
      <c r="ABS278" s="1"/>
      <c r="ABT278" s="1"/>
      <c r="ABU278" s="1"/>
      <c r="ABV278" s="1"/>
      <c r="ABW278" s="1"/>
      <c r="ABX278" s="1"/>
      <c r="ABY278" s="1"/>
      <c r="ABZ278" s="1"/>
      <c r="ACA278" s="1"/>
      <c r="ACB278" s="1"/>
      <c r="ACC278" s="1"/>
      <c r="ACD278" s="1"/>
      <c r="ACE278" s="1"/>
      <c r="ACF278" s="1"/>
      <c r="ACG278" s="1"/>
      <c r="ACH278" s="1"/>
      <c r="ACI278" s="1"/>
      <c r="ACJ278" s="1"/>
      <c r="ACK278" s="1"/>
      <c r="ACL278" s="1"/>
      <c r="ACM278" s="1"/>
      <c r="ACN278" s="1"/>
      <c r="ACO278" s="1"/>
      <c r="ACP278" s="1"/>
      <c r="ACQ278" s="1"/>
      <c r="ACR278" s="1"/>
      <c r="ACS278" s="1"/>
      <c r="ACT278" s="1"/>
      <c r="ACU278" s="1"/>
      <c r="ACV278" s="1"/>
      <c r="ACW278" s="1"/>
      <c r="ACX278" s="1"/>
      <c r="ACY278" s="1"/>
      <c r="ACZ278" s="1"/>
      <c r="ADA278" s="1"/>
      <c r="ADB278" s="1"/>
      <c r="ADC278" s="1"/>
      <c r="ADD278" s="1"/>
      <c r="ADE278" s="1"/>
      <c r="ADF278" s="1"/>
      <c r="ADG278" s="1"/>
      <c r="ADH278" s="1"/>
      <c r="ADI278" s="1"/>
      <c r="ADJ278" s="1"/>
      <c r="ADK278" s="1"/>
      <c r="ADL278" s="1"/>
      <c r="ADM278" s="1"/>
      <c r="ADN278" s="1"/>
      <c r="ADO278" s="1"/>
      <c r="ADP278" s="1"/>
      <c r="ADQ278" s="1"/>
      <c r="ADR278" s="1"/>
      <c r="ADS278" s="1"/>
      <c r="ADT278" s="1"/>
      <c r="ADU278" s="1"/>
      <c r="ADV278" s="1"/>
      <c r="ADW278" s="1"/>
      <c r="ADX278" s="1"/>
      <c r="ADY278" s="1"/>
      <c r="ADZ278" s="1"/>
      <c r="AEA278" s="1"/>
      <c r="AEB278" s="1"/>
      <c r="AEC278" s="1"/>
      <c r="AED278" s="1"/>
      <c r="AEE278" s="1"/>
      <c r="AEF278" s="1"/>
      <c r="AEG278" s="1"/>
      <c r="AEH278" s="1"/>
      <c r="AEI278" s="1"/>
      <c r="AEJ278" s="1"/>
      <c r="AEK278" s="1"/>
      <c r="AEL278" s="1"/>
      <c r="AEM278" s="1"/>
      <c r="AEN278" s="1"/>
      <c r="AEO278" s="1"/>
      <c r="AEP278" s="1"/>
      <c r="AEQ278" s="1"/>
      <c r="AER278" s="1"/>
      <c r="AES278" s="1"/>
      <c r="AET278" s="1"/>
      <c r="AEU278" s="1"/>
      <c r="AEV278" s="1"/>
      <c r="AEW278" s="1"/>
      <c r="AEX278" s="1"/>
      <c r="AEY278" s="1"/>
      <c r="AEZ278" s="1"/>
      <c r="AFA278" s="1"/>
      <c r="AFB278" s="1"/>
      <c r="AFC278" s="1"/>
      <c r="AFD278" s="1"/>
      <c r="AFE278" s="1"/>
      <c r="AFF278" s="1"/>
      <c r="AFG278" s="1"/>
      <c r="AFH278" s="1"/>
      <c r="AFI278" s="1"/>
      <c r="AFJ278" s="1"/>
      <c r="AFK278" s="1"/>
      <c r="AFL278" s="1"/>
      <c r="AFM278" s="1"/>
      <c r="AFN278" s="1"/>
      <c r="AFO278" s="1"/>
      <c r="AFP278" s="1"/>
      <c r="AFQ278" s="1"/>
      <c r="AFR278" s="1"/>
      <c r="AFS278" s="1"/>
      <c r="AFT278" s="1"/>
      <c r="AFU278" s="1"/>
      <c r="AFV278" s="1"/>
      <c r="AFW278" s="1"/>
      <c r="AFX278" s="1"/>
      <c r="AFY278" s="1"/>
      <c r="AFZ278" s="1"/>
      <c r="AGA278" s="1"/>
      <c r="AGB278" s="1"/>
      <c r="AGC278" s="1"/>
      <c r="AGD278" s="1"/>
      <c r="AGE278" s="1"/>
      <c r="AGF278" s="1"/>
      <c r="AGG278" s="1"/>
      <c r="AGH278" s="1"/>
      <c r="AGI278" s="1"/>
      <c r="AGJ278" s="1"/>
      <c r="AGK278" s="1"/>
      <c r="AGL278" s="1"/>
      <c r="AGM278" s="1"/>
      <c r="AGN278" s="1"/>
      <c r="AGO278" s="1"/>
      <c r="AGP278" s="1"/>
      <c r="AGQ278" s="1"/>
      <c r="AGR278" s="1"/>
      <c r="AGS278" s="1"/>
      <c r="AGT278" s="1"/>
      <c r="AGU278" s="1"/>
      <c r="AGV278" s="1"/>
      <c r="AGW278" s="1"/>
      <c r="AGX278" s="1"/>
      <c r="AGY278" s="1"/>
      <c r="AGZ278" s="1"/>
      <c r="AHA278" s="1"/>
      <c r="AHB278" s="1"/>
      <c r="AHC278" s="1"/>
      <c r="AHD278" s="1"/>
      <c r="AHE278" s="1"/>
      <c r="AHF278" s="1"/>
      <c r="AHG278" s="1"/>
      <c r="AHH278" s="1"/>
      <c r="AHI278" s="1"/>
      <c r="AHJ278" s="1"/>
      <c r="AHK278" s="1"/>
      <c r="AHL278" s="1"/>
      <c r="AHM278" s="1"/>
      <c r="AHN278" s="1"/>
      <c r="AHO278" s="1"/>
      <c r="AHP278" s="1"/>
      <c r="AHQ278" s="1"/>
      <c r="AHR278" s="1"/>
      <c r="AHS278" s="1"/>
      <c r="AHT278" s="1"/>
      <c r="AHU278" s="1"/>
      <c r="AHV278" s="1"/>
      <c r="AHW278" s="1"/>
      <c r="AHX278" s="1"/>
      <c r="AHY278" s="1"/>
      <c r="AHZ278" s="1"/>
      <c r="AIA278" s="1"/>
      <c r="AIB278" s="1"/>
      <c r="AIC278" s="1"/>
      <c r="AID278" s="1"/>
      <c r="AIE278" s="1"/>
      <c r="AIF278" s="1"/>
      <c r="AIG278" s="1"/>
      <c r="AIH278" s="1"/>
      <c r="AII278" s="1"/>
      <c r="AIJ278" s="1"/>
      <c r="AIK278" s="1"/>
      <c r="AIL278" s="1"/>
      <c r="AIM278" s="1"/>
      <c r="AIN278" s="1"/>
      <c r="AIO278" s="1"/>
      <c r="AIP278" s="1"/>
      <c r="AIQ278" s="1"/>
      <c r="AIR278" s="1"/>
      <c r="AIS278" s="1"/>
      <c r="AIT278" s="1"/>
      <c r="AIU278" s="1"/>
      <c r="AIV278" s="1"/>
      <c r="AIW278" s="1"/>
      <c r="AIX278" s="1"/>
      <c r="AIY278" s="1"/>
      <c r="AIZ278" s="1"/>
      <c r="AJA278" s="1"/>
      <c r="AJB278" s="1"/>
      <c r="AJC278" s="1"/>
      <c r="AJD278" s="1"/>
      <c r="AJE278" s="1"/>
      <c r="AJF278" s="1"/>
      <c r="AJG278" s="1"/>
      <c r="AJH278" s="1"/>
      <c r="AJI278" s="1"/>
      <c r="AJJ278" s="1"/>
      <c r="AJK278" s="1"/>
      <c r="AJL278" s="1"/>
      <c r="AJM278" s="1"/>
      <c r="AJN278" s="1"/>
      <c r="AJO278" s="1"/>
      <c r="AJP278" s="1"/>
      <c r="AJQ278" s="1"/>
      <c r="AJR278" s="1"/>
      <c r="AJS278" s="1"/>
      <c r="AJT278" s="1"/>
      <c r="AJU278" s="1"/>
      <c r="AJV278" s="1"/>
      <c r="AJW278" s="1"/>
      <c r="AJX278" s="1"/>
      <c r="AJY278" s="1"/>
      <c r="AJZ278" s="1"/>
      <c r="AKA278" s="1"/>
      <c r="AKB278" s="1"/>
      <c r="AKC278" s="1"/>
      <c r="AKD278" s="1"/>
      <c r="AKE278" s="1"/>
      <c r="AKF278" s="1"/>
      <c r="AKG278" s="1"/>
      <c r="AKH278" s="1"/>
      <c r="AKI278" s="1"/>
      <c r="AKJ278" s="1"/>
      <c r="AKK278" s="1"/>
      <c r="AKL278" s="1"/>
      <c r="AKM278" s="1"/>
      <c r="AKN278" s="1"/>
      <c r="AKO278" s="1"/>
      <c r="AKP278" s="1"/>
      <c r="AKQ278" s="1"/>
      <c r="AKR278" s="1"/>
      <c r="AKS278" s="1"/>
      <c r="AKT278" s="1"/>
      <c r="AKU278" s="1"/>
      <c r="AKV278" s="1"/>
      <c r="AKW278" s="1"/>
      <c r="AKX278" s="1"/>
      <c r="AKY278" s="1"/>
      <c r="AKZ278" s="1"/>
      <c r="ALA278" s="1"/>
      <c r="ALB278" s="1"/>
      <c r="ALC278" s="1"/>
      <c r="ALD278" s="1"/>
      <c r="ALE278" s="1"/>
      <c r="ALF278" s="1"/>
      <c r="ALG278" s="1"/>
      <c r="ALH278" s="1"/>
      <c r="ALI278" s="1"/>
      <c r="ALJ278" s="1"/>
      <c r="ALK278" s="1"/>
      <c r="ALL278" s="1"/>
      <c r="ALM278" s="1"/>
      <c r="ALN278" s="1"/>
      <c r="ALO278" s="1"/>
      <c r="ALP278" s="2"/>
      <c r="ALQ278" s="2"/>
      <c r="ALR278" s="2"/>
      <c r="ALS278" s="2"/>
      <c r="ALT278" s="2"/>
      <c r="ALU278" s="2"/>
      <c r="ALV278" s="2"/>
      <c r="ALW278" s="2"/>
      <c r="ALX278" s="2"/>
      <c r="ALY278" s="2"/>
      <c r="ALZ278" s="2"/>
      <c r="AMA278" s="2"/>
      <c r="AMB278" s="2"/>
      <c r="AMC278" s="2"/>
      <c r="AMD278" s="2"/>
      <c r="AME278" s="2"/>
      <c r="AMF278" s="2"/>
      <c r="AMG278" s="2"/>
      <c r="AMH278" s="2"/>
      <c r="AMI278" s="2"/>
      <c r="AMJ278" s="2"/>
      <c r="AMK278" s="2"/>
      <c r="AML278" s="2"/>
    </row>
    <row r="279" s="113" customFormat="true" ht="32.8" hidden="false" customHeight="false" outlineLevel="0" collapsed="false">
      <c r="A279" s="96"/>
      <c r="B279" s="86"/>
      <c r="C279" s="30" t="s">
        <v>258</v>
      </c>
      <c r="D279" s="139" t="s">
        <v>371</v>
      </c>
      <c r="E279" s="138" t="s">
        <v>29</v>
      </c>
      <c r="F279" s="138" t="s">
        <v>16</v>
      </c>
      <c r="G279" s="79" t="n">
        <v>6580010890</v>
      </c>
      <c r="H279" s="80" t="s">
        <v>259</v>
      </c>
      <c r="I279" s="141" t="n">
        <f aca="false">SUM(J279:P279)</f>
        <v>185300</v>
      </c>
      <c r="J279" s="141"/>
      <c r="K279" s="74"/>
      <c r="L279" s="74"/>
      <c r="M279" s="74"/>
      <c r="N279" s="74"/>
      <c r="O279" s="141" t="n">
        <v>185300</v>
      </c>
      <c r="P279" s="142"/>
      <c r="Q279" s="99"/>
      <c r="R279" s="99"/>
      <c r="S279" s="99"/>
      <c r="T279" s="99"/>
      <c r="U279" s="99"/>
      <c r="V279" s="99"/>
      <c r="W279" s="99"/>
      <c r="X279" s="99"/>
      <c r="Y279" s="99"/>
      <c r="Z279" s="99"/>
      <c r="AA279" s="99"/>
      <c r="AB279" s="99"/>
      <c r="AC279" s="99"/>
      <c r="AD279" s="99"/>
      <c r="AE279" s="99"/>
      <c r="AF279" s="99"/>
      <c r="AG279" s="99"/>
      <c r="AH279" s="99"/>
      <c r="AI279" s="99"/>
      <c r="AJ279" s="99"/>
      <c r="AK279" s="99"/>
      <c r="AL279" s="99"/>
      <c r="AM279" s="99"/>
      <c r="AN279" s="99"/>
      <c r="AO279" s="99"/>
      <c r="AP279" s="99"/>
      <c r="AQ279" s="99"/>
      <c r="AR279" s="99"/>
      <c r="AS279" s="99"/>
      <c r="AT279" s="99"/>
      <c r="AU279" s="99"/>
      <c r="AV279" s="99"/>
      <c r="AW279" s="99"/>
      <c r="AX279" s="99"/>
      <c r="AY279" s="99"/>
      <c r="AZ279" s="99"/>
      <c r="BA279" s="99"/>
      <c r="BB279" s="99"/>
      <c r="BC279" s="99"/>
      <c r="BD279" s="99"/>
      <c r="BE279" s="99"/>
      <c r="BF279" s="99"/>
      <c r="BG279" s="99"/>
      <c r="BH279" s="99"/>
      <c r="BI279" s="99"/>
      <c r="BJ279" s="99"/>
      <c r="BK279" s="99"/>
      <c r="BL279" s="99"/>
      <c r="BM279" s="99"/>
      <c r="BN279" s="99"/>
      <c r="BO279" s="99"/>
      <c r="BP279" s="99"/>
      <c r="BQ279" s="99"/>
      <c r="BR279" s="99"/>
      <c r="BS279" s="99"/>
      <c r="BT279" s="99"/>
      <c r="BU279" s="99"/>
      <c r="BV279" s="99"/>
      <c r="BW279" s="99"/>
      <c r="BX279" s="99"/>
      <c r="BY279" s="99"/>
      <c r="BZ279" s="99"/>
      <c r="CA279" s="99"/>
      <c r="CB279" s="99"/>
      <c r="CC279" s="99"/>
      <c r="CD279" s="99"/>
      <c r="CE279" s="99"/>
      <c r="CF279" s="99"/>
      <c r="CG279" s="99"/>
      <c r="CH279" s="99"/>
      <c r="CI279" s="99"/>
      <c r="CJ279" s="99"/>
      <c r="CK279" s="99"/>
      <c r="CL279" s="99"/>
      <c r="CM279" s="99"/>
      <c r="CN279" s="99"/>
      <c r="CO279" s="99"/>
      <c r="CP279" s="99"/>
      <c r="CQ279" s="99"/>
      <c r="CR279" s="99"/>
      <c r="CS279" s="99"/>
      <c r="CT279" s="99"/>
      <c r="CU279" s="99"/>
      <c r="CV279" s="99"/>
      <c r="CW279" s="99"/>
      <c r="CX279" s="99"/>
      <c r="CY279" s="99"/>
      <c r="CZ279" s="99"/>
      <c r="DA279" s="99"/>
      <c r="DB279" s="99"/>
      <c r="DC279" s="99"/>
      <c r="DD279" s="99"/>
      <c r="DE279" s="99"/>
      <c r="DF279" s="99"/>
      <c r="DG279" s="99"/>
      <c r="DH279" s="99"/>
      <c r="DI279" s="99"/>
      <c r="DJ279" s="99"/>
      <c r="DK279" s="99"/>
      <c r="DL279" s="99"/>
      <c r="DM279" s="99"/>
      <c r="DN279" s="99"/>
      <c r="DO279" s="99"/>
      <c r="DP279" s="99"/>
      <c r="DQ279" s="99"/>
      <c r="DR279" s="99"/>
      <c r="DS279" s="99"/>
      <c r="DT279" s="99"/>
      <c r="DU279" s="99"/>
      <c r="DV279" s="99"/>
      <c r="DW279" s="99"/>
      <c r="DX279" s="99"/>
      <c r="DY279" s="99"/>
      <c r="DZ279" s="99"/>
      <c r="EA279" s="99"/>
      <c r="EB279" s="99"/>
      <c r="EC279" s="99"/>
      <c r="ED279" s="99"/>
      <c r="EE279" s="99"/>
      <c r="EF279" s="99"/>
      <c r="EG279" s="99"/>
      <c r="EH279" s="99"/>
      <c r="EI279" s="99"/>
      <c r="EJ279" s="99"/>
      <c r="EK279" s="99"/>
      <c r="EL279" s="99"/>
      <c r="EM279" s="99"/>
      <c r="EN279" s="99"/>
      <c r="EO279" s="99"/>
      <c r="EP279" s="99"/>
      <c r="EQ279" s="99"/>
      <c r="ER279" s="99"/>
      <c r="ES279" s="99"/>
      <c r="ET279" s="99"/>
      <c r="EU279" s="99"/>
      <c r="EV279" s="99"/>
      <c r="EW279" s="99"/>
      <c r="EX279" s="99"/>
      <c r="EY279" s="99"/>
      <c r="EZ279" s="99"/>
      <c r="FA279" s="99"/>
      <c r="FB279" s="99"/>
      <c r="FC279" s="99"/>
      <c r="FD279" s="99"/>
      <c r="FE279" s="99"/>
      <c r="FF279" s="99"/>
      <c r="FG279" s="99"/>
      <c r="FH279" s="99"/>
      <c r="FI279" s="99"/>
      <c r="FJ279" s="99"/>
      <c r="FK279" s="99"/>
      <c r="FL279" s="99"/>
      <c r="FM279" s="99"/>
      <c r="FN279" s="99"/>
      <c r="FO279" s="99"/>
      <c r="FP279" s="99"/>
      <c r="FQ279" s="99"/>
      <c r="FR279" s="99"/>
      <c r="FS279" s="99"/>
      <c r="FT279" s="99"/>
      <c r="FU279" s="99"/>
      <c r="FV279" s="99"/>
      <c r="FW279" s="99"/>
      <c r="FX279" s="99"/>
      <c r="FY279" s="99"/>
      <c r="FZ279" s="99"/>
      <c r="GA279" s="99"/>
      <c r="GB279" s="99"/>
      <c r="GC279" s="99"/>
      <c r="GD279" s="99"/>
      <c r="GE279" s="99"/>
      <c r="GF279" s="99"/>
      <c r="GG279" s="99"/>
      <c r="GH279" s="99"/>
      <c r="GI279" s="99"/>
      <c r="GJ279" s="99"/>
      <c r="GK279" s="99"/>
      <c r="GL279" s="99"/>
      <c r="GM279" s="99"/>
      <c r="GN279" s="99"/>
      <c r="GO279" s="99"/>
      <c r="GP279" s="99"/>
      <c r="GQ279" s="99"/>
      <c r="GR279" s="99"/>
      <c r="GS279" s="99"/>
      <c r="GT279" s="99"/>
      <c r="GU279" s="99"/>
      <c r="GV279" s="99"/>
      <c r="GW279" s="99"/>
      <c r="GX279" s="99"/>
      <c r="GY279" s="99"/>
      <c r="GZ279" s="99"/>
      <c r="HA279" s="99"/>
      <c r="HB279" s="99"/>
      <c r="HC279" s="99"/>
      <c r="HD279" s="99"/>
      <c r="HE279" s="99"/>
      <c r="HF279" s="99"/>
      <c r="HG279" s="99"/>
      <c r="HH279" s="99"/>
      <c r="HI279" s="99"/>
      <c r="HJ279" s="99"/>
      <c r="HK279" s="99"/>
      <c r="HL279" s="99"/>
      <c r="HM279" s="99"/>
      <c r="HN279" s="99"/>
      <c r="HO279" s="99"/>
      <c r="HP279" s="99"/>
      <c r="HQ279" s="99"/>
      <c r="HR279" s="99"/>
      <c r="HS279" s="99"/>
      <c r="HT279" s="99"/>
      <c r="HU279" s="99"/>
      <c r="HV279" s="99"/>
      <c r="HW279" s="99"/>
      <c r="HX279" s="99"/>
      <c r="HY279" s="99"/>
      <c r="HZ279" s="99"/>
      <c r="IA279" s="99"/>
      <c r="IB279" s="99"/>
      <c r="IC279" s="99"/>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c r="NM279" s="1"/>
      <c r="NN279" s="1"/>
      <c r="NO279" s="1"/>
      <c r="NP279" s="1"/>
      <c r="NQ279" s="1"/>
      <c r="NR279" s="1"/>
      <c r="NS279" s="1"/>
      <c r="NT279" s="1"/>
      <c r="NU279" s="1"/>
      <c r="NV279" s="1"/>
      <c r="NW279" s="1"/>
      <c r="NX279" s="1"/>
      <c r="NY279" s="1"/>
      <c r="NZ279" s="1"/>
      <c r="OA279" s="1"/>
      <c r="OB279" s="1"/>
      <c r="OC279" s="1"/>
      <c r="OD279" s="1"/>
      <c r="OE279" s="1"/>
      <c r="OF279" s="1"/>
      <c r="OG279" s="1"/>
      <c r="OH279" s="1"/>
      <c r="OI279" s="1"/>
      <c r="OJ279" s="1"/>
      <c r="OK279" s="1"/>
      <c r="OL279" s="1"/>
      <c r="OM279" s="1"/>
      <c r="ON279" s="1"/>
      <c r="OO279" s="1"/>
      <c r="OP279" s="1"/>
      <c r="OQ279" s="1"/>
      <c r="OR279" s="1"/>
      <c r="OS279" s="1"/>
      <c r="OT279" s="1"/>
      <c r="OU279" s="1"/>
      <c r="OV279" s="1"/>
      <c r="OW279" s="1"/>
      <c r="OX279" s="1"/>
      <c r="OY279" s="1"/>
      <c r="OZ279" s="1"/>
      <c r="PA279" s="1"/>
      <c r="PB279" s="1"/>
      <c r="PC279" s="1"/>
      <c r="PD279" s="1"/>
      <c r="PE279" s="1"/>
      <c r="PF279" s="1"/>
      <c r="PG279" s="1"/>
      <c r="PH279" s="1"/>
      <c r="PI279" s="1"/>
      <c r="PJ279" s="1"/>
      <c r="PK279" s="1"/>
      <c r="PL279" s="1"/>
      <c r="PM279" s="1"/>
      <c r="PN279" s="1"/>
      <c r="PO279" s="1"/>
      <c r="PP279" s="1"/>
      <c r="PQ279" s="1"/>
      <c r="PR279" s="1"/>
      <c r="PS279" s="1"/>
      <c r="PT279" s="1"/>
      <c r="PU279" s="1"/>
      <c r="PV279" s="1"/>
      <c r="PW279" s="1"/>
      <c r="PX279" s="1"/>
      <c r="PY279" s="1"/>
      <c r="PZ279" s="1"/>
      <c r="QA279" s="1"/>
      <c r="QB279" s="1"/>
      <c r="QC279" s="1"/>
      <c r="QD279" s="1"/>
      <c r="QE279" s="1"/>
      <c r="QF279" s="1"/>
      <c r="QG279" s="1"/>
      <c r="QH279" s="1"/>
      <c r="QI279" s="1"/>
      <c r="QJ279" s="1"/>
      <c r="QK279" s="1"/>
      <c r="QL279" s="1"/>
      <c r="QM279" s="1"/>
      <c r="QN279" s="1"/>
      <c r="QO279" s="1"/>
      <c r="QP279" s="1"/>
      <c r="QQ279" s="1"/>
      <c r="QR279" s="1"/>
      <c r="QS279" s="1"/>
      <c r="QT279" s="1"/>
      <c r="QU279" s="1"/>
      <c r="QV279" s="1"/>
      <c r="QW279" s="1"/>
      <c r="QX279" s="1"/>
      <c r="QY279" s="1"/>
      <c r="QZ279" s="1"/>
      <c r="RA279" s="1"/>
      <c r="RB279" s="1"/>
      <c r="RC279" s="1"/>
      <c r="RD279" s="1"/>
      <c r="RE279" s="1"/>
      <c r="RF279" s="1"/>
      <c r="RG279" s="1"/>
      <c r="RH279" s="1"/>
      <c r="RI279" s="1"/>
      <c r="RJ279" s="1"/>
      <c r="RK279" s="1"/>
      <c r="RL279" s="1"/>
      <c r="RM279" s="1"/>
      <c r="RN279" s="1"/>
      <c r="RO279" s="1"/>
      <c r="RP279" s="1"/>
      <c r="RQ279" s="1"/>
      <c r="RR279" s="1"/>
      <c r="RS279" s="1"/>
      <c r="RT279" s="1"/>
      <c r="RU279" s="1"/>
      <c r="RV279" s="1"/>
      <c r="RW279" s="1"/>
      <c r="RX279" s="1"/>
      <c r="RY279" s="1"/>
      <c r="RZ279" s="1"/>
      <c r="SA279" s="1"/>
      <c r="SB279" s="1"/>
      <c r="SC279" s="1"/>
      <c r="SD279" s="1"/>
      <c r="SE279" s="1"/>
      <c r="SF279" s="1"/>
      <c r="SG279" s="1"/>
      <c r="SH279" s="1"/>
      <c r="SI279" s="1"/>
      <c r="SJ279" s="1"/>
      <c r="SK279" s="1"/>
      <c r="SL279" s="1"/>
      <c r="SM279" s="1"/>
      <c r="SN279" s="1"/>
      <c r="SO279" s="1"/>
      <c r="SP279" s="1"/>
      <c r="SQ279" s="1"/>
      <c r="SR279" s="1"/>
      <c r="SS279" s="1"/>
      <c r="ST279" s="1"/>
      <c r="SU279" s="1"/>
      <c r="SV279" s="1"/>
      <c r="SW279" s="1"/>
      <c r="SX279" s="1"/>
      <c r="SY279" s="1"/>
      <c r="SZ279" s="1"/>
      <c r="TA279" s="1"/>
      <c r="TB279" s="1"/>
      <c r="TC279" s="1"/>
      <c r="TD279" s="1"/>
      <c r="TE279" s="1"/>
      <c r="TF279" s="1"/>
      <c r="TG279" s="1"/>
      <c r="TH279" s="1"/>
      <c r="TI279" s="1"/>
      <c r="TJ279" s="1"/>
      <c r="TK279" s="1"/>
      <c r="TL279" s="1"/>
      <c r="TM279" s="1"/>
      <c r="TN279" s="1"/>
      <c r="TO279" s="1"/>
      <c r="TP279" s="1"/>
      <c r="TQ279" s="1"/>
      <c r="TR279" s="1"/>
      <c r="TS279" s="1"/>
      <c r="TT279" s="1"/>
      <c r="TU279" s="1"/>
      <c r="TV279" s="1"/>
      <c r="TW279" s="1"/>
      <c r="TX279" s="1"/>
      <c r="TY279" s="1"/>
      <c r="TZ279" s="1"/>
      <c r="UA279" s="1"/>
      <c r="UB279" s="1"/>
      <c r="UC279" s="1"/>
      <c r="UD279" s="1"/>
      <c r="UE279" s="1"/>
      <c r="UF279" s="1"/>
      <c r="UG279" s="1"/>
      <c r="UH279" s="1"/>
      <c r="UI279" s="1"/>
      <c r="UJ279" s="1"/>
      <c r="UK279" s="1"/>
      <c r="UL279" s="1"/>
      <c r="UM279" s="1"/>
      <c r="UN279" s="1"/>
      <c r="UO279" s="1"/>
      <c r="UP279" s="1"/>
      <c r="UQ279" s="1"/>
      <c r="UR279" s="1"/>
      <c r="US279" s="1"/>
      <c r="UT279" s="1"/>
      <c r="UU279" s="1"/>
      <c r="UV279" s="1"/>
      <c r="UW279" s="1"/>
      <c r="UX279" s="1"/>
      <c r="UY279" s="1"/>
      <c r="UZ279" s="1"/>
      <c r="VA279" s="1"/>
      <c r="VB279" s="1"/>
      <c r="VC279" s="1"/>
      <c r="VD279" s="1"/>
      <c r="VE279" s="1"/>
      <c r="VF279" s="1"/>
      <c r="VG279" s="1"/>
      <c r="VH279" s="1"/>
      <c r="VI279" s="1"/>
      <c r="VJ279" s="1"/>
      <c r="VK279" s="1"/>
      <c r="VL279" s="1"/>
      <c r="VM279" s="1"/>
      <c r="VN279" s="1"/>
      <c r="VO279" s="1"/>
      <c r="VP279" s="1"/>
      <c r="VQ279" s="1"/>
      <c r="VR279" s="1"/>
      <c r="VS279" s="1"/>
      <c r="VT279" s="1"/>
      <c r="VU279" s="1"/>
      <c r="VV279" s="1"/>
      <c r="VW279" s="1"/>
      <c r="VX279" s="1"/>
      <c r="VY279" s="1"/>
      <c r="VZ279" s="1"/>
      <c r="WA279" s="1"/>
      <c r="WB279" s="1"/>
      <c r="WC279" s="1"/>
      <c r="WD279" s="1"/>
      <c r="WE279" s="1"/>
      <c r="WF279" s="1"/>
      <c r="WG279" s="1"/>
      <c r="WH279" s="1"/>
      <c r="WI279" s="1"/>
      <c r="WJ279" s="1"/>
      <c r="WK279" s="1"/>
      <c r="WL279" s="1"/>
      <c r="WM279" s="1"/>
      <c r="WN279" s="1"/>
      <c r="WO279" s="1"/>
      <c r="WP279" s="1"/>
      <c r="WQ279" s="1"/>
      <c r="WR279" s="1"/>
      <c r="WS279" s="1"/>
      <c r="WT279" s="1"/>
      <c r="WU279" s="1"/>
      <c r="WV279" s="1"/>
      <c r="WW279" s="1"/>
      <c r="WX279" s="1"/>
      <c r="WY279" s="1"/>
      <c r="WZ279" s="1"/>
      <c r="XA279" s="1"/>
      <c r="XB279" s="1"/>
      <c r="XC279" s="1"/>
      <c r="XD279" s="1"/>
      <c r="XE279" s="1"/>
      <c r="XF279" s="1"/>
      <c r="XG279" s="1"/>
      <c r="XH279" s="1"/>
      <c r="XI279" s="1"/>
      <c r="XJ279" s="1"/>
      <c r="XK279" s="1"/>
      <c r="XL279" s="1"/>
      <c r="XM279" s="1"/>
      <c r="XN279" s="1"/>
      <c r="XO279" s="1"/>
      <c r="XP279" s="1"/>
      <c r="XQ279" s="1"/>
      <c r="XR279" s="1"/>
      <c r="XS279" s="1"/>
      <c r="XT279" s="1"/>
      <c r="XU279" s="1"/>
      <c r="XV279" s="1"/>
      <c r="XW279" s="1"/>
      <c r="XX279" s="1"/>
      <c r="XY279" s="1"/>
      <c r="XZ279" s="1"/>
      <c r="YA279" s="1"/>
      <c r="YB279" s="1"/>
      <c r="YC279" s="1"/>
      <c r="YD279" s="1"/>
      <c r="YE279" s="1"/>
      <c r="YF279" s="1"/>
      <c r="YG279" s="1"/>
      <c r="YH279" s="1"/>
      <c r="YI279" s="1"/>
      <c r="YJ279" s="1"/>
      <c r="YK279" s="1"/>
      <c r="YL279" s="1"/>
      <c r="YM279" s="1"/>
      <c r="YN279" s="1"/>
      <c r="YO279" s="1"/>
      <c r="YP279" s="1"/>
      <c r="YQ279" s="1"/>
      <c r="YR279" s="1"/>
      <c r="YS279" s="1"/>
      <c r="YT279" s="1"/>
      <c r="YU279" s="1"/>
      <c r="YV279" s="1"/>
      <c r="YW279" s="1"/>
      <c r="YX279" s="1"/>
      <c r="YY279" s="1"/>
      <c r="YZ279" s="1"/>
      <c r="ZA279" s="1"/>
      <c r="ZB279" s="1"/>
      <c r="ZC279" s="1"/>
      <c r="ZD279" s="1"/>
      <c r="ZE279" s="1"/>
      <c r="ZF279" s="1"/>
      <c r="ZG279" s="1"/>
      <c r="ZH279" s="1"/>
      <c r="ZI279" s="1"/>
      <c r="ZJ279" s="1"/>
      <c r="ZK279" s="1"/>
      <c r="ZL279" s="1"/>
      <c r="ZM279" s="1"/>
      <c r="ZN279" s="1"/>
      <c r="ZO279" s="1"/>
      <c r="ZP279" s="1"/>
      <c r="ZQ279" s="1"/>
      <c r="ZR279" s="1"/>
      <c r="ZS279" s="1"/>
      <c r="ZT279" s="1"/>
      <c r="ZU279" s="1"/>
      <c r="ZV279" s="1"/>
      <c r="ZW279" s="1"/>
      <c r="ZX279" s="1"/>
      <c r="ZY279" s="1"/>
      <c r="ZZ279" s="1"/>
      <c r="AAA279" s="1"/>
      <c r="AAB279" s="1"/>
      <c r="AAC279" s="1"/>
      <c r="AAD279" s="1"/>
      <c r="AAE279" s="1"/>
      <c r="AAF279" s="1"/>
      <c r="AAG279" s="1"/>
      <c r="AAH279" s="1"/>
      <c r="AAI279" s="1"/>
      <c r="AAJ279" s="1"/>
      <c r="AAK279" s="1"/>
      <c r="AAL279" s="1"/>
      <c r="AAM279" s="1"/>
      <c r="AAN279" s="1"/>
      <c r="AAO279" s="1"/>
      <c r="AAP279" s="1"/>
      <c r="AAQ279" s="1"/>
      <c r="AAR279" s="1"/>
      <c r="AAS279" s="1"/>
      <c r="AAT279" s="1"/>
      <c r="AAU279" s="1"/>
      <c r="AAV279" s="1"/>
      <c r="AAW279" s="1"/>
      <c r="AAX279" s="1"/>
      <c r="AAY279" s="1"/>
      <c r="AAZ279" s="1"/>
      <c r="ABA279" s="1"/>
      <c r="ABB279" s="1"/>
      <c r="ABC279" s="1"/>
      <c r="ABD279" s="1"/>
      <c r="ABE279" s="1"/>
      <c r="ABF279" s="1"/>
      <c r="ABG279" s="1"/>
      <c r="ABH279" s="1"/>
      <c r="ABI279" s="1"/>
      <c r="ABJ279" s="1"/>
      <c r="ABK279" s="1"/>
      <c r="ABL279" s="1"/>
      <c r="ABM279" s="1"/>
      <c r="ABN279" s="1"/>
      <c r="ABO279" s="1"/>
      <c r="ABP279" s="1"/>
      <c r="ABQ279" s="1"/>
      <c r="ABR279" s="1"/>
      <c r="ABS279" s="1"/>
      <c r="ABT279" s="1"/>
      <c r="ABU279" s="1"/>
      <c r="ABV279" s="1"/>
      <c r="ABW279" s="1"/>
      <c r="ABX279" s="1"/>
      <c r="ABY279" s="1"/>
      <c r="ABZ279" s="1"/>
      <c r="ACA279" s="1"/>
      <c r="ACB279" s="1"/>
      <c r="ACC279" s="1"/>
      <c r="ACD279" s="1"/>
      <c r="ACE279" s="1"/>
      <c r="ACF279" s="1"/>
      <c r="ACG279" s="1"/>
      <c r="ACH279" s="1"/>
      <c r="ACI279" s="1"/>
      <c r="ACJ279" s="1"/>
      <c r="ACK279" s="1"/>
      <c r="ACL279" s="1"/>
      <c r="ACM279" s="1"/>
      <c r="ACN279" s="1"/>
      <c r="ACO279" s="1"/>
      <c r="ACP279" s="1"/>
      <c r="ACQ279" s="1"/>
      <c r="ACR279" s="1"/>
      <c r="ACS279" s="1"/>
      <c r="ACT279" s="1"/>
      <c r="ACU279" s="1"/>
      <c r="ACV279" s="1"/>
      <c r="ACW279" s="1"/>
      <c r="ACX279" s="1"/>
      <c r="ACY279" s="1"/>
      <c r="ACZ279" s="1"/>
      <c r="ADA279" s="1"/>
      <c r="ADB279" s="1"/>
      <c r="ADC279" s="1"/>
      <c r="ADD279" s="1"/>
      <c r="ADE279" s="1"/>
      <c r="ADF279" s="1"/>
      <c r="ADG279" s="1"/>
      <c r="ADH279" s="1"/>
      <c r="ADI279" s="1"/>
      <c r="ADJ279" s="1"/>
      <c r="ADK279" s="1"/>
      <c r="ADL279" s="1"/>
      <c r="ADM279" s="1"/>
      <c r="ADN279" s="1"/>
      <c r="ADO279" s="1"/>
      <c r="ADP279" s="1"/>
      <c r="ADQ279" s="1"/>
      <c r="ADR279" s="1"/>
      <c r="ADS279" s="1"/>
      <c r="ADT279" s="1"/>
      <c r="ADU279" s="1"/>
      <c r="ADV279" s="1"/>
      <c r="ADW279" s="1"/>
      <c r="ADX279" s="1"/>
      <c r="ADY279" s="1"/>
      <c r="ADZ279" s="1"/>
      <c r="AEA279" s="1"/>
      <c r="AEB279" s="1"/>
      <c r="AEC279" s="1"/>
      <c r="AED279" s="1"/>
      <c r="AEE279" s="1"/>
      <c r="AEF279" s="1"/>
      <c r="AEG279" s="1"/>
      <c r="AEH279" s="1"/>
      <c r="AEI279" s="1"/>
      <c r="AEJ279" s="1"/>
      <c r="AEK279" s="1"/>
      <c r="AEL279" s="1"/>
      <c r="AEM279" s="1"/>
      <c r="AEN279" s="1"/>
      <c r="AEO279" s="1"/>
      <c r="AEP279" s="1"/>
      <c r="AEQ279" s="1"/>
      <c r="AER279" s="1"/>
      <c r="AES279" s="1"/>
      <c r="AET279" s="1"/>
      <c r="AEU279" s="1"/>
      <c r="AEV279" s="1"/>
      <c r="AEW279" s="1"/>
      <c r="AEX279" s="1"/>
      <c r="AEY279" s="1"/>
      <c r="AEZ279" s="1"/>
      <c r="AFA279" s="1"/>
      <c r="AFB279" s="1"/>
      <c r="AFC279" s="1"/>
      <c r="AFD279" s="1"/>
      <c r="AFE279" s="1"/>
      <c r="AFF279" s="1"/>
      <c r="AFG279" s="1"/>
      <c r="AFH279" s="1"/>
      <c r="AFI279" s="1"/>
      <c r="AFJ279" s="1"/>
      <c r="AFK279" s="1"/>
      <c r="AFL279" s="1"/>
      <c r="AFM279" s="1"/>
      <c r="AFN279" s="1"/>
      <c r="AFO279" s="1"/>
      <c r="AFP279" s="1"/>
      <c r="AFQ279" s="1"/>
      <c r="AFR279" s="1"/>
      <c r="AFS279" s="1"/>
      <c r="AFT279" s="1"/>
      <c r="AFU279" s="1"/>
      <c r="AFV279" s="1"/>
      <c r="AFW279" s="1"/>
      <c r="AFX279" s="1"/>
      <c r="AFY279" s="1"/>
      <c r="AFZ279" s="1"/>
      <c r="AGA279" s="1"/>
      <c r="AGB279" s="1"/>
      <c r="AGC279" s="1"/>
      <c r="AGD279" s="1"/>
      <c r="AGE279" s="1"/>
      <c r="AGF279" s="1"/>
      <c r="AGG279" s="1"/>
      <c r="AGH279" s="1"/>
      <c r="AGI279" s="1"/>
      <c r="AGJ279" s="1"/>
      <c r="AGK279" s="1"/>
      <c r="AGL279" s="1"/>
      <c r="AGM279" s="1"/>
      <c r="AGN279" s="1"/>
      <c r="AGO279" s="1"/>
      <c r="AGP279" s="1"/>
      <c r="AGQ279" s="1"/>
      <c r="AGR279" s="1"/>
      <c r="AGS279" s="1"/>
      <c r="AGT279" s="1"/>
      <c r="AGU279" s="1"/>
      <c r="AGV279" s="1"/>
      <c r="AGW279" s="1"/>
      <c r="AGX279" s="1"/>
      <c r="AGY279" s="1"/>
      <c r="AGZ279" s="1"/>
      <c r="AHA279" s="1"/>
      <c r="AHB279" s="1"/>
      <c r="AHC279" s="1"/>
      <c r="AHD279" s="1"/>
      <c r="AHE279" s="1"/>
      <c r="AHF279" s="1"/>
      <c r="AHG279" s="1"/>
      <c r="AHH279" s="1"/>
      <c r="AHI279" s="1"/>
      <c r="AHJ279" s="1"/>
      <c r="AHK279" s="1"/>
      <c r="AHL279" s="1"/>
      <c r="AHM279" s="1"/>
      <c r="AHN279" s="1"/>
      <c r="AHO279" s="1"/>
      <c r="AHP279" s="1"/>
      <c r="AHQ279" s="1"/>
      <c r="AHR279" s="1"/>
      <c r="AHS279" s="1"/>
      <c r="AHT279" s="1"/>
      <c r="AHU279" s="1"/>
      <c r="AHV279" s="1"/>
      <c r="AHW279" s="1"/>
      <c r="AHX279" s="1"/>
      <c r="AHY279" s="1"/>
      <c r="AHZ279" s="1"/>
      <c r="AIA279" s="1"/>
      <c r="AIB279" s="1"/>
      <c r="AIC279" s="1"/>
      <c r="AID279" s="1"/>
      <c r="AIE279" s="1"/>
      <c r="AIF279" s="1"/>
      <c r="AIG279" s="1"/>
      <c r="AIH279" s="1"/>
      <c r="AII279" s="1"/>
      <c r="AIJ279" s="1"/>
      <c r="AIK279" s="1"/>
      <c r="AIL279" s="1"/>
      <c r="AIM279" s="1"/>
      <c r="AIN279" s="1"/>
      <c r="AIO279" s="1"/>
      <c r="AIP279" s="1"/>
      <c r="AIQ279" s="1"/>
      <c r="AIR279" s="1"/>
      <c r="AIS279" s="1"/>
      <c r="AIT279" s="1"/>
      <c r="AIU279" s="1"/>
      <c r="AIV279" s="1"/>
      <c r="AIW279" s="1"/>
      <c r="AIX279" s="1"/>
      <c r="AIY279" s="1"/>
      <c r="AIZ279" s="1"/>
      <c r="AJA279" s="1"/>
      <c r="AJB279" s="1"/>
      <c r="AJC279" s="1"/>
      <c r="AJD279" s="1"/>
      <c r="AJE279" s="1"/>
      <c r="AJF279" s="1"/>
      <c r="AJG279" s="1"/>
      <c r="AJH279" s="1"/>
      <c r="AJI279" s="1"/>
      <c r="AJJ279" s="1"/>
      <c r="AJK279" s="1"/>
      <c r="AJL279" s="1"/>
      <c r="AJM279" s="1"/>
      <c r="AJN279" s="1"/>
      <c r="AJO279" s="1"/>
      <c r="AJP279" s="1"/>
      <c r="AJQ279" s="1"/>
      <c r="AJR279" s="1"/>
      <c r="AJS279" s="1"/>
      <c r="AJT279" s="1"/>
      <c r="AJU279" s="1"/>
      <c r="AJV279" s="1"/>
      <c r="AJW279" s="1"/>
      <c r="AJX279" s="1"/>
      <c r="AJY279" s="1"/>
      <c r="AJZ279" s="1"/>
      <c r="AKA279" s="1"/>
      <c r="AKB279" s="1"/>
      <c r="AKC279" s="1"/>
      <c r="AKD279" s="1"/>
      <c r="AKE279" s="1"/>
      <c r="AKF279" s="1"/>
      <c r="AKG279" s="1"/>
      <c r="AKH279" s="1"/>
      <c r="AKI279" s="1"/>
      <c r="AKJ279" s="1"/>
      <c r="AKK279" s="1"/>
      <c r="AKL279" s="1"/>
      <c r="AKM279" s="1"/>
      <c r="AKN279" s="1"/>
      <c r="AKO279" s="1"/>
      <c r="AKP279" s="1"/>
      <c r="AKQ279" s="1"/>
      <c r="AKR279" s="1"/>
      <c r="AKS279" s="1"/>
      <c r="AKT279" s="1"/>
      <c r="AKU279" s="1"/>
      <c r="AKV279" s="1"/>
      <c r="AKW279" s="1"/>
      <c r="AKX279" s="1"/>
      <c r="AKY279" s="1"/>
      <c r="AKZ279" s="1"/>
      <c r="ALA279" s="1"/>
      <c r="ALB279" s="1"/>
      <c r="ALC279" s="1"/>
      <c r="ALD279" s="1"/>
      <c r="ALE279" s="1"/>
      <c r="ALF279" s="1"/>
      <c r="ALG279" s="1"/>
      <c r="ALH279" s="1"/>
      <c r="ALI279" s="1"/>
      <c r="ALJ279" s="1"/>
      <c r="ALK279" s="1"/>
      <c r="ALL279" s="1"/>
      <c r="ALM279" s="1"/>
      <c r="ALN279" s="1"/>
      <c r="ALO279" s="1"/>
      <c r="ALP279" s="2"/>
      <c r="ALQ279" s="2"/>
      <c r="ALR279" s="2"/>
      <c r="ALS279" s="2"/>
      <c r="ALT279" s="2"/>
      <c r="ALU279" s="2"/>
      <c r="ALV279" s="2"/>
      <c r="ALW279" s="2"/>
      <c r="ALX279" s="2"/>
      <c r="ALY279" s="2"/>
      <c r="ALZ279" s="2"/>
      <c r="AMA279" s="2"/>
      <c r="AMB279" s="2"/>
      <c r="AMC279" s="2"/>
      <c r="AMD279" s="2"/>
      <c r="AME279" s="2"/>
      <c r="AMF279" s="2"/>
      <c r="AMG279" s="2"/>
      <c r="AMH279" s="2"/>
      <c r="AMI279" s="2"/>
      <c r="AMJ279" s="2"/>
      <c r="AMK279" s="2"/>
      <c r="AML279" s="2"/>
    </row>
    <row r="280" customFormat="false" ht="63.65" hidden="false" customHeight="true" outlineLevel="0" collapsed="false">
      <c r="A280" s="109"/>
      <c r="B280" s="144" t="s">
        <v>42</v>
      </c>
      <c r="C280" s="21" t="s">
        <v>379</v>
      </c>
      <c r="D280" s="21" t="n">
        <v>905</v>
      </c>
      <c r="E280" s="146"/>
      <c r="F280" s="146"/>
      <c r="G280" s="85"/>
      <c r="H280" s="86"/>
      <c r="I280" s="135" t="n">
        <f aca="false">SUM(J280:P280)</f>
        <v>66461900</v>
      </c>
      <c r="J280" s="135" t="n">
        <f aca="false">J281+J293+J299</f>
        <v>89813300</v>
      </c>
      <c r="K280" s="72" t="n">
        <f aca="false">K281+K293+K299</f>
        <v>-23351400</v>
      </c>
      <c r="L280" s="72" t="n">
        <f aca="false">L281+L293+L299</f>
        <v>0</v>
      </c>
      <c r="M280" s="72" t="n">
        <f aca="false">M281+M293+M299</f>
        <v>0</v>
      </c>
      <c r="N280" s="72" t="n">
        <f aca="false">N281+N293+N299</f>
        <v>0</v>
      </c>
      <c r="O280" s="135" t="n">
        <f aca="false">O281+O293+O299</f>
        <v>0</v>
      </c>
      <c r="P280" s="136" t="n">
        <f aca="false">P281+P293+P299</f>
        <v>0</v>
      </c>
      <c r="Q280" s="113"/>
      <c r="R280" s="113"/>
      <c r="S280" s="113"/>
      <c r="T280" s="113"/>
      <c r="U280" s="113"/>
      <c r="V280" s="113"/>
      <c r="W280" s="113"/>
      <c r="X280" s="113"/>
      <c r="Y280" s="113"/>
      <c r="Z280" s="113"/>
      <c r="AA280" s="113"/>
      <c r="AB280" s="113"/>
      <c r="AC280" s="113"/>
      <c r="AD280" s="113"/>
      <c r="AE280" s="113"/>
      <c r="AF280" s="113"/>
      <c r="AG280" s="113"/>
      <c r="AH280" s="113"/>
      <c r="AI280" s="113"/>
      <c r="AJ280" s="113"/>
      <c r="AK280" s="113"/>
      <c r="AL280" s="113"/>
      <c r="AM280" s="113"/>
      <c r="AN280" s="113"/>
      <c r="AO280" s="113"/>
      <c r="AP280" s="113"/>
      <c r="AQ280" s="113"/>
      <c r="AR280" s="113"/>
      <c r="AS280" s="113"/>
      <c r="AT280" s="113"/>
      <c r="AU280" s="113"/>
      <c r="AV280" s="113"/>
      <c r="AW280" s="113"/>
      <c r="AX280" s="113"/>
      <c r="AY280" s="113"/>
      <c r="AZ280" s="113"/>
      <c r="BA280" s="113"/>
      <c r="BB280" s="113"/>
      <c r="BC280" s="113"/>
      <c r="BD280" s="113"/>
      <c r="BE280" s="113"/>
      <c r="BF280" s="113"/>
      <c r="BG280" s="113"/>
      <c r="BH280" s="113"/>
      <c r="BI280" s="113"/>
      <c r="BJ280" s="113"/>
      <c r="BK280" s="113"/>
      <c r="BL280" s="113"/>
      <c r="BM280" s="113"/>
      <c r="BN280" s="113"/>
      <c r="BO280" s="113"/>
      <c r="BP280" s="113"/>
      <c r="BQ280" s="113"/>
      <c r="BR280" s="113"/>
      <c r="BS280" s="113"/>
      <c r="BT280" s="113"/>
      <c r="BU280" s="113"/>
      <c r="BV280" s="113"/>
      <c r="BW280" s="113"/>
      <c r="BX280" s="113"/>
      <c r="BY280" s="113"/>
      <c r="BZ280" s="113"/>
      <c r="CA280" s="113"/>
      <c r="CB280" s="113"/>
      <c r="CC280" s="113"/>
      <c r="CD280" s="113"/>
      <c r="CE280" s="113"/>
      <c r="CF280" s="113"/>
      <c r="CG280" s="113"/>
      <c r="CH280" s="113"/>
      <c r="CI280" s="113"/>
      <c r="CJ280" s="113"/>
      <c r="CK280" s="113"/>
      <c r="CL280" s="113"/>
      <c r="CM280" s="113"/>
      <c r="CN280" s="113"/>
      <c r="CO280" s="113"/>
      <c r="CP280" s="113"/>
      <c r="CQ280" s="113"/>
      <c r="CR280" s="113"/>
      <c r="CS280" s="113"/>
      <c r="CT280" s="113"/>
      <c r="CU280" s="113"/>
      <c r="CV280" s="113"/>
      <c r="CW280" s="113"/>
      <c r="CX280" s="113"/>
      <c r="CY280" s="113"/>
      <c r="CZ280" s="113"/>
      <c r="DA280" s="113"/>
      <c r="DB280" s="113"/>
      <c r="DC280" s="113"/>
      <c r="DD280" s="113"/>
      <c r="DE280" s="113"/>
      <c r="DF280" s="113"/>
      <c r="DG280" s="113"/>
      <c r="DH280" s="113"/>
      <c r="DI280" s="113"/>
      <c r="DJ280" s="113"/>
      <c r="DK280" s="113"/>
      <c r="DL280" s="113"/>
      <c r="DM280" s="113"/>
      <c r="DN280" s="113"/>
      <c r="DO280" s="113"/>
      <c r="DP280" s="113"/>
      <c r="DQ280" s="113"/>
      <c r="DR280" s="113"/>
      <c r="DS280" s="113"/>
      <c r="DT280" s="113"/>
      <c r="DU280" s="113"/>
      <c r="DV280" s="113"/>
      <c r="DW280" s="113"/>
      <c r="DX280" s="113"/>
      <c r="DY280" s="113"/>
      <c r="DZ280" s="113"/>
      <c r="EA280" s="113"/>
      <c r="EB280" s="113"/>
      <c r="EC280" s="113"/>
      <c r="ED280" s="113"/>
      <c r="EE280" s="113"/>
      <c r="EF280" s="113"/>
      <c r="EG280" s="113"/>
      <c r="EH280" s="113"/>
      <c r="EI280" s="113"/>
      <c r="EJ280" s="113"/>
      <c r="EK280" s="113"/>
      <c r="EL280" s="113"/>
      <c r="EM280" s="113"/>
      <c r="EN280" s="113"/>
      <c r="EO280" s="113"/>
      <c r="EP280" s="113"/>
      <c r="EQ280" s="113"/>
      <c r="ER280" s="113"/>
      <c r="ES280" s="113"/>
      <c r="ET280" s="113"/>
      <c r="EU280" s="113"/>
      <c r="EV280" s="113"/>
      <c r="EW280" s="113"/>
      <c r="EX280" s="113"/>
      <c r="EY280" s="113"/>
      <c r="EZ280" s="113"/>
      <c r="FA280" s="113"/>
      <c r="FB280" s="113"/>
      <c r="FC280" s="113"/>
      <c r="FD280" s="113"/>
      <c r="FE280" s="113"/>
      <c r="FF280" s="113"/>
      <c r="FG280" s="113"/>
      <c r="FH280" s="113"/>
      <c r="FI280" s="113"/>
      <c r="FJ280" s="113"/>
      <c r="FK280" s="113"/>
      <c r="FL280" s="113"/>
      <c r="FM280" s="113"/>
      <c r="FN280" s="113"/>
      <c r="FO280" s="113"/>
      <c r="FP280" s="113"/>
      <c r="FQ280" s="113"/>
      <c r="FR280" s="113"/>
      <c r="FS280" s="113"/>
      <c r="FT280" s="113"/>
      <c r="FU280" s="113"/>
      <c r="FV280" s="113"/>
      <c r="FW280" s="113"/>
      <c r="FX280" s="113"/>
      <c r="FY280" s="113"/>
      <c r="FZ280" s="113"/>
      <c r="GA280" s="113"/>
      <c r="GB280" s="113"/>
      <c r="GC280" s="113"/>
      <c r="GD280" s="113"/>
      <c r="GE280" s="113"/>
      <c r="GF280" s="113"/>
      <c r="GG280" s="113"/>
      <c r="GH280" s="113"/>
      <c r="GI280" s="113"/>
      <c r="GJ280" s="113"/>
      <c r="GK280" s="113"/>
      <c r="GL280" s="113"/>
      <c r="GM280" s="113"/>
      <c r="GN280" s="113"/>
      <c r="GO280" s="113"/>
      <c r="GP280" s="113"/>
      <c r="GQ280" s="113"/>
      <c r="GR280" s="113"/>
      <c r="GS280" s="113"/>
      <c r="GT280" s="113"/>
      <c r="GU280" s="113"/>
      <c r="GV280" s="113"/>
      <c r="GW280" s="113"/>
      <c r="GX280" s="113"/>
      <c r="GY280" s="113"/>
      <c r="GZ280" s="113"/>
      <c r="HA280" s="113"/>
      <c r="HB280" s="113"/>
      <c r="HC280" s="113"/>
      <c r="HD280" s="113"/>
      <c r="HE280" s="113"/>
      <c r="HF280" s="113"/>
      <c r="HG280" s="113"/>
      <c r="HH280" s="113"/>
      <c r="HI280" s="113"/>
      <c r="HJ280" s="113"/>
      <c r="HK280" s="113"/>
      <c r="HL280" s="113"/>
      <c r="HM280" s="113"/>
      <c r="HN280" s="113"/>
      <c r="HO280" s="113"/>
      <c r="HP280" s="113"/>
      <c r="HQ280" s="113"/>
      <c r="HR280" s="113"/>
      <c r="HS280" s="113"/>
      <c r="HT280" s="113"/>
      <c r="HU280" s="113"/>
      <c r="HV280" s="113"/>
      <c r="HW280" s="113"/>
      <c r="HX280" s="113"/>
      <c r="HY280" s="113"/>
      <c r="HZ280" s="113"/>
      <c r="IA280" s="113"/>
      <c r="IB280" s="113"/>
      <c r="IC280" s="113"/>
      <c r="ID280" s="113"/>
      <c r="IE280" s="113"/>
      <c r="IF280" s="113"/>
      <c r="IG280" s="113"/>
      <c r="IH280" s="113"/>
      <c r="II280" s="113"/>
      <c r="IJ280" s="113"/>
      <c r="IK280" s="113"/>
      <c r="IL280" s="113"/>
      <c r="IM280" s="113"/>
      <c r="IN280" s="113"/>
      <c r="IO280" s="113"/>
      <c r="IP280" s="113"/>
      <c r="IQ280" s="113"/>
      <c r="IR280" s="113"/>
      <c r="IS280" s="113"/>
      <c r="IT280" s="113"/>
      <c r="IU280" s="113"/>
      <c r="IV280" s="113"/>
      <c r="IW280" s="113"/>
      <c r="IX280" s="113"/>
      <c r="IY280" s="113"/>
      <c r="IZ280" s="113"/>
      <c r="JA280" s="113"/>
      <c r="JB280" s="113"/>
      <c r="JC280" s="113"/>
      <c r="JD280" s="113"/>
      <c r="JE280" s="113"/>
      <c r="JF280" s="113"/>
      <c r="JG280" s="113"/>
      <c r="JH280" s="113"/>
      <c r="JI280" s="113"/>
      <c r="JJ280" s="113"/>
      <c r="JK280" s="113"/>
      <c r="JL280" s="113"/>
      <c r="JM280" s="113"/>
      <c r="JN280" s="113"/>
      <c r="JO280" s="113"/>
      <c r="JP280" s="113"/>
      <c r="JQ280" s="113"/>
      <c r="JR280" s="113"/>
      <c r="JS280" s="113"/>
      <c r="JT280" s="113"/>
      <c r="JU280" s="113"/>
      <c r="JV280" s="113"/>
      <c r="JW280" s="113"/>
      <c r="JX280" s="113"/>
      <c r="JY280" s="113"/>
      <c r="JZ280" s="113"/>
      <c r="KA280" s="113"/>
      <c r="KB280" s="113"/>
      <c r="KC280" s="113"/>
      <c r="KD280" s="113"/>
      <c r="KE280" s="113"/>
      <c r="KF280" s="113"/>
      <c r="KG280" s="113"/>
      <c r="KH280" s="113"/>
      <c r="KI280" s="113"/>
      <c r="KJ280" s="113"/>
      <c r="KK280" s="113"/>
      <c r="KL280" s="113"/>
      <c r="KM280" s="113"/>
      <c r="KN280" s="113"/>
      <c r="KO280" s="113"/>
      <c r="KP280" s="113"/>
      <c r="KQ280" s="113"/>
      <c r="KR280" s="113"/>
      <c r="KS280" s="113"/>
      <c r="KT280" s="113"/>
      <c r="KU280" s="113"/>
      <c r="KV280" s="113"/>
      <c r="KW280" s="113"/>
      <c r="KX280" s="113"/>
      <c r="KY280" s="113"/>
      <c r="KZ280" s="113"/>
      <c r="LA280" s="113"/>
      <c r="LB280" s="113"/>
      <c r="LC280" s="113"/>
      <c r="LD280" s="113"/>
      <c r="LE280" s="113"/>
      <c r="LF280" s="113"/>
      <c r="LG280" s="113"/>
      <c r="LH280" s="113"/>
      <c r="LI280" s="113"/>
      <c r="LJ280" s="113"/>
      <c r="LK280" s="113"/>
      <c r="LL280" s="113"/>
      <c r="LM280" s="113"/>
      <c r="LN280" s="113"/>
      <c r="LO280" s="113"/>
      <c r="LP280" s="113"/>
      <c r="LQ280" s="113"/>
      <c r="LR280" s="113"/>
      <c r="LS280" s="113"/>
      <c r="LT280" s="113"/>
      <c r="LU280" s="113"/>
      <c r="LV280" s="113"/>
      <c r="LW280" s="113"/>
      <c r="LX280" s="113"/>
      <c r="LY280" s="113"/>
      <c r="LZ280" s="113"/>
      <c r="MA280" s="113"/>
      <c r="MB280" s="113"/>
      <c r="MC280" s="113"/>
      <c r="MD280" s="113"/>
      <c r="ME280" s="113"/>
      <c r="MF280" s="113"/>
      <c r="MG280" s="113"/>
      <c r="MH280" s="113"/>
      <c r="MI280" s="113"/>
      <c r="MJ280" s="113"/>
      <c r="MK280" s="113"/>
      <c r="ML280" s="113"/>
      <c r="MM280" s="113"/>
      <c r="MN280" s="113"/>
      <c r="MO280" s="113"/>
      <c r="MP280" s="113"/>
      <c r="MQ280" s="113"/>
      <c r="MR280" s="113"/>
      <c r="MS280" s="113"/>
      <c r="MT280" s="113"/>
      <c r="MU280" s="113"/>
      <c r="MV280" s="113"/>
      <c r="MW280" s="113"/>
      <c r="MX280" s="113"/>
      <c r="MY280" s="113"/>
      <c r="MZ280" s="113"/>
      <c r="NA280" s="113"/>
      <c r="NB280" s="113"/>
      <c r="NC280" s="113"/>
      <c r="ND280" s="113"/>
      <c r="NE280" s="113"/>
      <c r="NF280" s="113"/>
      <c r="NG280" s="113"/>
      <c r="NH280" s="113"/>
      <c r="NI280" s="113"/>
      <c r="NJ280" s="113"/>
      <c r="NK280" s="113"/>
      <c r="NL280" s="113"/>
      <c r="NM280" s="113"/>
      <c r="NN280" s="113"/>
      <c r="NO280" s="113"/>
      <c r="NP280" s="113"/>
      <c r="NQ280" s="113"/>
      <c r="NR280" s="113"/>
      <c r="NS280" s="113"/>
      <c r="NT280" s="113"/>
      <c r="NU280" s="113"/>
      <c r="NV280" s="113"/>
      <c r="NW280" s="113"/>
      <c r="NX280" s="113"/>
      <c r="NY280" s="113"/>
      <c r="NZ280" s="113"/>
      <c r="OA280" s="113"/>
      <c r="OB280" s="113"/>
      <c r="OC280" s="113"/>
      <c r="OD280" s="113"/>
      <c r="OE280" s="113"/>
      <c r="OF280" s="113"/>
      <c r="OG280" s="113"/>
      <c r="OH280" s="113"/>
      <c r="OI280" s="113"/>
      <c r="OJ280" s="113"/>
      <c r="OK280" s="113"/>
      <c r="OL280" s="113"/>
      <c r="OM280" s="113"/>
      <c r="ON280" s="113"/>
      <c r="OO280" s="113"/>
      <c r="OP280" s="113"/>
      <c r="OQ280" s="113"/>
      <c r="OR280" s="113"/>
      <c r="OS280" s="113"/>
      <c r="OT280" s="113"/>
      <c r="OU280" s="113"/>
      <c r="OV280" s="113"/>
      <c r="OW280" s="113"/>
      <c r="OX280" s="113"/>
      <c r="OY280" s="113"/>
      <c r="OZ280" s="113"/>
      <c r="PA280" s="113"/>
      <c r="PB280" s="113"/>
      <c r="PC280" s="113"/>
      <c r="PD280" s="113"/>
      <c r="PE280" s="113"/>
      <c r="PF280" s="113"/>
      <c r="PG280" s="113"/>
      <c r="PH280" s="113"/>
      <c r="PI280" s="113"/>
      <c r="PJ280" s="113"/>
      <c r="PK280" s="113"/>
      <c r="PL280" s="113"/>
      <c r="PM280" s="113"/>
      <c r="PN280" s="113"/>
      <c r="PO280" s="113"/>
      <c r="PP280" s="113"/>
      <c r="PQ280" s="113"/>
      <c r="PR280" s="113"/>
      <c r="PS280" s="113"/>
      <c r="PT280" s="113"/>
      <c r="PU280" s="113"/>
      <c r="PV280" s="113"/>
      <c r="PW280" s="113"/>
      <c r="PX280" s="113"/>
      <c r="PY280" s="113"/>
      <c r="PZ280" s="113"/>
      <c r="QA280" s="113"/>
      <c r="QB280" s="113"/>
      <c r="QC280" s="113"/>
      <c r="QD280" s="113"/>
      <c r="QE280" s="113"/>
      <c r="QF280" s="113"/>
      <c r="QG280" s="113"/>
      <c r="QH280" s="113"/>
      <c r="QI280" s="113"/>
      <c r="QJ280" s="113"/>
      <c r="QK280" s="113"/>
      <c r="QL280" s="113"/>
      <c r="QM280" s="113"/>
      <c r="QN280" s="113"/>
      <c r="QO280" s="113"/>
      <c r="QP280" s="113"/>
      <c r="QQ280" s="113"/>
      <c r="QR280" s="113"/>
      <c r="QS280" s="113"/>
      <c r="QT280" s="113"/>
      <c r="QU280" s="113"/>
      <c r="QV280" s="113"/>
      <c r="QW280" s="113"/>
      <c r="QX280" s="113"/>
      <c r="QY280" s="113"/>
      <c r="QZ280" s="113"/>
      <c r="RA280" s="113"/>
      <c r="RB280" s="113"/>
      <c r="RC280" s="113"/>
      <c r="RD280" s="113"/>
      <c r="RE280" s="113"/>
      <c r="RF280" s="113"/>
      <c r="RG280" s="113"/>
      <c r="RH280" s="113"/>
      <c r="RI280" s="113"/>
      <c r="RJ280" s="113"/>
      <c r="RK280" s="113"/>
      <c r="RL280" s="113"/>
      <c r="RM280" s="113"/>
      <c r="RN280" s="113"/>
      <c r="RO280" s="113"/>
      <c r="RP280" s="113"/>
      <c r="RQ280" s="113"/>
      <c r="RR280" s="113"/>
      <c r="RS280" s="113"/>
      <c r="RT280" s="113"/>
      <c r="RU280" s="113"/>
      <c r="RV280" s="113"/>
      <c r="RW280" s="113"/>
      <c r="RX280" s="113"/>
      <c r="RY280" s="113"/>
      <c r="RZ280" s="113"/>
      <c r="SA280" s="113"/>
      <c r="SB280" s="113"/>
      <c r="SC280" s="113"/>
      <c r="SD280" s="113"/>
      <c r="SE280" s="113"/>
      <c r="SF280" s="113"/>
      <c r="SG280" s="113"/>
      <c r="SH280" s="113"/>
      <c r="SI280" s="113"/>
      <c r="SJ280" s="113"/>
      <c r="SK280" s="113"/>
      <c r="SL280" s="113"/>
      <c r="SM280" s="113"/>
      <c r="SN280" s="113"/>
      <c r="SO280" s="113"/>
      <c r="SP280" s="113"/>
      <c r="SQ280" s="113"/>
      <c r="SR280" s="113"/>
      <c r="SS280" s="113"/>
      <c r="ST280" s="113"/>
      <c r="SU280" s="113"/>
      <c r="SV280" s="113"/>
      <c r="SW280" s="113"/>
      <c r="SX280" s="113"/>
      <c r="SY280" s="113"/>
      <c r="SZ280" s="113"/>
      <c r="TA280" s="113"/>
      <c r="TB280" s="113"/>
      <c r="TC280" s="113"/>
      <c r="TD280" s="113"/>
      <c r="TE280" s="113"/>
      <c r="TF280" s="113"/>
      <c r="TG280" s="113"/>
      <c r="TH280" s="113"/>
      <c r="TI280" s="113"/>
      <c r="TJ280" s="113"/>
      <c r="TK280" s="113"/>
      <c r="TL280" s="113"/>
      <c r="TM280" s="113"/>
      <c r="TN280" s="113"/>
      <c r="TO280" s="113"/>
      <c r="TP280" s="113"/>
      <c r="TQ280" s="113"/>
      <c r="TR280" s="113"/>
      <c r="TS280" s="113"/>
      <c r="TT280" s="113"/>
      <c r="TU280" s="113"/>
      <c r="TV280" s="113"/>
      <c r="TW280" s="113"/>
      <c r="TX280" s="113"/>
      <c r="TY280" s="113"/>
      <c r="TZ280" s="113"/>
      <c r="UA280" s="113"/>
      <c r="UB280" s="113"/>
      <c r="UC280" s="113"/>
      <c r="UD280" s="113"/>
      <c r="UE280" s="113"/>
      <c r="UF280" s="113"/>
      <c r="UG280" s="113"/>
      <c r="UH280" s="113"/>
      <c r="UI280" s="113"/>
      <c r="UJ280" s="113"/>
      <c r="UK280" s="113"/>
      <c r="UL280" s="113"/>
      <c r="UM280" s="113"/>
      <c r="UN280" s="113"/>
      <c r="UO280" s="113"/>
      <c r="UP280" s="113"/>
      <c r="UQ280" s="113"/>
      <c r="UR280" s="113"/>
      <c r="US280" s="113"/>
      <c r="UT280" s="113"/>
      <c r="UU280" s="113"/>
      <c r="UV280" s="113"/>
      <c r="UW280" s="113"/>
      <c r="UX280" s="113"/>
      <c r="UY280" s="113"/>
      <c r="UZ280" s="113"/>
      <c r="VA280" s="113"/>
      <c r="VB280" s="113"/>
      <c r="VC280" s="113"/>
      <c r="VD280" s="113"/>
      <c r="VE280" s="113"/>
      <c r="VF280" s="113"/>
      <c r="VG280" s="113"/>
      <c r="VH280" s="113"/>
      <c r="VI280" s="113"/>
      <c r="VJ280" s="113"/>
      <c r="VK280" s="113"/>
      <c r="VL280" s="113"/>
      <c r="VM280" s="113"/>
      <c r="VN280" s="113"/>
      <c r="VO280" s="113"/>
      <c r="VP280" s="113"/>
      <c r="VQ280" s="113"/>
      <c r="VR280" s="113"/>
      <c r="VS280" s="113"/>
      <c r="VT280" s="113"/>
      <c r="VU280" s="113"/>
      <c r="VV280" s="113"/>
      <c r="VW280" s="113"/>
      <c r="VX280" s="113"/>
      <c r="VY280" s="113"/>
      <c r="VZ280" s="113"/>
      <c r="WA280" s="113"/>
      <c r="WB280" s="113"/>
      <c r="WC280" s="113"/>
      <c r="WD280" s="113"/>
      <c r="WE280" s="113"/>
      <c r="WF280" s="113"/>
      <c r="WG280" s="113"/>
      <c r="WH280" s="113"/>
      <c r="WI280" s="113"/>
      <c r="WJ280" s="113"/>
      <c r="WK280" s="113"/>
      <c r="WL280" s="113"/>
      <c r="WM280" s="113"/>
      <c r="WN280" s="113"/>
      <c r="WO280" s="113"/>
      <c r="WP280" s="113"/>
      <c r="WQ280" s="113"/>
      <c r="WR280" s="113"/>
      <c r="WS280" s="113"/>
      <c r="WT280" s="113"/>
      <c r="WU280" s="113"/>
      <c r="WV280" s="113"/>
      <c r="WW280" s="113"/>
      <c r="WX280" s="113"/>
      <c r="WY280" s="113"/>
      <c r="WZ280" s="113"/>
      <c r="XA280" s="113"/>
      <c r="XB280" s="113"/>
      <c r="XC280" s="113"/>
      <c r="XD280" s="113"/>
      <c r="XE280" s="113"/>
      <c r="XF280" s="113"/>
      <c r="XG280" s="113"/>
      <c r="XH280" s="113"/>
      <c r="XI280" s="113"/>
      <c r="XJ280" s="113"/>
      <c r="XK280" s="113"/>
      <c r="XL280" s="113"/>
      <c r="XM280" s="113"/>
      <c r="XN280" s="113"/>
      <c r="XO280" s="113"/>
      <c r="XP280" s="113"/>
      <c r="XQ280" s="113"/>
      <c r="XR280" s="113"/>
      <c r="XS280" s="113"/>
      <c r="XT280" s="113"/>
      <c r="XU280" s="113"/>
      <c r="XV280" s="113"/>
      <c r="XW280" s="113"/>
      <c r="XX280" s="113"/>
      <c r="XY280" s="113"/>
      <c r="XZ280" s="113"/>
      <c r="YA280" s="113"/>
      <c r="YB280" s="113"/>
      <c r="YC280" s="113"/>
      <c r="YD280" s="113"/>
      <c r="YE280" s="113"/>
      <c r="YF280" s="113"/>
      <c r="YG280" s="113"/>
      <c r="YH280" s="113"/>
      <c r="YI280" s="113"/>
      <c r="YJ280" s="113"/>
      <c r="YK280" s="113"/>
      <c r="YL280" s="113"/>
      <c r="YM280" s="113"/>
      <c r="YN280" s="113"/>
      <c r="YO280" s="113"/>
      <c r="YP280" s="113"/>
      <c r="YQ280" s="113"/>
      <c r="YR280" s="113"/>
      <c r="YS280" s="113"/>
      <c r="YT280" s="113"/>
      <c r="YU280" s="113"/>
      <c r="YV280" s="113"/>
      <c r="YW280" s="113"/>
      <c r="YX280" s="113"/>
      <c r="YY280" s="113"/>
      <c r="YZ280" s="113"/>
      <c r="ZA280" s="113"/>
      <c r="ZB280" s="113"/>
      <c r="ZC280" s="113"/>
      <c r="ZD280" s="113"/>
      <c r="ZE280" s="113"/>
      <c r="ZF280" s="113"/>
      <c r="ZG280" s="113"/>
      <c r="ZH280" s="113"/>
      <c r="ZI280" s="113"/>
      <c r="ZJ280" s="113"/>
      <c r="ZK280" s="113"/>
      <c r="ZL280" s="113"/>
      <c r="ZM280" s="113"/>
      <c r="ZN280" s="113"/>
      <c r="ZO280" s="113"/>
      <c r="ZP280" s="113"/>
      <c r="ZQ280" s="113"/>
      <c r="ZR280" s="113"/>
      <c r="ZS280" s="113"/>
      <c r="ZT280" s="113"/>
      <c r="ZU280" s="113"/>
      <c r="ZV280" s="113"/>
      <c r="ZW280" s="113"/>
      <c r="ZX280" s="113"/>
      <c r="ZY280" s="113"/>
      <c r="ZZ280" s="113"/>
      <c r="AAA280" s="113"/>
      <c r="AAB280" s="113"/>
      <c r="AAC280" s="113"/>
      <c r="AAD280" s="113"/>
      <c r="AAE280" s="113"/>
      <c r="AAF280" s="113"/>
      <c r="AAG280" s="113"/>
      <c r="AAH280" s="113"/>
      <c r="AAI280" s="113"/>
      <c r="AAJ280" s="113"/>
      <c r="AAK280" s="113"/>
      <c r="AAL280" s="113"/>
      <c r="AAM280" s="113"/>
      <c r="AAN280" s="113"/>
      <c r="AAO280" s="113"/>
      <c r="AAP280" s="113"/>
      <c r="AAQ280" s="113"/>
      <c r="AAR280" s="113"/>
      <c r="AAS280" s="113"/>
      <c r="AAT280" s="113"/>
      <c r="AAU280" s="113"/>
      <c r="AAV280" s="113"/>
      <c r="AAW280" s="113"/>
      <c r="AAX280" s="113"/>
      <c r="AAY280" s="113"/>
      <c r="AAZ280" s="113"/>
      <c r="ABA280" s="113"/>
      <c r="ABB280" s="113"/>
      <c r="ABC280" s="113"/>
      <c r="ABD280" s="113"/>
      <c r="ABE280" s="113"/>
      <c r="ABF280" s="113"/>
      <c r="ABG280" s="113"/>
      <c r="ABH280" s="113"/>
      <c r="ABI280" s="113"/>
      <c r="ABJ280" s="113"/>
      <c r="ABK280" s="113"/>
      <c r="ABL280" s="113"/>
      <c r="ABM280" s="113"/>
      <c r="ABN280" s="113"/>
      <c r="ABO280" s="113"/>
      <c r="ABP280" s="113"/>
      <c r="ABQ280" s="113"/>
      <c r="ABR280" s="113"/>
      <c r="ABS280" s="113"/>
      <c r="ABT280" s="113"/>
      <c r="ABU280" s="113"/>
      <c r="ABV280" s="113"/>
      <c r="ABW280" s="113"/>
      <c r="ABX280" s="113"/>
      <c r="ABY280" s="113"/>
      <c r="ABZ280" s="113"/>
      <c r="ACA280" s="113"/>
      <c r="ACB280" s="113"/>
      <c r="ACC280" s="113"/>
      <c r="ACD280" s="113"/>
      <c r="ACE280" s="113"/>
      <c r="ACF280" s="113"/>
      <c r="ACG280" s="113"/>
      <c r="ACH280" s="113"/>
      <c r="ACI280" s="113"/>
      <c r="ACJ280" s="113"/>
      <c r="ACK280" s="113"/>
      <c r="ACL280" s="113"/>
      <c r="ACM280" s="113"/>
      <c r="ACN280" s="113"/>
      <c r="ACO280" s="113"/>
      <c r="ACP280" s="113"/>
      <c r="ACQ280" s="113"/>
      <c r="ACR280" s="113"/>
      <c r="ACS280" s="113"/>
      <c r="ACT280" s="113"/>
      <c r="ACU280" s="113"/>
      <c r="ACV280" s="113"/>
      <c r="ACW280" s="113"/>
      <c r="ACX280" s="113"/>
      <c r="ACY280" s="113"/>
      <c r="ACZ280" s="113"/>
      <c r="ADA280" s="113"/>
      <c r="ADB280" s="113"/>
      <c r="ADC280" s="113"/>
      <c r="ADD280" s="113"/>
      <c r="ADE280" s="113"/>
      <c r="ADF280" s="113"/>
      <c r="ADG280" s="113"/>
      <c r="ADH280" s="113"/>
      <c r="ADI280" s="113"/>
      <c r="ADJ280" s="113"/>
      <c r="ADK280" s="113"/>
      <c r="ADL280" s="113"/>
      <c r="ADM280" s="113"/>
      <c r="ADN280" s="113"/>
      <c r="ADO280" s="113"/>
      <c r="ADP280" s="113"/>
      <c r="ADQ280" s="113"/>
      <c r="ADR280" s="113"/>
      <c r="ADS280" s="113"/>
      <c r="ADT280" s="113"/>
      <c r="ADU280" s="113"/>
      <c r="ADV280" s="113"/>
      <c r="ADW280" s="113"/>
      <c r="ADX280" s="113"/>
      <c r="ADY280" s="113"/>
      <c r="ADZ280" s="113"/>
      <c r="AEA280" s="113"/>
      <c r="AEB280" s="113"/>
      <c r="AEC280" s="113"/>
      <c r="AED280" s="113"/>
      <c r="AEE280" s="113"/>
      <c r="AEF280" s="113"/>
      <c r="AEG280" s="113"/>
      <c r="AEH280" s="113"/>
      <c r="AEI280" s="113"/>
      <c r="AEJ280" s="113"/>
      <c r="AEK280" s="113"/>
      <c r="AEL280" s="113"/>
      <c r="AEM280" s="113"/>
      <c r="AEN280" s="113"/>
      <c r="AEO280" s="113"/>
      <c r="AEP280" s="113"/>
      <c r="AEQ280" s="113"/>
      <c r="AER280" s="113"/>
      <c r="AES280" s="113"/>
      <c r="AET280" s="113"/>
      <c r="AEU280" s="113"/>
      <c r="AEV280" s="113"/>
      <c r="AEW280" s="113"/>
      <c r="AEX280" s="113"/>
      <c r="AEY280" s="113"/>
      <c r="AEZ280" s="113"/>
      <c r="AFA280" s="113"/>
      <c r="AFB280" s="113"/>
      <c r="AFC280" s="113"/>
      <c r="AFD280" s="113"/>
      <c r="AFE280" s="113"/>
      <c r="AFF280" s="113"/>
      <c r="AFG280" s="113"/>
      <c r="AFH280" s="113"/>
      <c r="AFI280" s="113"/>
      <c r="AFJ280" s="113"/>
      <c r="AFK280" s="113"/>
      <c r="AFL280" s="113"/>
      <c r="AFM280" s="113"/>
      <c r="AFN280" s="113"/>
      <c r="AFO280" s="113"/>
      <c r="AFP280" s="113"/>
      <c r="AFQ280" s="113"/>
      <c r="AFR280" s="113"/>
      <c r="AFS280" s="113"/>
      <c r="AFT280" s="113"/>
      <c r="AFU280" s="113"/>
      <c r="AFV280" s="113"/>
      <c r="AFW280" s="113"/>
      <c r="AFX280" s="113"/>
      <c r="AFY280" s="113"/>
      <c r="AFZ280" s="113"/>
      <c r="AGA280" s="113"/>
      <c r="AGB280" s="113"/>
      <c r="AGC280" s="113"/>
      <c r="AGD280" s="113"/>
      <c r="AGE280" s="113"/>
      <c r="AGF280" s="113"/>
      <c r="AGG280" s="113"/>
      <c r="AGH280" s="113"/>
      <c r="AGI280" s="113"/>
      <c r="AGJ280" s="113"/>
      <c r="AGK280" s="113"/>
      <c r="AGL280" s="113"/>
      <c r="AGM280" s="113"/>
      <c r="AGN280" s="113"/>
      <c r="AGO280" s="113"/>
      <c r="AGP280" s="113"/>
      <c r="AGQ280" s="113"/>
      <c r="AGR280" s="113"/>
      <c r="AGS280" s="113"/>
      <c r="AGT280" s="113"/>
      <c r="AGU280" s="113"/>
      <c r="AGV280" s="113"/>
      <c r="AGW280" s="113"/>
      <c r="AGX280" s="113"/>
      <c r="AGY280" s="113"/>
      <c r="AGZ280" s="113"/>
      <c r="AHA280" s="113"/>
      <c r="AHB280" s="113"/>
      <c r="AHC280" s="113"/>
      <c r="AHD280" s="113"/>
      <c r="AHE280" s="113"/>
      <c r="AHF280" s="113"/>
      <c r="AHG280" s="113"/>
      <c r="AHH280" s="113"/>
      <c r="AHI280" s="113"/>
      <c r="AHJ280" s="113"/>
      <c r="AHK280" s="113"/>
      <c r="AHL280" s="113"/>
      <c r="AHM280" s="113"/>
      <c r="AHN280" s="113"/>
      <c r="AHO280" s="113"/>
      <c r="AHP280" s="113"/>
      <c r="AHQ280" s="113"/>
      <c r="AHR280" s="113"/>
      <c r="AHS280" s="113"/>
      <c r="AHT280" s="113"/>
      <c r="AHU280" s="113"/>
      <c r="AHV280" s="113"/>
      <c r="AHW280" s="113"/>
      <c r="AHX280" s="113"/>
      <c r="AHY280" s="113"/>
      <c r="AHZ280" s="113"/>
      <c r="AIA280" s="113"/>
      <c r="AIB280" s="113"/>
      <c r="AIC280" s="113"/>
      <c r="AID280" s="113"/>
      <c r="AIE280" s="113"/>
      <c r="AIF280" s="113"/>
      <c r="AIG280" s="113"/>
      <c r="AIH280" s="113"/>
      <c r="AII280" s="113"/>
      <c r="AIJ280" s="113"/>
      <c r="AIK280" s="113"/>
      <c r="AIL280" s="113"/>
      <c r="AIM280" s="113"/>
      <c r="AIN280" s="113"/>
      <c r="AIO280" s="113"/>
      <c r="AIP280" s="113"/>
      <c r="AIQ280" s="113"/>
      <c r="AIR280" s="113"/>
      <c r="AIS280" s="113"/>
      <c r="AIT280" s="113"/>
      <c r="AIU280" s="113"/>
      <c r="AIV280" s="113"/>
      <c r="AIW280" s="113"/>
      <c r="AIX280" s="113"/>
      <c r="AIY280" s="113"/>
      <c r="AIZ280" s="113"/>
      <c r="AJA280" s="113"/>
      <c r="AJB280" s="113"/>
      <c r="AJC280" s="113"/>
      <c r="AJD280" s="113"/>
      <c r="AJE280" s="113"/>
      <c r="AJF280" s="113"/>
      <c r="AJG280" s="113"/>
      <c r="AJH280" s="113"/>
      <c r="AJI280" s="113"/>
      <c r="AJJ280" s="113"/>
      <c r="AJK280" s="113"/>
      <c r="AJL280" s="113"/>
      <c r="AJM280" s="113"/>
      <c r="AJN280" s="113"/>
      <c r="AJO280" s="113"/>
      <c r="AJP280" s="113"/>
      <c r="AJQ280" s="113"/>
      <c r="AJR280" s="113"/>
      <c r="AJS280" s="113"/>
      <c r="AJT280" s="113"/>
      <c r="AJU280" s="113"/>
      <c r="AJV280" s="113"/>
      <c r="AJW280" s="113"/>
      <c r="AJX280" s="113"/>
      <c r="AJY280" s="113"/>
      <c r="AJZ280" s="113"/>
      <c r="AKA280" s="113"/>
      <c r="AKB280" s="113"/>
      <c r="AKC280" s="113"/>
      <c r="AKD280" s="113"/>
      <c r="AKE280" s="113"/>
      <c r="AKF280" s="113"/>
      <c r="AKG280" s="113"/>
      <c r="AKH280" s="113"/>
      <c r="AKI280" s="113"/>
      <c r="AKJ280" s="113"/>
      <c r="AKK280" s="113"/>
      <c r="AKL280" s="113"/>
      <c r="AKM280" s="113"/>
      <c r="AKN280" s="113"/>
      <c r="AKO280" s="113"/>
      <c r="AKP280" s="113"/>
      <c r="AKQ280" s="113"/>
      <c r="AKR280" s="113"/>
      <c r="AKS280" s="113"/>
      <c r="AKT280" s="113"/>
      <c r="AKU280" s="113"/>
      <c r="AKV280" s="113"/>
      <c r="AKW280" s="113"/>
      <c r="AKX280" s="113"/>
      <c r="AKY280" s="113"/>
      <c r="AKZ280" s="113"/>
      <c r="ALA280" s="113"/>
      <c r="ALB280" s="113"/>
      <c r="ALC280" s="113"/>
      <c r="ALD280" s="113"/>
      <c r="ALE280" s="113"/>
      <c r="ALF280" s="113"/>
      <c r="ALG280" s="113"/>
      <c r="ALH280" s="113"/>
      <c r="ALI280" s="113"/>
      <c r="ALJ280" s="113"/>
      <c r="ALK280" s="113"/>
      <c r="ALL280" s="113"/>
      <c r="ALM280" s="113"/>
      <c r="ALN280" s="113"/>
      <c r="ALO280" s="33"/>
      <c r="ALP280" s="33"/>
      <c r="ALQ280" s="33"/>
      <c r="ALR280" s="33"/>
      <c r="ALS280" s="33"/>
      <c r="ALT280" s="33"/>
      <c r="ALU280" s="33"/>
      <c r="ALV280" s="33"/>
      <c r="ALW280" s="33"/>
      <c r="ALX280" s="33"/>
      <c r="ALY280" s="33"/>
      <c r="ALZ280" s="33"/>
      <c r="AMA280" s="33"/>
      <c r="AMB280" s="33"/>
      <c r="AMC280" s="33"/>
      <c r="AMD280" s="33"/>
      <c r="AME280" s="33"/>
      <c r="AMF280" s="33"/>
      <c r="AMG280" s="33"/>
      <c r="AMH280" s="33"/>
      <c r="AMI280" s="33"/>
      <c r="AMJ280" s="33"/>
      <c r="AMK280" s="33"/>
      <c r="AML280" s="113"/>
    </row>
    <row r="281" customFormat="false" ht="17.6" hidden="false" customHeight="false" outlineLevel="0" collapsed="false">
      <c r="B281" s="86"/>
      <c r="C281" s="30" t="s">
        <v>15</v>
      </c>
      <c r="D281" s="30" t="n">
        <v>905</v>
      </c>
      <c r="E281" s="138" t="s">
        <v>16</v>
      </c>
      <c r="F281" s="138" t="s">
        <v>83</v>
      </c>
      <c r="G281" s="79"/>
      <c r="H281" s="80"/>
      <c r="I281" s="141" t="n">
        <f aca="false">SUM(J281:P281)</f>
        <v>41461900</v>
      </c>
      <c r="J281" s="141" t="n">
        <f aca="false">J282+J288</f>
        <v>27813300</v>
      </c>
      <c r="K281" s="74" t="n">
        <f aca="false">K282+K288</f>
        <v>13648600</v>
      </c>
      <c r="L281" s="74" t="n">
        <f aca="false">L282+L288</f>
        <v>0</v>
      </c>
      <c r="M281" s="74" t="n">
        <f aca="false">M282+M288</f>
        <v>0</v>
      </c>
      <c r="N281" s="74" t="n">
        <f aca="false">N282+N288</f>
        <v>0</v>
      </c>
      <c r="O281" s="141" t="n">
        <f aca="false">O282+O288</f>
        <v>0</v>
      </c>
      <c r="P281" s="142" t="n">
        <f aca="false">P282+P288</f>
        <v>0</v>
      </c>
    </row>
    <row r="282" customFormat="false" ht="32.8" hidden="false" customHeight="false" outlineLevel="0" collapsed="false">
      <c r="B282" s="86"/>
      <c r="C282" s="30" t="s">
        <v>380</v>
      </c>
      <c r="D282" s="30" t="n">
        <v>905</v>
      </c>
      <c r="E282" s="138" t="s">
        <v>16</v>
      </c>
      <c r="F282" s="138" t="s">
        <v>27</v>
      </c>
      <c r="G282" s="79"/>
      <c r="H282" s="80"/>
      <c r="I282" s="141" t="n">
        <f aca="false">SUM(J282:P282)</f>
        <v>34018400</v>
      </c>
      <c r="J282" s="141" t="n">
        <f aca="false">J283</f>
        <v>22855500</v>
      </c>
      <c r="K282" s="74" t="n">
        <f aca="false">K283</f>
        <v>11162900</v>
      </c>
      <c r="L282" s="74" t="n">
        <f aca="false">L283</f>
        <v>0</v>
      </c>
      <c r="M282" s="74" t="n">
        <f aca="false">M283</f>
        <v>0</v>
      </c>
      <c r="N282" s="74" t="n">
        <f aca="false">N283</f>
        <v>0</v>
      </c>
      <c r="O282" s="141" t="n">
        <f aca="false">O283</f>
        <v>0</v>
      </c>
      <c r="P282" s="142" t="n">
        <f aca="false">P283</f>
        <v>0</v>
      </c>
    </row>
    <row r="283" customFormat="false" ht="32.8" hidden="false" customHeight="false" outlineLevel="0" collapsed="false">
      <c r="B283" s="86"/>
      <c r="C283" s="30" t="s">
        <v>97</v>
      </c>
      <c r="D283" s="30" t="n">
        <v>905</v>
      </c>
      <c r="E283" s="138" t="s">
        <v>16</v>
      </c>
      <c r="F283" s="138" t="s">
        <v>27</v>
      </c>
      <c r="G283" s="79" t="n">
        <v>5000000000</v>
      </c>
      <c r="H283" s="80"/>
      <c r="I283" s="141" t="n">
        <f aca="false">SUM(J283:P283)</f>
        <v>34018400</v>
      </c>
      <c r="J283" s="141" t="n">
        <f aca="false">J284</f>
        <v>22855500</v>
      </c>
      <c r="K283" s="74" t="n">
        <f aca="false">K284</f>
        <v>11162900</v>
      </c>
      <c r="L283" s="74" t="n">
        <f aca="false">L284</f>
        <v>0</v>
      </c>
      <c r="M283" s="74" t="n">
        <f aca="false">M284</f>
        <v>0</v>
      </c>
      <c r="N283" s="74" t="n">
        <f aca="false">N284</f>
        <v>0</v>
      </c>
      <c r="O283" s="141" t="n">
        <f aca="false">O284</f>
        <v>0</v>
      </c>
      <c r="P283" s="142" t="n">
        <f aca="false">P284</f>
        <v>0</v>
      </c>
    </row>
    <row r="284" customFormat="false" ht="32.8" hidden="false" customHeight="false" outlineLevel="0" collapsed="false">
      <c r="B284" s="86"/>
      <c r="C284" s="30" t="s">
        <v>105</v>
      </c>
      <c r="D284" s="30" t="n">
        <v>905</v>
      </c>
      <c r="E284" s="138" t="s">
        <v>16</v>
      </c>
      <c r="F284" s="138" t="s">
        <v>27</v>
      </c>
      <c r="G284" s="79" t="n">
        <v>5020000000</v>
      </c>
      <c r="H284" s="80"/>
      <c r="I284" s="141" t="n">
        <f aca="false">SUM(J284:P284)</f>
        <v>34018400</v>
      </c>
      <c r="J284" s="141" t="n">
        <f aca="false">J285</f>
        <v>22855500</v>
      </c>
      <c r="K284" s="74" t="n">
        <f aca="false">K285</f>
        <v>11162900</v>
      </c>
      <c r="L284" s="74" t="n">
        <f aca="false">L285</f>
        <v>0</v>
      </c>
      <c r="M284" s="74" t="n">
        <f aca="false">M285</f>
        <v>0</v>
      </c>
      <c r="N284" s="74" t="n">
        <f aca="false">N285</f>
        <v>0</v>
      </c>
      <c r="O284" s="141" t="n">
        <f aca="false">O285</f>
        <v>0</v>
      </c>
      <c r="P284" s="142" t="n">
        <f aca="false">P285</f>
        <v>0</v>
      </c>
    </row>
    <row r="285" customFormat="false" ht="35.8" hidden="false" customHeight="true" outlineLevel="0" collapsed="false">
      <c r="B285" s="86"/>
      <c r="C285" s="30" t="s">
        <v>99</v>
      </c>
      <c r="D285" s="30" t="n">
        <v>905</v>
      </c>
      <c r="E285" s="138" t="s">
        <v>16</v>
      </c>
      <c r="F285" s="138" t="s">
        <v>27</v>
      </c>
      <c r="G285" s="79" t="n">
        <v>5020000190</v>
      </c>
      <c r="H285" s="80"/>
      <c r="I285" s="141" t="n">
        <f aca="false">SUM(J285:P285)</f>
        <v>34018400</v>
      </c>
      <c r="J285" s="141" t="n">
        <f aca="false">J287+J286</f>
        <v>22855500</v>
      </c>
      <c r="K285" s="74" t="n">
        <f aca="false">K287+K286</f>
        <v>11162900</v>
      </c>
      <c r="L285" s="74" t="n">
        <f aca="false">L287+L286</f>
        <v>0</v>
      </c>
      <c r="M285" s="74" t="n">
        <f aca="false">M287+M286</f>
        <v>0</v>
      </c>
      <c r="N285" s="74" t="n">
        <f aca="false">N287+N286</f>
        <v>0</v>
      </c>
      <c r="O285" s="141" t="n">
        <f aca="false">O287+O286</f>
        <v>0</v>
      </c>
      <c r="P285" s="142" t="n">
        <f aca="false">P287+P286</f>
        <v>0</v>
      </c>
    </row>
    <row r="286" customFormat="false" ht="64.15" hidden="false" customHeight="false" outlineLevel="0" collapsed="false">
      <c r="B286" s="86"/>
      <c r="C286" s="30" t="s">
        <v>100</v>
      </c>
      <c r="D286" s="30" t="n">
        <v>905</v>
      </c>
      <c r="E286" s="138" t="s">
        <v>16</v>
      </c>
      <c r="F286" s="138" t="s">
        <v>27</v>
      </c>
      <c r="G286" s="79" t="n">
        <v>5020000190</v>
      </c>
      <c r="H286" s="80" t="s">
        <v>101</v>
      </c>
      <c r="I286" s="141" t="n">
        <f aca="false">SUM(J286:P286)</f>
        <v>34014400</v>
      </c>
      <c r="J286" s="141" t="n">
        <v>22851500</v>
      </c>
      <c r="K286" s="74" t="n">
        <v>11162900</v>
      </c>
      <c r="L286" s="74"/>
      <c r="M286" s="74"/>
      <c r="N286" s="74"/>
      <c r="O286" s="141"/>
      <c r="P286" s="142"/>
    </row>
    <row r="287" customFormat="false" ht="17.6" hidden="false" customHeight="false" outlineLevel="0" collapsed="false">
      <c r="B287" s="86"/>
      <c r="C287" s="30" t="s">
        <v>106</v>
      </c>
      <c r="D287" s="30" t="n">
        <v>905</v>
      </c>
      <c r="E287" s="138" t="s">
        <v>16</v>
      </c>
      <c r="F287" s="138" t="s">
        <v>27</v>
      </c>
      <c r="G287" s="79" t="n">
        <v>5020000190</v>
      </c>
      <c r="H287" s="80" t="s">
        <v>107</v>
      </c>
      <c r="I287" s="141" t="n">
        <f aca="false">SUM(J287:P287)</f>
        <v>4000</v>
      </c>
      <c r="J287" s="141" t="n">
        <v>4000</v>
      </c>
      <c r="K287" s="74" t="n">
        <v>0</v>
      </c>
      <c r="L287" s="74"/>
      <c r="M287" s="74"/>
      <c r="N287" s="74"/>
      <c r="O287" s="141"/>
      <c r="P287" s="142"/>
    </row>
    <row r="288" customFormat="false" ht="17.6" hidden="false" customHeight="false" outlineLevel="0" collapsed="false">
      <c r="B288" s="86"/>
      <c r="C288" s="30" t="s">
        <v>31</v>
      </c>
      <c r="D288" s="30" t="n">
        <v>905</v>
      </c>
      <c r="E288" s="138" t="s">
        <v>16</v>
      </c>
      <c r="F288" s="138" t="s">
        <v>32</v>
      </c>
      <c r="G288" s="79"/>
      <c r="H288" s="80"/>
      <c r="I288" s="141" t="n">
        <f aca="false">SUM(J288:P288)</f>
        <v>7443500</v>
      </c>
      <c r="J288" s="141" t="n">
        <f aca="false">J289</f>
        <v>4957800</v>
      </c>
      <c r="K288" s="74" t="n">
        <f aca="false">K289</f>
        <v>2485700</v>
      </c>
      <c r="L288" s="74" t="n">
        <f aca="false">L289</f>
        <v>0</v>
      </c>
      <c r="M288" s="74" t="n">
        <f aca="false">M289</f>
        <v>0</v>
      </c>
      <c r="N288" s="74" t="n">
        <f aca="false">N289</f>
        <v>0</v>
      </c>
      <c r="O288" s="141" t="n">
        <f aca="false">O289</f>
        <v>0</v>
      </c>
      <c r="P288" s="142" t="n">
        <f aca="false">P289</f>
        <v>0</v>
      </c>
    </row>
    <row r="289" customFormat="false" ht="32.8" hidden="false" customHeight="false" outlineLevel="0" collapsed="false">
      <c r="B289" s="86"/>
      <c r="C289" s="30" t="s">
        <v>97</v>
      </c>
      <c r="D289" s="30" t="n">
        <v>905</v>
      </c>
      <c r="E289" s="138" t="s">
        <v>16</v>
      </c>
      <c r="F289" s="138" t="s">
        <v>32</v>
      </c>
      <c r="G289" s="79" t="n">
        <v>500000000</v>
      </c>
      <c r="H289" s="80"/>
      <c r="I289" s="141" t="n">
        <f aca="false">SUM(J289:P289)</f>
        <v>7443500</v>
      </c>
      <c r="J289" s="141" t="n">
        <f aca="false">J290</f>
        <v>4957800</v>
      </c>
      <c r="K289" s="74" t="n">
        <f aca="false">K290</f>
        <v>2485700</v>
      </c>
      <c r="L289" s="74" t="n">
        <f aca="false">L290</f>
        <v>0</v>
      </c>
      <c r="M289" s="74" t="n">
        <f aca="false">M290</f>
        <v>0</v>
      </c>
      <c r="N289" s="74" t="n">
        <f aca="false">N290</f>
        <v>0</v>
      </c>
      <c r="O289" s="141" t="n">
        <f aca="false">O290</f>
        <v>0</v>
      </c>
      <c r="P289" s="142" t="n">
        <f aca="false">P290</f>
        <v>0</v>
      </c>
    </row>
    <row r="290" customFormat="false" ht="32.8" hidden="false" customHeight="false" outlineLevel="0" collapsed="false">
      <c r="B290" s="86"/>
      <c r="C290" s="30" t="s">
        <v>116</v>
      </c>
      <c r="D290" s="30" t="n">
        <v>905</v>
      </c>
      <c r="E290" s="138" t="s">
        <v>16</v>
      </c>
      <c r="F290" s="138" t="s">
        <v>32</v>
      </c>
      <c r="G290" s="79" t="n">
        <v>5030000000</v>
      </c>
      <c r="H290" s="80"/>
      <c r="I290" s="141" t="n">
        <f aca="false">SUM(J290:P290)</f>
        <v>7443500</v>
      </c>
      <c r="J290" s="141" t="n">
        <f aca="false">J291</f>
        <v>4957800</v>
      </c>
      <c r="K290" s="74" t="n">
        <f aca="false">K291</f>
        <v>2485700</v>
      </c>
      <c r="L290" s="74" t="n">
        <f aca="false">L291</f>
        <v>0</v>
      </c>
      <c r="M290" s="74" t="n">
        <f aca="false">M291</f>
        <v>0</v>
      </c>
      <c r="N290" s="74" t="n">
        <f aca="false">N291</f>
        <v>0</v>
      </c>
      <c r="O290" s="141" t="n">
        <f aca="false">O291</f>
        <v>0</v>
      </c>
      <c r="P290" s="142" t="n">
        <f aca="false">P291</f>
        <v>0</v>
      </c>
    </row>
    <row r="291" customFormat="false" ht="32.8" hidden="false" customHeight="false" outlineLevel="0" collapsed="false">
      <c r="B291" s="86"/>
      <c r="C291" s="30" t="s">
        <v>117</v>
      </c>
      <c r="D291" s="30" t="n">
        <v>905</v>
      </c>
      <c r="E291" s="138" t="s">
        <v>16</v>
      </c>
      <c r="F291" s="138" t="s">
        <v>32</v>
      </c>
      <c r="G291" s="79" t="n">
        <v>5030010030</v>
      </c>
      <c r="H291" s="80"/>
      <c r="I291" s="141" t="n">
        <f aca="false">SUM(J291:P291)</f>
        <v>7443500</v>
      </c>
      <c r="J291" s="141" t="n">
        <f aca="false">J292</f>
        <v>4957800</v>
      </c>
      <c r="K291" s="74" t="n">
        <f aca="false">K292</f>
        <v>2485700</v>
      </c>
      <c r="L291" s="74" t="n">
        <f aca="false">L292</f>
        <v>0</v>
      </c>
      <c r="M291" s="74" t="n">
        <f aca="false">M292</f>
        <v>0</v>
      </c>
      <c r="N291" s="74" t="n">
        <f aca="false">N292</f>
        <v>0</v>
      </c>
      <c r="O291" s="141" t="n">
        <f aca="false">O292</f>
        <v>0</v>
      </c>
      <c r="P291" s="142" t="n">
        <f aca="false">P292</f>
        <v>0</v>
      </c>
    </row>
    <row r="292" customFormat="false" ht="32.8" hidden="false" customHeight="false" outlineLevel="0" collapsed="false">
      <c r="B292" s="86"/>
      <c r="C292" s="30" t="s">
        <v>103</v>
      </c>
      <c r="D292" s="30" t="n">
        <v>905</v>
      </c>
      <c r="E292" s="138" t="s">
        <v>16</v>
      </c>
      <c r="F292" s="138" t="s">
        <v>32</v>
      </c>
      <c r="G292" s="79" t="n">
        <v>5030010030</v>
      </c>
      <c r="H292" s="80" t="s">
        <v>104</v>
      </c>
      <c r="I292" s="141" t="n">
        <f aca="false">SUM(J292:P292)</f>
        <v>7443500</v>
      </c>
      <c r="J292" s="141" t="n">
        <v>4957800</v>
      </c>
      <c r="K292" s="74" t="n">
        <v>2485700</v>
      </c>
      <c r="L292" s="74"/>
      <c r="M292" s="74"/>
      <c r="N292" s="74"/>
      <c r="O292" s="141"/>
      <c r="P292" s="142"/>
    </row>
    <row r="293" customFormat="false" ht="32.8" hidden="false" customHeight="false" outlineLevel="0" collapsed="false">
      <c r="B293" s="86"/>
      <c r="C293" s="30" t="s">
        <v>82</v>
      </c>
      <c r="D293" s="30" t="n">
        <v>905</v>
      </c>
      <c r="E293" s="138" t="s">
        <v>41</v>
      </c>
      <c r="F293" s="138" t="s">
        <v>83</v>
      </c>
      <c r="G293" s="79"/>
      <c r="H293" s="80"/>
      <c r="I293" s="141" t="n">
        <f aca="false">SUM(J293:P293)</f>
        <v>25000000</v>
      </c>
      <c r="J293" s="141" t="n">
        <f aca="false">J294</f>
        <v>20000000</v>
      </c>
      <c r="K293" s="74" t="n">
        <f aca="false">K294</f>
        <v>5000000</v>
      </c>
      <c r="L293" s="74" t="n">
        <f aca="false">L294</f>
        <v>0</v>
      </c>
      <c r="M293" s="74" t="n">
        <f aca="false">M294</f>
        <v>0</v>
      </c>
      <c r="N293" s="74" t="n">
        <f aca="false">N294</f>
        <v>0</v>
      </c>
      <c r="O293" s="141" t="n">
        <f aca="false">O294</f>
        <v>0</v>
      </c>
      <c r="P293" s="142" t="n">
        <f aca="false">P294</f>
        <v>0</v>
      </c>
    </row>
    <row r="294" customFormat="false" ht="32.8" hidden="false" customHeight="false" outlineLevel="0" collapsed="false">
      <c r="B294" s="86"/>
      <c r="C294" s="30" t="s">
        <v>84</v>
      </c>
      <c r="D294" s="30" t="n">
        <v>905</v>
      </c>
      <c r="E294" s="138" t="s">
        <v>41</v>
      </c>
      <c r="F294" s="138" t="s">
        <v>16</v>
      </c>
      <c r="G294" s="79"/>
      <c r="H294" s="80"/>
      <c r="I294" s="141" t="n">
        <f aca="false">SUM(J294:P294)</f>
        <v>25000000</v>
      </c>
      <c r="J294" s="141" t="n">
        <f aca="false">J295</f>
        <v>20000000</v>
      </c>
      <c r="K294" s="74" t="n">
        <f aca="false">K295</f>
        <v>5000000</v>
      </c>
      <c r="L294" s="74" t="n">
        <f aca="false">L295</f>
        <v>0</v>
      </c>
      <c r="M294" s="74" t="n">
        <f aca="false">M295</f>
        <v>0</v>
      </c>
      <c r="N294" s="74" t="n">
        <f aca="false">N295</f>
        <v>0</v>
      </c>
      <c r="O294" s="141" t="n">
        <f aca="false">O295</f>
        <v>0</v>
      </c>
      <c r="P294" s="142" t="n">
        <f aca="false">P295</f>
        <v>0</v>
      </c>
    </row>
    <row r="295" customFormat="false" ht="32.8" hidden="false" customHeight="false" outlineLevel="0" collapsed="false">
      <c r="B295" s="86"/>
      <c r="C295" s="30" t="s">
        <v>122</v>
      </c>
      <c r="D295" s="30" t="n">
        <v>905</v>
      </c>
      <c r="E295" s="138" t="s">
        <v>41</v>
      </c>
      <c r="F295" s="138" t="s">
        <v>16</v>
      </c>
      <c r="G295" s="79" t="n">
        <v>5100000000</v>
      </c>
      <c r="H295" s="80"/>
      <c r="I295" s="141" t="n">
        <f aca="false">SUM(J295:P295)</f>
        <v>25000000</v>
      </c>
      <c r="J295" s="141" t="n">
        <f aca="false">J296</f>
        <v>20000000</v>
      </c>
      <c r="K295" s="74" t="n">
        <f aca="false">K296</f>
        <v>5000000</v>
      </c>
      <c r="L295" s="74" t="n">
        <f aca="false">L296</f>
        <v>0</v>
      </c>
      <c r="M295" s="74" t="n">
        <f aca="false">M296</f>
        <v>0</v>
      </c>
      <c r="N295" s="74" t="n">
        <f aca="false">N296</f>
        <v>0</v>
      </c>
      <c r="O295" s="141" t="n">
        <f aca="false">O296</f>
        <v>0</v>
      </c>
      <c r="P295" s="142" t="n">
        <f aca="false">P296</f>
        <v>0</v>
      </c>
    </row>
    <row r="296" customFormat="false" ht="32.8" hidden="false" customHeight="false" outlineLevel="0" collapsed="false">
      <c r="B296" s="86"/>
      <c r="C296" s="30" t="s">
        <v>123</v>
      </c>
      <c r="D296" s="30" t="n">
        <v>905</v>
      </c>
      <c r="E296" s="138" t="s">
        <v>41</v>
      </c>
      <c r="F296" s="138" t="s">
        <v>16</v>
      </c>
      <c r="G296" s="79" t="n">
        <v>5110000000</v>
      </c>
      <c r="H296" s="80"/>
      <c r="I296" s="141" t="n">
        <f aca="false">SUM(J296:P296)</f>
        <v>25000000</v>
      </c>
      <c r="J296" s="141" t="n">
        <f aca="false">J297</f>
        <v>20000000</v>
      </c>
      <c r="K296" s="74" t="n">
        <f aca="false">K297</f>
        <v>5000000</v>
      </c>
      <c r="L296" s="74" t="n">
        <f aca="false">L297</f>
        <v>0</v>
      </c>
      <c r="M296" s="74" t="n">
        <f aca="false">M297</f>
        <v>0</v>
      </c>
      <c r="N296" s="74" t="n">
        <f aca="false">N297</f>
        <v>0</v>
      </c>
      <c r="O296" s="141" t="n">
        <f aca="false">O297</f>
        <v>0</v>
      </c>
      <c r="P296" s="142" t="n">
        <f aca="false">P297</f>
        <v>0</v>
      </c>
    </row>
    <row r="297" customFormat="false" ht="32.8" hidden="false" customHeight="false" outlineLevel="0" collapsed="false">
      <c r="B297" s="86"/>
      <c r="C297" s="30" t="s">
        <v>124</v>
      </c>
      <c r="D297" s="30" t="n">
        <v>905</v>
      </c>
      <c r="E297" s="138" t="s">
        <v>41</v>
      </c>
      <c r="F297" s="138" t="s">
        <v>16</v>
      </c>
      <c r="G297" s="79" t="s">
        <v>125</v>
      </c>
      <c r="H297" s="80"/>
      <c r="I297" s="141" t="n">
        <f aca="false">SUM(J297:P297)</f>
        <v>25000000</v>
      </c>
      <c r="J297" s="141" t="n">
        <f aca="false">J298</f>
        <v>20000000</v>
      </c>
      <c r="K297" s="74" t="n">
        <f aca="false">K298</f>
        <v>5000000</v>
      </c>
      <c r="L297" s="74" t="n">
        <f aca="false">L298</f>
        <v>0</v>
      </c>
      <c r="M297" s="74" t="n">
        <f aca="false">M298</f>
        <v>0</v>
      </c>
      <c r="N297" s="74" t="n">
        <f aca="false">N298</f>
        <v>0</v>
      </c>
      <c r="O297" s="141" t="n">
        <f aca="false">O298</f>
        <v>0</v>
      </c>
      <c r="P297" s="142" t="n">
        <f aca="false">P298</f>
        <v>0</v>
      </c>
    </row>
    <row r="298" customFormat="false" ht="17.35" hidden="false" customHeight="false" outlineLevel="0" collapsed="false">
      <c r="B298" s="86"/>
      <c r="C298" s="30" t="s">
        <v>126</v>
      </c>
      <c r="D298" s="30" t="n">
        <v>905</v>
      </c>
      <c r="E298" s="138" t="s">
        <v>41</v>
      </c>
      <c r="F298" s="138" t="s">
        <v>16</v>
      </c>
      <c r="G298" s="79" t="s">
        <v>125</v>
      </c>
      <c r="H298" s="80" t="s">
        <v>127</v>
      </c>
      <c r="I298" s="141" t="n">
        <f aca="false">SUM(J298:P298)</f>
        <v>25000000</v>
      </c>
      <c r="J298" s="141" t="n">
        <v>20000000</v>
      </c>
      <c r="K298" s="74" t="n">
        <v>5000000</v>
      </c>
      <c r="L298" s="74"/>
      <c r="M298" s="74"/>
      <c r="N298" s="74"/>
      <c r="O298" s="141"/>
      <c r="P298" s="142"/>
    </row>
    <row r="299" s="164" customFormat="true" ht="17.35" hidden="true" customHeight="false" outlineLevel="0" collapsed="false">
      <c r="A299" s="147"/>
      <c r="B299" s="148"/>
      <c r="C299" s="149" t="s">
        <v>381</v>
      </c>
      <c r="D299" s="149"/>
      <c r="E299" s="151"/>
      <c r="F299" s="151"/>
      <c r="G299" s="152"/>
      <c r="H299" s="153"/>
      <c r="I299" s="154" t="n">
        <f aca="false">SUM(J299:P299)</f>
        <v>0</v>
      </c>
      <c r="J299" s="154" t="n">
        <v>42000000</v>
      </c>
      <c r="K299" s="155" t="n">
        <v>-42000000</v>
      </c>
      <c r="L299" s="155"/>
      <c r="M299" s="155"/>
      <c r="N299" s="155"/>
      <c r="O299" s="155"/>
      <c r="P299" s="156"/>
      <c r="Q299" s="157"/>
      <c r="R299" s="157"/>
      <c r="S299" s="157"/>
      <c r="T299" s="157"/>
      <c r="U299" s="157"/>
      <c r="V299" s="157"/>
      <c r="W299" s="157"/>
      <c r="X299" s="157"/>
      <c r="Y299" s="157"/>
      <c r="Z299" s="157"/>
      <c r="AA299" s="157"/>
      <c r="AB299" s="157"/>
      <c r="AC299" s="157"/>
      <c r="AD299" s="157"/>
      <c r="AE299" s="157"/>
      <c r="AF299" s="157"/>
      <c r="AG299" s="157"/>
      <c r="AH299" s="157"/>
      <c r="AI299" s="157"/>
      <c r="AJ299" s="157"/>
      <c r="AK299" s="157"/>
      <c r="AL299" s="157"/>
      <c r="AM299" s="157"/>
      <c r="AN299" s="157"/>
      <c r="AO299" s="157"/>
      <c r="AP299" s="157"/>
      <c r="AQ299" s="157"/>
      <c r="AR299" s="157"/>
      <c r="AS299" s="157"/>
      <c r="AT299" s="157"/>
      <c r="AU299" s="157"/>
      <c r="AV299" s="157"/>
      <c r="AW299" s="157"/>
      <c r="AX299" s="157"/>
      <c r="AY299" s="157"/>
      <c r="AZ299" s="157"/>
      <c r="BA299" s="157"/>
      <c r="BB299" s="157"/>
      <c r="BC299" s="157"/>
      <c r="BD299" s="157"/>
      <c r="BE299" s="157"/>
      <c r="BF299" s="157"/>
      <c r="BG299" s="157"/>
      <c r="BH299" s="157"/>
      <c r="BI299" s="157"/>
      <c r="BJ299" s="157"/>
      <c r="BK299" s="157"/>
      <c r="BL299" s="157"/>
      <c r="BM299" s="157"/>
      <c r="BN299" s="157"/>
      <c r="BO299" s="157"/>
      <c r="BP299" s="157"/>
      <c r="BQ299" s="157"/>
      <c r="BR299" s="157"/>
      <c r="BS299" s="157"/>
      <c r="BT299" s="157"/>
      <c r="BU299" s="157"/>
      <c r="BV299" s="157"/>
      <c r="BW299" s="157"/>
      <c r="BX299" s="157"/>
      <c r="BY299" s="157"/>
      <c r="BZ299" s="157"/>
      <c r="CA299" s="157"/>
      <c r="CB299" s="157"/>
      <c r="CC299" s="157"/>
      <c r="CD299" s="157"/>
      <c r="CE299" s="157"/>
      <c r="CF299" s="157"/>
      <c r="CG299" s="157"/>
      <c r="CH299" s="157"/>
      <c r="CI299" s="157"/>
      <c r="CJ299" s="157"/>
      <c r="CK299" s="157"/>
      <c r="CL299" s="157"/>
      <c r="CM299" s="157"/>
      <c r="CN299" s="157"/>
      <c r="CO299" s="157"/>
      <c r="CP299" s="157"/>
      <c r="CQ299" s="157"/>
      <c r="CR299" s="157"/>
      <c r="CS299" s="157"/>
      <c r="CT299" s="157"/>
      <c r="CU299" s="157"/>
      <c r="CV299" s="157"/>
      <c r="CW299" s="157"/>
      <c r="CX299" s="157"/>
      <c r="CY299" s="157"/>
      <c r="CZ299" s="157"/>
      <c r="DA299" s="157"/>
      <c r="DB299" s="157"/>
      <c r="DC299" s="157"/>
      <c r="DD299" s="157"/>
      <c r="DE299" s="157"/>
      <c r="DF299" s="157"/>
      <c r="DG299" s="157"/>
      <c r="DH299" s="157"/>
      <c r="DI299" s="157"/>
      <c r="DJ299" s="157"/>
      <c r="DK299" s="157"/>
      <c r="DL299" s="157"/>
      <c r="DM299" s="157"/>
      <c r="DN299" s="157"/>
      <c r="DO299" s="157"/>
      <c r="DP299" s="157"/>
      <c r="DQ299" s="157"/>
      <c r="DR299" s="157"/>
      <c r="DS299" s="157"/>
      <c r="DT299" s="157"/>
      <c r="DU299" s="157"/>
      <c r="DV299" s="157"/>
      <c r="DW299" s="157"/>
      <c r="DX299" s="157"/>
      <c r="DY299" s="157"/>
      <c r="DZ299" s="157"/>
      <c r="EA299" s="157"/>
      <c r="EB299" s="157"/>
      <c r="EC299" s="157"/>
      <c r="ED299" s="157"/>
      <c r="EE299" s="157"/>
      <c r="EF299" s="157"/>
      <c r="EG299" s="157"/>
      <c r="EH299" s="157"/>
      <c r="EI299" s="157"/>
      <c r="EJ299" s="157"/>
      <c r="EK299" s="157"/>
      <c r="EL299" s="157"/>
      <c r="EM299" s="157"/>
      <c r="EN299" s="157"/>
      <c r="EO299" s="157"/>
      <c r="EP299" s="157"/>
      <c r="EQ299" s="157"/>
      <c r="ER299" s="157"/>
      <c r="ES299" s="157"/>
      <c r="ET299" s="157"/>
      <c r="EU299" s="157"/>
      <c r="EV299" s="157"/>
      <c r="EW299" s="157"/>
      <c r="EX299" s="157"/>
      <c r="EY299" s="157"/>
      <c r="EZ299" s="157"/>
      <c r="FA299" s="157"/>
      <c r="FB299" s="157"/>
      <c r="FC299" s="157"/>
      <c r="FD299" s="157"/>
      <c r="FE299" s="157"/>
      <c r="FF299" s="157"/>
      <c r="FG299" s="157"/>
      <c r="FH299" s="157"/>
      <c r="FI299" s="157"/>
      <c r="FJ299" s="157"/>
      <c r="FK299" s="157"/>
      <c r="FL299" s="157"/>
      <c r="FM299" s="157"/>
      <c r="FN299" s="157"/>
      <c r="FO299" s="157"/>
      <c r="FP299" s="157"/>
      <c r="FQ299" s="157"/>
      <c r="FR299" s="157"/>
      <c r="FS299" s="157"/>
      <c r="FT299" s="157"/>
      <c r="FU299" s="157"/>
      <c r="FV299" s="157"/>
      <c r="FW299" s="157"/>
      <c r="FX299" s="157"/>
      <c r="FY299" s="157"/>
      <c r="FZ299" s="157"/>
      <c r="GA299" s="157"/>
      <c r="GB299" s="157"/>
      <c r="GC299" s="157"/>
      <c r="GD299" s="157"/>
      <c r="GE299" s="157"/>
      <c r="GF299" s="157"/>
      <c r="GG299" s="157"/>
      <c r="GH299" s="157"/>
      <c r="GI299" s="157"/>
      <c r="GJ299" s="157"/>
      <c r="GK299" s="157"/>
      <c r="GL299" s="157"/>
      <c r="GM299" s="157"/>
      <c r="GN299" s="157"/>
      <c r="GO299" s="157"/>
      <c r="GP299" s="157"/>
      <c r="GQ299" s="157"/>
      <c r="GR299" s="157"/>
      <c r="GS299" s="157"/>
      <c r="GT299" s="157"/>
      <c r="GU299" s="157"/>
      <c r="GV299" s="157"/>
      <c r="GW299" s="157"/>
      <c r="GX299" s="157"/>
      <c r="GY299" s="157"/>
      <c r="GZ299" s="157"/>
      <c r="HA299" s="157"/>
      <c r="HB299" s="157"/>
      <c r="HC299" s="157"/>
      <c r="HD299" s="157"/>
      <c r="HE299" s="157"/>
      <c r="HF299" s="157"/>
      <c r="HG299" s="157"/>
      <c r="HH299" s="157"/>
      <c r="HI299" s="157"/>
      <c r="HJ299" s="157"/>
      <c r="HK299" s="157"/>
      <c r="HL299" s="157"/>
      <c r="HM299" s="157"/>
      <c r="HN299" s="157"/>
      <c r="HO299" s="157"/>
      <c r="HP299" s="157"/>
      <c r="HQ299" s="157"/>
      <c r="HR299" s="157"/>
      <c r="HS299" s="157"/>
      <c r="HT299" s="157"/>
      <c r="HU299" s="157"/>
      <c r="HV299" s="157"/>
      <c r="HW299" s="157"/>
      <c r="HX299" s="157"/>
      <c r="HY299" s="157"/>
      <c r="HZ299" s="157"/>
      <c r="IA299" s="157"/>
      <c r="IB299" s="157"/>
      <c r="IC299" s="157"/>
      <c r="ID299" s="158"/>
      <c r="IE299" s="158"/>
      <c r="IF299" s="158"/>
      <c r="IG299" s="158"/>
      <c r="IH299" s="158"/>
      <c r="II299" s="158"/>
      <c r="IJ299" s="158"/>
      <c r="IK299" s="158"/>
      <c r="IL299" s="158"/>
      <c r="IM299" s="158"/>
      <c r="IN299" s="158"/>
      <c r="IO299" s="158"/>
      <c r="IP299" s="158"/>
      <c r="IQ299" s="158"/>
      <c r="IR299" s="158"/>
      <c r="IS299" s="158"/>
      <c r="IT299" s="158"/>
      <c r="IU299" s="158"/>
      <c r="IV299" s="158"/>
      <c r="IW299" s="158"/>
      <c r="IX299" s="158"/>
      <c r="IY299" s="158"/>
      <c r="IZ299" s="158"/>
      <c r="JA299" s="158"/>
      <c r="JB299" s="158"/>
      <c r="JC299" s="158"/>
      <c r="JD299" s="158"/>
      <c r="JE299" s="158"/>
      <c r="JF299" s="158"/>
      <c r="JG299" s="158"/>
      <c r="JH299" s="158"/>
      <c r="JI299" s="158"/>
      <c r="JJ299" s="158"/>
      <c r="JK299" s="158"/>
      <c r="JL299" s="158"/>
      <c r="JM299" s="158"/>
      <c r="JN299" s="158"/>
      <c r="JO299" s="158"/>
      <c r="JP299" s="158"/>
      <c r="JQ299" s="158"/>
      <c r="JR299" s="158"/>
      <c r="JS299" s="158"/>
      <c r="JT299" s="158"/>
      <c r="JU299" s="158"/>
      <c r="JV299" s="158"/>
      <c r="JW299" s="158"/>
      <c r="JX299" s="158"/>
      <c r="JY299" s="158"/>
      <c r="JZ299" s="158"/>
      <c r="KA299" s="158"/>
      <c r="KB299" s="158"/>
      <c r="KC299" s="158"/>
      <c r="KD299" s="158"/>
      <c r="KE299" s="158"/>
      <c r="KF299" s="158"/>
      <c r="KG299" s="158"/>
      <c r="KH299" s="158"/>
      <c r="KI299" s="158"/>
      <c r="KJ299" s="158"/>
      <c r="KK299" s="158"/>
      <c r="KL299" s="158"/>
      <c r="KM299" s="158"/>
      <c r="KN299" s="158"/>
      <c r="KO299" s="158"/>
      <c r="KP299" s="158"/>
      <c r="KQ299" s="158"/>
      <c r="KR299" s="158"/>
      <c r="KS299" s="158"/>
      <c r="KT299" s="158"/>
      <c r="KU299" s="158"/>
      <c r="KV299" s="158"/>
      <c r="KW299" s="158"/>
      <c r="KX299" s="158"/>
      <c r="KY299" s="158"/>
      <c r="KZ299" s="158"/>
      <c r="LA299" s="158"/>
      <c r="LB299" s="158"/>
      <c r="LC299" s="158"/>
      <c r="LD299" s="158"/>
      <c r="LE299" s="158"/>
      <c r="LF299" s="158"/>
      <c r="LG299" s="158"/>
      <c r="LH299" s="158"/>
      <c r="LI299" s="158"/>
      <c r="LJ299" s="158"/>
      <c r="LK299" s="158"/>
      <c r="LL299" s="158"/>
      <c r="LM299" s="158"/>
      <c r="LN299" s="158"/>
      <c r="LO299" s="158"/>
      <c r="LP299" s="158"/>
      <c r="LQ299" s="158"/>
      <c r="LR299" s="158"/>
      <c r="LS299" s="158"/>
      <c r="LT299" s="158"/>
      <c r="LU299" s="158"/>
      <c r="LV299" s="158"/>
      <c r="LW299" s="158"/>
      <c r="LX299" s="158"/>
      <c r="LY299" s="158"/>
      <c r="LZ299" s="158"/>
      <c r="MA299" s="158"/>
      <c r="MB299" s="158"/>
      <c r="MC299" s="158"/>
      <c r="MD299" s="158"/>
      <c r="ME299" s="158"/>
      <c r="MF299" s="158"/>
      <c r="MG299" s="158"/>
      <c r="MH299" s="158"/>
      <c r="MI299" s="158"/>
      <c r="MJ299" s="158"/>
      <c r="MK299" s="158"/>
      <c r="ML299" s="158"/>
      <c r="MM299" s="158"/>
      <c r="MN299" s="158"/>
      <c r="MO299" s="158"/>
      <c r="MP299" s="158"/>
      <c r="MQ299" s="158"/>
      <c r="MR299" s="158"/>
      <c r="MS299" s="158"/>
      <c r="MT299" s="158"/>
      <c r="MU299" s="158"/>
      <c r="MV299" s="158"/>
      <c r="MW299" s="158"/>
      <c r="MX299" s="158"/>
      <c r="MY299" s="158"/>
      <c r="MZ299" s="158"/>
      <c r="NA299" s="158"/>
      <c r="NB299" s="158"/>
      <c r="NC299" s="158"/>
      <c r="ND299" s="158"/>
      <c r="NE299" s="158"/>
      <c r="NF299" s="158"/>
      <c r="NG299" s="158"/>
      <c r="NH299" s="158"/>
      <c r="NI299" s="158"/>
      <c r="NJ299" s="158"/>
      <c r="NK299" s="158"/>
      <c r="NL299" s="158"/>
      <c r="NM299" s="158"/>
      <c r="NN299" s="158"/>
      <c r="NO299" s="158"/>
      <c r="NP299" s="158"/>
      <c r="NQ299" s="158"/>
      <c r="NR299" s="158"/>
      <c r="NS299" s="158"/>
      <c r="NT299" s="158"/>
      <c r="NU299" s="158"/>
      <c r="NV299" s="158"/>
      <c r="NW299" s="158"/>
      <c r="NX299" s="158"/>
      <c r="NY299" s="158"/>
      <c r="NZ299" s="158"/>
      <c r="OA299" s="158"/>
      <c r="OB299" s="158"/>
      <c r="OC299" s="158"/>
      <c r="OD299" s="158"/>
      <c r="OE299" s="158"/>
      <c r="OF299" s="158"/>
      <c r="OG299" s="158"/>
      <c r="OH299" s="158"/>
      <c r="OI299" s="158"/>
      <c r="OJ299" s="158"/>
      <c r="OK299" s="158"/>
      <c r="OL299" s="158"/>
      <c r="OM299" s="158"/>
      <c r="ON299" s="158"/>
      <c r="OO299" s="158"/>
      <c r="OP299" s="158"/>
      <c r="OQ299" s="158"/>
      <c r="OR299" s="158"/>
      <c r="OS299" s="158"/>
      <c r="OT299" s="158"/>
      <c r="OU299" s="158"/>
      <c r="OV299" s="158"/>
      <c r="OW299" s="158"/>
      <c r="OX299" s="158"/>
      <c r="OY299" s="158"/>
      <c r="OZ299" s="158"/>
      <c r="PA299" s="158"/>
      <c r="PB299" s="158"/>
      <c r="PC299" s="158"/>
      <c r="PD299" s="158"/>
      <c r="PE299" s="158"/>
      <c r="PF299" s="158"/>
      <c r="PG299" s="158"/>
      <c r="PH299" s="158"/>
      <c r="PI299" s="158"/>
      <c r="PJ299" s="158"/>
      <c r="PK299" s="158"/>
      <c r="PL299" s="158"/>
      <c r="PM299" s="158"/>
      <c r="PN299" s="158"/>
      <c r="PO299" s="158"/>
      <c r="PP299" s="158"/>
      <c r="PQ299" s="158"/>
      <c r="PR299" s="158"/>
      <c r="PS299" s="158"/>
      <c r="PT299" s="158"/>
      <c r="PU299" s="158"/>
      <c r="PV299" s="158"/>
      <c r="PW299" s="158"/>
      <c r="PX299" s="158"/>
      <c r="PY299" s="158"/>
      <c r="PZ299" s="158"/>
      <c r="QA299" s="158"/>
      <c r="QB299" s="158"/>
      <c r="QC299" s="158"/>
      <c r="QD299" s="158"/>
      <c r="QE299" s="158"/>
      <c r="QF299" s="158"/>
      <c r="QG299" s="158"/>
      <c r="QH299" s="158"/>
      <c r="QI299" s="158"/>
      <c r="QJ299" s="158"/>
      <c r="QK299" s="158"/>
      <c r="QL299" s="158"/>
      <c r="QM299" s="158"/>
      <c r="QN299" s="158"/>
      <c r="QO299" s="158"/>
      <c r="QP299" s="158"/>
      <c r="QQ299" s="158"/>
      <c r="QR299" s="158"/>
      <c r="QS299" s="158"/>
      <c r="QT299" s="158"/>
      <c r="QU299" s="158"/>
      <c r="QV299" s="158"/>
      <c r="QW299" s="158"/>
      <c r="QX299" s="158"/>
      <c r="QY299" s="158"/>
      <c r="QZ299" s="158"/>
      <c r="RA299" s="158"/>
      <c r="RB299" s="158"/>
      <c r="RC299" s="158"/>
      <c r="RD299" s="158"/>
      <c r="RE299" s="158"/>
      <c r="RF299" s="158"/>
      <c r="RG299" s="158"/>
      <c r="RH299" s="158"/>
      <c r="RI299" s="158"/>
      <c r="RJ299" s="158"/>
      <c r="RK299" s="158"/>
      <c r="RL299" s="158"/>
      <c r="RM299" s="158"/>
      <c r="RN299" s="158"/>
      <c r="RO299" s="158"/>
      <c r="RP299" s="158"/>
      <c r="RQ299" s="158"/>
      <c r="RR299" s="158"/>
      <c r="RS299" s="158"/>
      <c r="RT299" s="158"/>
      <c r="RU299" s="158"/>
      <c r="RV299" s="158"/>
      <c r="RW299" s="158"/>
      <c r="RX299" s="158"/>
      <c r="RY299" s="158"/>
      <c r="RZ299" s="158"/>
      <c r="SA299" s="158"/>
      <c r="SB299" s="158"/>
      <c r="SC299" s="158"/>
      <c r="SD299" s="158"/>
      <c r="SE299" s="158"/>
      <c r="SF299" s="158"/>
      <c r="SG299" s="158"/>
      <c r="SH299" s="158"/>
      <c r="SI299" s="158"/>
      <c r="SJ299" s="158"/>
      <c r="SK299" s="158"/>
      <c r="SL299" s="158"/>
      <c r="SM299" s="158"/>
      <c r="SN299" s="158"/>
      <c r="SO299" s="158"/>
      <c r="SP299" s="158"/>
      <c r="SQ299" s="158"/>
      <c r="SR299" s="158"/>
      <c r="SS299" s="158"/>
      <c r="ST299" s="158"/>
      <c r="SU299" s="158"/>
      <c r="SV299" s="158"/>
      <c r="SW299" s="158"/>
      <c r="SX299" s="158"/>
      <c r="SY299" s="158"/>
      <c r="SZ299" s="158"/>
      <c r="TA299" s="158"/>
      <c r="TB299" s="158"/>
      <c r="TC299" s="158"/>
      <c r="TD299" s="158"/>
      <c r="TE299" s="158"/>
      <c r="TF299" s="158"/>
      <c r="TG299" s="158"/>
      <c r="TH299" s="158"/>
      <c r="TI299" s="158"/>
      <c r="TJ299" s="158"/>
      <c r="TK299" s="158"/>
      <c r="TL299" s="158"/>
      <c r="TM299" s="158"/>
      <c r="TN299" s="158"/>
      <c r="TO299" s="158"/>
      <c r="TP299" s="158"/>
      <c r="TQ299" s="158"/>
      <c r="TR299" s="158"/>
      <c r="TS299" s="158"/>
      <c r="TT299" s="158"/>
      <c r="TU299" s="158"/>
      <c r="TV299" s="158"/>
      <c r="TW299" s="158"/>
      <c r="TX299" s="158"/>
      <c r="TY299" s="158"/>
      <c r="TZ299" s="158"/>
      <c r="UA299" s="158"/>
      <c r="UB299" s="158"/>
      <c r="UC299" s="158"/>
      <c r="UD299" s="158"/>
      <c r="UE299" s="158"/>
      <c r="UF299" s="158"/>
      <c r="UG299" s="158"/>
      <c r="UH299" s="158"/>
      <c r="UI299" s="158"/>
      <c r="UJ299" s="158"/>
      <c r="UK299" s="158"/>
      <c r="UL299" s="158"/>
      <c r="UM299" s="158"/>
      <c r="UN299" s="158"/>
      <c r="UO299" s="158"/>
      <c r="UP299" s="158"/>
      <c r="UQ299" s="158"/>
      <c r="UR299" s="158"/>
      <c r="US299" s="158"/>
      <c r="UT299" s="158"/>
      <c r="UU299" s="158"/>
      <c r="UV299" s="158"/>
      <c r="UW299" s="158"/>
      <c r="UX299" s="158"/>
      <c r="UY299" s="158"/>
      <c r="UZ299" s="158"/>
      <c r="VA299" s="158"/>
      <c r="VB299" s="158"/>
      <c r="VC299" s="158"/>
      <c r="VD299" s="158"/>
      <c r="VE299" s="158"/>
      <c r="VF299" s="158"/>
      <c r="VG299" s="158"/>
      <c r="VH299" s="158"/>
      <c r="VI299" s="158"/>
      <c r="VJ299" s="158"/>
      <c r="VK299" s="158"/>
      <c r="VL299" s="158"/>
      <c r="VM299" s="158"/>
      <c r="VN299" s="158"/>
      <c r="VO299" s="158"/>
      <c r="VP299" s="158"/>
      <c r="VQ299" s="158"/>
      <c r="VR299" s="158"/>
      <c r="VS299" s="158"/>
      <c r="VT299" s="158"/>
      <c r="VU299" s="158"/>
      <c r="VV299" s="158"/>
      <c r="VW299" s="158"/>
      <c r="VX299" s="158"/>
      <c r="VY299" s="158"/>
      <c r="VZ299" s="158"/>
      <c r="WA299" s="158"/>
      <c r="WB299" s="158"/>
      <c r="WC299" s="158"/>
      <c r="WD299" s="158"/>
      <c r="WE299" s="158"/>
      <c r="WF299" s="158"/>
      <c r="WG299" s="158"/>
      <c r="WH299" s="158"/>
      <c r="WI299" s="158"/>
      <c r="WJ299" s="158"/>
      <c r="WK299" s="158"/>
      <c r="WL299" s="158"/>
      <c r="WM299" s="158"/>
      <c r="WN299" s="158"/>
      <c r="WO299" s="158"/>
      <c r="WP299" s="158"/>
      <c r="WQ299" s="158"/>
      <c r="WR299" s="158"/>
      <c r="WS299" s="158"/>
      <c r="WT299" s="158"/>
      <c r="WU299" s="158"/>
      <c r="WV299" s="158"/>
      <c r="WW299" s="158"/>
      <c r="WX299" s="158"/>
      <c r="WY299" s="158"/>
      <c r="WZ299" s="158"/>
      <c r="XA299" s="158"/>
      <c r="XB299" s="158"/>
      <c r="XC299" s="158"/>
      <c r="XD299" s="158"/>
      <c r="XE299" s="158"/>
      <c r="XF299" s="158"/>
      <c r="XG299" s="158"/>
      <c r="XH299" s="158"/>
      <c r="XI299" s="158"/>
      <c r="XJ299" s="158"/>
      <c r="XK299" s="158"/>
      <c r="XL299" s="158"/>
      <c r="XM299" s="158"/>
      <c r="XN299" s="158"/>
      <c r="XO299" s="158"/>
      <c r="XP299" s="158"/>
      <c r="XQ299" s="158"/>
      <c r="XR299" s="158"/>
      <c r="XS299" s="158"/>
      <c r="XT299" s="158"/>
      <c r="XU299" s="158"/>
      <c r="XV299" s="158"/>
      <c r="XW299" s="158"/>
      <c r="XX299" s="158"/>
      <c r="XY299" s="158"/>
      <c r="XZ299" s="158"/>
      <c r="YA299" s="158"/>
      <c r="YB299" s="158"/>
      <c r="YC299" s="158"/>
      <c r="YD299" s="158"/>
      <c r="YE299" s="158"/>
      <c r="YF299" s="158"/>
      <c r="YG299" s="158"/>
      <c r="YH299" s="158"/>
      <c r="YI299" s="158"/>
      <c r="YJ299" s="158"/>
      <c r="YK299" s="158"/>
      <c r="YL299" s="158"/>
      <c r="YM299" s="158"/>
      <c r="YN299" s="158"/>
      <c r="YO299" s="158"/>
      <c r="YP299" s="158"/>
      <c r="YQ299" s="158"/>
      <c r="YR299" s="158"/>
      <c r="YS299" s="158"/>
      <c r="YT299" s="158"/>
      <c r="YU299" s="158"/>
      <c r="YV299" s="158"/>
      <c r="YW299" s="158"/>
      <c r="YX299" s="158"/>
      <c r="YY299" s="158"/>
      <c r="YZ299" s="158"/>
      <c r="ZA299" s="158"/>
      <c r="ZB299" s="158"/>
      <c r="ZC299" s="158"/>
      <c r="ZD299" s="158"/>
      <c r="ZE299" s="158"/>
      <c r="ZF299" s="158"/>
      <c r="ZG299" s="158"/>
      <c r="ZH299" s="158"/>
      <c r="ZI299" s="158"/>
      <c r="ZJ299" s="158"/>
      <c r="ZK299" s="158"/>
      <c r="ZL299" s="158"/>
      <c r="ZM299" s="158"/>
      <c r="ZN299" s="158"/>
      <c r="ZO299" s="158"/>
      <c r="ZP299" s="158"/>
      <c r="ZQ299" s="158"/>
      <c r="ZR299" s="158"/>
      <c r="ZS299" s="158"/>
      <c r="ZT299" s="158"/>
      <c r="ZU299" s="158"/>
      <c r="ZV299" s="158"/>
      <c r="ZW299" s="158"/>
      <c r="ZX299" s="158"/>
      <c r="ZY299" s="158"/>
      <c r="ZZ299" s="158"/>
      <c r="AAA299" s="158"/>
      <c r="AAB299" s="158"/>
      <c r="AAC299" s="158"/>
      <c r="AAD299" s="158"/>
      <c r="AAE299" s="158"/>
      <c r="AAF299" s="158"/>
      <c r="AAG299" s="158"/>
      <c r="AAH299" s="158"/>
      <c r="AAI299" s="158"/>
      <c r="AAJ299" s="158"/>
      <c r="AAK299" s="158"/>
      <c r="AAL299" s="158"/>
      <c r="AAM299" s="158"/>
      <c r="AAN299" s="158"/>
      <c r="AAO299" s="158"/>
      <c r="AAP299" s="158"/>
      <c r="AAQ299" s="158"/>
      <c r="AAR299" s="158"/>
      <c r="AAS299" s="158"/>
      <c r="AAT299" s="158"/>
      <c r="AAU299" s="158"/>
      <c r="AAV299" s="158"/>
      <c r="AAW299" s="158"/>
      <c r="AAX299" s="158"/>
      <c r="AAY299" s="158"/>
      <c r="AAZ299" s="158"/>
      <c r="ABA299" s="158"/>
      <c r="ABB299" s="158"/>
      <c r="ABC299" s="158"/>
      <c r="ABD299" s="158"/>
      <c r="ABE299" s="158"/>
      <c r="ABF299" s="158"/>
      <c r="ABG299" s="158"/>
      <c r="ABH299" s="158"/>
      <c r="ABI299" s="158"/>
      <c r="ABJ299" s="158"/>
      <c r="ABK299" s="158"/>
      <c r="ABL299" s="158"/>
      <c r="ABM299" s="158"/>
      <c r="ABN299" s="158"/>
      <c r="ABO299" s="158"/>
      <c r="ABP299" s="158"/>
      <c r="ABQ299" s="158"/>
      <c r="ABR299" s="158"/>
      <c r="ABS299" s="158"/>
      <c r="ABT299" s="158"/>
      <c r="ABU299" s="158"/>
      <c r="ABV299" s="158"/>
      <c r="ABW299" s="158"/>
      <c r="ABX299" s="158"/>
      <c r="ABY299" s="158"/>
      <c r="ABZ299" s="158"/>
      <c r="ACA299" s="158"/>
      <c r="ACB299" s="158"/>
      <c r="ACC299" s="158"/>
      <c r="ACD299" s="158"/>
      <c r="ACE299" s="158"/>
      <c r="ACF299" s="158"/>
      <c r="ACG299" s="158"/>
      <c r="ACH299" s="158"/>
      <c r="ACI299" s="158"/>
      <c r="ACJ299" s="158"/>
      <c r="ACK299" s="158"/>
      <c r="ACL299" s="158"/>
      <c r="ACM299" s="158"/>
      <c r="ACN299" s="158"/>
      <c r="ACO299" s="158"/>
      <c r="ACP299" s="158"/>
      <c r="ACQ299" s="158"/>
      <c r="ACR299" s="158"/>
      <c r="ACS299" s="158"/>
      <c r="ACT299" s="158"/>
      <c r="ACU299" s="158"/>
      <c r="ACV299" s="158"/>
      <c r="ACW299" s="158"/>
      <c r="ACX299" s="158"/>
      <c r="ACY299" s="158"/>
      <c r="ACZ299" s="158"/>
      <c r="ADA299" s="158"/>
      <c r="ADB299" s="158"/>
      <c r="ADC299" s="158"/>
      <c r="ADD299" s="158"/>
      <c r="ADE299" s="158"/>
      <c r="ADF299" s="158"/>
      <c r="ADG299" s="158"/>
      <c r="ADH299" s="158"/>
      <c r="ADI299" s="158"/>
      <c r="ADJ299" s="158"/>
      <c r="ADK299" s="158"/>
      <c r="ADL299" s="158"/>
      <c r="ADM299" s="158"/>
      <c r="ADN299" s="158"/>
      <c r="ADO299" s="158"/>
      <c r="ADP299" s="158"/>
      <c r="ADQ299" s="158"/>
      <c r="ADR299" s="158"/>
      <c r="ADS299" s="158"/>
      <c r="ADT299" s="158"/>
      <c r="ADU299" s="158"/>
      <c r="ADV299" s="158"/>
      <c r="ADW299" s="158"/>
      <c r="ADX299" s="158"/>
      <c r="ADY299" s="158"/>
      <c r="ADZ299" s="158"/>
      <c r="AEA299" s="158"/>
      <c r="AEB299" s="158"/>
      <c r="AEC299" s="158"/>
      <c r="AED299" s="158"/>
      <c r="AEE299" s="158"/>
      <c r="AEF299" s="158"/>
      <c r="AEG299" s="158"/>
      <c r="AEH299" s="158"/>
      <c r="AEI299" s="158"/>
      <c r="AEJ299" s="158"/>
      <c r="AEK299" s="158"/>
      <c r="AEL299" s="158"/>
      <c r="AEM299" s="158"/>
      <c r="AEN299" s="158"/>
      <c r="AEO299" s="158"/>
      <c r="AEP299" s="158"/>
      <c r="AEQ299" s="158"/>
      <c r="AER299" s="158"/>
      <c r="AES299" s="158"/>
      <c r="AET299" s="158"/>
      <c r="AEU299" s="158"/>
      <c r="AEV299" s="158"/>
      <c r="AEW299" s="158"/>
      <c r="AEX299" s="158"/>
      <c r="AEY299" s="158"/>
      <c r="AEZ299" s="158"/>
      <c r="AFA299" s="158"/>
      <c r="AFB299" s="158"/>
      <c r="AFC299" s="158"/>
      <c r="AFD299" s="158"/>
      <c r="AFE299" s="158"/>
      <c r="AFF299" s="158"/>
      <c r="AFG299" s="158"/>
      <c r="AFH299" s="158"/>
      <c r="AFI299" s="158"/>
      <c r="AFJ299" s="158"/>
      <c r="AFK299" s="158"/>
      <c r="AFL299" s="158"/>
      <c r="AFM299" s="158"/>
      <c r="AFN299" s="158"/>
      <c r="AFO299" s="158"/>
      <c r="AFP299" s="158"/>
      <c r="AFQ299" s="158"/>
      <c r="AFR299" s="158"/>
      <c r="AFS299" s="158"/>
      <c r="AFT299" s="158"/>
      <c r="AFU299" s="158"/>
      <c r="AFV299" s="158"/>
      <c r="AFW299" s="158"/>
      <c r="AFX299" s="158"/>
      <c r="AFY299" s="158"/>
      <c r="AFZ299" s="158"/>
      <c r="AGA299" s="158"/>
      <c r="AGB299" s="158"/>
      <c r="AGC299" s="158"/>
      <c r="AGD299" s="158"/>
      <c r="AGE299" s="158"/>
      <c r="AGF299" s="158"/>
      <c r="AGG299" s="158"/>
      <c r="AGH299" s="158"/>
      <c r="AGI299" s="158"/>
      <c r="AGJ299" s="158"/>
      <c r="AGK299" s="158"/>
      <c r="AGL299" s="158"/>
      <c r="AGM299" s="158"/>
      <c r="AGN299" s="158"/>
      <c r="AGO299" s="158"/>
      <c r="AGP299" s="158"/>
      <c r="AGQ299" s="158"/>
      <c r="AGR299" s="158"/>
      <c r="AGS299" s="158"/>
      <c r="AGT299" s="158"/>
      <c r="AGU299" s="158"/>
      <c r="AGV299" s="158"/>
      <c r="AGW299" s="158"/>
      <c r="AGX299" s="158"/>
      <c r="AGY299" s="158"/>
      <c r="AGZ299" s="158"/>
      <c r="AHA299" s="158"/>
      <c r="AHB299" s="158"/>
      <c r="AHC299" s="158"/>
      <c r="AHD299" s="158"/>
      <c r="AHE299" s="158"/>
      <c r="AHF299" s="158"/>
      <c r="AHG299" s="158"/>
      <c r="AHH299" s="158"/>
      <c r="AHI299" s="158"/>
      <c r="AHJ299" s="158"/>
      <c r="AHK299" s="158"/>
      <c r="AHL299" s="158"/>
      <c r="AHM299" s="158"/>
      <c r="AHN299" s="158"/>
      <c r="AHO299" s="158"/>
      <c r="AHP299" s="158"/>
      <c r="AHQ299" s="158"/>
      <c r="AHR299" s="158"/>
      <c r="AHS299" s="158"/>
      <c r="AHT299" s="158"/>
      <c r="AHU299" s="158"/>
      <c r="AHV299" s="158"/>
      <c r="AHW299" s="158"/>
      <c r="AHX299" s="158"/>
      <c r="AHY299" s="158"/>
      <c r="AHZ299" s="158"/>
      <c r="AIA299" s="158"/>
      <c r="AIB299" s="158"/>
      <c r="AIC299" s="158"/>
      <c r="AID299" s="158"/>
      <c r="AIE299" s="158"/>
      <c r="AIF299" s="158"/>
      <c r="AIG299" s="158"/>
      <c r="AIH299" s="158"/>
      <c r="AII299" s="158"/>
      <c r="AIJ299" s="158"/>
      <c r="AIK299" s="158"/>
      <c r="AIL299" s="158"/>
      <c r="AIM299" s="158"/>
      <c r="AIN299" s="158"/>
      <c r="AIO299" s="158"/>
      <c r="AIP299" s="158"/>
      <c r="AIQ299" s="158"/>
      <c r="AIR299" s="158"/>
      <c r="AIS299" s="158"/>
      <c r="AIT299" s="158"/>
      <c r="AIU299" s="158"/>
      <c r="AIV299" s="158"/>
      <c r="AIW299" s="158"/>
      <c r="AIX299" s="158"/>
      <c r="AIY299" s="158"/>
      <c r="AIZ299" s="158"/>
      <c r="AJA299" s="158"/>
      <c r="AJB299" s="158"/>
      <c r="AJC299" s="158"/>
      <c r="AJD299" s="158"/>
      <c r="AJE299" s="158"/>
      <c r="AJF299" s="158"/>
      <c r="AJG299" s="158"/>
      <c r="AJH299" s="158"/>
      <c r="AJI299" s="158"/>
      <c r="AJJ299" s="158"/>
      <c r="AJK299" s="158"/>
      <c r="AJL299" s="158"/>
      <c r="AJM299" s="158"/>
      <c r="AJN299" s="158"/>
      <c r="AJO299" s="158"/>
      <c r="AJP299" s="158"/>
      <c r="AJQ299" s="158"/>
      <c r="AJR299" s="158"/>
      <c r="AJS299" s="158"/>
      <c r="AJT299" s="158"/>
      <c r="AJU299" s="158"/>
      <c r="AJV299" s="158"/>
      <c r="AJW299" s="158"/>
      <c r="AJX299" s="158"/>
      <c r="AJY299" s="158"/>
      <c r="AJZ299" s="158"/>
      <c r="AKA299" s="158"/>
      <c r="AKB299" s="158"/>
      <c r="AKC299" s="158"/>
      <c r="AKD299" s="158"/>
      <c r="AKE299" s="158"/>
      <c r="AKF299" s="158"/>
      <c r="AKG299" s="158"/>
      <c r="AKH299" s="158"/>
      <c r="AKI299" s="158"/>
      <c r="AKJ299" s="158"/>
      <c r="AKK299" s="158"/>
      <c r="AKL299" s="158"/>
      <c r="AKM299" s="158"/>
      <c r="AKN299" s="158"/>
      <c r="AKO299" s="158"/>
      <c r="AKP299" s="158"/>
      <c r="AKQ299" s="158"/>
      <c r="AKR299" s="158"/>
      <c r="AKS299" s="158"/>
      <c r="AKT299" s="158"/>
      <c r="AKU299" s="158"/>
      <c r="AKV299" s="158"/>
      <c r="AKW299" s="158"/>
      <c r="AKX299" s="158"/>
      <c r="AKY299" s="158"/>
      <c r="AKZ299" s="158"/>
      <c r="ALA299" s="158"/>
      <c r="ALB299" s="158"/>
      <c r="ALC299" s="158"/>
      <c r="ALD299" s="158"/>
      <c r="ALE299" s="158"/>
      <c r="ALF299" s="158"/>
      <c r="ALG299" s="158"/>
      <c r="ALH299" s="158"/>
      <c r="ALI299" s="158"/>
      <c r="ALJ299" s="158"/>
      <c r="ALK299" s="158"/>
      <c r="ALL299" s="158"/>
      <c r="ALM299" s="158"/>
      <c r="ALN299" s="158"/>
      <c r="ALO299" s="158"/>
      <c r="ALP299" s="159"/>
      <c r="ALQ299" s="159"/>
      <c r="ALR299" s="159"/>
      <c r="ALS299" s="159"/>
      <c r="ALT299" s="159"/>
      <c r="ALU299" s="159"/>
      <c r="ALV299" s="159"/>
      <c r="ALW299" s="159"/>
      <c r="ALX299" s="159"/>
      <c r="ALY299" s="159"/>
      <c r="ALZ299" s="159"/>
      <c r="AMA299" s="159"/>
      <c r="AMB299" s="159"/>
      <c r="AMC299" s="159"/>
      <c r="AMD299" s="159"/>
      <c r="AME299" s="159"/>
      <c r="AMF299" s="159"/>
      <c r="AMG299" s="159"/>
      <c r="AMH299" s="159"/>
      <c r="AMI299" s="159"/>
      <c r="AMJ299" s="159"/>
      <c r="AMK299" s="159"/>
      <c r="AML299" s="159"/>
    </row>
    <row r="300" customFormat="false" ht="48.75" hidden="false" customHeight="true" outlineLevel="0" collapsed="false">
      <c r="A300" s="109"/>
      <c r="B300" s="144" t="s">
        <v>50</v>
      </c>
      <c r="C300" s="21" t="s">
        <v>382</v>
      </c>
      <c r="D300" s="21" t="n">
        <v>910</v>
      </c>
      <c r="E300" s="146"/>
      <c r="F300" s="146"/>
      <c r="G300" s="85"/>
      <c r="H300" s="86"/>
      <c r="I300" s="135" t="n">
        <f aca="false">SUM(J300:P300)</f>
        <v>7546800</v>
      </c>
      <c r="J300" s="135" t="n">
        <f aca="false">J301</f>
        <v>5996800</v>
      </c>
      <c r="K300" s="72" t="n">
        <f aca="false">K301</f>
        <v>1493600</v>
      </c>
      <c r="L300" s="72" t="n">
        <f aca="false">L301</f>
        <v>0</v>
      </c>
      <c r="M300" s="72" t="n">
        <f aca="false">M301</f>
        <v>0</v>
      </c>
      <c r="N300" s="72" t="n">
        <f aca="false">N301</f>
        <v>0</v>
      </c>
      <c r="O300" s="135" t="n">
        <f aca="false">O301</f>
        <v>56400</v>
      </c>
      <c r="P300" s="136" t="n">
        <f aca="false">P301</f>
        <v>0</v>
      </c>
      <c r="Q300" s="113"/>
      <c r="R300" s="113"/>
      <c r="S300" s="113"/>
      <c r="T300" s="113"/>
      <c r="U300" s="113"/>
      <c r="V300" s="113"/>
      <c r="W300" s="113"/>
      <c r="X300" s="113"/>
      <c r="Y300" s="113"/>
      <c r="Z300" s="113"/>
      <c r="AA300" s="113"/>
      <c r="AB300" s="113"/>
      <c r="AC300" s="113"/>
      <c r="AD300" s="113"/>
      <c r="AE300" s="113"/>
      <c r="AF300" s="113"/>
      <c r="AG300" s="113"/>
      <c r="AH300" s="113"/>
      <c r="AI300" s="113"/>
      <c r="AJ300" s="113"/>
      <c r="AK300" s="113"/>
      <c r="AL300" s="113"/>
      <c r="AM300" s="113"/>
      <c r="AN300" s="113"/>
      <c r="AO300" s="113"/>
      <c r="AP300" s="113"/>
      <c r="AQ300" s="113"/>
      <c r="AR300" s="113"/>
      <c r="AS300" s="113"/>
      <c r="AT300" s="113"/>
      <c r="AU300" s="113"/>
      <c r="AV300" s="113"/>
      <c r="AW300" s="113"/>
      <c r="AX300" s="113"/>
      <c r="AY300" s="113"/>
      <c r="AZ300" s="113"/>
      <c r="BA300" s="113"/>
      <c r="BB300" s="113"/>
      <c r="BC300" s="113"/>
      <c r="BD300" s="113"/>
      <c r="BE300" s="113"/>
      <c r="BF300" s="113"/>
      <c r="BG300" s="113"/>
      <c r="BH300" s="113"/>
      <c r="BI300" s="113"/>
      <c r="BJ300" s="113"/>
      <c r="BK300" s="113"/>
      <c r="BL300" s="113"/>
      <c r="BM300" s="113"/>
      <c r="BN300" s="113"/>
      <c r="BO300" s="113"/>
      <c r="BP300" s="113"/>
      <c r="BQ300" s="113"/>
      <c r="BR300" s="113"/>
      <c r="BS300" s="113"/>
      <c r="BT300" s="113"/>
      <c r="BU300" s="113"/>
      <c r="BV300" s="113"/>
      <c r="BW300" s="113"/>
      <c r="BX300" s="113"/>
      <c r="BY300" s="113"/>
      <c r="BZ300" s="113"/>
      <c r="CA300" s="113"/>
      <c r="CB300" s="113"/>
      <c r="CC300" s="113"/>
      <c r="CD300" s="113"/>
      <c r="CE300" s="113"/>
      <c r="CF300" s="113"/>
      <c r="CG300" s="113"/>
      <c r="CH300" s="113"/>
      <c r="CI300" s="113"/>
      <c r="CJ300" s="113"/>
      <c r="CK300" s="113"/>
      <c r="CL300" s="113"/>
      <c r="CM300" s="113"/>
      <c r="CN300" s="113"/>
      <c r="CO300" s="113"/>
      <c r="CP300" s="113"/>
      <c r="CQ300" s="113"/>
      <c r="CR300" s="113"/>
      <c r="CS300" s="113"/>
      <c r="CT300" s="113"/>
      <c r="CU300" s="113"/>
      <c r="CV300" s="113"/>
      <c r="CW300" s="113"/>
      <c r="CX300" s="113"/>
      <c r="CY300" s="113"/>
      <c r="CZ300" s="113"/>
      <c r="DA300" s="113"/>
      <c r="DB300" s="113"/>
      <c r="DC300" s="113"/>
      <c r="DD300" s="113"/>
      <c r="DE300" s="113"/>
      <c r="DF300" s="113"/>
      <c r="DG300" s="113"/>
      <c r="DH300" s="113"/>
      <c r="DI300" s="113"/>
      <c r="DJ300" s="113"/>
      <c r="DK300" s="113"/>
      <c r="DL300" s="113"/>
      <c r="DM300" s="113"/>
      <c r="DN300" s="113"/>
      <c r="DO300" s="113"/>
      <c r="DP300" s="113"/>
      <c r="DQ300" s="113"/>
      <c r="DR300" s="113"/>
      <c r="DS300" s="113"/>
      <c r="DT300" s="113"/>
      <c r="DU300" s="113"/>
      <c r="DV300" s="113"/>
      <c r="DW300" s="113"/>
      <c r="DX300" s="113"/>
      <c r="DY300" s="113"/>
      <c r="DZ300" s="113"/>
      <c r="EA300" s="113"/>
      <c r="EB300" s="113"/>
      <c r="EC300" s="113"/>
      <c r="ED300" s="113"/>
      <c r="EE300" s="113"/>
      <c r="EF300" s="113"/>
      <c r="EG300" s="113"/>
      <c r="EH300" s="113"/>
      <c r="EI300" s="113"/>
      <c r="EJ300" s="113"/>
      <c r="EK300" s="113"/>
      <c r="EL300" s="113"/>
      <c r="EM300" s="113"/>
      <c r="EN300" s="113"/>
      <c r="EO300" s="113"/>
      <c r="EP300" s="113"/>
      <c r="EQ300" s="113"/>
      <c r="ER300" s="113"/>
      <c r="ES300" s="113"/>
      <c r="ET300" s="113"/>
      <c r="EU300" s="113"/>
      <c r="EV300" s="113"/>
      <c r="EW300" s="113"/>
      <c r="EX300" s="113"/>
      <c r="EY300" s="113"/>
      <c r="EZ300" s="113"/>
      <c r="FA300" s="113"/>
      <c r="FB300" s="113"/>
      <c r="FC300" s="113"/>
      <c r="FD300" s="113"/>
      <c r="FE300" s="113"/>
      <c r="FF300" s="113"/>
      <c r="FG300" s="113"/>
      <c r="FH300" s="113"/>
      <c r="FI300" s="113"/>
      <c r="FJ300" s="113"/>
      <c r="FK300" s="113"/>
      <c r="FL300" s="113"/>
      <c r="FM300" s="113"/>
      <c r="FN300" s="113"/>
      <c r="FO300" s="113"/>
      <c r="FP300" s="113"/>
      <c r="FQ300" s="113"/>
      <c r="FR300" s="113"/>
      <c r="FS300" s="113"/>
      <c r="FT300" s="113"/>
      <c r="FU300" s="113"/>
      <c r="FV300" s="113"/>
      <c r="FW300" s="113"/>
      <c r="FX300" s="113"/>
      <c r="FY300" s="113"/>
      <c r="FZ300" s="113"/>
      <c r="GA300" s="113"/>
      <c r="GB300" s="113"/>
      <c r="GC300" s="113"/>
      <c r="GD300" s="113"/>
      <c r="GE300" s="113"/>
      <c r="GF300" s="113"/>
      <c r="GG300" s="113"/>
      <c r="GH300" s="113"/>
      <c r="GI300" s="113"/>
      <c r="GJ300" s="113"/>
      <c r="GK300" s="113"/>
      <c r="GL300" s="113"/>
      <c r="GM300" s="113"/>
      <c r="GN300" s="113"/>
      <c r="GO300" s="113"/>
      <c r="GP300" s="113"/>
      <c r="GQ300" s="113"/>
      <c r="GR300" s="113"/>
      <c r="GS300" s="113"/>
      <c r="GT300" s="113"/>
      <c r="GU300" s="113"/>
      <c r="GV300" s="113"/>
      <c r="GW300" s="113"/>
      <c r="GX300" s="113"/>
      <c r="GY300" s="113"/>
      <c r="GZ300" s="113"/>
      <c r="HA300" s="113"/>
      <c r="HB300" s="113"/>
      <c r="HC300" s="113"/>
      <c r="HD300" s="113"/>
      <c r="HE300" s="113"/>
      <c r="HF300" s="113"/>
      <c r="HG300" s="113"/>
      <c r="HH300" s="113"/>
      <c r="HI300" s="113"/>
      <c r="HJ300" s="113"/>
      <c r="HK300" s="113"/>
      <c r="HL300" s="113"/>
      <c r="HM300" s="113"/>
      <c r="HN300" s="113"/>
      <c r="HO300" s="113"/>
      <c r="HP300" s="113"/>
      <c r="HQ300" s="113"/>
      <c r="HR300" s="113"/>
      <c r="HS300" s="113"/>
      <c r="HT300" s="113"/>
      <c r="HU300" s="113"/>
      <c r="HV300" s="113"/>
      <c r="HW300" s="113"/>
      <c r="HX300" s="113"/>
      <c r="HY300" s="113"/>
      <c r="HZ300" s="113"/>
      <c r="IA300" s="113"/>
      <c r="IB300" s="113"/>
      <c r="IC300" s="113"/>
      <c r="ID300" s="113"/>
      <c r="IE300" s="113"/>
      <c r="IF300" s="113"/>
      <c r="IG300" s="113"/>
      <c r="IH300" s="113"/>
      <c r="II300" s="113"/>
      <c r="IJ300" s="113"/>
      <c r="IK300" s="113"/>
      <c r="IL300" s="113"/>
      <c r="IM300" s="113"/>
      <c r="IN300" s="113"/>
      <c r="IO300" s="113"/>
      <c r="IP300" s="113"/>
      <c r="IQ300" s="113"/>
      <c r="IR300" s="113"/>
      <c r="IS300" s="113"/>
      <c r="IT300" s="113"/>
      <c r="IU300" s="113"/>
      <c r="IV300" s="113"/>
      <c r="IW300" s="113"/>
      <c r="IX300" s="113"/>
      <c r="IY300" s="113"/>
      <c r="IZ300" s="113"/>
      <c r="JA300" s="113"/>
      <c r="JB300" s="113"/>
      <c r="JC300" s="113"/>
      <c r="JD300" s="113"/>
      <c r="JE300" s="113"/>
      <c r="JF300" s="113"/>
      <c r="JG300" s="113"/>
      <c r="JH300" s="113"/>
      <c r="JI300" s="113"/>
      <c r="JJ300" s="113"/>
      <c r="JK300" s="113"/>
      <c r="JL300" s="113"/>
      <c r="JM300" s="113"/>
      <c r="JN300" s="113"/>
      <c r="JO300" s="113"/>
      <c r="JP300" s="113"/>
      <c r="JQ300" s="113"/>
      <c r="JR300" s="113"/>
      <c r="JS300" s="113"/>
      <c r="JT300" s="113"/>
      <c r="JU300" s="113"/>
      <c r="JV300" s="113"/>
      <c r="JW300" s="113"/>
      <c r="JX300" s="113"/>
      <c r="JY300" s="113"/>
      <c r="JZ300" s="113"/>
      <c r="KA300" s="113"/>
      <c r="KB300" s="113"/>
      <c r="KC300" s="113"/>
      <c r="KD300" s="113"/>
      <c r="KE300" s="113"/>
      <c r="KF300" s="113"/>
      <c r="KG300" s="113"/>
      <c r="KH300" s="113"/>
      <c r="KI300" s="113"/>
      <c r="KJ300" s="113"/>
      <c r="KK300" s="113"/>
      <c r="KL300" s="113"/>
      <c r="KM300" s="113"/>
      <c r="KN300" s="113"/>
      <c r="KO300" s="113"/>
      <c r="KP300" s="113"/>
      <c r="KQ300" s="113"/>
      <c r="KR300" s="113"/>
      <c r="KS300" s="113"/>
      <c r="KT300" s="113"/>
      <c r="KU300" s="113"/>
      <c r="KV300" s="113"/>
      <c r="KW300" s="113"/>
      <c r="KX300" s="113"/>
      <c r="KY300" s="113"/>
      <c r="KZ300" s="113"/>
      <c r="LA300" s="113"/>
      <c r="LB300" s="113"/>
      <c r="LC300" s="113"/>
      <c r="LD300" s="113"/>
      <c r="LE300" s="113"/>
      <c r="LF300" s="113"/>
      <c r="LG300" s="113"/>
      <c r="LH300" s="113"/>
      <c r="LI300" s="113"/>
      <c r="LJ300" s="113"/>
      <c r="LK300" s="113"/>
      <c r="LL300" s="113"/>
      <c r="LM300" s="113"/>
      <c r="LN300" s="113"/>
      <c r="LO300" s="113"/>
      <c r="LP300" s="113"/>
      <c r="LQ300" s="113"/>
      <c r="LR300" s="113"/>
      <c r="LS300" s="113"/>
      <c r="LT300" s="113"/>
      <c r="LU300" s="113"/>
      <c r="LV300" s="113"/>
      <c r="LW300" s="113"/>
      <c r="LX300" s="113"/>
      <c r="LY300" s="113"/>
      <c r="LZ300" s="113"/>
      <c r="MA300" s="113"/>
      <c r="MB300" s="113"/>
      <c r="MC300" s="113"/>
      <c r="MD300" s="113"/>
      <c r="ME300" s="113"/>
      <c r="MF300" s="113"/>
      <c r="MG300" s="113"/>
      <c r="MH300" s="113"/>
      <c r="MI300" s="113"/>
      <c r="MJ300" s="113"/>
      <c r="MK300" s="113"/>
      <c r="ML300" s="113"/>
      <c r="MM300" s="113"/>
      <c r="MN300" s="113"/>
      <c r="MO300" s="113"/>
      <c r="MP300" s="113"/>
      <c r="MQ300" s="113"/>
      <c r="MR300" s="113"/>
      <c r="MS300" s="113"/>
      <c r="MT300" s="113"/>
      <c r="MU300" s="113"/>
      <c r="MV300" s="113"/>
      <c r="MW300" s="113"/>
      <c r="MX300" s="113"/>
      <c r="MY300" s="113"/>
      <c r="MZ300" s="113"/>
      <c r="NA300" s="113"/>
      <c r="NB300" s="113"/>
      <c r="NC300" s="113"/>
      <c r="ND300" s="113"/>
      <c r="NE300" s="113"/>
      <c r="NF300" s="113"/>
      <c r="NG300" s="113"/>
      <c r="NH300" s="113"/>
      <c r="NI300" s="113"/>
      <c r="NJ300" s="113"/>
      <c r="NK300" s="113"/>
      <c r="NL300" s="113"/>
      <c r="NM300" s="113"/>
      <c r="NN300" s="113"/>
      <c r="NO300" s="113"/>
      <c r="NP300" s="113"/>
      <c r="NQ300" s="113"/>
      <c r="NR300" s="113"/>
      <c r="NS300" s="113"/>
      <c r="NT300" s="113"/>
      <c r="NU300" s="113"/>
      <c r="NV300" s="113"/>
      <c r="NW300" s="113"/>
      <c r="NX300" s="113"/>
      <c r="NY300" s="113"/>
      <c r="NZ300" s="113"/>
      <c r="OA300" s="113"/>
      <c r="OB300" s="113"/>
      <c r="OC300" s="113"/>
      <c r="OD300" s="113"/>
      <c r="OE300" s="113"/>
      <c r="OF300" s="113"/>
      <c r="OG300" s="113"/>
      <c r="OH300" s="113"/>
      <c r="OI300" s="113"/>
      <c r="OJ300" s="113"/>
      <c r="OK300" s="113"/>
      <c r="OL300" s="113"/>
      <c r="OM300" s="113"/>
      <c r="ON300" s="113"/>
      <c r="OO300" s="113"/>
      <c r="OP300" s="113"/>
      <c r="OQ300" s="113"/>
      <c r="OR300" s="113"/>
      <c r="OS300" s="113"/>
      <c r="OT300" s="113"/>
      <c r="OU300" s="113"/>
      <c r="OV300" s="113"/>
      <c r="OW300" s="113"/>
      <c r="OX300" s="113"/>
      <c r="OY300" s="113"/>
      <c r="OZ300" s="113"/>
      <c r="PA300" s="113"/>
      <c r="PB300" s="113"/>
      <c r="PC300" s="113"/>
      <c r="PD300" s="113"/>
      <c r="PE300" s="113"/>
      <c r="PF300" s="113"/>
      <c r="PG300" s="113"/>
      <c r="PH300" s="113"/>
      <c r="PI300" s="113"/>
      <c r="PJ300" s="113"/>
      <c r="PK300" s="113"/>
      <c r="PL300" s="113"/>
      <c r="PM300" s="113"/>
      <c r="PN300" s="113"/>
      <c r="PO300" s="113"/>
      <c r="PP300" s="113"/>
      <c r="PQ300" s="113"/>
      <c r="PR300" s="113"/>
      <c r="PS300" s="113"/>
      <c r="PT300" s="113"/>
      <c r="PU300" s="113"/>
      <c r="PV300" s="113"/>
      <c r="PW300" s="113"/>
      <c r="PX300" s="113"/>
      <c r="PY300" s="113"/>
      <c r="PZ300" s="113"/>
      <c r="QA300" s="113"/>
      <c r="QB300" s="113"/>
      <c r="QC300" s="113"/>
      <c r="QD300" s="113"/>
      <c r="QE300" s="113"/>
      <c r="QF300" s="113"/>
      <c r="QG300" s="113"/>
      <c r="QH300" s="113"/>
      <c r="QI300" s="113"/>
      <c r="QJ300" s="113"/>
      <c r="QK300" s="113"/>
      <c r="QL300" s="113"/>
      <c r="QM300" s="113"/>
      <c r="QN300" s="113"/>
      <c r="QO300" s="113"/>
      <c r="QP300" s="113"/>
      <c r="QQ300" s="113"/>
      <c r="QR300" s="113"/>
      <c r="QS300" s="113"/>
      <c r="QT300" s="113"/>
      <c r="QU300" s="113"/>
      <c r="QV300" s="113"/>
      <c r="QW300" s="113"/>
      <c r="QX300" s="113"/>
      <c r="QY300" s="113"/>
      <c r="QZ300" s="113"/>
      <c r="RA300" s="113"/>
      <c r="RB300" s="113"/>
      <c r="RC300" s="113"/>
      <c r="RD300" s="113"/>
      <c r="RE300" s="113"/>
      <c r="RF300" s="113"/>
      <c r="RG300" s="113"/>
      <c r="RH300" s="113"/>
      <c r="RI300" s="113"/>
      <c r="RJ300" s="113"/>
      <c r="RK300" s="113"/>
      <c r="RL300" s="113"/>
      <c r="RM300" s="113"/>
      <c r="RN300" s="113"/>
      <c r="RO300" s="113"/>
      <c r="RP300" s="113"/>
      <c r="RQ300" s="113"/>
      <c r="RR300" s="113"/>
      <c r="RS300" s="113"/>
      <c r="RT300" s="113"/>
      <c r="RU300" s="113"/>
      <c r="RV300" s="113"/>
      <c r="RW300" s="113"/>
      <c r="RX300" s="113"/>
      <c r="RY300" s="113"/>
      <c r="RZ300" s="113"/>
      <c r="SA300" s="113"/>
      <c r="SB300" s="113"/>
      <c r="SC300" s="113"/>
      <c r="SD300" s="113"/>
      <c r="SE300" s="113"/>
      <c r="SF300" s="113"/>
      <c r="SG300" s="113"/>
      <c r="SH300" s="113"/>
      <c r="SI300" s="113"/>
      <c r="SJ300" s="113"/>
      <c r="SK300" s="113"/>
      <c r="SL300" s="113"/>
      <c r="SM300" s="113"/>
      <c r="SN300" s="113"/>
      <c r="SO300" s="113"/>
      <c r="SP300" s="113"/>
      <c r="SQ300" s="113"/>
      <c r="SR300" s="113"/>
      <c r="SS300" s="113"/>
      <c r="ST300" s="113"/>
      <c r="SU300" s="113"/>
      <c r="SV300" s="113"/>
      <c r="SW300" s="113"/>
      <c r="SX300" s="113"/>
      <c r="SY300" s="113"/>
      <c r="SZ300" s="113"/>
      <c r="TA300" s="113"/>
      <c r="TB300" s="113"/>
      <c r="TC300" s="113"/>
      <c r="TD300" s="113"/>
      <c r="TE300" s="113"/>
      <c r="TF300" s="113"/>
      <c r="TG300" s="113"/>
      <c r="TH300" s="113"/>
      <c r="TI300" s="113"/>
      <c r="TJ300" s="113"/>
      <c r="TK300" s="113"/>
      <c r="TL300" s="113"/>
      <c r="TM300" s="113"/>
      <c r="TN300" s="113"/>
      <c r="TO300" s="113"/>
      <c r="TP300" s="113"/>
      <c r="TQ300" s="113"/>
      <c r="TR300" s="113"/>
      <c r="TS300" s="113"/>
      <c r="TT300" s="113"/>
      <c r="TU300" s="113"/>
      <c r="TV300" s="113"/>
      <c r="TW300" s="113"/>
      <c r="TX300" s="113"/>
      <c r="TY300" s="113"/>
      <c r="TZ300" s="113"/>
      <c r="UA300" s="113"/>
      <c r="UB300" s="113"/>
      <c r="UC300" s="113"/>
      <c r="UD300" s="113"/>
      <c r="UE300" s="113"/>
      <c r="UF300" s="113"/>
      <c r="UG300" s="113"/>
      <c r="UH300" s="113"/>
      <c r="UI300" s="113"/>
      <c r="UJ300" s="113"/>
      <c r="UK300" s="113"/>
      <c r="UL300" s="113"/>
      <c r="UM300" s="113"/>
      <c r="UN300" s="113"/>
      <c r="UO300" s="113"/>
      <c r="UP300" s="113"/>
      <c r="UQ300" s="113"/>
      <c r="UR300" s="113"/>
      <c r="US300" s="113"/>
      <c r="UT300" s="113"/>
      <c r="UU300" s="113"/>
      <c r="UV300" s="113"/>
      <c r="UW300" s="113"/>
      <c r="UX300" s="113"/>
      <c r="UY300" s="113"/>
      <c r="UZ300" s="113"/>
      <c r="VA300" s="113"/>
      <c r="VB300" s="113"/>
      <c r="VC300" s="113"/>
      <c r="VD300" s="113"/>
      <c r="VE300" s="113"/>
      <c r="VF300" s="113"/>
      <c r="VG300" s="113"/>
      <c r="VH300" s="113"/>
      <c r="VI300" s="113"/>
      <c r="VJ300" s="113"/>
      <c r="VK300" s="113"/>
      <c r="VL300" s="113"/>
      <c r="VM300" s="113"/>
      <c r="VN300" s="113"/>
      <c r="VO300" s="113"/>
      <c r="VP300" s="113"/>
      <c r="VQ300" s="113"/>
      <c r="VR300" s="113"/>
      <c r="VS300" s="113"/>
      <c r="VT300" s="113"/>
      <c r="VU300" s="113"/>
      <c r="VV300" s="113"/>
      <c r="VW300" s="113"/>
      <c r="VX300" s="113"/>
      <c r="VY300" s="113"/>
      <c r="VZ300" s="113"/>
      <c r="WA300" s="113"/>
      <c r="WB300" s="113"/>
      <c r="WC300" s="113"/>
      <c r="WD300" s="113"/>
      <c r="WE300" s="113"/>
      <c r="WF300" s="113"/>
      <c r="WG300" s="113"/>
      <c r="WH300" s="113"/>
      <c r="WI300" s="113"/>
      <c r="WJ300" s="113"/>
      <c r="WK300" s="113"/>
      <c r="WL300" s="113"/>
      <c r="WM300" s="113"/>
      <c r="WN300" s="113"/>
      <c r="WO300" s="113"/>
      <c r="WP300" s="113"/>
      <c r="WQ300" s="113"/>
      <c r="WR300" s="113"/>
      <c r="WS300" s="113"/>
      <c r="WT300" s="113"/>
      <c r="WU300" s="113"/>
      <c r="WV300" s="113"/>
      <c r="WW300" s="113"/>
      <c r="WX300" s="113"/>
      <c r="WY300" s="113"/>
      <c r="WZ300" s="113"/>
      <c r="XA300" s="113"/>
      <c r="XB300" s="113"/>
      <c r="XC300" s="113"/>
      <c r="XD300" s="113"/>
      <c r="XE300" s="113"/>
      <c r="XF300" s="113"/>
      <c r="XG300" s="113"/>
      <c r="XH300" s="113"/>
      <c r="XI300" s="113"/>
      <c r="XJ300" s="113"/>
      <c r="XK300" s="113"/>
      <c r="XL300" s="113"/>
      <c r="XM300" s="113"/>
      <c r="XN300" s="113"/>
      <c r="XO300" s="113"/>
      <c r="XP300" s="113"/>
      <c r="XQ300" s="113"/>
      <c r="XR300" s="113"/>
      <c r="XS300" s="113"/>
      <c r="XT300" s="113"/>
      <c r="XU300" s="113"/>
      <c r="XV300" s="113"/>
      <c r="XW300" s="113"/>
      <c r="XX300" s="113"/>
      <c r="XY300" s="113"/>
      <c r="XZ300" s="113"/>
      <c r="YA300" s="113"/>
      <c r="YB300" s="113"/>
      <c r="YC300" s="113"/>
      <c r="YD300" s="113"/>
      <c r="YE300" s="113"/>
      <c r="YF300" s="113"/>
      <c r="YG300" s="113"/>
      <c r="YH300" s="113"/>
      <c r="YI300" s="113"/>
      <c r="YJ300" s="113"/>
      <c r="YK300" s="113"/>
      <c r="YL300" s="113"/>
      <c r="YM300" s="113"/>
      <c r="YN300" s="113"/>
      <c r="YO300" s="113"/>
      <c r="YP300" s="113"/>
      <c r="YQ300" s="113"/>
      <c r="YR300" s="113"/>
      <c r="YS300" s="113"/>
      <c r="YT300" s="113"/>
      <c r="YU300" s="113"/>
      <c r="YV300" s="113"/>
      <c r="YW300" s="113"/>
      <c r="YX300" s="113"/>
      <c r="YY300" s="113"/>
      <c r="YZ300" s="113"/>
      <c r="ZA300" s="113"/>
      <c r="ZB300" s="113"/>
      <c r="ZC300" s="113"/>
      <c r="ZD300" s="113"/>
      <c r="ZE300" s="113"/>
      <c r="ZF300" s="113"/>
      <c r="ZG300" s="113"/>
      <c r="ZH300" s="113"/>
      <c r="ZI300" s="113"/>
      <c r="ZJ300" s="113"/>
      <c r="ZK300" s="113"/>
      <c r="ZL300" s="113"/>
      <c r="ZM300" s="113"/>
      <c r="ZN300" s="113"/>
      <c r="ZO300" s="113"/>
      <c r="ZP300" s="113"/>
      <c r="ZQ300" s="113"/>
      <c r="ZR300" s="113"/>
      <c r="ZS300" s="113"/>
      <c r="ZT300" s="113"/>
      <c r="ZU300" s="113"/>
      <c r="ZV300" s="113"/>
      <c r="ZW300" s="113"/>
      <c r="ZX300" s="113"/>
      <c r="ZY300" s="113"/>
      <c r="ZZ300" s="113"/>
      <c r="AAA300" s="113"/>
      <c r="AAB300" s="113"/>
      <c r="AAC300" s="113"/>
      <c r="AAD300" s="113"/>
      <c r="AAE300" s="113"/>
      <c r="AAF300" s="113"/>
      <c r="AAG300" s="113"/>
      <c r="AAH300" s="113"/>
      <c r="AAI300" s="113"/>
      <c r="AAJ300" s="113"/>
      <c r="AAK300" s="113"/>
      <c r="AAL300" s="113"/>
      <c r="AAM300" s="113"/>
      <c r="AAN300" s="113"/>
      <c r="AAO300" s="113"/>
      <c r="AAP300" s="113"/>
      <c r="AAQ300" s="113"/>
      <c r="AAR300" s="113"/>
      <c r="AAS300" s="113"/>
      <c r="AAT300" s="113"/>
      <c r="AAU300" s="113"/>
      <c r="AAV300" s="113"/>
      <c r="AAW300" s="113"/>
      <c r="AAX300" s="113"/>
      <c r="AAY300" s="113"/>
      <c r="AAZ300" s="113"/>
      <c r="ABA300" s="113"/>
      <c r="ABB300" s="113"/>
      <c r="ABC300" s="113"/>
      <c r="ABD300" s="113"/>
      <c r="ABE300" s="113"/>
      <c r="ABF300" s="113"/>
      <c r="ABG300" s="113"/>
      <c r="ABH300" s="113"/>
      <c r="ABI300" s="113"/>
      <c r="ABJ300" s="113"/>
      <c r="ABK300" s="113"/>
      <c r="ABL300" s="113"/>
      <c r="ABM300" s="113"/>
      <c r="ABN300" s="113"/>
      <c r="ABO300" s="113"/>
      <c r="ABP300" s="113"/>
      <c r="ABQ300" s="113"/>
      <c r="ABR300" s="113"/>
      <c r="ABS300" s="113"/>
      <c r="ABT300" s="113"/>
      <c r="ABU300" s="113"/>
      <c r="ABV300" s="113"/>
      <c r="ABW300" s="113"/>
      <c r="ABX300" s="113"/>
      <c r="ABY300" s="113"/>
      <c r="ABZ300" s="113"/>
      <c r="ACA300" s="113"/>
      <c r="ACB300" s="113"/>
      <c r="ACC300" s="113"/>
      <c r="ACD300" s="113"/>
      <c r="ACE300" s="113"/>
      <c r="ACF300" s="113"/>
      <c r="ACG300" s="113"/>
      <c r="ACH300" s="113"/>
      <c r="ACI300" s="113"/>
      <c r="ACJ300" s="113"/>
      <c r="ACK300" s="113"/>
      <c r="ACL300" s="113"/>
      <c r="ACM300" s="113"/>
      <c r="ACN300" s="113"/>
      <c r="ACO300" s="113"/>
      <c r="ACP300" s="113"/>
      <c r="ACQ300" s="113"/>
      <c r="ACR300" s="113"/>
      <c r="ACS300" s="113"/>
      <c r="ACT300" s="113"/>
      <c r="ACU300" s="113"/>
      <c r="ACV300" s="113"/>
      <c r="ACW300" s="113"/>
      <c r="ACX300" s="113"/>
      <c r="ACY300" s="113"/>
      <c r="ACZ300" s="113"/>
      <c r="ADA300" s="113"/>
      <c r="ADB300" s="113"/>
      <c r="ADC300" s="113"/>
      <c r="ADD300" s="113"/>
      <c r="ADE300" s="113"/>
      <c r="ADF300" s="113"/>
      <c r="ADG300" s="113"/>
      <c r="ADH300" s="113"/>
      <c r="ADI300" s="113"/>
      <c r="ADJ300" s="113"/>
      <c r="ADK300" s="113"/>
      <c r="ADL300" s="113"/>
      <c r="ADM300" s="113"/>
      <c r="ADN300" s="113"/>
      <c r="ADO300" s="113"/>
      <c r="ADP300" s="113"/>
      <c r="ADQ300" s="113"/>
      <c r="ADR300" s="113"/>
      <c r="ADS300" s="113"/>
      <c r="ADT300" s="113"/>
      <c r="ADU300" s="113"/>
      <c r="ADV300" s="113"/>
      <c r="ADW300" s="113"/>
      <c r="ADX300" s="113"/>
      <c r="ADY300" s="113"/>
      <c r="ADZ300" s="113"/>
      <c r="AEA300" s="113"/>
      <c r="AEB300" s="113"/>
      <c r="AEC300" s="113"/>
      <c r="AED300" s="113"/>
      <c r="AEE300" s="113"/>
      <c r="AEF300" s="113"/>
      <c r="AEG300" s="113"/>
      <c r="AEH300" s="113"/>
      <c r="AEI300" s="113"/>
      <c r="AEJ300" s="113"/>
      <c r="AEK300" s="113"/>
      <c r="AEL300" s="113"/>
      <c r="AEM300" s="113"/>
      <c r="AEN300" s="113"/>
      <c r="AEO300" s="113"/>
      <c r="AEP300" s="113"/>
      <c r="AEQ300" s="113"/>
      <c r="AER300" s="113"/>
      <c r="AES300" s="113"/>
      <c r="AET300" s="113"/>
      <c r="AEU300" s="113"/>
      <c r="AEV300" s="113"/>
      <c r="AEW300" s="113"/>
      <c r="AEX300" s="113"/>
      <c r="AEY300" s="113"/>
      <c r="AEZ300" s="113"/>
      <c r="AFA300" s="113"/>
      <c r="AFB300" s="113"/>
      <c r="AFC300" s="113"/>
      <c r="AFD300" s="113"/>
      <c r="AFE300" s="113"/>
      <c r="AFF300" s="113"/>
      <c r="AFG300" s="113"/>
      <c r="AFH300" s="113"/>
      <c r="AFI300" s="113"/>
      <c r="AFJ300" s="113"/>
      <c r="AFK300" s="113"/>
      <c r="AFL300" s="113"/>
      <c r="AFM300" s="113"/>
      <c r="AFN300" s="113"/>
      <c r="AFO300" s="113"/>
      <c r="AFP300" s="113"/>
      <c r="AFQ300" s="113"/>
      <c r="AFR300" s="113"/>
      <c r="AFS300" s="113"/>
      <c r="AFT300" s="113"/>
      <c r="AFU300" s="113"/>
      <c r="AFV300" s="113"/>
      <c r="AFW300" s="113"/>
      <c r="AFX300" s="113"/>
      <c r="AFY300" s="113"/>
      <c r="AFZ300" s="113"/>
      <c r="AGA300" s="113"/>
      <c r="AGB300" s="113"/>
      <c r="AGC300" s="113"/>
      <c r="AGD300" s="113"/>
      <c r="AGE300" s="113"/>
      <c r="AGF300" s="113"/>
      <c r="AGG300" s="113"/>
      <c r="AGH300" s="113"/>
      <c r="AGI300" s="113"/>
      <c r="AGJ300" s="113"/>
      <c r="AGK300" s="113"/>
      <c r="AGL300" s="113"/>
      <c r="AGM300" s="113"/>
      <c r="AGN300" s="113"/>
      <c r="AGO300" s="113"/>
      <c r="AGP300" s="113"/>
      <c r="AGQ300" s="113"/>
      <c r="AGR300" s="113"/>
      <c r="AGS300" s="113"/>
      <c r="AGT300" s="113"/>
      <c r="AGU300" s="113"/>
      <c r="AGV300" s="113"/>
      <c r="AGW300" s="113"/>
      <c r="AGX300" s="113"/>
      <c r="AGY300" s="113"/>
      <c r="AGZ300" s="113"/>
      <c r="AHA300" s="113"/>
      <c r="AHB300" s="113"/>
      <c r="AHC300" s="113"/>
      <c r="AHD300" s="113"/>
      <c r="AHE300" s="113"/>
      <c r="AHF300" s="113"/>
      <c r="AHG300" s="113"/>
      <c r="AHH300" s="113"/>
      <c r="AHI300" s="113"/>
      <c r="AHJ300" s="113"/>
      <c r="AHK300" s="113"/>
      <c r="AHL300" s="113"/>
      <c r="AHM300" s="113"/>
      <c r="AHN300" s="113"/>
      <c r="AHO300" s="113"/>
      <c r="AHP300" s="113"/>
      <c r="AHQ300" s="113"/>
      <c r="AHR300" s="113"/>
      <c r="AHS300" s="113"/>
      <c r="AHT300" s="113"/>
      <c r="AHU300" s="113"/>
      <c r="AHV300" s="113"/>
      <c r="AHW300" s="113"/>
      <c r="AHX300" s="113"/>
      <c r="AHY300" s="113"/>
      <c r="AHZ300" s="113"/>
      <c r="AIA300" s="113"/>
      <c r="AIB300" s="113"/>
      <c r="AIC300" s="113"/>
      <c r="AID300" s="113"/>
      <c r="AIE300" s="113"/>
      <c r="AIF300" s="113"/>
      <c r="AIG300" s="113"/>
      <c r="AIH300" s="113"/>
      <c r="AII300" s="113"/>
      <c r="AIJ300" s="113"/>
      <c r="AIK300" s="113"/>
      <c r="AIL300" s="113"/>
      <c r="AIM300" s="113"/>
      <c r="AIN300" s="113"/>
      <c r="AIO300" s="113"/>
      <c r="AIP300" s="113"/>
      <c r="AIQ300" s="113"/>
      <c r="AIR300" s="113"/>
      <c r="AIS300" s="113"/>
      <c r="AIT300" s="113"/>
      <c r="AIU300" s="113"/>
      <c r="AIV300" s="113"/>
      <c r="AIW300" s="113"/>
      <c r="AIX300" s="113"/>
      <c r="AIY300" s="113"/>
      <c r="AIZ300" s="113"/>
      <c r="AJA300" s="113"/>
      <c r="AJB300" s="113"/>
      <c r="AJC300" s="113"/>
      <c r="AJD300" s="113"/>
      <c r="AJE300" s="113"/>
      <c r="AJF300" s="113"/>
      <c r="AJG300" s="113"/>
      <c r="AJH300" s="113"/>
      <c r="AJI300" s="113"/>
      <c r="AJJ300" s="113"/>
      <c r="AJK300" s="113"/>
      <c r="AJL300" s="113"/>
      <c r="AJM300" s="113"/>
      <c r="AJN300" s="113"/>
      <c r="AJO300" s="113"/>
      <c r="AJP300" s="113"/>
      <c r="AJQ300" s="113"/>
      <c r="AJR300" s="113"/>
      <c r="AJS300" s="113"/>
      <c r="AJT300" s="113"/>
      <c r="AJU300" s="113"/>
      <c r="AJV300" s="113"/>
      <c r="AJW300" s="113"/>
      <c r="AJX300" s="113"/>
      <c r="AJY300" s="113"/>
      <c r="AJZ300" s="113"/>
      <c r="AKA300" s="113"/>
      <c r="AKB300" s="113"/>
      <c r="AKC300" s="113"/>
      <c r="AKD300" s="113"/>
      <c r="AKE300" s="113"/>
      <c r="AKF300" s="113"/>
      <c r="AKG300" s="113"/>
      <c r="AKH300" s="113"/>
      <c r="AKI300" s="113"/>
      <c r="AKJ300" s="113"/>
      <c r="AKK300" s="113"/>
      <c r="AKL300" s="113"/>
      <c r="AKM300" s="113"/>
      <c r="AKN300" s="113"/>
      <c r="AKO300" s="113"/>
      <c r="AKP300" s="113"/>
      <c r="AKQ300" s="113"/>
      <c r="AKR300" s="113"/>
      <c r="AKS300" s="113"/>
      <c r="AKT300" s="113"/>
      <c r="AKU300" s="113"/>
      <c r="AKV300" s="113"/>
      <c r="AKW300" s="113"/>
      <c r="AKX300" s="113"/>
      <c r="AKY300" s="113"/>
      <c r="AKZ300" s="113"/>
      <c r="ALA300" s="113"/>
      <c r="ALB300" s="113"/>
      <c r="ALC300" s="113"/>
      <c r="ALD300" s="113"/>
      <c r="ALE300" s="113"/>
      <c r="ALF300" s="113"/>
      <c r="ALG300" s="113"/>
      <c r="ALH300" s="113"/>
      <c r="ALI300" s="113"/>
      <c r="ALJ300" s="113"/>
      <c r="ALK300" s="113"/>
      <c r="ALL300" s="113"/>
      <c r="ALM300" s="113"/>
      <c r="ALN300" s="113"/>
      <c r="ALO300" s="33"/>
      <c r="ALP300" s="33"/>
      <c r="ALQ300" s="33"/>
      <c r="ALR300" s="33"/>
      <c r="ALS300" s="33"/>
      <c r="ALT300" s="33"/>
      <c r="ALU300" s="33"/>
      <c r="ALV300" s="33"/>
      <c r="ALW300" s="33"/>
      <c r="ALX300" s="33"/>
      <c r="ALY300" s="33"/>
      <c r="ALZ300" s="33"/>
      <c r="AMA300" s="33"/>
      <c r="AMB300" s="33"/>
      <c r="AMC300" s="33"/>
      <c r="AMD300" s="33"/>
      <c r="AME300" s="33"/>
      <c r="AMF300" s="33"/>
      <c r="AMG300" s="33"/>
      <c r="AMH300" s="33"/>
      <c r="AMI300" s="33"/>
      <c r="AMJ300" s="33"/>
      <c r="AMK300" s="33"/>
      <c r="AML300" s="113"/>
    </row>
    <row r="301" customFormat="false" ht="17.6" hidden="false" customHeight="false" outlineLevel="0" collapsed="false">
      <c r="B301" s="86"/>
      <c r="C301" s="30" t="s">
        <v>15</v>
      </c>
      <c r="D301" s="30" t="n">
        <v>910</v>
      </c>
      <c r="E301" s="138" t="s">
        <v>16</v>
      </c>
      <c r="F301" s="138" t="s">
        <v>83</v>
      </c>
      <c r="G301" s="79"/>
      <c r="H301" s="80"/>
      <c r="I301" s="141" t="n">
        <f aca="false">SUM(J301:P301)</f>
        <v>7546800</v>
      </c>
      <c r="J301" s="141" t="n">
        <f aca="false">J302+J312</f>
        <v>5996800</v>
      </c>
      <c r="K301" s="74" t="n">
        <f aca="false">K302+K312</f>
        <v>1493600</v>
      </c>
      <c r="L301" s="74" t="n">
        <f aca="false">L302+L312</f>
        <v>0</v>
      </c>
      <c r="M301" s="74" t="n">
        <f aca="false">M302+M312</f>
        <v>0</v>
      </c>
      <c r="N301" s="74" t="n">
        <f aca="false">N302+N312</f>
        <v>0</v>
      </c>
      <c r="O301" s="141" t="n">
        <f aca="false">O302+O312</f>
        <v>56400</v>
      </c>
      <c r="P301" s="142" t="n">
        <f aca="false">P302+P312</f>
        <v>0</v>
      </c>
    </row>
    <row r="302" customFormat="false" ht="32.8" hidden="false" customHeight="false" outlineLevel="0" collapsed="false">
      <c r="B302" s="86"/>
      <c r="C302" s="30" t="s">
        <v>380</v>
      </c>
      <c r="D302" s="30" t="n">
        <v>910</v>
      </c>
      <c r="E302" s="138" t="s">
        <v>16</v>
      </c>
      <c r="F302" s="138" t="s">
        <v>27</v>
      </c>
      <c r="G302" s="79"/>
      <c r="H302" s="80"/>
      <c r="I302" s="141" t="n">
        <f aca="false">SUM(J302:P302)</f>
        <v>7381800</v>
      </c>
      <c r="J302" s="141" t="n">
        <f aca="false">J303</f>
        <v>5696800</v>
      </c>
      <c r="K302" s="74" t="n">
        <f aca="false">K303</f>
        <v>1628600</v>
      </c>
      <c r="L302" s="74" t="n">
        <f aca="false">L303</f>
        <v>0</v>
      </c>
      <c r="M302" s="74" t="n">
        <f aca="false">M303</f>
        <v>0</v>
      </c>
      <c r="N302" s="74" t="n">
        <f aca="false">N303</f>
        <v>0</v>
      </c>
      <c r="O302" s="141" t="n">
        <f aca="false">O303</f>
        <v>56400</v>
      </c>
      <c r="P302" s="142" t="n">
        <f aca="false">P303</f>
        <v>0</v>
      </c>
    </row>
    <row r="303" customFormat="false" ht="32.8" hidden="false" customHeight="false" outlineLevel="0" collapsed="false">
      <c r="B303" s="86"/>
      <c r="C303" s="30" t="s">
        <v>337</v>
      </c>
      <c r="D303" s="30" t="n">
        <v>910</v>
      </c>
      <c r="E303" s="138" t="s">
        <v>16</v>
      </c>
      <c r="F303" s="138" t="s">
        <v>27</v>
      </c>
      <c r="G303" s="79" t="n">
        <v>9900000000</v>
      </c>
      <c r="H303" s="80"/>
      <c r="I303" s="141" t="n">
        <f aca="false">SUM(J303:P303)</f>
        <v>7381800</v>
      </c>
      <c r="J303" s="141" t="n">
        <f aca="false">J304+J307</f>
        <v>5696800</v>
      </c>
      <c r="K303" s="74" t="n">
        <f aca="false">K304+K307</f>
        <v>1628600</v>
      </c>
      <c r="L303" s="74" t="n">
        <f aca="false">L304+L307</f>
        <v>0</v>
      </c>
      <c r="M303" s="74" t="n">
        <f aca="false">M304+M307</f>
        <v>0</v>
      </c>
      <c r="N303" s="74" t="n">
        <f aca="false">N304+N307</f>
        <v>0</v>
      </c>
      <c r="O303" s="141" t="n">
        <f aca="false">O304+O307</f>
        <v>56400</v>
      </c>
      <c r="P303" s="142" t="n">
        <f aca="false">P304+P307</f>
        <v>0</v>
      </c>
    </row>
    <row r="304" customFormat="false" ht="48.5" hidden="false" customHeight="false" outlineLevel="0" collapsed="false">
      <c r="B304" s="86"/>
      <c r="C304" s="30" t="s">
        <v>347</v>
      </c>
      <c r="D304" s="30" t="n">
        <v>910</v>
      </c>
      <c r="E304" s="138" t="s">
        <v>16</v>
      </c>
      <c r="F304" s="138" t="s">
        <v>27</v>
      </c>
      <c r="G304" s="79" t="n">
        <v>9910000000</v>
      </c>
      <c r="H304" s="80"/>
      <c r="I304" s="141" t="n">
        <f aca="false">SUM(J304:P304)</f>
        <v>4234600</v>
      </c>
      <c r="J304" s="141" t="n">
        <f aca="false">J305</f>
        <v>2707200</v>
      </c>
      <c r="K304" s="74" t="n">
        <f aca="false">K305</f>
        <v>1527400</v>
      </c>
      <c r="L304" s="74" t="n">
        <f aca="false">L305</f>
        <v>0</v>
      </c>
      <c r="M304" s="74" t="n">
        <f aca="false">M305</f>
        <v>0</v>
      </c>
      <c r="N304" s="74" t="n">
        <f aca="false">N305</f>
        <v>0</v>
      </c>
      <c r="O304" s="141" t="n">
        <f aca="false">O305</f>
        <v>0</v>
      </c>
      <c r="P304" s="142" t="n">
        <f aca="false">P305</f>
        <v>0</v>
      </c>
    </row>
    <row r="305" customFormat="false" ht="31.8" hidden="false" customHeight="true" outlineLevel="0" collapsed="false">
      <c r="B305" s="86"/>
      <c r="C305" s="30" t="s">
        <v>99</v>
      </c>
      <c r="D305" s="30" t="n">
        <v>910</v>
      </c>
      <c r="E305" s="138" t="s">
        <v>16</v>
      </c>
      <c r="F305" s="138" t="s">
        <v>27</v>
      </c>
      <c r="G305" s="79" t="n">
        <v>9910000190</v>
      </c>
      <c r="H305" s="80"/>
      <c r="I305" s="141" t="n">
        <f aca="false">SUM(J305:P305)</f>
        <v>4234600</v>
      </c>
      <c r="J305" s="141" t="n">
        <f aca="false">J306</f>
        <v>2707200</v>
      </c>
      <c r="K305" s="74" t="n">
        <f aca="false">K306</f>
        <v>1527400</v>
      </c>
      <c r="L305" s="74" t="n">
        <f aca="false">L306</f>
        <v>0</v>
      </c>
      <c r="M305" s="74" t="n">
        <f aca="false">M306</f>
        <v>0</v>
      </c>
      <c r="N305" s="74" t="n">
        <f aca="false">N306</f>
        <v>0</v>
      </c>
      <c r="O305" s="141" t="n">
        <f aca="false">O306</f>
        <v>0</v>
      </c>
      <c r="P305" s="142" t="n">
        <f aca="false">P306</f>
        <v>0</v>
      </c>
    </row>
    <row r="306" customFormat="false" ht="64.15" hidden="false" customHeight="false" outlineLevel="0" collapsed="false">
      <c r="B306" s="86"/>
      <c r="C306" s="30" t="s">
        <v>100</v>
      </c>
      <c r="D306" s="30" t="n">
        <v>910</v>
      </c>
      <c r="E306" s="138" t="s">
        <v>16</v>
      </c>
      <c r="F306" s="138" t="s">
        <v>27</v>
      </c>
      <c r="G306" s="79" t="n">
        <v>9910000190</v>
      </c>
      <c r="H306" s="80" t="s">
        <v>101</v>
      </c>
      <c r="I306" s="141" t="n">
        <f aca="false">SUM(J306:P306)</f>
        <v>4234600</v>
      </c>
      <c r="J306" s="141" t="n">
        <v>2707200</v>
      </c>
      <c r="K306" s="74" t="n">
        <v>1527400</v>
      </c>
      <c r="L306" s="74"/>
      <c r="M306" s="74"/>
      <c r="N306" s="74"/>
      <c r="O306" s="141"/>
      <c r="P306" s="142"/>
    </row>
    <row r="307" customFormat="false" ht="48.5" hidden="false" customHeight="false" outlineLevel="0" collapsed="false">
      <c r="B307" s="86"/>
      <c r="C307" s="30" t="s">
        <v>348</v>
      </c>
      <c r="D307" s="30" t="n">
        <v>910</v>
      </c>
      <c r="E307" s="138" t="s">
        <v>16</v>
      </c>
      <c r="F307" s="138" t="s">
        <v>27</v>
      </c>
      <c r="G307" s="79" t="n">
        <v>9920000000</v>
      </c>
      <c r="H307" s="80"/>
      <c r="I307" s="141" t="n">
        <f aca="false">SUM(J307:P307)</f>
        <v>3147200</v>
      </c>
      <c r="J307" s="141" t="n">
        <f aca="false">J308</f>
        <v>2989600</v>
      </c>
      <c r="K307" s="74" t="n">
        <f aca="false">K308</f>
        <v>101200</v>
      </c>
      <c r="L307" s="74" t="n">
        <f aca="false">L308</f>
        <v>0</v>
      </c>
      <c r="M307" s="74" t="n">
        <f aca="false">M308</f>
        <v>0</v>
      </c>
      <c r="N307" s="74" t="n">
        <f aca="false">N308</f>
        <v>0</v>
      </c>
      <c r="O307" s="141" t="n">
        <f aca="false">O308</f>
        <v>56400</v>
      </c>
      <c r="P307" s="142" t="n">
        <f aca="false">P308</f>
        <v>0</v>
      </c>
    </row>
    <row r="308" customFormat="false" ht="34.8" hidden="false" customHeight="true" outlineLevel="0" collapsed="false">
      <c r="B308" s="86"/>
      <c r="C308" s="30" t="s">
        <v>99</v>
      </c>
      <c r="D308" s="30" t="n">
        <v>910</v>
      </c>
      <c r="E308" s="138" t="s">
        <v>369</v>
      </c>
      <c r="F308" s="138" t="s">
        <v>27</v>
      </c>
      <c r="G308" s="79" t="n">
        <v>9920000190</v>
      </c>
      <c r="H308" s="80"/>
      <c r="I308" s="141" t="n">
        <f aca="false">SUM(J308:P308)</f>
        <v>3147200</v>
      </c>
      <c r="J308" s="141" t="n">
        <f aca="false">J309+J311</f>
        <v>2989600</v>
      </c>
      <c r="K308" s="74" t="n">
        <f aca="false">K309+K311</f>
        <v>101200</v>
      </c>
      <c r="L308" s="74" t="n">
        <f aca="false">L309+L311</f>
        <v>0</v>
      </c>
      <c r="M308" s="74" t="n">
        <f aca="false">M309+M311</f>
        <v>0</v>
      </c>
      <c r="N308" s="74" t="n">
        <f aca="false">N309+N311</f>
        <v>0</v>
      </c>
      <c r="O308" s="141" t="n">
        <f aca="false">O309+O311+O310</f>
        <v>56400</v>
      </c>
      <c r="P308" s="142" t="n">
        <f aca="false">P309+P311</f>
        <v>0</v>
      </c>
    </row>
    <row r="309" customFormat="false" ht="64.15" hidden="false" customHeight="false" outlineLevel="0" collapsed="false">
      <c r="B309" s="86"/>
      <c r="C309" s="30" t="s">
        <v>100</v>
      </c>
      <c r="D309" s="30" t="n">
        <v>910</v>
      </c>
      <c r="E309" s="138" t="s">
        <v>16</v>
      </c>
      <c r="F309" s="138" t="s">
        <v>27</v>
      </c>
      <c r="G309" s="79" t="n">
        <v>9920000190</v>
      </c>
      <c r="H309" s="80" t="s">
        <v>101</v>
      </c>
      <c r="I309" s="141" t="n">
        <f aca="false">SUM(J309:P309)</f>
        <v>3089800</v>
      </c>
      <c r="J309" s="141" t="n">
        <v>2988800</v>
      </c>
      <c r="K309" s="74" t="n">
        <v>101000</v>
      </c>
      <c r="L309" s="74"/>
      <c r="M309" s="74"/>
      <c r="N309" s="74"/>
      <c r="O309" s="141"/>
      <c r="P309" s="142"/>
    </row>
    <row r="310" customFormat="false" ht="32.8" hidden="false" customHeight="false" outlineLevel="0" collapsed="false">
      <c r="B310" s="86"/>
      <c r="C310" s="30" t="s">
        <v>103</v>
      </c>
      <c r="D310" s="30" t="n">
        <v>910</v>
      </c>
      <c r="E310" s="138" t="s">
        <v>16</v>
      </c>
      <c r="F310" s="138" t="s">
        <v>27</v>
      </c>
      <c r="G310" s="79" t="n">
        <v>9920000190</v>
      </c>
      <c r="H310" s="80" t="s">
        <v>104</v>
      </c>
      <c r="I310" s="141" t="n">
        <f aca="false">SUM(J310:P310)</f>
        <v>56400</v>
      </c>
      <c r="J310" s="141"/>
      <c r="K310" s="74"/>
      <c r="L310" s="74"/>
      <c r="M310" s="74"/>
      <c r="N310" s="74"/>
      <c r="O310" s="141" t="n">
        <f aca="false">46600+9800</f>
        <v>56400</v>
      </c>
      <c r="P310" s="142"/>
    </row>
    <row r="311" customFormat="false" ht="17.6" hidden="false" customHeight="false" outlineLevel="0" collapsed="false">
      <c r="B311" s="86"/>
      <c r="C311" s="30" t="s">
        <v>106</v>
      </c>
      <c r="D311" s="30" t="n">
        <v>910</v>
      </c>
      <c r="E311" s="138" t="s">
        <v>16</v>
      </c>
      <c r="F311" s="138" t="s">
        <v>27</v>
      </c>
      <c r="G311" s="79" t="n">
        <v>9920000190</v>
      </c>
      <c r="H311" s="80" t="s">
        <v>107</v>
      </c>
      <c r="I311" s="141" t="n">
        <f aca="false">SUM(J311:P311)</f>
        <v>1000</v>
      </c>
      <c r="J311" s="141" t="n">
        <v>800</v>
      </c>
      <c r="K311" s="74" t="n">
        <v>200</v>
      </c>
      <c r="L311" s="74"/>
      <c r="M311" s="74"/>
      <c r="N311" s="74"/>
      <c r="O311" s="141"/>
      <c r="P311" s="142"/>
    </row>
    <row r="312" customFormat="false" ht="17.6" hidden="false" customHeight="false" outlineLevel="0" collapsed="false">
      <c r="B312" s="86"/>
      <c r="C312" s="30" t="s">
        <v>31</v>
      </c>
      <c r="D312" s="30" t="n">
        <v>910</v>
      </c>
      <c r="E312" s="138" t="s">
        <v>16</v>
      </c>
      <c r="F312" s="138" t="s">
        <v>32</v>
      </c>
      <c r="G312" s="79"/>
      <c r="H312" s="80"/>
      <c r="I312" s="141" t="n">
        <f aca="false">SUM(J312:P312)</f>
        <v>165000</v>
      </c>
      <c r="J312" s="141" t="n">
        <f aca="false">J313</f>
        <v>300000</v>
      </c>
      <c r="K312" s="74" t="n">
        <f aca="false">K313</f>
        <v>-135000</v>
      </c>
      <c r="L312" s="74" t="n">
        <f aca="false">L313</f>
        <v>0</v>
      </c>
      <c r="M312" s="74" t="n">
        <f aca="false">M313</f>
        <v>0</v>
      </c>
      <c r="N312" s="74" t="n">
        <f aca="false">N313</f>
        <v>0</v>
      </c>
      <c r="O312" s="141" t="n">
        <f aca="false">O313</f>
        <v>0</v>
      </c>
      <c r="P312" s="142" t="n">
        <f aca="false">P313</f>
        <v>0</v>
      </c>
    </row>
    <row r="313" customFormat="false" ht="32.8" hidden="false" customHeight="false" outlineLevel="0" collapsed="false">
      <c r="B313" s="86"/>
      <c r="C313" s="30" t="s">
        <v>97</v>
      </c>
      <c r="D313" s="30" t="n">
        <v>910</v>
      </c>
      <c r="E313" s="138" t="s">
        <v>16</v>
      </c>
      <c r="F313" s="138" t="s">
        <v>32</v>
      </c>
      <c r="G313" s="79" t="n">
        <v>500000000</v>
      </c>
      <c r="H313" s="80"/>
      <c r="I313" s="141" t="n">
        <f aca="false">SUM(J313:P313)</f>
        <v>165000</v>
      </c>
      <c r="J313" s="141" t="n">
        <f aca="false">J314</f>
        <v>300000</v>
      </c>
      <c r="K313" s="74" t="n">
        <f aca="false">K314</f>
        <v>-135000</v>
      </c>
      <c r="L313" s="74" t="n">
        <f aca="false">L314</f>
        <v>0</v>
      </c>
      <c r="M313" s="74" t="n">
        <f aca="false">M314</f>
        <v>0</v>
      </c>
      <c r="N313" s="74" t="n">
        <f aca="false">N314</f>
        <v>0</v>
      </c>
      <c r="O313" s="141" t="n">
        <f aca="false">O314</f>
        <v>0</v>
      </c>
      <c r="P313" s="142" t="n">
        <f aca="false">P314</f>
        <v>0</v>
      </c>
    </row>
    <row r="314" customFormat="false" ht="32.8" hidden="false" customHeight="false" outlineLevel="0" collapsed="false">
      <c r="B314" s="86"/>
      <c r="C314" s="30" t="s">
        <v>116</v>
      </c>
      <c r="D314" s="30" t="n">
        <v>910</v>
      </c>
      <c r="E314" s="138" t="s">
        <v>16</v>
      </c>
      <c r="F314" s="138" t="s">
        <v>32</v>
      </c>
      <c r="G314" s="79" t="n">
        <v>5030000000</v>
      </c>
      <c r="H314" s="80"/>
      <c r="I314" s="141" t="n">
        <f aca="false">SUM(J314:P314)</f>
        <v>165000</v>
      </c>
      <c r="J314" s="141" t="n">
        <f aca="false">J315</f>
        <v>300000</v>
      </c>
      <c r="K314" s="74" t="n">
        <f aca="false">K315</f>
        <v>-135000</v>
      </c>
      <c r="L314" s="74" t="n">
        <f aca="false">L315</f>
        <v>0</v>
      </c>
      <c r="M314" s="74" t="n">
        <f aca="false">M315</f>
        <v>0</v>
      </c>
      <c r="N314" s="74" t="n">
        <f aca="false">N315</f>
        <v>0</v>
      </c>
      <c r="O314" s="141" t="n">
        <f aca="false">O315</f>
        <v>0</v>
      </c>
      <c r="P314" s="142" t="n">
        <f aca="false">P315</f>
        <v>0</v>
      </c>
    </row>
    <row r="315" customFormat="false" ht="32.8" hidden="false" customHeight="false" outlineLevel="0" collapsed="false">
      <c r="B315" s="86"/>
      <c r="C315" s="30" t="s">
        <v>117</v>
      </c>
      <c r="D315" s="30" t="n">
        <v>910</v>
      </c>
      <c r="E315" s="138" t="s">
        <v>16</v>
      </c>
      <c r="F315" s="138" t="s">
        <v>32</v>
      </c>
      <c r="G315" s="79" t="n">
        <v>5030010030</v>
      </c>
      <c r="H315" s="80"/>
      <c r="I315" s="141" t="n">
        <f aca="false">SUM(J315:P315)</f>
        <v>165000</v>
      </c>
      <c r="J315" s="141" t="n">
        <f aca="false">J316</f>
        <v>300000</v>
      </c>
      <c r="K315" s="74" t="n">
        <f aca="false">K316</f>
        <v>-135000</v>
      </c>
      <c r="L315" s="74" t="n">
        <f aca="false">L316</f>
        <v>0</v>
      </c>
      <c r="M315" s="74" t="n">
        <f aca="false">M316</f>
        <v>0</v>
      </c>
      <c r="N315" s="74" t="n">
        <f aca="false">N316</f>
        <v>0</v>
      </c>
      <c r="O315" s="141" t="n">
        <f aca="false">O316</f>
        <v>0</v>
      </c>
      <c r="P315" s="142" t="n">
        <f aca="false">P316</f>
        <v>0</v>
      </c>
    </row>
    <row r="316" s="113" customFormat="true" ht="32.8" hidden="false" customHeight="false" outlineLevel="0" collapsed="false">
      <c r="A316" s="96"/>
      <c r="B316" s="86"/>
      <c r="C316" s="30" t="s">
        <v>103</v>
      </c>
      <c r="D316" s="30" t="n">
        <v>910</v>
      </c>
      <c r="E316" s="138" t="s">
        <v>16</v>
      </c>
      <c r="F316" s="138" t="s">
        <v>32</v>
      </c>
      <c r="G316" s="79" t="n">
        <v>5030010030</v>
      </c>
      <c r="H316" s="80" t="s">
        <v>104</v>
      </c>
      <c r="I316" s="141" t="n">
        <f aca="false">SUM(J316:P316)</f>
        <v>165000</v>
      </c>
      <c r="J316" s="141" t="n">
        <v>300000</v>
      </c>
      <c r="K316" s="74" t="n">
        <v>-135000</v>
      </c>
      <c r="L316" s="74"/>
      <c r="M316" s="74"/>
      <c r="N316" s="74"/>
      <c r="O316" s="141"/>
      <c r="P316" s="142"/>
      <c r="Q316" s="99"/>
      <c r="R316" s="99"/>
      <c r="S316" s="99"/>
      <c r="T316" s="99"/>
      <c r="U316" s="99"/>
      <c r="V316" s="99"/>
      <c r="W316" s="99"/>
      <c r="X316" s="99"/>
      <c r="Y316" s="99"/>
      <c r="Z316" s="99"/>
      <c r="AA316" s="99"/>
      <c r="AB316" s="99"/>
      <c r="AC316" s="99"/>
      <c r="AD316" s="99"/>
      <c r="AE316" s="99"/>
      <c r="AF316" s="99"/>
      <c r="AG316" s="99"/>
      <c r="AH316" s="99"/>
      <c r="AI316" s="99"/>
      <c r="AJ316" s="99"/>
      <c r="AK316" s="99"/>
      <c r="AL316" s="99"/>
      <c r="AM316" s="99"/>
      <c r="AN316" s="99"/>
      <c r="AO316" s="99"/>
      <c r="AP316" s="99"/>
      <c r="AQ316" s="99"/>
      <c r="AR316" s="99"/>
      <c r="AS316" s="99"/>
      <c r="AT316" s="99"/>
      <c r="AU316" s="99"/>
      <c r="AV316" s="99"/>
      <c r="AW316" s="99"/>
      <c r="AX316" s="99"/>
      <c r="AY316" s="99"/>
      <c r="AZ316" s="99"/>
      <c r="BA316" s="99"/>
      <c r="BB316" s="99"/>
      <c r="BC316" s="99"/>
      <c r="BD316" s="99"/>
      <c r="BE316" s="99"/>
      <c r="BF316" s="99"/>
      <c r="BG316" s="99"/>
      <c r="BH316" s="99"/>
      <c r="BI316" s="99"/>
      <c r="BJ316" s="99"/>
      <c r="BK316" s="99"/>
      <c r="BL316" s="99"/>
      <c r="BM316" s="99"/>
      <c r="BN316" s="99"/>
      <c r="BO316" s="99"/>
      <c r="BP316" s="99"/>
      <c r="BQ316" s="99"/>
      <c r="BR316" s="99"/>
      <c r="BS316" s="99"/>
      <c r="BT316" s="99"/>
      <c r="BU316" s="99"/>
      <c r="BV316" s="99"/>
      <c r="BW316" s="99"/>
      <c r="BX316" s="99"/>
      <c r="BY316" s="99"/>
      <c r="BZ316" s="99"/>
      <c r="CA316" s="99"/>
      <c r="CB316" s="99"/>
      <c r="CC316" s="99"/>
      <c r="CD316" s="99"/>
      <c r="CE316" s="99"/>
      <c r="CF316" s="99"/>
      <c r="CG316" s="99"/>
      <c r="CH316" s="99"/>
      <c r="CI316" s="99"/>
      <c r="CJ316" s="99"/>
      <c r="CK316" s="99"/>
      <c r="CL316" s="99"/>
      <c r="CM316" s="99"/>
      <c r="CN316" s="99"/>
      <c r="CO316" s="99"/>
      <c r="CP316" s="99"/>
      <c r="CQ316" s="99"/>
      <c r="CR316" s="99"/>
      <c r="CS316" s="99"/>
      <c r="CT316" s="99"/>
      <c r="CU316" s="99"/>
      <c r="CV316" s="99"/>
      <c r="CW316" s="99"/>
      <c r="CX316" s="99"/>
      <c r="CY316" s="99"/>
      <c r="CZ316" s="99"/>
      <c r="DA316" s="99"/>
      <c r="DB316" s="99"/>
      <c r="DC316" s="99"/>
      <c r="DD316" s="99"/>
      <c r="DE316" s="99"/>
      <c r="DF316" s="99"/>
      <c r="DG316" s="99"/>
      <c r="DH316" s="99"/>
      <c r="DI316" s="99"/>
      <c r="DJ316" s="99"/>
      <c r="DK316" s="99"/>
      <c r="DL316" s="99"/>
      <c r="DM316" s="99"/>
      <c r="DN316" s="99"/>
      <c r="DO316" s="99"/>
      <c r="DP316" s="99"/>
      <c r="DQ316" s="99"/>
      <c r="DR316" s="99"/>
      <c r="DS316" s="99"/>
      <c r="DT316" s="99"/>
      <c r="DU316" s="99"/>
      <c r="DV316" s="99"/>
      <c r="DW316" s="99"/>
      <c r="DX316" s="99"/>
      <c r="DY316" s="99"/>
      <c r="DZ316" s="99"/>
      <c r="EA316" s="99"/>
      <c r="EB316" s="99"/>
      <c r="EC316" s="99"/>
      <c r="ED316" s="99"/>
      <c r="EE316" s="99"/>
      <c r="EF316" s="99"/>
      <c r="EG316" s="99"/>
      <c r="EH316" s="99"/>
      <c r="EI316" s="99"/>
      <c r="EJ316" s="99"/>
      <c r="EK316" s="99"/>
      <c r="EL316" s="99"/>
      <c r="EM316" s="99"/>
      <c r="EN316" s="99"/>
      <c r="EO316" s="99"/>
      <c r="EP316" s="99"/>
      <c r="EQ316" s="99"/>
      <c r="ER316" s="99"/>
      <c r="ES316" s="99"/>
      <c r="ET316" s="99"/>
      <c r="EU316" s="99"/>
      <c r="EV316" s="99"/>
      <c r="EW316" s="99"/>
      <c r="EX316" s="99"/>
      <c r="EY316" s="99"/>
      <c r="EZ316" s="99"/>
      <c r="FA316" s="99"/>
      <c r="FB316" s="99"/>
      <c r="FC316" s="99"/>
      <c r="FD316" s="99"/>
      <c r="FE316" s="99"/>
      <c r="FF316" s="99"/>
      <c r="FG316" s="99"/>
      <c r="FH316" s="99"/>
      <c r="FI316" s="99"/>
      <c r="FJ316" s="99"/>
      <c r="FK316" s="99"/>
      <c r="FL316" s="99"/>
      <c r="FM316" s="99"/>
      <c r="FN316" s="99"/>
      <c r="FO316" s="99"/>
      <c r="FP316" s="99"/>
      <c r="FQ316" s="99"/>
      <c r="FR316" s="99"/>
      <c r="FS316" s="99"/>
      <c r="FT316" s="99"/>
      <c r="FU316" s="99"/>
      <c r="FV316" s="99"/>
      <c r="FW316" s="99"/>
      <c r="FX316" s="99"/>
      <c r="FY316" s="99"/>
      <c r="FZ316" s="99"/>
      <c r="GA316" s="99"/>
      <c r="GB316" s="99"/>
      <c r="GC316" s="99"/>
      <c r="GD316" s="99"/>
      <c r="GE316" s="99"/>
      <c r="GF316" s="99"/>
      <c r="GG316" s="99"/>
      <c r="GH316" s="99"/>
      <c r="GI316" s="99"/>
      <c r="GJ316" s="99"/>
      <c r="GK316" s="99"/>
      <c r="GL316" s="99"/>
      <c r="GM316" s="99"/>
      <c r="GN316" s="99"/>
      <c r="GO316" s="99"/>
      <c r="GP316" s="99"/>
      <c r="GQ316" s="99"/>
      <c r="GR316" s="99"/>
      <c r="GS316" s="99"/>
      <c r="GT316" s="99"/>
      <c r="GU316" s="99"/>
      <c r="GV316" s="99"/>
      <c r="GW316" s="99"/>
      <c r="GX316" s="99"/>
      <c r="GY316" s="99"/>
      <c r="GZ316" s="99"/>
      <c r="HA316" s="99"/>
      <c r="HB316" s="99"/>
      <c r="HC316" s="99"/>
      <c r="HD316" s="99"/>
      <c r="HE316" s="99"/>
      <c r="HF316" s="99"/>
      <c r="HG316" s="99"/>
      <c r="HH316" s="99"/>
      <c r="HI316" s="99"/>
      <c r="HJ316" s="99"/>
      <c r="HK316" s="99"/>
      <c r="HL316" s="99"/>
      <c r="HM316" s="99"/>
      <c r="HN316" s="99"/>
      <c r="HO316" s="99"/>
      <c r="HP316" s="99"/>
      <c r="HQ316" s="99"/>
      <c r="HR316" s="99"/>
      <c r="HS316" s="99"/>
      <c r="HT316" s="99"/>
      <c r="HU316" s="99"/>
      <c r="HV316" s="99"/>
      <c r="HW316" s="99"/>
      <c r="HX316" s="99"/>
      <c r="HY316" s="99"/>
      <c r="HZ316" s="99"/>
      <c r="IA316" s="99"/>
      <c r="IB316" s="99"/>
      <c r="IC316" s="99"/>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c r="NM316" s="1"/>
      <c r="NN316" s="1"/>
      <c r="NO316" s="1"/>
      <c r="NP316" s="1"/>
      <c r="NQ316" s="1"/>
      <c r="NR316" s="1"/>
      <c r="NS316" s="1"/>
      <c r="NT316" s="1"/>
      <c r="NU316" s="1"/>
      <c r="NV316" s="1"/>
      <c r="NW316" s="1"/>
      <c r="NX316" s="1"/>
      <c r="NY316" s="1"/>
      <c r="NZ316" s="1"/>
      <c r="OA316" s="1"/>
      <c r="OB316" s="1"/>
      <c r="OC316" s="1"/>
      <c r="OD316" s="1"/>
      <c r="OE316" s="1"/>
      <c r="OF316" s="1"/>
      <c r="OG316" s="1"/>
      <c r="OH316" s="1"/>
      <c r="OI316" s="1"/>
      <c r="OJ316" s="1"/>
      <c r="OK316" s="1"/>
      <c r="OL316" s="1"/>
      <c r="OM316" s="1"/>
      <c r="ON316" s="1"/>
      <c r="OO316" s="1"/>
      <c r="OP316" s="1"/>
      <c r="OQ316" s="1"/>
      <c r="OR316" s="1"/>
      <c r="OS316" s="1"/>
      <c r="OT316" s="1"/>
      <c r="OU316" s="1"/>
      <c r="OV316" s="1"/>
      <c r="OW316" s="1"/>
      <c r="OX316" s="1"/>
      <c r="OY316" s="1"/>
      <c r="OZ316" s="1"/>
      <c r="PA316" s="1"/>
      <c r="PB316" s="1"/>
      <c r="PC316" s="1"/>
      <c r="PD316" s="1"/>
      <c r="PE316" s="1"/>
      <c r="PF316" s="1"/>
      <c r="PG316" s="1"/>
      <c r="PH316" s="1"/>
      <c r="PI316" s="1"/>
      <c r="PJ316" s="1"/>
      <c r="PK316" s="1"/>
      <c r="PL316" s="1"/>
      <c r="PM316" s="1"/>
      <c r="PN316" s="1"/>
      <c r="PO316" s="1"/>
      <c r="PP316" s="1"/>
      <c r="PQ316" s="1"/>
      <c r="PR316" s="1"/>
      <c r="PS316" s="1"/>
      <c r="PT316" s="1"/>
      <c r="PU316" s="1"/>
      <c r="PV316" s="1"/>
      <c r="PW316" s="1"/>
      <c r="PX316" s="1"/>
      <c r="PY316" s="1"/>
      <c r="PZ316" s="1"/>
      <c r="QA316" s="1"/>
      <c r="QB316" s="1"/>
      <c r="QC316" s="1"/>
      <c r="QD316" s="1"/>
      <c r="QE316" s="1"/>
      <c r="QF316" s="1"/>
      <c r="QG316" s="1"/>
      <c r="QH316" s="1"/>
      <c r="QI316" s="1"/>
      <c r="QJ316" s="1"/>
      <c r="QK316" s="1"/>
      <c r="QL316" s="1"/>
      <c r="QM316" s="1"/>
      <c r="QN316" s="1"/>
      <c r="QO316" s="1"/>
      <c r="QP316" s="1"/>
      <c r="QQ316" s="1"/>
      <c r="QR316" s="1"/>
      <c r="QS316" s="1"/>
      <c r="QT316" s="1"/>
      <c r="QU316" s="1"/>
      <c r="QV316" s="1"/>
      <c r="QW316" s="1"/>
      <c r="QX316" s="1"/>
      <c r="QY316" s="1"/>
      <c r="QZ316" s="1"/>
      <c r="RA316" s="1"/>
      <c r="RB316" s="1"/>
      <c r="RC316" s="1"/>
      <c r="RD316" s="1"/>
      <c r="RE316" s="1"/>
      <c r="RF316" s="1"/>
      <c r="RG316" s="1"/>
      <c r="RH316" s="1"/>
      <c r="RI316" s="1"/>
      <c r="RJ316" s="1"/>
      <c r="RK316" s="1"/>
      <c r="RL316" s="1"/>
      <c r="RM316" s="1"/>
      <c r="RN316" s="1"/>
      <c r="RO316" s="1"/>
      <c r="RP316" s="1"/>
      <c r="RQ316" s="1"/>
      <c r="RR316" s="1"/>
      <c r="RS316" s="1"/>
      <c r="RT316" s="1"/>
      <c r="RU316" s="1"/>
      <c r="RV316" s="1"/>
      <c r="RW316" s="1"/>
      <c r="RX316" s="1"/>
      <c r="RY316" s="1"/>
      <c r="RZ316" s="1"/>
      <c r="SA316" s="1"/>
      <c r="SB316" s="1"/>
      <c r="SC316" s="1"/>
      <c r="SD316" s="1"/>
      <c r="SE316" s="1"/>
      <c r="SF316" s="1"/>
      <c r="SG316" s="1"/>
      <c r="SH316" s="1"/>
      <c r="SI316" s="1"/>
      <c r="SJ316" s="1"/>
      <c r="SK316" s="1"/>
      <c r="SL316" s="1"/>
      <c r="SM316" s="1"/>
      <c r="SN316" s="1"/>
      <c r="SO316" s="1"/>
      <c r="SP316" s="1"/>
      <c r="SQ316" s="1"/>
      <c r="SR316" s="1"/>
      <c r="SS316" s="1"/>
      <c r="ST316" s="1"/>
      <c r="SU316" s="1"/>
      <c r="SV316" s="1"/>
      <c r="SW316" s="1"/>
      <c r="SX316" s="1"/>
      <c r="SY316" s="1"/>
      <c r="SZ316" s="1"/>
      <c r="TA316" s="1"/>
      <c r="TB316" s="1"/>
      <c r="TC316" s="1"/>
      <c r="TD316" s="1"/>
      <c r="TE316" s="1"/>
      <c r="TF316" s="1"/>
      <c r="TG316" s="1"/>
      <c r="TH316" s="1"/>
      <c r="TI316" s="1"/>
      <c r="TJ316" s="1"/>
      <c r="TK316" s="1"/>
      <c r="TL316" s="1"/>
      <c r="TM316" s="1"/>
      <c r="TN316" s="1"/>
      <c r="TO316" s="1"/>
      <c r="TP316" s="1"/>
      <c r="TQ316" s="1"/>
      <c r="TR316" s="1"/>
      <c r="TS316" s="1"/>
      <c r="TT316" s="1"/>
      <c r="TU316" s="1"/>
      <c r="TV316" s="1"/>
      <c r="TW316" s="1"/>
      <c r="TX316" s="1"/>
      <c r="TY316" s="1"/>
      <c r="TZ316" s="1"/>
      <c r="UA316" s="1"/>
      <c r="UB316" s="1"/>
      <c r="UC316" s="1"/>
      <c r="UD316" s="1"/>
      <c r="UE316" s="1"/>
      <c r="UF316" s="1"/>
      <c r="UG316" s="1"/>
      <c r="UH316" s="1"/>
      <c r="UI316" s="1"/>
      <c r="UJ316" s="1"/>
      <c r="UK316" s="1"/>
      <c r="UL316" s="1"/>
      <c r="UM316" s="1"/>
      <c r="UN316" s="1"/>
      <c r="UO316" s="1"/>
      <c r="UP316" s="1"/>
      <c r="UQ316" s="1"/>
      <c r="UR316" s="1"/>
      <c r="US316" s="1"/>
      <c r="UT316" s="1"/>
      <c r="UU316" s="1"/>
      <c r="UV316" s="1"/>
      <c r="UW316" s="1"/>
      <c r="UX316" s="1"/>
      <c r="UY316" s="1"/>
      <c r="UZ316" s="1"/>
      <c r="VA316" s="1"/>
      <c r="VB316" s="1"/>
      <c r="VC316" s="1"/>
      <c r="VD316" s="1"/>
      <c r="VE316" s="1"/>
      <c r="VF316" s="1"/>
      <c r="VG316" s="1"/>
      <c r="VH316" s="1"/>
      <c r="VI316" s="1"/>
      <c r="VJ316" s="1"/>
      <c r="VK316" s="1"/>
      <c r="VL316" s="1"/>
      <c r="VM316" s="1"/>
      <c r="VN316" s="1"/>
      <c r="VO316" s="1"/>
      <c r="VP316" s="1"/>
      <c r="VQ316" s="1"/>
      <c r="VR316" s="1"/>
      <c r="VS316" s="1"/>
      <c r="VT316" s="1"/>
      <c r="VU316" s="1"/>
      <c r="VV316" s="1"/>
      <c r="VW316" s="1"/>
      <c r="VX316" s="1"/>
      <c r="VY316" s="1"/>
      <c r="VZ316" s="1"/>
      <c r="WA316" s="1"/>
      <c r="WB316" s="1"/>
      <c r="WC316" s="1"/>
      <c r="WD316" s="1"/>
      <c r="WE316" s="1"/>
      <c r="WF316" s="1"/>
      <c r="WG316" s="1"/>
      <c r="WH316" s="1"/>
      <c r="WI316" s="1"/>
      <c r="WJ316" s="1"/>
      <c r="WK316" s="1"/>
      <c r="WL316" s="1"/>
      <c r="WM316" s="1"/>
      <c r="WN316" s="1"/>
      <c r="WO316" s="1"/>
      <c r="WP316" s="1"/>
      <c r="WQ316" s="1"/>
      <c r="WR316" s="1"/>
      <c r="WS316" s="1"/>
      <c r="WT316" s="1"/>
      <c r="WU316" s="1"/>
      <c r="WV316" s="1"/>
      <c r="WW316" s="1"/>
      <c r="WX316" s="1"/>
      <c r="WY316" s="1"/>
      <c r="WZ316" s="1"/>
      <c r="XA316" s="1"/>
      <c r="XB316" s="1"/>
      <c r="XC316" s="1"/>
      <c r="XD316" s="1"/>
      <c r="XE316" s="1"/>
      <c r="XF316" s="1"/>
      <c r="XG316" s="1"/>
      <c r="XH316" s="1"/>
      <c r="XI316" s="1"/>
      <c r="XJ316" s="1"/>
      <c r="XK316" s="1"/>
      <c r="XL316" s="1"/>
      <c r="XM316" s="1"/>
      <c r="XN316" s="1"/>
      <c r="XO316" s="1"/>
      <c r="XP316" s="1"/>
      <c r="XQ316" s="1"/>
      <c r="XR316" s="1"/>
      <c r="XS316" s="1"/>
      <c r="XT316" s="1"/>
      <c r="XU316" s="1"/>
      <c r="XV316" s="1"/>
      <c r="XW316" s="1"/>
      <c r="XX316" s="1"/>
      <c r="XY316" s="1"/>
      <c r="XZ316" s="1"/>
      <c r="YA316" s="1"/>
      <c r="YB316" s="1"/>
      <c r="YC316" s="1"/>
      <c r="YD316" s="1"/>
      <c r="YE316" s="1"/>
      <c r="YF316" s="1"/>
      <c r="YG316" s="1"/>
      <c r="YH316" s="1"/>
      <c r="YI316" s="1"/>
      <c r="YJ316" s="1"/>
      <c r="YK316" s="1"/>
      <c r="YL316" s="1"/>
      <c r="YM316" s="1"/>
      <c r="YN316" s="1"/>
      <c r="YO316" s="1"/>
      <c r="YP316" s="1"/>
      <c r="YQ316" s="1"/>
      <c r="YR316" s="1"/>
      <c r="YS316" s="1"/>
      <c r="YT316" s="1"/>
      <c r="YU316" s="1"/>
      <c r="YV316" s="1"/>
      <c r="YW316" s="1"/>
      <c r="YX316" s="1"/>
      <c r="YY316" s="1"/>
      <c r="YZ316" s="1"/>
      <c r="ZA316" s="1"/>
      <c r="ZB316" s="1"/>
      <c r="ZC316" s="1"/>
      <c r="ZD316" s="1"/>
      <c r="ZE316" s="1"/>
      <c r="ZF316" s="1"/>
      <c r="ZG316" s="1"/>
      <c r="ZH316" s="1"/>
      <c r="ZI316" s="1"/>
      <c r="ZJ316" s="1"/>
      <c r="ZK316" s="1"/>
      <c r="ZL316" s="1"/>
      <c r="ZM316" s="1"/>
      <c r="ZN316" s="1"/>
      <c r="ZO316" s="1"/>
      <c r="ZP316" s="1"/>
      <c r="ZQ316" s="1"/>
      <c r="ZR316" s="1"/>
      <c r="ZS316" s="1"/>
      <c r="ZT316" s="1"/>
      <c r="ZU316" s="1"/>
      <c r="ZV316" s="1"/>
      <c r="ZW316" s="1"/>
      <c r="ZX316" s="1"/>
      <c r="ZY316" s="1"/>
      <c r="ZZ316" s="1"/>
      <c r="AAA316" s="1"/>
      <c r="AAB316" s="1"/>
      <c r="AAC316" s="1"/>
      <c r="AAD316" s="1"/>
      <c r="AAE316" s="1"/>
      <c r="AAF316" s="1"/>
      <c r="AAG316" s="1"/>
      <c r="AAH316" s="1"/>
      <c r="AAI316" s="1"/>
      <c r="AAJ316" s="1"/>
      <c r="AAK316" s="1"/>
      <c r="AAL316" s="1"/>
      <c r="AAM316" s="1"/>
      <c r="AAN316" s="1"/>
      <c r="AAO316" s="1"/>
      <c r="AAP316" s="1"/>
      <c r="AAQ316" s="1"/>
      <c r="AAR316" s="1"/>
      <c r="AAS316" s="1"/>
      <c r="AAT316" s="1"/>
      <c r="AAU316" s="1"/>
      <c r="AAV316" s="1"/>
      <c r="AAW316" s="1"/>
      <c r="AAX316" s="1"/>
      <c r="AAY316" s="1"/>
      <c r="AAZ316" s="1"/>
      <c r="ABA316" s="1"/>
      <c r="ABB316" s="1"/>
      <c r="ABC316" s="1"/>
      <c r="ABD316" s="1"/>
      <c r="ABE316" s="1"/>
      <c r="ABF316" s="1"/>
      <c r="ABG316" s="1"/>
      <c r="ABH316" s="1"/>
      <c r="ABI316" s="1"/>
      <c r="ABJ316" s="1"/>
      <c r="ABK316" s="1"/>
      <c r="ABL316" s="1"/>
      <c r="ABM316" s="1"/>
      <c r="ABN316" s="1"/>
      <c r="ABO316" s="1"/>
      <c r="ABP316" s="1"/>
      <c r="ABQ316" s="1"/>
      <c r="ABR316" s="1"/>
      <c r="ABS316" s="1"/>
      <c r="ABT316" s="1"/>
      <c r="ABU316" s="1"/>
      <c r="ABV316" s="1"/>
      <c r="ABW316" s="1"/>
      <c r="ABX316" s="1"/>
      <c r="ABY316" s="1"/>
      <c r="ABZ316" s="1"/>
      <c r="ACA316" s="1"/>
      <c r="ACB316" s="1"/>
      <c r="ACC316" s="1"/>
      <c r="ACD316" s="1"/>
      <c r="ACE316" s="1"/>
      <c r="ACF316" s="1"/>
      <c r="ACG316" s="1"/>
      <c r="ACH316" s="1"/>
      <c r="ACI316" s="1"/>
      <c r="ACJ316" s="1"/>
      <c r="ACK316" s="1"/>
      <c r="ACL316" s="1"/>
      <c r="ACM316" s="1"/>
      <c r="ACN316" s="1"/>
      <c r="ACO316" s="1"/>
      <c r="ACP316" s="1"/>
      <c r="ACQ316" s="1"/>
      <c r="ACR316" s="1"/>
      <c r="ACS316" s="1"/>
      <c r="ACT316" s="1"/>
      <c r="ACU316" s="1"/>
      <c r="ACV316" s="1"/>
      <c r="ACW316" s="1"/>
      <c r="ACX316" s="1"/>
      <c r="ACY316" s="1"/>
      <c r="ACZ316" s="1"/>
      <c r="ADA316" s="1"/>
      <c r="ADB316" s="1"/>
      <c r="ADC316" s="1"/>
      <c r="ADD316" s="1"/>
      <c r="ADE316" s="1"/>
      <c r="ADF316" s="1"/>
      <c r="ADG316" s="1"/>
      <c r="ADH316" s="1"/>
      <c r="ADI316" s="1"/>
      <c r="ADJ316" s="1"/>
      <c r="ADK316" s="1"/>
      <c r="ADL316" s="1"/>
      <c r="ADM316" s="1"/>
      <c r="ADN316" s="1"/>
      <c r="ADO316" s="1"/>
      <c r="ADP316" s="1"/>
      <c r="ADQ316" s="1"/>
      <c r="ADR316" s="1"/>
      <c r="ADS316" s="1"/>
      <c r="ADT316" s="1"/>
      <c r="ADU316" s="1"/>
      <c r="ADV316" s="1"/>
      <c r="ADW316" s="1"/>
      <c r="ADX316" s="1"/>
      <c r="ADY316" s="1"/>
      <c r="ADZ316" s="1"/>
      <c r="AEA316" s="1"/>
      <c r="AEB316" s="1"/>
      <c r="AEC316" s="1"/>
      <c r="AED316" s="1"/>
      <c r="AEE316" s="1"/>
      <c r="AEF316" s="1"/>
      <c r="AEG316" s="1"/>
      <c r="AEH316" s="1"/>
      <c r="AEI316" s="1"/>
      <c r="AEJ316" s="1"/>
      <c r="AEK316" s="1"/>
      <c r="AEL316" s="1"/>
      <c r="AEM316" s="1"/>
      <c r="AEN316" s="1"/>
      <c r="AEO316" s="1"/>
      <c r="AEP316" s="1"/>
      <c r="AEQ316" s="1"/>
      <c r="AER316" s="1"/>
      <c r="AES316" s="1"/>
      <c r="AET316" s="1"/>
      <c r="AEU316" s="1"/>
      <c r="AEV316" s="1"/>
      <c r="AEW316" s="1"/>
      <c r="AEX316" s="1"/>
      <c r="AEY316" s="1"/>
      <c r="AEZ316" s="1"/>
      <c r="AFA316" s="1"/>
      <c r="AFB316" s="1"/>
      <c r="AFC316" s="1"/>
      <c r="AFD316" s="1"/>
      <c r="AFE316" s="1"/>
      <c r="AFF316" s="1"/>
      <c r="AFG316" s="1"/>
      <c r="AFH316" s="1"/>
      <c r="AFI316" s="1"/>
      <c r="AFJ316" s="1"/>
      <c r="AFK316" s="1"/>
      <c r="AFL316" s="1"/>
      <c r="AFM316" s="1"/>
      <c r="AFN316" s="1"/>
      <c r="AFO316" s="1"/>
      <c r="AFP316" s="1"/>
      <c r="AFQ316" s="1"/>
      <c r="AFR316" s="1"/>
      <c r="AFS316" s="1"/>
      <c r="AFT316" s="1"/>
      <c r="AFU316" s="1"/>
      <c r="AFV316" s="1"/>
      <c r="AFW316" s="1"/>
      <c r="AFX316" s="1"/>
      <c r="AFY316" s="1"/>
      <c r="AFZ316" s="1"/>
      <c r="AGA316" s="1"/>
      <c r="AGB316" s="1"/>
      <c r="AGC316" s="1"/>
      <c r="AGD316" s="1"/>
      <c r="AGE316" s="1"/>
      <c r="AGF316" s="1"/>
      <c r="AGG316" s="1"/>
      <c r="AGH316" s="1"/>
      <c r="AGI316" s="1"/>
      <c r="AGJ316" s="1"/>
      <c r="AGK316" s="1"/>
      <c r="AGL316" s="1"/>
      <c r="AGM316" s="1"/>
      <c r="AGN316" s="1"/>
      <c r="AGO316" s="1"/>
      <c r="AGP316" s="1"/>
      <c r="AGQ316" s="1"/>
      <c r="AGR316" s="1"/>
      <c r="AGS316" s="1"/>
      <c r="AGT316" s="1"/>
      <c r="AGU316" s="1"/>
      <c r="AGV316" s="1"/>
      <c r="AGW316" s="1"/>
      <c r="AGX316" s="1"/>
      <c r="AGY316" s="1"/>
      <c r="AGZ316" s="1"/>
      <c r="AHA316" s="1"/>
      <c r="AHB316" s="1"/>
      <c r="AHC316" s="1"/>
      <c r="AHD316" s="1"/>
      <c r="AHE316" s="1"/>
      <c r="AHF316" s="1"/>
      <c r="AHG316" s="1"/>
      <c r="AHH316" s="1"/>
      <c r="AHI316" s="1"/>
      <c r="AHJ316" s="1"/>
      <c r="AHK316" s="1"/>
      <c r="AHL316" s="1"/>
      <c r="AHM316" s="1"/>
      <c r="AHN316" s="1"/>
      <c r="AHO316" s="1"/>
      <c r="AHP316" s="1"/>
      <c r="AHQ316" s="1"/>
      <c r="AHR316" s="1"/>
      <c r="AHS316" s="1"/>
      <c r="AHT316" s="1"/>
      <c r="AHU316" s="1"/>
      <c r="AHV316" s="1"/>
      <c r="AHW316" s="1"/>
      <c r="AHX316" s="1"/>
      <c r="AHY316" s="1"/>
      <c r="AHZ316" s="1"/>
      <c r="AIA316" s="1"/>
      <c r="AIB316" s="1"/>
      <c r="AIC316" s="1"/>
      <c r="AID316" s="1"/>
      <c r="AIE316" s="1"/>
      <c r="AIF316" s="1"/>
      <c r="AIG316" s="1"/>
      <c r="AIH316" s="1"/>
      <c r="AII316" s="1"/>
      <c r="AIJ316" s="1"/>
      <c r="AIK316" s="1"/>
      <c r="AIL316" s="1"/>
      <c r="AIM316" s="1"/>
      <c r="AIN316" s="1"/>
      <c r="AIO316" s="1"/>
      <c r="AIP316" s="1"/>
      <c r="AIQ316" s="1"/>
      <c r="AIR316" s="1"/>
      <c r="AIS316" s="1"/>
      <c r="AIT316" s="1"/>
      <c r="AIU316" s="1"/>
      <c r="AIV316" s="1"/>
      <c r="AIW316" s="1"/>
      <c r="AIX316" s="1"/>
      <c r="AIY316" s="1"/>
      <c r="AIZ316" s="1"/>
      <c r="AJA316" s="1"/>
      <c r="AJB316" s="1"/>
      <c r="AJC316" s="1"/>
      <c r="AJD316" s="1"/>
      <c r="AJE316" s="1"/>
      <c r="AJF316" s="1"/>
      <c r="AJG316" s="1"/>
      <c r="AJH316" s="1"/>
      <c r="AJI316" s="1"/>
      <c r="AJJ316" s="1"/>
      <c r="AJK316" s="1"/>
      <c r="AJL316" s="1"/>
      <c r="AJM316" s="1"/>
      <c r="AJN316" s="1"/>
      <c r="AJO316" s="1"/>
      <c r="AJP316" s="1"/>
      <c r="AJQ316" s="1"/>
      <c r="AJR316" s="1"/>
      <c r="AJS316" s="1"/>
      <c r="AJT316" s="1"/>
      <c r="AJU316" s="1"/>
      <c r="AJV316" s="1"/>
      <c r="AJW316" s="1"/>
      <c r="AJX316" s="1"/>
      <c r="AJY316" s="1"/>
      <c r="AJZ316" s="1"/>
      <c r="AKA316" s="1"/>
      <c r="AKB316" s="1"/>
      <c r="AKC316" s="1"/>
      <c r="AKD316" s="1"/>
      <c r="AKE316" s="1"/>
      <c r="AKF316" s="1"/>
      <c r="AKG316" s="1"/>
      <c r="AKH316" s="1"/>
      <c r="AKI316" s="1"/>
      <c r="AKJ316" s="1"/>
      <c r="AKK316" s="1"/>
      <c r="AKL316" s="1"/>
      <c r="AKM316" s="1"/>
      <c r="AKN316" s="1"/>
      <c r="AKO316" s="1"/>
      <c r="AKP316" s="1"/>
      <c r="AKQ316" s="1"/>
      <c r="AKR316" s="1"/>
      <c r="AKS316" s="1"/>
      <c r="AKT316" s="1"/>
      <c r="AKU316" s="1"/>
      <c r="AKV316" s="1"/>
      <c r="AKW316" s="1"/>
      <c r="AKX316" s="1"/>
      <c r="AKY316" s="1"/>
      <c r="AKZ316" s="1"/>
      <c r="ALA316" s="1"/>
      <c r="ALB316" s="1"/>
      <c r="ALC316" s="1"/>
      <c r="ALD316" s="1"/>
      <c r="ALE316" s="1"/>
      <c r="ALF316" s="1"/>
      <c r="ALG316" s="1"/>
      <c r="ALH316" s="1"/>
      <c r="ALI316" s="1"/>
      <c r="ALJ316" s="1"/>
      <c r="ALK316" s="1"/>
      <c r="ALL316" s="1"/>
      <c r="ALM316" s="1"/>
      <c r="ALN316" s="1"/>
      <c r="ALO316" s="1"/>
      <c r="ALP316" s="2"/>
      <c r="ALQ316" s="2"/>
      <c r="ALR316" s="2"/>
      <c r="ALS316" s="2"/>
      <c r="ALT316" s="2"/>
      <c r="ALU316" s="2"/>
      <c r="ALV316" s="2"/>
      <c r="ALW316" s="2"/>
      <c r="ALX316" s="2"/>
      <c r="ALY316" s="2"/>
      <c r="ALZ316" s="2"/>
      <c r="AMA316" s="2"/>
      <c r="AMB316" s="2"/>
      <c r="AMC316" s="2"/>
      <c r="AMD316" s="2"/>
      <c r="AME316" s="2"/>
      <c r="AMF316" s="2"/>
      <c r="AMG316" s="2"/>
      <c r="AMH316" s="2"/>
      <c r="AMI316" s="2"/>
      <c r="AMJ316" s="2"/>
      <c r="AMK316" s="2"/>
      <c r="AML316" s="2"/>
    </row>
    <row r="317" s="113" customFormat="true" ht="63.65" hidden="false" customHeight="true" outlineLevel="0" collapsed="false">
      <c r="A317" s="109"/>
      <c r="B317" s="144" t="s">
        <v>54</v>
      </c>
      <c r="C317" s="21" t="s">
        <v>383</v>
      </c>
      <c r="D317" s="21" t="n">
        <v>919</v>
      </c>
      <c r="E317" s="146"/>
      <c r="F317" s="146"/>
      <c r="G317" s="85"/>
      <c r="H317" s="86"/>
      <c r="I317" s="135" t="n">
        <f aca="false">SUM(J317:P317)</f>
        <v>33678900</v>
      </c>
      <c r="J317" s="135" t="n">
        <f aca="false">J324+J318</f>
        <v>30553300</v>
      </c>
      <c r="K317" s="72" t="n">
        <f aca="false">K324+K318</f>
        <v>3125600</v>
      </c>
      <c r="L317" s="72" t="n">
        <f aca="false">L324+L318</f>
        <v>0</v>
      </c>
      <c r="M317" s="72" t="n">
        <f aca="false">M324+M318</f>
        <v>0</v>
      </c>
      <c r="N317" s="72" t="n">
        <f aca="false">N324+N318</f>
        <v>0</v>
      </c>
      <c r="O317" s="135" t="n">
        <f aca="false">O324+O318</f>
        <v>0</v>
      </c>
      <c r="P317" s="136" t="n">
        <f aca="false">P324+P318</f>
        <v>0</v>
      </c>
      <c r="ALO317" s="33"/>
      <c r="ALP317" s="33"/>
      <c r="ALQ317" s="33"/>
      <c r="ALR317" s="33"/>
      <c r="ALS317" s="33"/>
      <c r="ALT317" s="33"/>
      <c r="ALU317" s="33"/>
      <c r="ALV317" s="33"/>
      <c r="ALW317" s="33"/>
      <c r="ALX317" s="33"/>
      <c r="ALY317" s="33"/>
      <c r="ALZ317" s="33"/>
      <c r="AMA317" s="33"/>
      <c r="AMB317" s="33"/>
      <c r="AMC317" s="33"/>
      <c r="AMD317" s="33"/>
      <c r="AME317" s="33"/>
      <c r="AMF317" s="33"/>
      <c r="AMG317" s="33"/>
      <c r="AMH317" s="33"/>
      <c r="AMI317" s="33"/>
      <c r="AMJ317" s="33"/>
      <c r="AMK317" s="33"/>
    </row>
    <row r="318" s="113" customFormat="true" ht="17.6" hidden="false" customHeight="false" outlineLevel="0" collapsed="false">
      <c r="A318" s="109"/>
      <c r="B318" s="86"/>
      <c r="C318" s="30" t="s">
        <v>15</v>
      </c>
      <c r="D318" s="30" t="n">
        <v>919</v>
      </c>
      <c r="E318" s="138" t="s">
        <v>16</v>
      </c>
      <c r="F318" s="138" t="s">
        <v>83</v>
      </c>
      <c r="G318" s="79"/>
      <c r="H318" s="80"/>
      <c r="I318" s="141" t="n">
        <f aca="false">SUM(J318:P318)</f>
        <v>577500</v>
      </c>
      <c r="J318" s="141" t="n">
        <f aca="false">J319</f>
        <v>1500000</v>
      </c>
      <c r="K318" s="74" t="n">
        <f aca="false">K319</f>
        <v>-922500</v>
      </c>
      <c r="L318" s="74" t="n">
        <f aca="false">L319</f>
        <v>0</v>
      </c>
      <c r="M318" s="74" t="n">
        <f aca="false">M319</f>
        <v>0</v>
      </c>
      <c r="N318" s="74" t="n">
        <f aca="false">N319</f>
        <v>0</v>
      </c>
      <c r="O318" s="141" t="n">
        <f aca="false">O319</f>
        <v>0</v>
      </c>
      <c r="P318" s="142" t="n">
        <f aca="false">P319</f>
        <v>0</v>
      </c>
      <c r="ALO318" s="1"/>
      <c r="ALP318" s="2"/>
      <c r="ALQ318" s="2"/>
      <c r="ALR318" s="2"/>
      <c r="ALS318" s="2"/>
      <c r="ALT318" s="2"/>
      <c r="ALU318" s="2"/>
      <c r="ALV318" s="2"/>
      <c r="ALW318" s="2"/>
      <c r="ALX318" s="2"/>
      <c r="ALY318" s="2"/>
      <c r="ALZ318" s="2"/>
      <c r="AMA318" s="2"/>
      <c r="AMB318" s="2"/>
      <c r="AMC318" s="2"/>
      <c r="AMD318" s="2"/>
      <c r="AME318" s="2"/>
      <c r="AMF318" s="2"/>
      <c r="AMG318" s="2"/>
      <c r="AMH318" s="2"/>
      <c r="AMI318" s="2"/>
      <c r="AMJ318" s="2"/>
      <c r="AMK318" s="2"/>
    </row>
    <row r="319" s="113" customFormat="true" ht="17.6" hidden="false" customHeight="false" outlineLevel="0" collapsed="false">
      <c r="A319" s="109"/>
      <c r="B319" s="86"/>
      <c r="C319" s="30" t="s">
        <v>31</v>
      </c>
      <c r="D319" s="30" t="n">
        <v>919</v>
      </c>
      <c r="E319" s="138" t="s">
        <v>16</v>
      </c>
      <c r="F319" s="138" t="s">
        <v>32</v>
      </c>
      <c r="G319" s="79"/>
      <c r="H319" s="80"/>
      <c r="I319" s="141" t="n">
        <f aca="false">SUM(J319:P319)</f>
        <v>577500</v>
      </c>
      <c r="J319" s="141" t="n">
        <f aca="false">J320</f>
        <v>1500000</v>
      </c>
      <c r="K319" s="74" t="n">
        <f aca="false">K320</f>
        <v>-922500</v>
      </c>
      <c r="L319" s="74" t="n">
        <f aca="false">L320</f>
        <v>0</v>
      </c>
      <c r="M319" s="74" t="n">
        <f aca="false">M320</f>
        <v>0</v>
      </c>
      <c r="N319" s="74" t="n">
        <f aca="false">N320</f>
        <v>0</v>
      </c>
      <c r="O319" s="141" t="n">
        <f aca="false">O320</f>
        <v>0</v>
      </c>
      <c r="P319" s="142" t="n">
        <f aca="false">P320</f>
        <v>0</v>
      </c>
      <c r="ALO319" s="1"/>
      <c r="ALP319" s="2"/>
      <c r="ALQ319" s="2"/>
      <c r="ALR319" s="2"/>
      <c r="ALS319" s="2"/>
      <c r="ALT319" s="2"/>
      <c r="ALU319" s="2"/>
      <c r="ALV319" s="2"/>
      <c r="ALW319" s="2"/>
      <c r="ALX319" s="2"/>
      <c r="ALY319" s="2"/>
      <c r="ALZ319" s="2"/>
      <c r="AMA319" s="2"/>
      <c r="AMB319" s="2"/>
      <c r="AMC319" s="2"/>
      <c r="AMD319" s="2"/>
      <c r="AME319" s="2"/>
      <c r="AMF319" s="2"/>
      <c r="AMG319" s="2"/>
      <c r="AMH319" s="2"/>
      <c r="AMI319" s="2"/>
      <c r="AMJ319" s="2"/>
      <c r="AMK319" s="2"/>
    </row>
    <row r="320" s="113" customFormat="true" ht="32.8" hidden="false" customHeight="false" outlineLevel="0" collapsed="false">
      <c r="A320" s="109"/>
      <c r="B320" s="86"/>
      <c r="C320" s="30" t="s">
        <v>97</v>
      </c>
      <c r="D320" s="30" t="n">
        <v>919</v>
      </c>
      <c r="E320" s="138" t="s">
        <v>16</v>
      </c>
      <c r="F320" s="138" t="s">
        <v>32</v>
      </c>
      <c r="G320" s="79" t="n">
        <v>500000000</v>
      </c>
      <c r="H320" s="80"/>
      <c r="I320" s="141" t="n">
        <f aca="false">SUM(J320:P320)</f>
        <v>577500</v>
      </c>
      <c r="J320" s="141" t="n">
        <f aca="false">J321</f>
        <v>1500000</v>
      </c>
      <c r="K320" s="74" t="n">
        <f aca="false">K321</f>
        <v>-922500</v>
      </c>
      <c r="L320" s="74" t="n">
        <f aca="false">L321</f>
        <v>0</v>
      </c>
      <c r="M320" s="74" t="n">
        <f aca="false">M321</f>
        <v>0</v>
      </c>
      <c r="N320" s="74" t="n">
        <f aca="false">N321</f>
        <v>0</v>
      </c>
      <c r="O320" s="141" t="n">
        <f aca="false">O321</f>
        <v>0</v>
      </c>
      <c r="P320" s="142" t="n">
        <f aca="false">P321</f>
        <v>0</v>
      </c>
      <c r="ALO320" s="1"/>
      <c r="ALP320" s="2"/>
      <c r="ALQ320" s="2"/>
      <c r="ALR320" s="2"/>
      <c r="ALS320" s="2"/>
      <c r="ALT320" s="2"/>
      <c r="ALU320" s="2"/>
      <c r="ALV320" s="2"/>
      <c r="ALW320" s="2"/>
      <c r="ALX320" s="2"/>
      <c r="ALY320" s="2"/>
      <c r="ALZ320" s="2"/>
      <c r="AMA320" s="2"/>
      <c r="AMB320" s="2"/>
      <c r="AMC320" s="2"/>
      <c r="AMD320" s="2"/>
      <c r="AME320" s="2"/>
      <c r="AMF320" s="2"/>
      <c r="AMG320" s="2"/>
      <c r="AMH320" s="2"/>
      <c r="AMI320" s="2"/>
      <c r="AMJ320" s="2"/>
      <c r="AMK320" s="2"/>
    </row>
    <row r="321" s="113" customFormat="true" ht="32.8" hidden="false" customHeight="false" outlineLevel="0" collapsed="false">
      <c r="A321" s="109"/>
      <c r="B321" s="86"/>
      <c r="C321" s="30" t="s">
        <v>116</v>
      </c>
      <c r="D321" s="30" t="n">
        <v>919</v>
      </c>
      <c r="E321" s="138" t="s">
        <v>16</v>
      </c>
      <c r="F321" s="138" t="s">
        <v>32</v>
      </c>
      <c r="G321" s="79" t="n">
        <v>5030000000</v>
      </c>
      <c r="H321" s="80"/>
      <c r="I321" s="141" t="n">
        <f aca="false">SUM(J321:P321)</f>
        <v>577500</v>
      </c>
      <c r="J321" s="141" t="n">
        <f aca="false">J322</f>
        <v>1500000</v>
      </c>
      <c r="K321" s="74" t="n">
        <f aca="false">K322</f>
        <v>-922500</v>
      </c>
      <c r="L321" s="74" t="n">
        <f aca="false">L322</f>
        <v>0</v>
      </c>
      <c r="M321" s="74" t="n">
        <f aca="false">M322</f>
        <v>0</v>
      </c>
      <c r="N321" s="74" t="n">
        <f aca="false">N322</f>
        <v>0</v>
      </c>
      <c r="O321" s="141" t="n">
        <f aca="false">O322</f>
        <v>0</v>
      </c>
      <c r="P321" s="142" t="n">
        <f aca="false">P322</f>
        <v>0</v>
      </c>
      <c r="ALO321" s="1"/>
      <c r="ALP321" s="2"/>
      <c r="ALQ321" s="2"/>
      <c r="ALR321" s="2"/>
      <c r="ALS321" s="2"/>
      <c r="ALT321" s="2"/>
      <c r="ALU321" s="2"/>
      <c r="ALV321" s="2"/>
      <c r="ALW321" s="2"/>
      <c r="ALX321" s="2"/>
      <c r="ALY321" s="2"/>
      <c r="ALZ321" s="2"/>
      <c r="AMA321" s="2"/>
      <c r="AMB321" s="2"/>
      <c r="AMC321" s="2"/>
      <c r="AMD321" s="2"/>
      <c r="AME321" s="2"/>
      <c r="AMF321" s="2"/>
      <c r="AMG321" s="2"/>
      <c r="AMH321" s="2"/>
      <c r="AMI321" s="2"/>
      <c r="AMJ321" s="2"/>
      <c r="AMK321" s="2"/>
    </row>
    <row r="322" s="113" customFormat="true" ht="32.8" hidden="false" customHeight="false" outlineLevel="0" collapsed="false">
      <c r="A322" s="109"/>
      <c r="B322" s="86"/>
      <c r="C322" s="30" t="s">
        <v>117</v>
      </c>
      <c r="D322" s="30" t="n">
        <v>919</v>
      </c>
      <c r="E322" s="138" t="s">
        <v>16</v>
      </c>
      <c r="F322" s="138" t="s">
        <v>32</v>
      </c>
      <c r="G322" s="79" t="n">
        <v>5030010030</v>
      </c>
      <c r="H322" s="80"/>
      <c r="I322" s="141" t="n">
        <f aca="false">SUM(J322:P322)</f>
        <v>577500</v>
      </c>
      <c r="J322" s="141" t="n">
        <f aca="false">J323</f>
        <v>1500000</v>
      </c>
      <c r="K322" s="74" t="n">
        <f aca="false">K323</f>
        <v>-922500</v>
      </c>
      <c r="L322" s="74" t="n">
        <f aca="false">L323</f>
        <v>0</v>
      </c>
      <c r="M322" s="74" t="n">
        <f aca="false">M323</f>
        <v>0</v>
      </c>
      <c r="N322" s="74" t="n">
        <f aca="false">N323</f>
        <v>0</v>
      </c>
      <c r="O322" s="141" t="n">
        <f aca="false">O323</f>
        <v>0</v>
      </c>
      <c r="P322" s="142" t="n">
        <f aca="false">P323</f>
        <v>0</v>
      </c>
      <c r="ALO322" s="1"/>
      <c r="ALP322" s="2"/>
      <c r="ALQ322" s="2"/>
      <c r="ALR322" s="2"/>
      <c r="ALS322" s="2"/>
      <c r="ALT322" s="2"/>
      <c r="ALU322" s="2"/>
      <c r="ALV322" s="2"/>
      <c r="ALW322" s="2"/>
      <c r="ALX322" s="2"/>
      <c r="ALY322" s="2"/>
      <c r="ALZ322" s="2"/>
      <c r="AMA322" s="2"/>
      <c r="AMB322" s="2"/>
      <c r="AMC322" s="2"/>
      <c r="AMD322" s="2"/>
      <c r="AME322" s="2"/>
      <c r="AMF322" s="2"/>
      <c r="AMG322" s="2"/>
      <c r="AMH322" s="2"/>
      <c r="AMI322" s="2"/>
      <c r="AMJ322" s="2"/>
      <c r="AMK322" s="2"/>
    </row>
    <row r="323" customFormat="false" ht="32.8" hidden="false" customHeight="false" outlineLevel="0" collapsed="false">
      <c r="A323" s="109"/>
      <c r="B323" s="86"/>
      <c r="C323" s="30" t="s">
        <v>103</v>
      </c>
      <c r="D323" s="30" t="n">
        <v>919</v>
      </c>
      <c r="E323" s="138" t="s">
        <v>16</v>
      </c>
      <c r="F323" s="138" t="s">
        <v>32</v>
      </c>
      <c r="G323" s="79" t="n">
        <v>5030010030</v>
      </c>
      <c r="H323" s="80" t="s">
        <v>104</v>
      </c>
      <c r="I323" s="141" t="n">
        <f aca="false">SUM(J323:P323)</f>
        <v>577500</v>
      </c>
      <c r="J323" s="141" t="n">
        <v>1500000</v>
      </c>
      <c r="K323" s="74" t="n">
        <v>-922500</v>
      </c>
      <c r="L323" s="74"/>
      <c r="M323" s="74"/>
      <c r="N323" s="74"/>
      <c r="O323" s="141"/>
      <c r="P323" s="142"/>
      <c r="Q323" s="113"/>
      <c r="R323" s="113"/>
      <c r="S323" s="113"/>
      <c r="T323" s="113"/>
      <c r="U323" s="113"/>
      <c r="V323" s="113"/>
      <c r="W323" s="113"/>
      <c r="X323" s="113"/>
      <c r="Y323" s="113"/>
      <c r="Z323" s="113"/>
      <c r="AA323" s="113"/>
      <c r="AB323" s="113"/>
      <c r="AC323" s="113"/>
      <c r="AD323" s="113"/>
      <c r="AE323" s="113"/>
      <c r="AF323" s="113"/>
      <c r="AG323" s="113"/>
      <c r="AH323" s="113"/>
      <c r="AI323" s="113"/>
      <c r="AJ323" s="113"/>
      <c r="AK323" s="113"/>
      <c r="AL323" s="113"/>
      <c r="AM323" s="113"/>
      <c r="AN323" s="113"/>
      <c r="AO323" s="113"/>
      <c r="AP323" s="113"/>
      <c r="AQ323" s="113"/>
      <c r="AR323" s="113"/>
      <c r="AS323" s="113"/>
      <c r="AT323" s="113"/>
      <c r="AU323" s="113"/>
      <c r="AV323" s="113"/>
      <c r="AW323" s="113"/>
      <c r="AX323" s="113"/>
      <c r="AY323" s="113"/>
      <c r="AZ323" s="113"/>
      <c r="BA323" s="113"/>
      <c r="BB323" s="113"/>
      <c r="BC323" s="113"/>
      <c r="BD323" s="113"/>
      <c r="BE323" s="113"/>
      <c r="BF323" s="113"/>
      <c r="BG323" s="113"/>
      <c r="BH323" s="113"/>
      <c r="BI323" s="113"/>
      <c r="BJ323" s="113"/>
      <c r="BK323" s="113"/>
      <c r="BL323" s="113"/>
      <c r="BM323" s="113"/>
      <c r="BN323" s="113"/>
      <c r="BO323" s="113"/>
      <c r="BP323" s="113"/>
      <c r="BQ323" s="113"/>
      <c r="BR323" s="113"/>
      <c r="BS323" s="113"/>
      <c r="BT323" s="113"/>
      <c r="BU323" s="113"/>
      <c r="BV323" s="113"/>
      <c r="BW323" s="113"/>
      <c r="BX323" s="113"/>
      <c r="BY323" s="113"/>
      <c r="BZ323" s="113"/>
      <c r="CA323" s="113"/>
      <c r="CB323" s="113"/>
      <c r="CC323" s="113"/>
      <c r="CD323" s="113"/>
      <c r="CE323" s="113"/>
      <c r="CF323" s="113"/>
      <c r="CG323" s="113"/>
      <c r="CH323" s="113"/>
      <c r="CI323" s="113"/>
      <c r="CJ323" s="113"/>
      <c r="CK323" s="113"/>
      <c r="CL323" s="113"/>
      <c r="CM323" s="113"/>
      <c r="CN323" s="113"/>
      <c r="CO323" s="113"/>
      <c r="CP323" s="113"/>
      <c r="CQ323" s="113"/>
      <c r="CR323" s="113"/>
      <c r="CS323" s="113"/>
      <c r="CT323" s="113"/>
      <c r="CU323" s="113"/>
      <c r="CV323" s="113"/>
      <c r="CW323" s="113"/>
      <c r="CX323" s="113"/>
      <c r="CY323" s="113"/>
      <c r="CZ323" s="113"/>
      <c r="DA323" s="113"/>
      <c r="DB323" s="113"/>
      <c r="DC323" s="113"/>
      <c r="DD323" s="113"/>
      <c r="DE323" s="113"/>
      <c r="DF323" s="113"/>
      <c r="DG323" s="113"/>
      <c r="DH323" s="113"/>
      <c r="DI323" s="113"/>
      <c r="DJ323" s="113"/>
      <c r="DK323" s="113"/>
      <c r="DL323" s="113"/>
      <c r="DM323" s="113"/>
      <c r="DN323" s="113"/>
      <c r="DO323" s="113"/>
      <c r="DP323" s="113"/>
      <c r="DQ323" s="113"/>
      <c r="DR323" s="113"/>
      <c r="DS323" s="113"/>
      <c r="DT323" s="113"/>
      <c r="DU323" s="113"/>
      <c r="DV323" s="113"/>
      <c r="DW323" s="113"/>
      <c r="DX323" s="113"/>
      <c r="DY323" s="113"/>
      <c r="DZ323" s="113"/>
      <c r="EA323" s="113"/>
      <c r="EB323" s="113"/>
      <c r="EC323" s="113"/>
      <c r="ED323" s="113"/>
      <c r="EE323" s="113"/>
      <c r="EF323" s="113"/>
      <c r="EG323" s="113"/>
      <c r="EH323" s="113"/>
      <c r="EI323" s="113"/>
      <c r="EJ323" s="113"/>
      <c r="EK323" s="113"/>
      <c r="EL323" s="113"/>
      <c r="EM323" s="113"/>
      <c r="EN323" s="113"/>
      <c r="EO323" s="113"/>
      <c r="EP323" s="113"/>
      <c r="EQ323" s="113"/>
      <c r="ER323" s="113"/>
      <c r="ES323" s="113"/>
      <c r="ET323" s="113"/>
      <c r="EU323" s="113"/>
      <c r="EV323" s="113"/>
      <c r="EW323" s="113"/>
      <c r="EX323" s="113"/>
      <c r="EY323" s="113"/>
      <c r="EZ323" s="113"/>
      <c r="FA323" s="113"/>
      <c r="FB323" s="113"/>
      <c r="FC323" s="113"/>
      <c r="FD323" s="113"/>
      <c r="FE323" s="113"/>
      <c r="FF323" s="113"/>
      <c r="FG323" s="113"/>
      <c r="FH323" s="113"/>
      <c r="FI323" s="113"/>
      <c r="FJ323" s="113"/>
      <c r="FK323" s="113"/>
      <c r="FL323" s="113"/>
      <c r="FM323" s="113"/>
      <c r="FN323" s="113"/>
      <c r="FO323" s="113"/>
      <c r="FP323" s="113"/>
      <c r="FQ323" s="113"/>
      <c r="FR323" s="113"/>
      <c r="FS323" s="113"/>
      <c r="FT323" s="113"/>
      <c r="FU323" s="113"/>
      <c r="FV323" s="113"/>
      <c r="FW323" s="113"/>
      <c r="FX323" s="113"/>
      <c r="FY323" s="113"/>
      <c r="FZ323" s="113"/>
      <c r="GA323" s="113"/>
      <c r="GB323" s="113"/>
      <c r="GC323" s="113"/>
      <c r="GD323" s="113"/>
      <c r="GE323" s="113"/>
      <c r="GF323" s="113"/>
      <c r="GG323" s="113"/>
      <c r="GH323" s="113"/>
      <c r="GI323" s="113"/>
      <c r="GJ323" s="113"/>
      <c r="GK323" s="113"/>
      <c r="GL323" s="113"/>
      <c r="GM323" s="113"/>
      <c r="GN323" s="113"/>
      <c r="GO323" s="113"/>
      <c r="GP323" s="113"/>
      <c r="GQ323" s="113"/>
      <c r="GR323" s="113"/>
      <c r="GS323" s="113"/>
      <c r="GT323" s="113"/>
      <c r="GU323" s="113"/>
      <c r="GV323" s="113"/>
      <c r="GW323" s="113"/>
      <c r="GX323" s="113"/>
      <c r="GY323" s="113"/>
      <c r="GZ323" s="113"/>
      <c r="HA323" s="113"/>
      <c r="HB323" s="113"/>
      <c r="HC323" s="113"/>
      <c r="HD323" s="113"/>
      <c r="HE323" s="113"/>
      <c r="HF323" s="113"/>
      <c r="HG323" s="113"/>
      <c r="HH323" s="113"/>
      <c r="HI323" s="113"/>
      <c r="HJ323" s="113"/>
      <c r="HK323" s="113"/>
      <c r="HL323" s="113"/>
      <c r="HM323" s="113"/>
      <c r="HN323" s="113"/>
      <c r="HO323" s="113"/>
      <c r="HP323" s="113"/>
      <c r="HQ323" s="113"/>
      <c r="HR323" s="113"/>
      <c r="HS323" s="113"/>
      <c r="HT323" s="113"/>
      <c r="HU323" s="113"/>
      <c r="HV323" s="113"/>
      <c r="HW323" s="113"/>
      <c r="HX323" s="113"/>
      <c r="HY323" s="113"/>
      <c r="HZ323" s="113"/>
      <c r="IA323" s="113"/>
      <c r="IB323" s="113"/>
      <c r="IC323" s="113"/>
      <c r="ID323" s="113"/>
      <c r="IE323" s="113"/>
      <c r="IF323" s="113"/>
      <c r="IG323" s="113"/>
      <c r="IH323" s="113"/>
      <c r="II323" s="113"/>
      <c r="IJ323" s="113"/>
      <c r="IK323" s="113"/>
      <c r="IL323" s="113"/>
      <c r="IM323" s="113"/>
      <c r="IN323" s="113"/>
      <c r="IO323" s="113"/>
      <c r="IP323" s="113"/>
      <c r="IQ323" s="113"/>
      <c r="IR323" s="113"/>
      <c r="IS323" s="113"/>
      <c r="IT323" s="113"/>
      <c r="IU323" s="113"/>
      <c r="IV323" s="113"/>
      <c r="IW323" s="113"/>
      <c r="IX323" s="113"/>
      <c r="IY323" s="113"/>
      <c r="IZ323" s="113"/>
      <c r="JA323" s="113"/>
      <c r="JB323" s="113"/>
      <c r="JC323" s="113"/>
      <c r="JD323" s="113"/>
      <c r="JE323" s="113"/>
      <c r="JF323" s="113"/>
      <c r="JG323" s="113"/>
      <c r="JH323" s="113"/>
      <c r="JI323" s="113"/>
      <c r="JJ323" s="113"/>
      <c r="JK323" s="113"/>
      <c r="JL323" s="113"/>
      <c r="JM323" s="113"/>
      <c r="JN323" s="113"/>
      <c r="JO323" s="113"/>
      <c r="JP323" s="113"/>
      <c r="JQ323" s="113"/>
      <c r="JR323" s="113"/>
      <c r="JS323" s="113"/>
      <c r="JT323" s="113"/>
      <c r="JU323" s="113"/>
      <c r="JV323" s="113"/>
      <c r="JW323" s="113"/>
      <c r="JX323" s="113"/>
      <c r="JY323" s="113"/>
      <c r="JZ323" s="113"/>
      <c r="KA323" s="113"/>
      <c r="KB323" s="113"/>
      <c r="KC323" s="113"/>
      <c r="KD323" s="113"/>
      <c r="KE323" s="113"/>
      <c r="KF323" s="113"/>
      <c r="KG323" s="113"/>
      <c r="KH323" s="113"/>
      <c r="KI323" s="113"/>
      <c r="KJ323" s="113"/>
      <c r="KK323" s="113"/>
      <c r="KL323" s="113"/>
      <c r="KM323" s="113"/>
      <c r="KN323" s="113"/>
      <c r="KO323" s="113"/>
      <c r="KP323" s="113"/>
      <c r="KQ323" s="113"/>
      <c r="KR323" s="113"/>
      <c r="KS323" s="113"/>
      <c r="KT323" s="113"/>
      <c r="KU323" s="113"/>
      <c r="KV323" s="113"/>
      <c r="KW323" s="113"/>
      <c r="KX323" s="113"/>
      <c r="KY323" s="113"/>
      <c r="KZ323" s="113"/>
      <c r="LA323" s="113"/>
      <c r="LB323" s="113"/>
      <c r="LC323" s="113"/>
      <c r="LD323" s="113"/>
      <c r="LE323" s="113"/>
      <c r="LF323" s="113"/>
      <c r="LG323" s="113"/>
      <c r="LH323" s="113"/>
      <c r="LI323" s="113"/>
      <c r="LJ323" s="113"/>
      <c r="LK323" s="113"/>
      <c r="LL323" s="113"/>
      <c r="LM323" s="113"/>
      <c r="LN323" s="113"/>
      <c r="LO323" s="113"/>
      <c r="LP323" s="113"/>
      <c r="LQ323" s="113"/>
      <c r="LR323" s="113"/>
      <c r="LS323" s="113"/>
      <c r="LT323" s="113"/>
      <c r="LU323" s="113"/>
      <c r="LV323" s="113"/>
      <c r="LW323" s="113"/>
      <c r="LX323" s="113"/>
      <c r="LY323" s="113"/>
      <c r="LZ323" s="113"/>
      <c r="MA323" s="113"/>
      <c r="MB323" s="113"/>
      <c r="MC323" s="113"/>
      <c r="MD323" s="113"/>
      <c r="ME323" s="113"/>
      <c r="MF323" s="113"/>
      <c r="MG323" s="113"/>
      <c r="MH323" s="113"/>
      <c r="MI323" s="113"/>
      <c r="MJ323" s="113"/>
      <c r="MK323" s="113"/>
      <c r="ML323" s="113"/>
      <c r="MM323" s="113"/>
      <c r="MN323" s="113"/>
      <c r="MO323" s="113"/>
      <c r="MP323" s="113"/>
      <c r="MQ323" s="113"/>
      <c r="MR323" s="113"/>
      <c r="MS323" s="113"/>
      <c r="MT323" s="113"/>
      <c r="MU323" s="113"/>
      <c r="MV323" s="113"/>
      <c r="MW323" s="113"/>
      <c r="MX323" s="113"/>
      <c r="MY323" s="113"/>
      <c r="MZ323" s="113"/>
      <c r="NA323" s="113"/>
      <c r="NB323" s="113"/>
      <c r="NC323" s="113"/>
      <c r="ND323" s="113"/>
      <c r="NE323" s="113"/>
      <c r="NF323" s="113"/>
      <c r="NG323" s="113"/>
      <c r="NH323" s="113"/>
      <c r="NI323" s="113"/>
      <c r="NJ323" s="113"/>
      <c r="NK323" s="113"/>
      <c r="NL323" s="113"/>
      <c r="NM323" s="113"/>
      <c r="NN323" s="113"/>
      <c r="NO323" s="113"/>
      <c r="NP323" s="113"/>
      <c r="NQ323" s="113"/>
      <c r="NR323" s="113"/>
      <c r="NS323" s="113"/>
      <c r="NT323" s="113"/>
      <c r="NU323" s="113"/>
      <c r="NV323" s="113"/>
      <c r="NW323" s="113"/>
      <c r="NX323" s="113"/>
      <c r="NY323" s="113"/>
      <c r="NZ323" s="113"/>
      <c r="OA323" s="113"/>
      <c r="OB323" s="113"/>
      <c r="OC323" s="113"/>
      <c r="OD323" s="113"/>
      <c r="OE323" s="113"/>
      <c r="OF323" s="113"/>
      <c r="OG323" s="113"/>
      <c r="OH323" s="113"/>
      <c r="OI323" s="113"/>
      <c r="OJ323" s="113"/>
      <c r="OK323" s="113"/>
      <c r="OL323" s="113"/>
      <c r="OM323" s="113"/>
      <c r="ON323" s="113"/>
      <c r="OO323" s="113"/>
      <c r="OP323" s="113"/>
      <c r="OQ323" s="113"/>
      <c r="OR323" s="113"/>
      <c r="OS323" s="113"/>
      <c r="OT323" s="113"/>
      <c r="OU323" s="113"/>
      <c r="OV323" s="113"/>
      <c r="OW323" s="113"/>
      <c r="OX323" s="113"/>
      <c r="OY323" s="113"/>
      <c r="OZ323" s="113"/>
      <c r="PA323" s="113"/>
      <c r="PB323" s="113"/>
      <c r="PC323" s="113"/>
      <c r="PD323" s="113"/>
      <c r="PE323" s="113"/>
      <c r="PF323" s="113"/>
      <c r="PG323" s="113"/>
      <c r="PH323" s="113"/>
      <c r="PI323" s="113"/>
      <c r="PJ323" s="113"/>
      <c r="PK323" s="113"/>
      <c r="PL323" s="113"/>
      <c r="PM323" s="113"/>
      <c r="PN323" s="113"/>
      <c r="PO323" s="113"/>
      <c r="PP323" s="113"/>
      <c r="PQ323" s="113"/>
      <c r="PR323" s="113"/>
      <c r="PS323" s="113"/>
      <c r="PT323" s="113"/>
      <c r="PU323" s="113"/>
      <c r="PV323" s="113"/>
      <c r="PW323" s="113"/>
      <c r="PX323" s="113"/>
      <c r="PY323" s="113"/>
      <c r="PZ323" s="113"/>
      <c r="QA323" s="113"/>
      <c r="QB323" s="113"/>
      <c r="QC323" s="113"/>
      <c r="QD323" s="113"/>
      <c r="QE323" s="113"/>
      <c r="QF323" s="113"/>
      <c r="QG323" s="113"/>
      <c r="QH323" s="113"/>
      <c r="QI323" s="113"/>
      <c r="QJ323" s="113"/>
      <c r="QK323" s="113"/>
      <c r="QL323" s="113"/>
      <c r="QM323" s="113"/>
      <c r="QN323" s="113"/>
      <c r="QO323" s="113"/>
      <c r="QP323" s="113"/>
      <c r="QQ323" s="113"/>
      <c r="QR323" s="113"/>
      <c r="QS323" s="113"/>
      <c r="QT323" s="113"/>
      <c r="QU323" s="113"/>
      <c r="QV323" s="113"/>
      <c r="QW323" s="113"/>
      <c r="QX323" s="113"/>
      <c r="QY323" s="113"/>
      <c r="QZ323" s="113"/>
      <c r="RA323" s="113"/>
      <c r="RB323" s="113"/>
      <c r="RC323" s="113"/>
      <c r="RD323" s="113"/>
      <c r="RE323" s="113"/>
      <c r="RF323" s="113"/>
      <c r="RG323" s="113"/>
      <c r="RH323" s="113"/>
      <c r="RI323" s="113"/>
      <c r="RJ323" s="113"/>
      <c r="RK323" s="113"/>
      <c r="RL323" s="113"/>
      <c r="RM323" s="113"/>
      <c r="RN323" s="113"/>
      <c r="RO323" s="113"/>
      <c r="RP323" s="113"/>
      <c r="RQ323" s="113"/>
      <c r="RR323" s="113"/>
      <c r="RS323" s="113"/>
      <c r="RT323" s="113"/>
      <c r="RU323" s="113"/>
      <c r="RV323" s="113"/>
      <c r="RW323" s="113"/>
      <c r="RX323" s="113"/>
      <c r="RY323" s="113"/>
      <c r="RZ323" s="113"/>
      <c r="SA323" s="113"/>
      <c r="SB323" s="113"/>
      <c r="SC323" s="113"/>
      <c r="SD323" s="113"/>
      <c r="SE323" s="113"/>
      <c r="SF323" s="113"/>
      <c r="SG323" s="113"/>
      <c r="SH323" s="113"/>
      <c r="SI323" s="113"/>
      <c r="SJ323" s="113"/>
      <c r="SK323" s="113"/>
      <c r="SL323" s="113"/>
      <c r="SM323" s="113"/>
      <c r="SN323" s="113"/>
      <c r="SO323" s="113"/>
      <c r="SP323" s="113"/>
      <c r="SQ323" s="113"/>
      <c r="SR323" s="113"/>
      <c r="SS323" s="113"/>
      <c r="ST323" s="113"/>
      <c r="SU323" s="113"/>
      <c r="SV323" s="113"/>
      <c r="SW323" s="113"/>
      <c r="SX323" s="113"/>
      <c r="SY323" s="113"/>
      <c r="SZ323" s="113"/>
      <c r="TA323" s="113"/>
      <c r="TB323" s="113"/>
      <c r="TC323" s="113"/>
      <c r="TD323" s="113"/>
      <c r="TE323" s="113"/>
      <c r="TF323" s="113"/>
      <c r="TG323" s="113"/>
      <c r="TH323" s="113"/>
      <c r="TI323" s="113"/>
      <c r="TJ323" s="113"/>
      <c r="TK323" s="113"/>
      <c r="TL323" s="113"/>
      <c r="TM323" s="113"/>
      <c r="TN323" s="113"/>
      <c r="TO323" s="113"/>
      <c r="TP323" s="113"/>
      <c r="TQ323" s="113"/>
      <c r="TR323" s="113"/>
      <c r="TS323" s="113"/>
      <c r="TT323" s="113"/>
      <c r="TU323" s="113"/>
      <c r="TV323" s="113"/>
      <c r="TW323" s="113"/>
      <c r="TX323" s="113"/>
      <c r="TY323" s="113"/>
      <c r="TZ323" s="113"/>
      <c r="UA323" s="113"/>
      <c r="UB323" s="113"/>
      <c r="UC323" s="113"/>
      <c r="UD323" s="113"/>
      <c r="UE323" s="113"/>
      <c r="UF323" s="113"/>
      <c r="UG323" s="113"/>
      <c r="UH323" s="113"/>
      <c r="UI323" s="113"/>
      <c r="UJ323" s="113"/>
      <c r="UK323" s="113"/>
      <c r="UL323" s="113"/>
      <c r="UM323" s="113"/>
      <c r="UN323" s="113"/>
      <c r="UO323" s="113"/>
      <c r="UP323" s="113"/>
      <c r="UQ323" s="113"/>
      <c r="UR323" s="113"/>
      <c r="US323" s="113"/>
      <c r="UT323" s="113"/>
      <c r="UU323" s="113"/>
      <c r="UV323" s="113"/>
      <c r="UW323" s="113"/>
      <c r="UX323" s="113"/>
      <c r="UY323" s="113"/>
      <c r="UZ323" s="113"/>
      <c r="VA323" s="113"/>
      <c r="VB323" s="113"/>
      <c r="VC323" s="113"/>
      <c r="VD323" s="113"/>
      <c r="VE323" s="113"/>
      <c r="VF323" s="113"/>
      <c r="VG323" s="113"/>
      <c r="VH323" s="113"/>
      <c r="VI323" s="113"/>
      <c r="VJ323" s="113"/>
      <c r="VK323" s="113"/>
      <c r="VL323" s="113"/>
      <c r="VM323" s="113"/>
      <c r="VN323" s="113"/>
      <c r="VO323" s="113"/>
      <c r="VP323" s="113"/>
      <c r="VQ323" s="113"/>
      <c r="VR323" s="113"/>
      <c r="VS323" s="113"/>
      <c r="VT323" s="113"/>
      <c r="VU323" s="113"/>
      <c r="VV323" s="113"/>
      <c r="VW323" s="113"/>
      <c r="VX323" s="113"/>
      <c r="VY323" s="113"/>
      <c r="VZ323" s="113"/>
      <c r="WA323" s="113"/>
      <c r="WB323" s="113"/>
      <c r="WC323" s="113"/>
      <c r="WD323" s="113"/>
      <c r="WE323" s="113"/>
      <c r="WF323" s="113"/>
      <c r="WG323" s="113"/>
      <c r="WH323" s="113"/>
      <c r="WI323" s="113"/>
      <c r="WJ323" s="113"/>
      <c r="WK323" s="113"/>
      <c r="WL323" s="113"/>
      <c r="WM323" s="113"/>
      <c r="WN323" s="113"/>
      <c r="WO323" s="113"/>
      <c r="WP323" s="113"/>
      <c r="WQ323" s="113"/>
      <c r="WR323" s="113"/>
      <c r="WS323" s="113"/>
      <c r="WT323" s="113"/>
      <c r="WU323" s="113"/>
      <c r="WV323" s="113"/>
      <c r="WW323" s="113"/>
      <c r="WX323" s="113"/>
      <c r="WY323" s="113"/>
      <c r="WZ323" s="113"/>
      <c r="XA323" s="113"/>
      <c r="XB323" s="113"/>
      <c r="XC323" s="113"/>
      <c r="XD323" s="113"/>
      <c r="XE323" s="113"/>
      <c r="XF323" s="113"/>
      <c r="XG323" s="113"/>
      <c r="XH323" s="113"/>
      <c r="XI323" s="113"/>
      <c r="XJ323" s="113"/>
      <c r="XK323" s="113"/>
      <c r="XL323" s="113"/>
      <c r="XM323" s="113"/>
      <c r="XN323" s="113"/>
      <c r="XO323" s="113"/>
      <c r="XP323" s="113"/>
      <c r="XQ323" s="113"/>
      <c r="XR323" s="113"/>
      <c r="XS323" s="113"/>
      <c r="XT323" s="113"/>
      <c r="XU323" s="113"/>
      <c r="XV323" s="113"/>
      <c r="XW323" s="113"/>
      <c r="XX323" s="113"/>
      <c r="XY323" s="113"/>
      <c r="XZ323" s="113"/>
      <c r="YA323" s="113"/>
      <c r="YB323" s="113"/>
      <c r="YC323" s="113"/>
      <c r="YD323" s="113"/>
      <c r="YE323" s="113"/>
      <c r="YF323" s="113"/>
      <c r="YG323" s="113"/>
      <c r="YH323" s="113"/>
      <c r="YI323" s="113"/>
      <c r="YJ323" s="113"/>
      <c r="YK323" s="113"/>
      <c r="YL323" s="113"/>
      <c r="YM323" s="113"/>
      <c r="YN323" s="113"/>
      <c r="YO323" s="113"/>
      <c r="YP323" s="113"/>
      <c r="YQ323" s="113"/>
      <c r="YR323" s="113"/>
      <c r="YS323" s="113"/>
      <c r="YT323" s="113"/>
      <c r="YU323" s="113"/>
      <c r="YV323" s="113"/>
      <c r="YW323" s="113"/>
      <c r="YX323" s="113"/>
      <c r="YY323" s="113"/>
      <c r="YZ323" s="113"/>
      <c r="ZA323" s="113"/>
      <c r="ZB323" s="113"/>
      <c r="ZC323" s="113"/>
      <c r="ZD323" s="113"/>
      <c r="ZE323" s="113"/>
      <c r="ZF323" s="113"/>
      <c r="ZG323" s="113"/>
      <c r="ZH323" s="113"/>
      <c r="ZI323" s="113"/>
      <c r="ZJ323" s="113"/>
      <c r="ZK323" s="113"/>
      <c r="ZL323" s="113"/>
      <c r="ZM323" s="113"/>
      <c r="ZN323" s="113"/>
      <c r="ZO323" s="113"/>
      <c r="ZP323" s="113"/>
      <c r="ZQ323" s="113"/>
      <c r="ZR323" s="113"/>
      <c r="ZS323" s="113"/>
      <c r="ZT323" s="113"/>
      <c r="ZU323" s="113"/>
      <c r="ZV323" s="113"/>
      <c r="ZW323" s="113"/>
      <c r="ZX323" s="113"/>
      <c r="ZY323" s="113"/>
      <c r="ZZ323" s="113"/>
      <c r="AAA323" s="113"/>
      <c r="AAB323" s="113"/>
      <c r="AAC323" s="113"/>
      <c r="AAD323" s="113"/>
      <c r="AAE323" s="113"/>
      <c r="AAF323" s="113"/>
      <c r="AAG323" s="113"/>
      <c r="AAH323" s="113"/>
      <c r="AAI323" s="113"/>
      <c r="AAJ323" s="113"/>
      <c r="AAK323" s="113"/>
      <c r="AAL323" s="113"/>
      <c r="AAM323" s="113"/>
      <c r="AAN323" s="113"/>
      <c r="AAO323" s="113"/>
      <c r="AAP323" s="113"/>
      <c r="AAQ323" s="113"/>
      <c r="AAR323" s="113"/>
      <c r="AAS323" s="113"/>
      <c r="AAT323" s="113"/>
      <c r="AAU323" s="113"/>
      <c r="AAV323" s="113"/>
      <c r="AAW323" s="113"/>
      <c r="AAX323" s="113"/>
      <c r="AAY323" s="113"/>
      <c r="AAZ323" s="113"/>
      <c r="ABA323" s="113"/>
      <c r="ABB323" s="113"/>
      <c r="ABC323" s="113"/>
      <c r="ABD323" s="113"/>
      <c r="ABE323" s="113"/>
      <c r="ABF323" s="113"/>
      <c r="ABG323" s="113"/>
      <c r="ABH323" s="113"/>
      <c r="ABI323" s="113"/>
      <c r="ABJ323" s="113"/>
      <c r="ABK323" s="113"/>
      <c r="ABL323" s="113"/>
      <c r="ABM323" s="113"/>
      <c r="ABN323" s="113"/>
      <c r="ABO323" s="113"/>
      <c r="ABP323" s="113"/>
      <c r="ABQ323" s="113"/>
      <c r="ABR323" s="113"/>
      <c r="ABS323" s="113"/>
      <c r="ABT323" s="113"/>
      <c r="ABU323" s="113"/>
      <c r="ABV323" s="113"/>
      <c r="ABW323" s="113"/>
      <c r="ABX323" s="113"/>
      <c r="ABY323" s="113"/>
      <c r="ABZ323" s="113"/>
      <c r="ACA323" s="113"/>
      <c r="ACB323" s="113"/>
      <c r="ACC323" s="113"/>
      <c r="ACD323" s="113"/>
      <c r="ACE323" s="113"/>
      <c r="ACF323" s="113"/>
      <c r="ACG323" s="113"/>
      <c r="ACH323" s="113"/>
      <c r="ACI323" s="113"/>
      <c r="ACJ323" s="113"/>
      <c r="ACK323" s="113"/>
      <c r="ACL323" s="113"/>
      <c r="ACM323" s="113"/>
      <c r="ACN323" s="113"/>
      <c r="ACO323" s="113"/>
      <c r="ACP323" s="113"/>
      <c r="ACQ323" s="113"/>
      <c r="ACR323" s="113"/>
      <c r="ACS323" s="113"/>
      <c r="ACT323" s="113"/>
      <c r="ACU323" s="113"/>
      <c r="ACV323" s="113"/>
      <c r="ACW323" s="113"/>
      <c r="ACX323" s="113"/>
      <c r="ACY323" s="113"/>
      <c r="ACZ323" s="113"/>
      <c r="ADA323" s="113"/>
      <c r="ADB323" s="113"/>
      <c r="ADC323" s="113"/>
      <c r="ADD323" s="113"/>
      <c r="ADE323" s="113"/>
      <c r="ADF323" s="113"/>
      <c r="ADG323" s="113"/>
      <c r="ADH323" s="113"/>
      <c r="ADI323" s="113"/>
      <c r="ADJ323" s="113"/>
      <c r="ADK323" s="113"/>
      <c r="ADL323" s="113"/>
      <c r="ADM323" s="113"/>
      <c r="ADN323" s="113"/>
      <c r="ADO323" s="113"/>
      <c r="ADP323" s="113"/>
      <c r="ADQ323" s="113"/>
      <c r="ADR323" s="113"/>
      <c r="ADS323" s="113"/>
      <c r="ADT323" s="113"/>
      <c r="ADU323" s="113"/>
      <c r="ADV323" s="113"/>
      <c r="ADW323" s="113"/>
      <c r="ADX323" s="113"/>
      <c r="ADY323" s="113"/>
      <c r="ADZ323" s="113"/>
      <c r="AEA323" s="113"/>
      <c r="AEB323" s="113"/>
      <c r="AEC323" s="113"/>
      <c r="AED323" s="113"/>
      <c r="AEE323" s="113"/>
      <c r="AEF323" s="113"/>
      <c r="AEG323" s="113"/>
      <c r="AEH323" s="113"/>
      <c r="AEI323" s="113"/>
      <c r="AEJ323" s="113"/>
      <c r="AEK323" s="113"/>
      <c r="AEL323" s="113"/>
      <c r="AEM323" s="113"/>
      <c r="AEN323" s="113"/>
      <c r="AEO323" s="113"/>
      <c r="AEP323" s="113"/>
      <c r="AEQ323" s="113"/>
      <c r="AER323" s="113"/>
      <c r="AES323" s="113"/>
      <c r="AET323" s="113"/>
      <c r="AEU323" s="113"/>
      <c r="AEV323" s="113"/>
      <c r="AEW323" s="113"/>
      <c r="AEX323" s="113"/>
      <c r="AEY323" s="113"/>
      <c r="AEZ323" s="113"/>
      <c r="AFA323" s="113"/>
      <c r="AFB323" s="113"/>
      <c r="AFC323" s="113"/>
      <c r="AFD323" s="113"/>
      <c r="AFE323" s="113"/>
      <c r="AFF323" s="113"/>
      <c r="AFG323" s="113"/>
      <c r="AFH323" s="113"/>
      <c r="AFI323" s="113"/>
      <c r="AFJ323" s="113"/>
      <c r="AFK323" s="113"/>
      <c r="AFL323" s="113"/>
      <c r="AFM323" s="113"/>
      <c r="AFN323" s="113"/>
      <c r="AFO323" s="113"/>
      <c r="AFP323" s="113"/>
      <c r="AFQ323" s="113"/>
      <c r="AFR323" s="113"/>
      <c r="AFS323" s="113"/>
      <c r="AFT323" s="113"/>
      <c r="AFU323" s="113"/>
      <c r="AFV323" s="113"/>
      <c r="AFW323" s="113"/>
      <c r="AFX323" s="113"/>
      <c r="AFY323" s="113"/>
      <c r="AFZ323" s="113"/>
      <c r="AGA323" s="113"/>
      <c r="AGB323" s="113"/>
      <c r="AGC323" s="113"/>
      <c r="AGD323" s="113"/>
      <c r="AGE323" s="113"/>
      <c r="AGF323" s="113"/>
      <c r="AGG323" s="113"/>
      <c r="AGH323" s="113"/>
      <c r="AGI323" s="113"/>
      <c r="AGJ323" s="113"/>
      <c r="AGK323" s="113"/>
      <c r="AGL323" s="113"/>
      <c r="AGM323" s="113"/>
      <c r="AGN323" s="113"/>
      <c r="AGO323" s="113"/>
      <c r="AGP323" s="113"/>
      <c r="AGQ323" s="113"/>
      <c r="AGR323" s="113"/>
      <c r="AGS323" s="113"/>
      <c r="AGT323" s="113"/>
      <c r="AGU323" s="113"/>
      <c r="AGV323" s="113"/>
      <c r="AGW323" s="113"/>
      <c r="AGX323" s="113"/>
      <c r="AGY323" s="113"/>
      <c r="AGZ323" s="113"/>
      <c r="AHA323" s="113"/>
      <c r="AHB323" s="113"/>
      <c r="AHC323" s="113"/>
      <c r="AHD323" s="113"/>
      <c r="AHE323" s="113"/>
      <c r="AHF323" s="113"/>
      <c r="AHG323" s="113"/>
      <c r="AHH323" s="113"/>
      <c r="AHI323" s="113"/>
      <c r="AHJ323" s="113"/>
      <c r="AHK323" s="113"/>
      <c r="AHL323" s="113"/>
      <c r="AHM323" s="113"/>
      <c r="AHN323" s="113"/>
      <c r="AHO323" s="113"/>
      <c r="AHP323" s="113"/>
      <c r="AHQ323" s="113"/>
      <c r="AHR323" s="113"/>
      <c r="AHS323" s="113"/>
      <c r="AHT323" s="113"/>
      <c r="AHU323" s="113"/>
      <c r="AHV323" s="113"/>
      <c r="AHW323" s="113"/>
      <c r="AHX323" s="113"/>
      <c r="AHY323" s="113"/>
      <c r="AHZ323" s="113"/>
      <c r="AIA323" s="113"/>
      <c r="AIB323" s="113"/>
      <c r="AIC323" s="113"/>
      <c r="AID323" s="113"/>
      <c r="AIE323" s="113"/>
      <c r="AIF323" s="113"/>
      <c r="AIG323" s="113"/>
      <c r="AIH323" s="113"/>
      <c r="AII323" s="113"/>
      <c r="AIJ323" s="113"/>
      <c r="AIK323" s="113"/>
      <c r="AIL323" s="113"/>
      <c r="AIM323" s="113"/>
      <c r="AIN323" s="113"/>
      <c r="AIO323" s="113"/>
      <c r="AIP323" s="113"/>
      <c r="AIQ323" s="113"/>
      <c r="AIR323" s="113"/>
      <c r="AIS323" s="113"/>
      <c r="AIT323" s="113"/>
      <c r="AIU323" s="113"/>
      <c r="AIV323" s="113"/>
      <c r="AIW323" s="113"/>
      <c r="AIX323" s="113"/>
      <c r="AIY323" s="113"/>
      <c r="AIZ323" s="113"/>
      <c r="AJA323" s="113"/>
      <c r="AJB323" s="113"/>
      <c r="AJC323" s="113"/>
      <c r="AJD323" s="113"/>
      <c r="AJE323" s="113"/>
      <c r="AJF323" s="113"/>
      <c r="AJG323" s="113"/>
      <c r="AJH323" s="113"/>
      <c r="AJI323" s="113"/>
      <c r="AJJ323" s="113"/>
      <c r="AJK323" s="113"/>
      <c r="AJL323" s="113"/>
      <c r="AJM323" s="113"/>
      <c r="AJN323" s="113"/>
      <c r="AJO323" s="113"/>
      <c r="AJP323" s="113"/>
      <c r="AJQ323" s="113"/>
      <c r="AJR323" s="113"/>
      <c r="AJS323" s="113"/>
      <c r="AJT323" s="113"/>
      <c r="AJU323" s="113"/>
      <c r="AJV323" s="113"/>
      <c r="AJW323" s="113"/>
      <c r="AJX323" s="113"/>
      <c r="AJY323" s="113"/>
      <c r="AJZ323" s="113"/>
      <c r="AKA323" s="113"/>
      <c r="AKB323" s="113"/>
      <c r="AKC323" s="113"/>
      <c r="AKD323" s="113"/>
      <c r="AKE323" s="113"/>
      <c r="AKF323" s="113"/>
      <c r="AKG323" s="113"/>
      <c r="AKH323" s="113"/>
      <c r="AKI323" s="113"/>
      <c r="AKJ323" s="113"/>
      <c r="AKK323" s="113"/>
      <c r="AKL323" s="113"/>
      <c r="AKM323" s="113"/>
      <c r="AKN323" s="113"/>
      <c r="AKO323" s="113"/>
      <c r="AKP323" s="113"/>
      <c r="AKQ323" s="113"/>
      <c r="AKR323" s="113"/>
      <c r="AKS323" s="113"/>
      <c r="AKT323" s="113"/>
      <c r="AKU323" s="113"/>
      <c r="AKV323" s="113"/>
      <c r="AKW323" s="113"/>
      <c r="AKX323" s="113"/>
      <c r="AKY323" s="113"/>
      <c r="AKZ323" s="113"/>
      <c r="ALA323" s="113"/>
      <c r="ALB323" s="113"/>
      <c r="ALC323" s="113"/>
      <c r="ALD323" s="113"/>
      <c r="ALE323" s="113"/>
      <c r="ALF323" s="113"/>
      <c r="ALG323" s="113"/>
      <c r="ALH323" s="113"/>
      <c r="ALI323" s="113"/>
      <c r="ALJ323" s="113"/>
      <c r="ALK323" s="113"/>
      <c r="ALL323" s="113"/>
      <c r="ALM323" s="113"/>
      <c r="ALN323" s="113"/>
      <c r="AML323" s="113"/>
    </row>
    <row r="324" customFormat="false" ht="17.6" hidden="false" customHeight="false" outlineLevel="0" collapsed="false">
      <c r="B324" s="86"/>
      <c r="C324" s="30" t="s">
        <v>43</v>
      </c>
      <c r="D324" s="30" t="n">
        <v>919</v>
      </c>
      <c r="E324" s="138" t="s">
        <v>23</v>
      </c>
      <c r="F324" s="138" t="s">
        <v>83</v>
      </c>
      <c r="G324" s="79"/>
      <c r="H324" s="80"/>
      <c r="I324" s="141" t="n">
        <f aca="false">SUM(J324:P324)</f>
        <v>33101400</v>
      </c>
      <c r="J324" s="141" t="n">
        <f aca="false">J325</f>
        <v>29053300</v>
      </c>
      <c r="K324" s="74" t="n">
        <f aca="false">K325</f>
        <v>4048100</v>
      </c>
      <c r="L324" s="74" t="n">
        <f aca="false">L325</f>
        <v>0</v>
      </c>
      <c r="M324" s="74" t="n">
        <f aca="false">M325</f>
        <v>0</v>
      </c>
      <c r="N324" s="74" t="n">
        <f aca="false">N325</f>
        <v>0</v>
      </c>
      <c r="O324" s="141" t="n">
        <f aca="false">O325</f>
        <v>0</v>
      </c>
      <c r="P324" s="142" t="n">
        <f aca="false">P325</f>
        <v>0</v>
      </c>
    </row>
    <row r="325" customFormat="false" ht="17.6" hidden="false" customHeight="false" outlineLevel="0" collapsed="false">
      <c r="B325" s="86"/>
      <c r="C325" s="30" t="s">
        <v>44</v>
      </c>
      <c r="D325" s="30" t="n">
        <v>919</v>
      </c>
      <c r="E325" s="138" t="s">
        <v>23</v>
      </c>
      <c r="F325" s="138" t="s">
        <v>25</v>
      </c>
      <c r="G325" s="79"/>
      <c r="H325" s="80"/>
      <c r="I325" s="141" t="n">
        <f aca="false">SUM(J325:P325)</f>
        <v>33101400</v>
      </c>
      <c r="J325" s="141" t="n">
        <f aca="false">J326+J334</f>
        <v>29053300</v>
      </c>
      <c r="K325" s="74" t="n">
        <f aca="false">K326+K334</f>
        <v>4048100</v>
      </c>
      <c r="L325" s="74" t="n">
        <f aca="false">L326+L334</f>
        <v>0</v>
      </c>
      <c r="M325" s="74" t="n">
        <f aca="false">M326+M334</f>
        <v>0</v>
      </c>
      <c r="N325" s="74" t="n">
        <f aca="false">N326+N334</f>
        <v>0</v>
      </c>
      <c r="O325" s="141" t="n">
        <f aca="false">O326+O334</f>
        <v>0</v>
      </c>
      <c r="P325" s="142" t="n">
        <f aca="false">P326+P334</f>
        <v>0</v>
      </c>
    </row>
    <row r="326" customFormat="false" ht="32.8" hidden="false" customHeight="false" outlineLevel="0" collapsed="false">
      <c r="B326" s="86"/>
      <c r="C326" s="30" t="s">
        <v>97</v>
      </c>
      <c r="D326" s="30" t="n">
        <v>919</v>
      </c>
      <c r="E326" s="138" t="s">
        <v>23</v>
      </c>
      <c r="F326" s="138" t="s">
        <v>25</v>
      </c>
      <c r="G326" s="79" t="n">
        <v>5000000000</v>
      </c>
      <c r="H326" s="80"/>
      <c r="I326" s="141" t="n">
        <f aca="false">SUM(J326:P326)</f>
        <v>14457200</v>
      </c>
      <c r="J326" s="141" t="n">
        <f aca="false">J327</f>
        <v>10683400</v>
      </c>
      <c r="K326" s="74" t="n">
        <f aca="false">K327</f>
        <v>3773600</v>
      </c>
      <c r="L326" s="74" t="n">
        <f aca="false">L327</f>
        <v>0</v>
      </c>
      <c r="M326" s="74" t="n">
        <f aca="false">M327</f>
        <v>0</v>
      </c>
      <c r="N326" s="74" t="n">
        <f aca="false">N327</f>
        <v>0</v>
      </c>
      <c r="O326" s="141" t="n">
        <f aca="false">O327</f>
        <v>200</v>
      </c>
      <c r="P326" s="142" t="n">
        <f aca="false">P327</f>
        <v>0</v>
      </c>
    </row>
    <row r="327" customFormat="false" ht="32.8" hidden="false" customHeight="false" outlineLevel="0" collapsed="false">
      <c r="B327" s="86"/>
      <c r="C327" s="30" t="s">
        <v>105</v>
      </c>
      <c r="D327" s="30" t="n">
        <v>919</v>
      </c>
      <c r="E327" s="138" t="s">
        <v>23</v>
      </c>
      <c r="F327" s="138" t="s">
        <v>25</v>
      </c>
      <c r="G327" s="79" t="n">
        <v>5020000000</v>
      </c>
      <c r="H327" s="80"/>
      <c r="I327" s="141" t="n">
        <f aca="false">SUM(J327:P327)</f>
        <v>14457200</v>
      </c>
      <c r="J327" s="141" t="n">
        <f aca="false">J328+J331</f>
        <v>10683400</v>
      </c>
      <c r="K327" s="74" t="n">
        <f aca="false">K328+K331</f>
        <v>3773600</v>
      </c>
      <c r="L327" s="74" t="n">
        <f aca="false">L328+L331</f>
        <v>0</v>
      </c>
      <c r="M327" s="74" t="n">
        <f aca="false">M328+M331</f>
        <v>0</v>
      </c>
      <c r="N327" s="74" t="n">
        <f aca="false">N328+N331</f>
        <v>0</v>
      </c>
      <c r="O327" s="141" t="n">
        <f aca="false">O328+O331</f>
        <v>200</v>
      </c>
      <c r="P327" s="142" t="n">
        <f aca="false">P328+P331</f>
        <v>0</v>
      </c>
    </row>
    <row r="328" customFormat="false" ht="31.8" hidden="false" customHeight="true" outlineLevel="0" collapsed="false">
      <c r="B328" s="86"/>
      <c r="C328" s="30" t="s">
        <v>99</v>
      </c>
      <c r="D328" s="30" t="n">
        <v>919</v>
      </c>
      <c r="E328" s="138" t="s">
        <v>23</v>
      </c>
      <c r="F328" s="138" t="s">
        <v>25</v>
      </c>
      <c r="G328" s="79" t="n">
        <v>5020000190</v>
      </c>
      <c r="H328" s="80"/>
      <c r="I328" s="141" t="n">
        <f aca="false">SUM(J328:P328)</f>
        <v>12497800</v>
      </c>
      <c r="J328" s="141" t="n">
        <f aca="false">J329+J330</f>
        <v>8730000</v>
      </c>
      <c r="K328" s="74" t="n">
        <f aca="false">K329+K330</f>
        <v>3767800</v>
      </c>
      <c r="L328" s="74" t="n">
        <f aca="false">L329+L330</f>
        <v>0</v>
      </c>
      <c r="M328" s="74" t="n">
        <f aca="false">M329+M330</f>
        <v>0</v>
      </c>
      <c r="N328" s="74" t="n">
        <f aca="false">N329+N330</f>
        <v>0</v>
      </c>
      <c r="O328" s="141" t="n">
        <f aca="false">O329+O330</f>
        <v>0</v>
      </c>
      <c r="P328" s="142" t="n">
        <f aca="false">P329+P330</f>
        <v>0</v>
      </c>
    </row>
    <row r="329" customFormat="false" ht="64.15" hidden="false" customHeight="false" outlineLevel="0" collapsed="false">
      <c r="B329" s="86"/>
      <c r="C329" s="30" t="s">
        <v>100</v>
      </c>
      <c r="D329" s="30" t="n">
        <v>919</v>
      </c>
      <c r="E329" s="138" t="s">
        <v>23</v>
      </c>
      <c r="F329" s="138" t="s">
        <v>25</v>
      </c>
      <c r="G329" s="79" t="n">
        <v>5020000190</v>
      </c>
      <c r="H329" s="80" t="s">
        <v>101</v>
      </c>
      <c r="I329" s="141" t="n">
        <f aca="false">SUM(J329:P329)</f>
        <v>12495800</v>
      </c>
      <c r="J329" s="141" t="n">
        <v>8728500</v>
      </c>
      <c r="K329" s="74" t="n">
        <v>3767300</v>
      </c>
      <c r="L329" s="74"/>
      <c r="M329" s="74"/>
      <c r="N329" s="74"/>
      <c r="O329" s="141"/>
      <c r="P329" s="142"/>
    </row>
    <row r="330" customFormat="false" ht="17.6" hidden="false" customHeight="false" outlineLevel="0" collapsed="false">
      <c r="B330" s="86"/>
      <c r="C330" s="30" t="s">
        <v>106</v>
      </c>
      <c r="D330" s="30" t="n">
        <v>919</v>
      </c>
      <c r="E330" s="138" t="s">
        <v>23</v>
      </c>
      <c r="F330" s="138" t="s">
        <v>25</v>
      </c>
      <c r="G330" s="79" t="n">
        <v>5020000190</v>
      </c>
      <c r="H330" s="80" t="s">
        <v>107</v>
      </c>
      <c r="I330" s="141" t="n">
        <f aca="false">SUM(J330:P330)</f>
        <v>2000</v>
      </c>
      <c r="J330" s="141" t="n">
        <v>1500</v>
      </c>
      <c r="K330" s="74" t="n">
        <v>500</v>
      </c>
      <c r="L330" s="74"/>
      <c r="M330" s="74"/>
      <c r="N330" s="74"/>
      <c r="O330" s="141"/>
      <c r="P330" s="142"/>
    </row>
    <row r="331" customFormat="false" ht="48.5" hidden="false" customHeight="false" outlineLevel="0" collapsed="false">
      <c r="B331" s="86"/>
      <c r="C331" s="139" t="s">
        <v>109</v>
      </c>
      <c r="D331" s="30" t="n">
        <v>919</v>
      </c>
      <c r="E331" s="138" t="s">
        <v>23</v>
      </c>
      <c r="F331" s="138" t="s">
        <v>25</v>
      </c>
      <c r="G331" s="79" t="n">
        <v>5020060910</v>
      </c>
      <c r="H331" s="80"/>
      <c r="I331" s="141" t="n">
        <f aca="false">SUM(J331:P331)</f>
        <v>1959400</v>
      </c>
      <c r="J331" s="141" t="n">
        <f aca="false">J332+J333</f>
        <v>1953400</v>
      </c>
      <c r="K331" s="74" t="n">
        <f aca="false">K332+K333</f>
        <v>5800</v>
      </c>
      <c r="L331" s="74" t="n">
        <f aca="false">L332+L333</f>
        <v>0</v>
      </c>
      <c r="M331" s="74" t="n">
        <f aca="false">M332+M333</f>
        <v>0</v>
      </c>
      <c r="N331" s="74" t="n">
        <f aca="false">N332+N333</f>
        <v>0</v>
      </c>
      <c r="O331" s="141" t="n">
        <f aca="false">O332+O333</f>
        <v>200</v>
      </c>
      <c r="P331" s="142" t="n">
        <f aca="false">P332+P333</f>
        <v>0</v>
      </c>
    </row>
    <row r="332" customFormat="false" ht="64.15" hidden="false" customHeight="false" outlineLevel="0" collapsed="false">
      <c r="B332" s="86"/>
      <c r="C332" s="30" t="s">
        <v>100</v>
      </c>
      <c r="D332" s="30" t="n">
        <v>919</v>
      </c>
      <c r="E332" s="138" t="s">
        <v>23</v>
      </c>
      <c r="F332" s="138" t="s">
        <v>25</v>
      </c>
      <c r="G332" s="79" t="n">
        <v>5020060910</v>
      </c>
      <c r="H332" s="80" t="s">
        <v>101</v>
      </c>
      <c r="I332" s="141" t="n">
        <f aca="false">SUM(J332:P332)</f>
        <v>1797400</v>
      </c>
      <c r="J332" s="141" t="n">
        <v>1953400</v>
      </c>
      <c r="K332" s="74" t="n">
        <v>5800</v>
      </c>
      <c r="L332" s="74"/>
      <c r="M332" s="74"/>
      <c r="N332" s="74"/>
      <c r="O332" s="141" t="n">
        <v>-161800</v>
      </c>
      <c r="P332" s="142"/>
    </row>
    <row r="333" customFormat="false" ht="32.8" hidden="false" customHeight="false" outlineLevel="0" collapsed="false">
      <c r="B333" s="86"/>
      <c r="C333" s="30" t="s">
        <v>103</v>
      </c>
      <c r="D333" s="30" t="n">
        <v>919</v>
      </c>
      <c r="E333" s="138" t="s">
        <v>23</v>
      </c>
      <c r="F333" s="138" t="s">
        <v>25</v>
      </c>
      <c r="G333" s="79" t="n">
        <v>5020060910</v>
      </c>
      <c r="H333" s="80" t="s">
        <v>104</v>
      </c>
      <c r="I333" s="141" t="n">
        <f aca="false">SUM(J333:P333)</f>
        <v>162000</v>
      </c>
      <c r="J333" s="141"/>
      <c r="K333" s="74"/>
      <c r="L333" s="74"/>
      <c r="M333" s="74"/>
      <c r="N333" s="74"/>
      <c r="O333" s="74" t="n">
        <v>162000</v>
      </c>
      <c r="P333" s="142"/>
    </row>
    <row r="334" customFormat="false" ht="48.5" hidden="false" customHeight="false" outlineLevel="0" collapsed="false">
      <c r="B334" s="86"/>
      <c r="C334" s="30" t="s">
        <v>154</v>
      </c>
      <c r="D334" s="30" t="n">
        <v>919</v>
      </c>
      <c r="E334" s="138" t="s">
        <v>23</v>
      </c>
      <c r="F334" s="138" t="s">
        <v>25</v>
      </c>
      <c r="G334" s="79" t="n">
        <v>5500000000</v>
      </c>
      <c r="H334" s="80"/>
      <c r="I334" s="141" t="n">
        <f aca="false">SUM(J334:P334)</f>
        <v>18644200</v>
      </c>
      <c r="J334" s="141" t="n">
        <f aca="false">J335+J338</f>
        <v>18369900</v>
      </c>
      <c r="K334" s="74" t="n">
        <f aca="false">K335+K338</f>
        <v>274500</v>
      </c>
      <c r="L334" s="74" t="n">
        <f aca="false">L335+L338</f>
        <v>0</v>
      </c>
      <c r="M334" s="74" t="n">
        <f aca="false">M335+M338</f>
        <v>0</v>
      </c>
      <c r="N334" s="74" t="n">
        <f aca="false">N335+N338</f>
        <v>0</v>
      </c>
      <c r="O334" s="141" t="n">
        <f aca="false">O335+O338</f>
        <v>-200</v>
      </c>
      <c r="P334" s="142" t="n">
        <f aca="false">P335+P338</f>
        <v>0</v>
      </c>
    </row>
    <row r="335" customFormat="false" ht="17.6" hidden="false" customHeight="false" outlineLevel="0" collapsed="false">
      <c r="B335" s="86"/>
      <c r="C335" s="30" t="s">
        <v>155</v>
      </c>
      <c r="D335" s="30" t="n">
        <v>919</v>
      </c>
      <c r="E335" s="138" t="s">
        <v>23</v>
      </c>
      <c r="F335" s="138" t="s">
        <v>25</v>
      </c>
      <c r="G335" s="79" t="n">
        <v>5510000000</v>
      </c>
      <c r="H335" s="80"/>
      <c r="I335" s="141" t="n">
        <f aca="false">SUM(J335:P335)</f>
        <v>17683600</v>
      </c>
      <c r="J335" s="141" t="n">
        <f aca="false">J336</f>
        <v>17683800</v>
      </c>
      <c r="K335" s="74" t="n">
        <f aca="false">K336</f>
        <v>0</v>
      </c>
      <c r="L335" s="74" t="n">
        <f aca="false">L336</f>
        <v>0</v>
      </c>
      <c r="M335" s="74" t="n">
        <f aca="false">M336</f>
        <v>0</v>
      </c>
      <c r="N335" s="74" t="n">
        <f aca="false">N336</f>
        <v>0</v>
      </c>
      <c r="O335" s="141" t="n">
        <f aca="false">O336</f>
        <v>-200</v>
      </c>
      <c r="P335" s="142" t="n">
        <f aca="false">P336</f>
        <v>0</v>
      </c>
    </row>
    <row r="336" customFormat="false" ht="95.5" hidden="false" customHeight="false" outlineLevel="0" collapsed="false">
      <c r="B336" s="86"/>
      <c r="C336" s="30" t="s">
        <v>156</v>
      </c>
      <c r="D336" s="30" t="n">
        <v>919</v>
      </c>
      <c r="E336" s="138" t="s">
        <v>23</v>
      </c>
      <c r="F336" s="138" t="s">
        <v>25</v>
      </c>
      <c r="G336" s="79" t="n">
        <v>5510060912</v>
      </c>
      <c r="H336" s="80"/>
      <c r="I336" s="141" t="n">
        <f aca="false">SUM(J336:P336)</f>
        <v>17683600</v>
      </c>
      <c r="J336" s="141" t="n">
        <f aca="false">J337</f>
        <v>17683800</v>
      </c>
      <c r="K336" s="74" t="n">
        <f aca="false">K337</f>
        <v>0</v>
      </c>
      <c r="L336" s="74" t="n">
        <f aca="false">L337</f>
        <v>0</v>
      </c>
      <c r="M336" s="74" t="n">
        <f aca="false">M337</f>
        <v>0</v>
      </c>
      <c r="N336" s="74" t="n">
        <f aca="false">N337</f>
        <v>0</v>
      </c>
      <c r="O336" s="141" t="n">
        <f aca="false">O337</f>
        <v>-200</v>
      </c>
      <c r="P336" s="142" t="n">
        <f aca="false">P337</f>
        <v>0</v>
      </c>
    </row>
    <row r="337" customFormat="false" ht="17.6" hidden="false" customHeight="false" outlineLevel="0" collapsed="false">
      <c r="B337" s="86"/>
      <c r="C337" s="30" t="s">
        <v>106</v>
      </c>
      <c r="D337" s="30" t="n">
        <v>919</v>
      </c>
      <c r="E337" s="138" t="s">
        <v>23</v>
      </c>
      <c r="F337" s="138" t="s">
        <v>25</v>
      </c>
      <c r="G337" s="79" t="n">
        <v>5510060912</v>
      </c>
      <c r="H337" s="80" t="s">
        <v>107</v>
      </c>
      <c r="I337" s="141" t="n">
        <f aca="false">SUM(J337:P337)</f>
        <v>17683600</v>
      </c>
      <c r="J337" s="141" t="n">
        <v>17683800</v>
      </c>
      <c r="K337" s="74" t="n">
        <v>0</v>
      </c>
      <c r="L337" s="74"/>
      <c r="M337" s="74"/>
      <c r="N337" s="74"/>
      <c r="O337" s="141" t="n">
        <v>-200</v>
      </c>
      <c r="P337" s="142"/>
    </row>
    <row r="338" customFormat="false" ht="32.8" hidden="false" customHeight="false" outlineLevel="0" collapsed="false">
      <c r="B338" s="86"/>
      <c r="C338" s="30" t="s">
        <v>157</v>
      </c>
      <c r="D338" s="30" t="n">
        <v>919</v>
      </c>
      <c r="E338" s="138" t="s">
        <v>23</v>
      </c>
      <c r="F338" s="138" t="s">
        <v>25</v>
      </c>
      <c r="G338" s="79" t="n">
        <v>5520000000</v>
      </c>
      <c r="H338" s="80"/>
      <c r="I338" s="141" t="n">
        <f aca="false">SUM(J338:P338)</f>
        <v>960600</v>
      </c>
      <c r="J338" s="141" t="n">
        <f aca="false">J339</f>
        <v>686100</v>
      </c>
      <c r="K338" s="74" t="n">
        <f aca="false">K339</f>
        <v>274500</v>
      </c>
      <c r="L338" s="74" t="n">
        <f aca="false">L339</f>
        <v>0</v>
      </c>
      <c r="M338" s="74" t="n">
        <f aca="false">M339</f>
        <v>0</v>
      </c>
      <c r="N338" s="74" t="n">
        <f aca="false">N339</f>
        <v>0</v>
      </c>
      <c r="O338" s="141" t="n">
        <f aca="false">O339</f>
        <v>0</v>
      </c>
      <c r="P338" s="142" t="n">
        <f aca="false">P339</f>
        <v>0</v>
      </c>
    </row>
    <row r="339" customFormat="false" ht="119.25" hidden="false" customHeight="true" outlineLevel="0" collapsed="false">
      <c r="B339" s="86"/>
      <c r="C339" s="30" t="s">
        <v>158</v>
      </c>
      <c r="D339" s="30" t="n">
        <v>919</v>
      </c>
      <c r="E339" s="138" t="s">
        <v>23</v>
      </c>
      <c r="F339" s="138" t="s">
        <v>25</v>
      </c>
      <c r="G339" s="79" t="n">
        <v>5520061650</v>
      </c>
      <c r="H339" s="80"/>
      <c r="I339" s="141" t="n">
        <f aca="false">SUM(J339:P339)</f>
        <v>960600</v>
      </c>
      <c r="J339" s="141" t="n">
        <f aca="false">J340</f>
        <v>686100</v>
      </c>
      <c r="K339" s="74" t="n">
        <f aca="false">K340</f>
        <v>274500</v>
      </c>
      <c r="L339" s="74" t="n">
        <f aca="false">L340</f>
        <v>0</v>
      </c>
      <c r="M339" s="74" t="n">
        <f aca="false">M340</f>
        <v>0</v>
      </c>
      <c r="N339" s="74" t="n">
        <f aca="false">N340</f>
        <v>0</v>
      </c>
      <c r="O339" s="141" t="n">
        <f aca="false">O340</f>
        <v>0</v>
      </c>
      <c r="P339" s="142" t="n">
        <f aca="false">P340</f>
        <v>0</v>
      </c>
    </row>
    <row r="340" s="113" customFormat="true" ht="32.8" hidden="false" customHeight="false" outlineLevel="0" collapsed="false">
      <c r="A340" s="96"/>
      <c r="B340" s="86"/>
      <c r="C340" s="30" t="s">
        <v>103</v>
      </c>
      <c r="D340" s="30" t="n">
        <v>919</v>
      </c>
      <c r="E340" s="138" t="s">
        <v>23</v>
      </c>
      <c r="F340" s="138" t="s">
        <v>25</v>
      </c>
      <c r="G340" s="79" t="n">
        <v>5520061650</v>
      </c>
      <c r="H340" s="80" t="s">
        <v>104</v>
      </c>
      <c r="I340" s="141" t="n">
        <f aca="false">SUM(J340:P340)</f>
        <v>960600</v>
      </c>
      <c r="J340" s="141" t="n">
        <v>686100</v>
      </c>
      <c r="K340" s="74" t="n">
        <v>274500</v>
      </c>
      <c r="L340" s="74"/>
      <c r="M340" s="74"/>
      <c r="N340" s="74"/>
      <c r="O340" s="141"/>
      <c r="P340" s="142"/>
      <c r="Q340" s="99"/>
      <c r="R340" s="99"/>
      <c r="S340" s="99"/>
      <c r="T340" s="99"/>
      <c r="U340" s="99"/>
      <c r="V340" s="99"/>
      <c r="W340" s="99"/>
      <c r="X340" s="99"/>
      <c r="Y340" s="99"/>
      <c r="Z340" s="99"/>
      <c r="AA340" s="99"/>
      <c r="AB340" s="99"/>
      <c r="AC340" s="99"/>
      <c r="AD340" s="99"/>
      <c r="AE340" s="99"/>
      <c r="AF340" s="99"/>
      <c r="AG340" s="99"/>
      <c r="AH340" s="99"/>
      <c r="AI340" s="99"/>
      <c r="AJ340" s="99"/>
      <c r="AK340" s="99"/>
      <c r="AL340" s="99"/>
      <c r="AM340" s="99"/>
      <c r="AN340" s="99"/>
      <c r="AO340" s="99"/>
      <c r="AP340" s="99"/>
      <c r="AQ340" s="99"/>
      <c r="AR340" s="99"/>
      <c r="AS340" s="99"/>
      <c r="AT340" s="99"/>
      <c r="AU340" s="99"/>
      <c r="AV340" s="99"/>
      <c r="AW340" s="99"/>
      <c r="AX340" s="99"/>
      <c r="AY340" s="99"/>
      <c r="AZ340" s="99"/>
      <c r="BA340" s="99"/>
      <c r="BB340" s="99"/>
      <c r="BC340" s="99"/>
      <c r="BD340" s="99"/>
      <c r="BE340" s="99"/>
      <c r="BF340" s="99"/>
      <c r="BG340" s="99"/>
      <c r="BH340" s="99"/>
      <c r="BI340" s="99"/>
      <c r="BJ340" s="99"/>
      <c r="BK340" s="99"/>
      <c r="BL340" s="99"/>
      <c r="BM340" s="99"/>
      <c r="BN340" s="99"/>
      <c r="BO340" s="99"/>
      <c r="BP340" s="99"/>
      <c r="BQ340" s="99"/>
      <c r="BR340" s="99"/>
      <c r="BS340" s="99"/>
      <c r="BT340" s="99"/>
      <c r="BU340" s="99"/>
      <c r="BV340" s="99"/>
      <c r="BW340" s="99"/>
      <c r="BX340" s="99"/>
      <c r="BY340" s="99"/>
      <c r="BZ340" s="99"/>
      <c r="CA340" s="99"/>
      <c r="CB340" s="99"/>
      <c r="CC340" s="99"/>
      <c r="CD340" s="99"/>
      <c r="CE340" s="99"/>
      <c r="CF340" s="99"/>
      <c r="CG340" s="99"/>
      <c r="CH340" s="99"/>
      <c r="CI340" s="99"/>
      <c r="CJ340" s="99"/>
      <c r="CK340" s="99"/>
      <c r="CL340" s="99"/>
      <c r="CM340" s="99"/>
      <c r="CN340" s="99"/>
      <c r="CO340" s="99"/>
      <c r="CP340" s="99"/>
      <c r="CQ340" s="99"/>
      <c r="CR340" s="99"/>
      <c r="CS340" s="99"/>
      <c r="CT340" s="99"/>
      <c r="CU340" s="99"/>
      <c r="CV340" s="99"/>
      <c r="CW340" s="99"/>
      <c r="CX340" s="99"/>
      <c r="CY340" s="99"/>
      <c r="CZ340" s="99"/>
      <c r="DA340" s="99"/>
      <c r="DB340" s="99"/>
      <c r="DC340" s="99"/>
      <c r="DD340" s="99"/>
      <c r="DE340" s="99"/>
      <c r="DF340" s="99"/>
      <c r="DG340" s="99"/>
      <c r="DH340" s="99"/>
      <c r="DI340" s="99"/>
      <c r="DJ340" s="99"/>
      <c r="DK340" s="99"/>
      <c r="DL340" s="99"/>
      <c r="DM340" s="99"/>
      <c r="DN340" s="99"/>
      <c r="DO340" s="99"/>
      <c r="DP340" s="99"/>
      <c r="DQ340" s="99"/>
      <c r="DR340" s="99"/>
      <c r="DS340" s="99"/>
      <c r="DT340" s="99"/>
      <c r="DU340" s="99"/>
      <c r="DV340" s="99"/>
      <c r="DW340" s="99"/>
      <c r="DX340" s="99"/>
      <c r="DY340" s="99"/>
      <c r="DZ340" s="99"/>
      <c r="EA340" s="99"/>
      <c r="EB340" s="99"/>
      <c r="EC340" s="99"/>
      <c r="ED340" s="99"/>
      <c r="EE340" s="99"/>
      <c r="EF340" s="99"/>
      <c r="EG340" s="99"/>
      <c r="EH340" s="99"/>
      <c r="EI340" s="99"/>
      <c r="EJ340" s="99"/>
      <c r="EK340" s="99"/>
      <c r="EL340" s="99"/>
      <c r="EM340" s="99"/>
      <c r="EN340" s="99"/>
      <c r="EO340" s="99"/>
      <c r="EP340" s="99"/>
      <c r="EQ340" s="99"/>
      <c r="ER340" s="99"/>
      <c r="ES340" s="99"/>
      <c r="ET340" s="99"/>
      <c r="EU340" s="99"/>
      <c r="EV340" s="99"/>
      <c r="EW340" s="99"/>
      <c r="EX340" s="99"/>
      <c r="EY340" s="99"/>
      <c r="EZ340" s="99"/>
      <c r="FA340" s="99"/>
      <c r="FB340" s="99"/>
      <c r="FC340" s="99"/>
      <c r="FD340" s="99"/>
      <c r="FE340" s="99"/>
      <c r="FF340" s="99"/>
      <c r="FG340" s="99"/>
      <c r="FH340" s="99"/>
      <c r="FI340" s="99"/>
      <c r="FJ340" s="99"/>
      <c r="FK340" s="99"/>
      <c r="FL340" s="99"/>
      <c r="FM340" s="99"/>
      <c r="FN340" s="99"/>
      <c r="FO340" s="99"/>
      <c r="FP340" s="99"/>
      <c r="FQ340" s="99"/>
      <c r="FR340" s="99"/>
      <c r="FS340" s="99"/>
      <c r="FT340" s="99"/>
      <c r="FU340" s="99"/>
      <c r="FV340" s="99"/>
      <c r="FW340" s="99"/>
      <c r="FX340" s="99"/>
      <c r="FY340" s="99"/>
      <c r="FZ340" s="99"/>
      <c r="GA340" s="99"/>
      <c r="GB340" s="99"/>
      <c r="GC340" s="99"/>
      <c r="GD340" s="99"/>
      <c r="GE340" s="99"/>
      <c r="GF340" s="99"/>
      <c r="GG340" s="99"/>
      <c r="GH340" s="99"/>
      <c r="GI340" s="99"/>
      <c r="GJ340" s="99"/>
      <c r="GK340" s="99"/>
      <c r="GL340" s="99"/>
      <c r="GM340" s="99"/>
      <c r="GN340" s="99"/>
      <c r="GO340" s="99"/>
      <c r="GP340" s="99"/>
      <c r="GQ340" s="99"/>
      <c r="GR340" s="99"/>
      <c r="GS340" s="99"/>
      <c r="GT340" s="99"/>
      <c r="GU340" s="99"/>
      <c r="GV340" s="99"/>
      <c r="GW340" s="99"/>
      <c r="GX340" s="99"/>
      <c r="GY340" s="99"/>
      <c r="GZ340" s="99"/>
      <c r="HA340" s="99"/>
      <c r="HB340" s="99"/>
      <c r="HC340" s="99"/>
      <c r="HD340" s="99"/>
      <c r="HE340" s="99"/>
      <c r="HF340" s="99"/>
      <c r="HG340" s="99"/>
      <c r="HH340" s="99"/>
      <c r="HI340" s="99"/>
      <c r="HJ340" s="99"/>
      <c r="HK340" s="99"/>
      <c r="HL340" s="99"/>
      <c r="HM340" s="99"/>
      <c r="HN340" s="99"/>
      <c r="HO340" s="99"/>
      <c r="HP340" s="99"/>
      <c r="HQ340" s="99"/>
      <c r="HR340" s="99"/>
      <c r="HS340" s="99"/>
      <c r="HT340" s="99"/>
      <c r="HU340" s="99"/>
      <c r="HV340" s="99"/>
      <c r="HW340" s="99"/>
      <c r="HX340" s="99"/>
      <c r="HY340" s="99"/>
      <c r="HZ340" s="99"/>
      <c r="IA340" s="99"/>
      <c r="IB340" s="99"/>
      <c r="IC340" s="99"/>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c r="NM340" s="1"/>
      <c r="NN340" s="1"/>
      <c r="NO340" s="1"/>
      <c r="NP340" s="1"/>
      <c r="NQ340" s="1"/>
      <c r="NR340" s="1"/>
      <c r="NS340" s="1"/>
      <c r="NT340" s="1"/>
      <c r="NU340" s="1"/>
      <c r="NV340" s="1"/>
      <c r="NW340" s="1"/>
      <c r="NX340" s="1"/>
      <c r="NY340" s="1"/>
      <c r="NZ340" s="1"/>
      <c r="OA340" s="1"/>
      <c r="OB340" s="1"/>
      <c r="OC340" s="1"/>
      <c r="OD340" s="1"/>
      <c r="OE340" s="1"/>
      <c r="OF340" s="1"/>
      <c r="OG340" s="1"/>
      <c r="OH340" s="1"/>
      <c r="OI340" s="1"/>
      <c r="OJ340" s="1"/>
      <c r="OK340" s="1"/>
      <c r="OL340" s="1"/>
      <c r="OM340" s="1"/>
      <c r="ON340" s="1"/>
      <c r="OO340" s="1"/>
      <c r="OP340" s="1"/>
      <c r="OQ340" s="1"/>
      <c r="OR340" s="1"/>
      <c r="OS340" s="1"/>
      <c r="OT340" s="1"/>
      <c r="OU340" s="1"/>
      <c r="OV340" s="1"/>
      <c r="OW340" s="1"/>
      <c r="OX340" s="1"/>
      <c r="OY340" s="1"/>
      <c r="OZ340" s="1"/>
      <c r="PA340" s="1"/>
      <c r="PB340" s="1"/>
      <c r="PC340" s="1"/>
      <c r="PD340" s="1"/>
      <c r="PE340" s="1"/>
      <c r="PF340" s="1"/>
      <c r="PG340" s="1"/>
      <c r="PH340" s="1"/>
      <c r="PI340" s="1"/>
      <c r="PJ340" s="1"/>
      <c r="PK340" s="1"/>
      <c r="PL340" s="1"/>
      <c r="PM340" s="1"/>
      <c r="PN340" s="1"/>
      <c r="PO340" s="1"/>
      <c r="PP340" s="1"/>
      <c r="PQ340" s="1"/>
      <c r="PR340" s="1"/>
      <c r="PS340" s="1"/>
      <c r="PT340" s="1"/>
      <c r="PU340" s="1"/>
      <c r="PV340" s="1"/>
      <c r="PW340" s="1"/>
      <c r="PX340" s="1"/>
      <c r="PY340" s="1"/>
      <c r="PZ340" s="1"/>
      <c r="QA340" s="1"/>
      <c r="QB340" s="1"/>
      <c r="QC340" s="1"/>
      <c r="QD340" s="1"/>
      <c r="QE340" s="1"/>
      <c r="QF340" s="1"/>
      <c r="QG340" s="1"/>
      <c r="QH340" s="1"/>
      <c r="QI340" s="1"/>
      <c r="QJ340" s="1"/>
      <c r="QK340" s="1"/>
      <c r="QL340" s="1"/>
      <c r="QM340" s="1"/>
      <c r="QN340" s="1"/>
      <c r="QO340" s="1"/>
      <c r="QP340" s="1"/>
      <c r="QQ340" s="1"/>
      <c r="QR340" s="1"/>
      <c r="QS340" s="1"/>
      <c r="QT340" s="1"/>
      <c r="QU340" s="1"/>
      <c r="QV340" s="1"/>
      <c r="QW340" s="1"/>
      <c r="QX340" s="1"/>
      <c r="QY340" s="1"/>
      <c r="QZ340" s="1"/>
      <c r="RA340" s="1"/>
      <c r="RB340" s="1"/>
      <c r="RC340" s="1"/>
      <c r="RD340" s="1"/>
      <c r="RE340" s="1"/>
      <c r="RF340" s="1"/>
      <c r="RG340" s="1"/>
      <c r="RH340" s="1"/>
      <c r="RI340" s="1"/>
      <c r="RJ340" s="1"/>
      <c r="RK340" s="1"/>
      <c r="RL340" s="1"/>
      <c r="RM340" s="1"/>
      <c r="RN340" s="1"/>
      <c r="RO340" s="1"/>
      <c r="RP340" s="1"/>
      <c r="RQ340" s="1"/>
      <c r="RR340" s="1"/>
      <c r="RS340" s="1"/>
      <c r="RT340" s="1"/>
      <c r="RU340" s="1"/>
      <c r="RV340" s="1"/>
      <c r="RW340" s="1"/>
      <c r="RX340" s="1"/>
      <c r="RY340" s="1"/>
      <c r="RZ340" s="1"/>
      <c r="SA340" s="1"/>
      <c r="SB340" s="1"/>
      <c r="SC340" s="1"/>
      <c r="SD340" s="1"/>
      <c r="SE340" s="1"/>
      <c r="SF340" s="1"/>
      <c r="SG340" s="1"/>
      <c r="SH340" s="1"/>
      <c r="SI340" s="1"/>
      <c r="SJ340" s="1"/>
      <c r="SK340" s="1"/>
      <c r="SL340" s="1"/>
      <c r="SM340" s="1"/>
      <c r="SN340" s="1"/>
      <c r="SO340" s="1"/>
      <c r="SP340" s="1"/>
      <c r="SQ340" s="1"/>
      <c r="SR340" s="1"/>
      <c r="SS340" s="1"/>
      <c r="ST340" s="1"/>
      <c r="SU340" s="1"/>
      <c r="SV340" s="1"/>
      <c r="SW340" s="1"/>
      <c r="SX340" s="1"/>
      <c r="SY340" s="1"/>
      <c r="SZ340" s="1"/>
      <c r="TA340" s="1"/>
      <c r="TB340" s="1"/>
      <c r="TC340" s="1"/>
      <c r="TD340" s="1"/>
      <c r="TE340" s="1"/>
      <c r="TF340" s="1"/>
      <c r="TG340" s="1"/>
      <c r="TH340" s="1"/>
      <c r="TI340" s="1"/>
      <c r="TJ340" s="1"/>
      <c r="TK340" s="1"/>
      <c r="TL340" s="1"/>
      <c r="TM340" s="1"/>
      <c r="TN340" s="1"/>
      <c r="TO340" s="1"/>
      <c r="TP340" s="1"/>
      <c r="TQ340" s="1"/>
      <c r="TR340" s="1"/>
      <c r="TS340" s="1"/>
      <c r="TT340" s="1"/>
      <c r="TU340" s="1"/>
      <c r="TV340" s="1"/>
      <c r="TW340" s="1"/>
      <c r="TX340" s="1"/>
      <c r="TY340" s="1"/>
      <c r="TZ340" s="1"/>
      <c r="UA340" s="1"/>
      <c r="UB340" s="1"/>
      <c r="UC340" s="1"/>
      <c r="UD340" s="1"/>
      <c r="UE340" s="1"/>
      <c r="UF340" s="1"/>
      <c r="UG340" s="1"/>
      <c r="UH340" s="1"/>
      <c r="UI340" s="1"/>
      <c r="UJ340" s="1"/>
      <c r="UK340" s="1"/>
      <c r="UL340" s="1"/>
      <c r="UM340" s="1"/>
      <c r="UN340" s="1"/>
      <c r="UO340" s="1"/>
      <c r="UP340" s="1"/>
      <c r="UQ340" s="1"/>
      <c r="UR340" s="1"/>
      <c r="US340" s="1"/>
      <c r="UT340" s="1"/>
      <c r="UU340" s="1"/>
      <c r="UV340" s="1"/>
      <c r="UW340" s="1"/>
      <c r="UX340" s="1"/>
      <c r="UY340" s="1"/>
      <c r="UZ340" s="1"/>
      <c r="VA340" s="1"/>
      <c r="VB340" s="1"/>
      <c r="VC340" s="1"/>
      <c r="VD340" s="1"/>
      <c r="VE340" s="1"/>
      <c r="VF340" s="1"/>
      <c r="VG340" s="1"/>
      <c r="VH340" s="1"/>
      <c r="VI340" s="1"/>
      <c r="VJ340" s="1"/>
      <c r="VK340" s="1"/>
      <c r="VL340" s="1"/>
      <c r="VM340" s="1"/>
      <c r="VN340" s="1"/>
      <c r="VO340" s="1"/>
      <c r="VP340" s="1"/>
      <c r="VQ340" s="1"/>
      <c r="VR340" s="1"/>
      <c r="VS340" s="1"/>
      <c r="VT340" s="1"/>
      <c r="VU340" s="1"/>
      <c r="VV340" s="1"/>
      <c r="VW340" s="1"/>
      <c r="VX340" s="1"/>
      <c r="VY340" s="1"/>
      <c r="VZ340" s="1"/>
      <c r="WA340" s="1"/>
      <c r="WB340" s="1"/>
      <c r="WC340" s="1"/>
      <c r="WD340" s="1"/>
      <c r="WE340" s="1"/>
      <c r="WF340" s="1"/>
      <c r="WG340" s="1"/>
      <c r="WH340" s="1"/>
      <c r="WI340" s="1"/>
      <c r="WJ340" s="1"/>
      <c r="WK340" s="1"/>
      <c r="WL340" s="1"/>
      <c r="WM340" s="1"/>
      <c r="WN340" s="1"/>
      <c r="WO340" s="1"/>
      <c r="WP340" s="1"/>
      <c r="WQ340" s="1"/>
      <c r="WR340" s="1"/>
      <c r="WS340" s="1"/>
      <c r="WT340" s="1"/>
      <c r="WU340" s="1"/>
      <c r="WV340" s="1"/>
      <c r="WW340" s="1"/>
      <c r="WX340" s="1"/>
      <c r="WY340" s="1"/>
      <c r="WZ340" s="1"/>
      <c r="XA340" s="1"/>
      <c r="XB340" s="1"/>
      <c r="XC340" s="1"/>
      <c r="XD340" s="1"/>
      <c r="XE340" s="1"/>
      <c r="XF340" s="1"/>
      <c r="XG340" s="1"/>
      <c r="XH340" s="1"/>
      <c r="XI340" s="1"/>
      <c r="XJ340" s="1"/>
      <c r="XK340" s="1"/>
      <c r="XL340" s="1"/>
      <c r="XM340" s="1"/>
      <c r="XN340" s="1"/>
      <c r="XO340" s="1"/>
      <c r="XP340" s="1"/>
      <c r="XQ340" s="1"/>
      <c r="XR340" s="1"/>
      <c r="XS340" s="1"/>
      <c r="XT340" s="1"/>
      <c r="XU340" s="1"/>
      <c r="XV340" s="1"/>
      <c r="XW340" s="1"/>
      <c r="XX340" s="1"/>
      <c r="XY340" s="1"/>
      <c r="XZ340" s="1"/>
      <c r="YA340" s="1"/>
      <c r="YB340" s="1"/>
      <c r="YC340" s="1"/>
      <c r="YD340" s="1"/>
      <c r="YE340" s="1"/>
      <c r="YF340" s="1"/>
      <c r="YG340" s="1"/>
      <c r="YH340" s="1"/>
      <c r="YI340" s="1"/>
      <c r="YJ340" s="1"/>
      <c r="YK340" s="1"/>
      <c r="YL340" s="1"/>
      <c r="YM340" s="1"/>
      <c r="YN340" s="1"/>
      <c r="YO340" s="1"/>
      <c r="YP340" s="1"/>
      <c r="YQ340" s="1"/>
      <c r="YR340" s="1"/>
      <c r="YS340" s="1"/>
      <c r="YT340" s="1"/>
      <c r="YU340" s="1"/>
      <c r="YV340" s="1"/>
      <c r="YW340" s="1"/>
      <c r="YX340" s="1"/>
      <c r="YY340" s="1"/>
      <c r="YZ340" s="1"/>
      <c r="ZA340" s="1"/>
      <c r="ZB340" s="1"/>
      <c r="ZC340" s="1"/>
      <c r="ZD340" s="1"/>
      <c r="ZE340" s="1"/>
      <c r="ZF340" s="1"/>
      <c r="ZG340" s="1"/>
      <c r="ZH340" s="1"/>
      <c r="ZI340" s="1"/>
      <c r="ZJ340" s="1"/>
      <c r="ZK340" s="1"/>
      <c r="ZL340" s="1"/>
      <c r="ZM340" s="1"/>
      <c r="ZN340" s="1"/>
      <c r="ZO340" s="1"/>
      <c r="ZP340" s="1"/>
      <c r="ZQ340" s="1"/>
      <c r="ZR340" s="1"/>
      <c r="ZS340" s="1"/>
      <c r="ZT340" s="1"/>
      <c r="ZU340" s="1"/>
      <c r="ZV340" s="1"/>
      <c r="ZW340" s="1"/>
      <c r="ZX340" s="1"/>
      <c r="ZY340" s="1"/>
      <c r="ZZ340" s="1"/>
      <c r="AAA340" s="1"/>
      <c r="AAB340" s="1"/>
      <c r="AAC340" s="1"/>
      <c r="AAD340" s="1"/>
      <c r="AAE340" s="1"/>
      <c r="AAF340" s="1"/>
      <c r="AAG340" s="1"/>
      <c r="AAH340" s="1"/>
      <c r="AAI340" s="1"/>
      <c r="AAJ340" s="1"/>
      <c r="AAK340" s="1"/>
      <c r="AAL340" s="1"/>
      <c r="AAM340" s="1"/>
      <c r="AAN340" s="1"/>
      <c r="AAO340" s="1"/>
      <c r="AAP340" s="1"/>
      <c r="AAQ340" s="1"/>
      <c r="AAR340" s="1"/>
      <c r="AAS340" s="1"/>
      <c r="AAT340" s="1"/>
      <c r="AAU340" s="1"/>
      <c r="AAV340" s="1"/>
      <c r="AAW340" s="1"/>
      <c r="AAX340" s="1"/>
      <c r="AAY340" s="1"/>
      <c r="AAZ340" s="1"/>
      <c r="ABA340" s="1"/>
      <c r="ABB340" s="1"/>
      <c r="ABC340" s="1"/>
      <c r="ABD340" s="1"/>
      <c r="ABE340" s="1"/>
      <c r="ABF340" s="1"/>
      <c r="ABG340" s="1"/>
      <c r="ABH340" s="1"/>
      <c r="ABI340" s="1"/>
      <c r="ABJ340" s="1"/>
      <c r="ABK340" s="1"/>
      <c r="ABL340" s="1"/>
      <c r="ABM340" s="1"/>
      <c r="ABN340" s="1"/>
      <c r="ABO340" s="1"/>
      <c r="ABP340" s="1"/>
      <c r="ABQ340" s="1"/>
      <c r="ABR340" s="1"/>
      <c r="ABS340" s="1"/>
      <c r="ABT340" s="1"/>
      <c r="ABU340" s="1"/>
      <c r="ABV340" s="1"/>
      <c r="ABW340" s="1"/>
      <c r="ABX340" s="1"/>
      <c r="ABY340" s="1"/>
      <c r="ABZ340" s="1"/>
      <c r="ACA340" s="1"/>
      <c r="ACB340" s="1"/>
      <c r="ACC340" s="1"/>
      <c r="ACD340" s="1"/>
      <c r="ACE340" s="1"/>
      <c r="ACF340" s="1"/>
      <c r="ACG340" s="1"/>
      <c r="ACH340" s="1"/>
      <c r="ACI340" s="1"/>
      <c r="ACJ340" s="1"/>
      <c r="ACK340" s="1"/>
      <c r="ACL340" s="1"/>
      <c r="ACM340" s="1"/>
      <c r="ACN340" s="1"/>
      <c r="ACO340" s="1"/>
      <c r="ACP340" s="1"/>
      <c r="ACQ340" s="1"/>
      <c r="ACR340" s="1"/>
      <c r="ACS340" s="1"/>
      <c r="ACT340" s="1"/>
      <c r="ACU340" s="1"/>
      <c r="ACV340" s="1"/>
      <c r="ACW340" s="1"/>
      <c r="ACX340" s="1"/>
      <c r="ACY340" s="1"/>
      <c r="ACZ340" s="1"/>
      <c r="ADA340" s="1"/>
      <c r="ADB340" s="1"/>
      <c r="ADC340" s="1"/>
      <c r="ADD340" s="1"/>
      <c r="ADE340" s="1"/>
      <c r="ADF340" s="1"/>
      <c r="ADG340" s="1"/>
      <c r="ADH340" s="1"/>
      <c r="ADI340" s="1"/>
      <c r="ADJ340" s="1"/>
      <c r="ADK340" s="1"/>
      <c r="ADL340" s="1"/>
      <c r="ADM340" s="1"/>
      <c r="ADN340" s="1"/>
      <c r="ADO340" s="1"/>
      <c r="ADP340" s="1"/>
      <c r="ADQ340" s="1"/>
      <c r="ADR340" s="1"/>
      <c r="ADS340" s="1"/>
      <c r="ADT340" s="1"/>
      <c r="ADU340" s="1"/>
      <c r="ADV340" s="1"/>
      <c r="ADW340" s="1"/>
      <c r="ADX340" s="1"/>
      <c r="ADY340" s="1"/>
      <c r="ADZ340" s="1"/>
      <c r="AEA340" s="1"/>
      <c r="AEB340" s="1"/>
      <c r="AEC340" s="1"/>
      <c r="AED340" s="1"/>
      <c r="AEE340" s="1"/>
      <c r="AEF340" s="1"/>
      <c r="AEG340" s="1"/>
      <c r="AEH340" s="1"/>
      <c r="AEI340" s="1"/>
      <c r="AEJ340" s="1"/>
      <c r="AEK340" s="1"/>
      <c r="AEL340" s="1"/>
      <c r="AEM340" s="1"/>
      <c r="AEN340" s="1"/>
      <c r="AEO340" s="1"/>
      <c r="AEP340" s="1"/>
      <c r="AEQ340" s="1"/>
      <c r="AER340" s="1"/>
      <c r="AES340" s="1"/>
      <c r="AET340" s="1"/>
      <c r="AEU340" s="1"/>
      <c r="AEV340" s="1"/>
      <c r="AEW340" s="1"/>
      <c r="AEX340" s="1"/>
      <c r="AEY340" s="1"/>
      <c r="AEZ340" s="1"/>
      <c r="AFA340" s="1"/>
      <c r="AFB340" s="1"/>
      <c r="AFC340" s="1"/>
      <c r="AFD340" s="1"/>
      <c r="AFE340" s="1"/>
      <c r="AFF340" s="1"/>
      <c r="AFG340" s="1"/>
      <c r="AFH340" s="1"/>
      <c r="AFI340" s="1"/>
      <c r="AFJ340" s="1"/>
      <c r="AFK340" s="1"/>
      <c r="AFL340" s="1"/>
      <c r="AFM340" s="1"/>
      <c r="AFN340" s="1"/>
      <c r="AFO340" s="1"/>
      <c r="AFP340" s="1"/>
      <c r="AFQ340" s="1"/>
      <c r="AFR340" s="1"/>
      <c r="AFS340" s="1"/>
      <c r="AFT340" s="1"/>
      <c r="AFU340" s="1"/>
      <c r="AFV340" s="1"/>
      <c r="AFW340" s="1"/>
      <c r="AFX340" s="1"/>
      <c r="AFY340" s="1"/>
      <c r="AFZ340" s="1"/>
      <c r="AGA340" s="1"/>
      <c r="AGB340" s="1"/>
      <c r="AGC340" s="1"/>
      <c r="AGD340" s="1"/>
      <c r="AGE340" s="1"/>
      <c r="AGF340" s="1"/>
      <c r="AGG340" s="1"/>
      <c r="AGH340" s="1"/>
      <c r="AGI340" s="1"/>
      <c r="AGJ340" s="1"/>
      <c r="AGK340" s="1"/>
      <c r="AGL340" s="1"/>
      <c r="AGM340" s="1"/>
      <c r="AGN340" s="1"/>
      <c r="AGO340" s="1"/>
      <c r="AGP340" s="1"/>
      <c r="AGQ340" s="1"/>
      <c r="AGR340" s="1"/>
      <c r="AGS340" s="1"/>
      <c r="AGT340" s="1"/>
      <c r="AGU340" s="1"/>
      <c r="AGV340" s="1"/>
      <c r="AGW340" s="1"/>
      <c r="AGX340" s="1"/>
      <c r="AGY340" s="1"/>
      <c r="AGZ340" s="1"/>
      <c r="AHA340" s="1"/>
      <c r="AHB340" s="1"/>
      <c r="AHC340" s="1"/>
      <c r="AHD340" s="1"/>
      <c r="AHE340" s="1"/>
      <c r="AHF340" s="1"/>
      <c r="AHG340" s="1"/>
      <c r="AHH340" s="1"/>
      <c r="AHI340" s="1"/>
      <c r="AHJ340" s="1"/>
      <c r="AHK340" s="1"/>
      <c r="AHL340" s="1"/>
      <c r="AHM340" s="1"/>
      <c r="AHN340" s="1"/>
      <c r="AHO340" s="1"/>
      <c r="AHP340" s="1"/>
      <c r="AHQ340" s="1"/>
      <c r="AHR340" s="1"/>
      <c r="AHS340" s="1"/>
      <c r="AHT340" s="1"/>
      <c r="AHU340" s="1"/>
      <c r="AHV340" s="1"/>
      <c r="AHW340" s="1"/>
      <c r="AHX340" s="1"/>
      <c r="AHY340" s="1"/>
      <c r="AHZ340" s="1"/>
      <c r="AIA340" s="1"/>
      <c r="AIB340" s="1"/>
      <c r="AIC340" s="1"/>
      <c r="AID340" s="1"/>
      <c r="AIE340" s="1"/>
      <c r="AIF340" s="1"/>
      <c r="AIG340" s="1"/>
      <c r="AIH340" s="1"/>
      <c r="AII340" s="1"/>
      <c r="AIJ340" s="1"/>
      <c r="AIK340" s="1"/>
      <c r="AIL340" s="1"/>
      <c r="AIM340" s="1"/>
      <c r="AIN340" s="1"/>
      <c r="AIO340" s="1"/>
      <c r="AIP340" s="1"/>
      <c r="AIQ340" s="1"/>
      <c r="AIR340" s="1"/>
      <c r="AIS340" s="1"/>
      <c r="AIT340" s="1"/>
      <c r="AIU340" s="1"/>
      <c r="AIV340" s="1"/>
      <c r="AIW340" s="1"/>
      <c r="AIX340" s="1"/>
      <c r="AIY340" s="1"/>
      <c r="AIZ340" s="1"/>
      <c r="AJA340" s="1"/>
      <c r="AJB340" s="1"/>
      <c r="AJC340" s="1"/>
      <c r="AJD340" s="1"/>
      <c r="AJE340" s="1"/>
      <c r="AJF340" s="1"/>
      <c r="AJG340" s="1"/>
      <c r="AJH340" s="1"/>
      <c r="AJI340" s="1"/>
      <c r="AJJ340" s="1"/>
      <c r="AJK340" s="1"/>
      <c r="AJL340" s="1"/>
      <c r="AJM340" s="1"/>
      <c r="AJN340" s="1"/>
      <c r="AJO340" s="1"/>
      <c r="AJP340" s="1"/>
      <c r="AJQ340" s="1"/>
      <c r="AJR340" s="1"/>
      <c r="AJS340" s="1"/>
      <c r="AJT340" s="1"/>
      <c r="AJU340" s="1"/>
      <c r="AJV340" s="1"/>
      <c r="AJW340" s="1"/>
      <c r="AJX340" s="1"/>
      <c r="AJY340" s="1"/>
      <c r="AJZ340" s="1"/>
      <c r="AKA340" s="1"/>
      <c r="AKB340" s="1"/>
      <c r="AKC340" s="1"/>
      <c r="AKD340" s="1"/>
      <c r="AKE340" s="1"/>
      <c r="AKF340" s="1"/>
      <c r="AKG340" s="1"/>
      <c r="AKH340" s="1"/>
      <c r="AKI340" s="1"/>
      <c r="AKJ340" s="1"/>
      <c r="AKK340" s="1"/>
      <c r="AKL340" s="1"/>
      <c r="AKM340" s="1"/>
      <c r="AKN340" s="1"/>
      <c r="AKO340" s="1"/>
      <c r="AKP340" s="1"/>
      <c r="AKQ340" s="1"/>
      <c r="AKR340" s="1"/>
      <c r="AKS340" s="1"/>
      <c r="AKT340" s="1"/>
      <c r="AKU340" s="1"/>
      <c r="AKV340" s="1"/>
      <c r="AKW340" s="1"/>
      <c r="AKX340" s="1"/>
      <c r="AKY340" s="1"/>
      <c r="AKZ340" s="1"/>
      <c r="ALA340" s="1"/>
      <c r="ALB340" s="1"/>
      <c r="ALC340" s="1"/>
      <c r="ALD340" s="1"/>
      <c r="ALE340" s="1"/>
      <c r="ALF340" s="1"/>
      <c r="ALG340" s="1"/>
      <c r="ALH340" s="1"/>
      <c r="ALI340" s="1"/>
      <c r="ALJ340" s="1"/>
      <c r="ALK340" s="1"/>
      <c r="ALL340" s="1"/>
      <c r="ALM340" s="1"/>
      <c r="ALN340" s="1"/>
      <c r="ALO340" s="1"/>
      <c r="ALP340" s="2"/>
      <c r="ALQ340" s="2"/>
      <c r="ALR340" s="2"/>
      <c r="ALS340" s="2"/>
      <c r="ALT340" s="2"/>
      <c r="ALU340" s="2"/>
      <c r="ALV340" s="2"/>
      <c r="ALW340" s="2"/>
      <c r="ALX340" s="2"/>
      <c r="ALY340" s="2"/>
      <c r="ALZ340" s="2"/>
      <c r="AMA340" s="2"/>
      <c r="AMB340" s="2"/>
      <c r="AMC340" s="2"/>
      <c r="AMD340" s="2"/>
      <c r="AME340" s="2"/>
      <c r="AMF340" s="2"/>
      <c r="AMG340" s="2"/>
      <c r="AMH340" s="2"/>
      <c r="AMI340" s="2"/>
      <c r="AMJ340" s="2"/>
      <c r="AMK340" s="2"/>
      <c r="AML340" s="2"/>
    </row>
    <row r="341" customFormat="false" ht="48.5" hidden="false" customHeight="false" outlineLevel="0" collapsed="false">
      <c r="A341" s="109"/>
      <c r="B341" s="144" t="s">
        <v>62</v>
      </c>
      <c r="C341" s="21" t="s">
        <v>384</v>
      </c>
      <c r="D341" s="21" t="n">
        <v>921</v>
      </c>
      <c r="E341" s="146"/>
      <c r="F341" s="146"/>
      <c r="G341" s="85"/>
      <c r="H341" s="86"/>
      <c r="I341" s="135" t="n">
        <f aca="false">SUM(J341:P341)</f>
        <v>20990600</v>
      </c>
      <c r="J341" s="135" t="n">
        <f aca="false">J342+J356</f>
        <v>22992600</v>
      </c>
      <c r="K341" s="72" t="n">
        <f aca="false">K342+K356</f>
        <v>-2989600</v>
      </c>
      <c r="L341" s="72" t="n">
        <f aca="false">L342+L356</f>
        <v>0</v>
      </c>
      <c r="M341" s="72" t="n">
        <f aca="false">M342+M356</f>
        <v>0</v>
      </c>
      <c r="N341" s="72" t="n">
        <f aca="false">N342+N356</f>
        <v>0</v>
      </c>
      <c r="O341" s="135" t="n">
        <f aca="false">O342+O356</f>
        <v>987600</v>
      </c>
      <c r="P341" s="136" t="n">
        <f aca="false">P342+P356</f>
        <v>0</v>
      </c>
      <c r="Q341" s="113"/>
      <c r="R341" s="113"/>
      <c r="S341" s="113"/>
      <c r="T341" s="113"/>
      <c r="U341" s="113"/>
      <c r="V341" s="113"/>
      <c r="W341" s="113"/>
      <c r="X341" s="113"/>
      <c r="Y341" s="113"/>
      <c r="Z341" s="113"/>
      <c r="AA341" s="113"/>
      <c r="AB341" s="113"/>
      <c r="AC341" s="113"/>
      <c r="AD341" s="113"/>
      <c r="AE341" s="113"/>
      <c r="AF341" s="113"/>
      <c r="AG341" s="113"/>
      <c r="AH341" s="113"/>
      <c r="AI341" s="113"/>
      <c r="AJ341" s="113"/>
      <c r="AK341" s="113"/>
      <c r="AL341" s="113"/>
      <c r="AM341" s="113"/>
      <c r="AN341" s="113"/>
      <c r="AO341" s="113"/>
      <c r="AP341" s="113"/>
      <c r="AQ341" s="113"/>
      <c r="AR341" s="113"/>
      <c r="AS341" s="113"/>
      <c r="AT341" s="113"/>
      <c r="AU341" s="113"/>
      <c r="AV341" s="113"/>
      <c r="AW341" s="113"/>
      <c r="AX341" s="113"/>
      <c r="AY341" s="113"/>
      <c r="AZ341" s="113"/>
      <c r="BA341" s="113"/>
      <c r="BB341" s="113"/>
      <c r="BC341" s="113"/>
      <c r="BD341" s="113"/>
      <c r="BE341" s="113"/>
      <c r="BF341" s="113"/>
      <c r="BG341" s="113"/>
      <c r="BH341" s="113"/>
      <c r="BI341" s="113"/>
      <c r="BJ341" s="113"/>
      <c r="BK341" s="113"/>
      <c r="BL341" s="113"/>
      <c r="BM341" s="113"/>
      <c r="BN341" s="113"/>
      <c r="BO341" s="113"/>
      <c r="BP341" s="113"/>
      <c r="BQ341" s="113"/>
      <c r="BR341" s="113"/>
      <c r="BS341" s="113"/>
      <c r="BT341" s="113"/>
      <c r="BU341" s="113"/>
      <c r="BV341" s="113"/>
      <c r="BW341" s="113"/>
      <c r="BX341" s="113"/>
      <c r="BY341" s="113"/>
      <c r="BZ341" s="113"/>
      <c r="CA341" s="113"/>
      <c r="CB341" s="113"/>
      <c r="CC341" s="113"/>
      <c r="CD341" s="113"/>
      <c r="CE341" s="113"/>
      <c r="CF341" s="113"/>
      <c r="CG341" s="113"/>
      <c r="CH341" s="113"/>
      <c r="CI341" s="113"/>
      <c r="CJ341" s="113"/>
      <c r="CK341" s="113"/>
      <c r="CL341" s="113"/>
      <c r="CM341" s="113"/>
      <c r="CN341" s="113"/>
      <c r="CO341" s="113"/>
      <c r="CP341" s="113"/>
      <c r="CQ341" s="113"/>
      <c r="CR341" s="113"/>
      <c r="CS341" s="113"/>
      <c r="CT341" s="113"/>
      <c r="CU341" s="113"/>
      <c r="CV341" s="113"/>
      <c r="CW341" s="113"/>
      <c r="CX341" s="113"/>
      <c r="CY341" s="113"/>
      <c r="CZ341" s="113"/>
      <c r="DA341" s="113"/>
      <c r="DB341" s="113"/>
      <c r="DC341" s="113"/>
      <c r="DD341" s="113"/>
      <c r="DE341" s="113"/>
      <c r="DF341" s="113"/>
      <c r="DG341" s="113"/>
      <c r="DH341" s="113"/>
      <c r="DI341" s="113"/>
      <c r="DJ341" s="113"/>
      <c r="DK341" s="113"/>
      <c r="DL341" s="113"/>
      <c r="DM341" s="113"/>
      <c r="DN341" s="113"/>
      <c r="DO341" s="113"/>
      <c r="DP341" s="113"/>
      <c r="DQ341" s="113"/>
      <c r="DR341" s="113"/>
      <c r="DS341" s="113"/>
      <c r="DT341" s="113"/>
      <c r="DU341" s="113"/>
      <c r="DV341" s="113"/>
      <c r="DW341" s="113"/>
      <c r="DX341" s="113"/>
      <c r="DY341" s="113"/>
      <c r="DZ341" s="113"/>
      <c r="EA341" s="113"/>
      <c r="EB341" s="113"/>
      <c r="EC341" s="113"/>
      <c r="ED341" s="113"/>
      <c r="EE341" s="113"/>
      <c r="EF341" s="113"/>
      <c r="EG341" s="113"/>
      <c r="EH341" s="113"/>
      <c r="EI341" s="113"/>
      <c r="EJ341" s="113"/>
      <c r="EK341" s="113"/>
      <c r="EL341" s="113"/>
      <c r="EM341" s="113"/>
      <c r="EN341" s="113"/>
      <c r="EO341" s="113"/>
      <c r="EP341" s="113"/>
      <c r="EQ341" s="113"/>
      <c r="ER341" s="113"/>
      <c r="ES341" s="113"/>
      <c r="ET341" s="113"/>
      <c r="EU341" s="113"/>
      <c r="EV341" s="113"/>
      <c r="EW341" s="113"/>
      <c r="EX341" s="113"/>
      <c r="EY341" s="113"/>
      <c r="EZ341" s="113"/>
      <c r="FA341" s="113"/>
      <c r="FB341" s="113"/>
      <c r="FC341" s="113"/>
      <c r="FD341" s="113"/>
      <c r="FE341" s="113"/>
      <c r="FF341" s="113"/>
      <c r="FG341" s="113"/>
      <c r="FH341" s="113"/>
      <c r="FI341" s="113"/>
      <c r="FJ341" s="113"/>
      <c r="FK341" s="113"/>
      <c r="FL341" s="113"/>
      <c r="FM341" s="113"/>
      <c r="FN341" s="113"/>
      <c r="FO341" s="113"/>
      <c r="FP341" s="113"/>
      <c r="FQ341" s="113"/>
      <c r="FR341" s="113"/>
      <c r="FS341" s="113"/>
      <c r="FT341" s="113"/>
      <c r="FU341" s="113"/>
      <c r="FV341" s="113"/>
      <c r="FW341" s="113"/>
      <c r="FX341" s="113"/>
      <c r="FY341" s="113"/>
      <c r="FZ341" s="113"/>
      <c r="GA341" s="113"/>
      <c r="GB341" s="113"/>
      <c r="GC341" s="113"/>
      <c r="GD341" s="113"/>
      <c r="GE341" s="113"/>
      <c r="GF341" s="113"/>
      <c r="GG341" s="113"/>
      <c r="GH341" s="113"/>
      <c r="GI341" s="113"/>
      <c r="GJ341" s="113"/>
      <c r="GK341" s="113"/>
      <c r="GL341" s="113"/>
      <c r="GM341" s="113"/>
      <c r="GN341" s="113"/>
      <c r="GO341" s="113"/>
      <c r="GP341" s="113"/>
      <c r="GQ341" s="113"/>
      <c r="GR341" s="113"/>
      <c r="GS341" s="113"/>
      <c r="GT341" s="113"/>
      <c r="GU341" s="113"/>
      <c r="GV341" s="113"/>
      <c r="GW341" s="113"/>
      <c r="GX341" s="113"/>
      <c r="GY341" s="113"/>
      <c r="GZ341" s="113"/>
      <c r="HA341" s="113"/>
      <c r="HB341" s="113"/>
      <c r="HC341" s="113"/>
      <c r="HD341" s="113"/>
      <c r="HE341" s="113"/>
      <c r="HF341" s="113"/>
      <c r="HG341" s="113"/>
      <c r="HH341" s="113"/>
      <c r="HI341" s="113"/>
      <c r="HJ341" s="113"/>
      <c r="HK341" s="113"/>
      <c r="HL341" s="113"/>
      <c r="HM341" s="113"/>
      <c r="HN341" s="113"/>
      <c r="HO341" s="113"/>
      <c r="HP341" s="113"/>
      <c r="HQ341" s="113"/>
      <c r="HR341" s="113"/>
      <c r="HS341" s="113"/>
      <c r="HT341" s="113"/>
      <c r="HU341" s="113"/>
      <c r="HV341" s="113"/>
      <c r="HW341" s="113"/>
      <c r="HX341" s="113"/>
      <c r="HY341" s="113"/>
      <c r="HZ341" s="113"/>
      <c r="IA341" s="113"/>
      <c r="IB341" s="113"/>
      <c r="IC341" s="113"/>
      <c r="ID341" s="113"/>
      <c r="IE341" s="113"/>
      <c r="IF341" s="113"/>
      <c r="IG341" s="113"/>
      <c r="IH341" s="113"/>
      <c r="II341" s="113"/>
      <c r="IJ341" s="113"/>
      <c r="IK341" s="113"/>
      <c r="IL341" s="113"/>
      <c r="IM341" s="113"/>
      <c r="IN341" s="113"/>
      <c r="IO341" s="113"/>
      <c r="IP341" s="113"/>
      <c r="IQ341" s="113"/>
      <c r="IR341" s="113"/>
      <c r="IS341" s="113"/>
      <c r="IT341" s="113"/>
      <c r="IU341" s="113"/>
      <c r="IV341" s="113"/>
      <c r="IW341" s="113"/>
      <c r="IX341" s="113"/>
      <c r="IY341" s="113"/>
      <c r="IZ341" s="113"/>
      <c r="JA341" s="113"/>
      <c r="JB341" s="113"/>
      <c r="JC341" s="113"/>
      <c r="JD341" s="113"/>
      <c r="JE341" s="113"/>
      <c r="JF341" s="113"/>
      <c r="JG341" s="113"/>
      <c r="JH341" s="113"/>
      <c r="JI341" s="113"/>
      <c r="JJ341" s="113"/>
      <c r="JK341" s="113"/>
      <c r="JL341" s="113"/>
      <c r="JM341" s="113"/>
      <c r="JN341" s="113"/>
      <c r="JO341" s="113"/>
      <c r="JP341" s="113"/>
      <c r="JQ341" s="113"/>
      <c r="JR341" s="113"/>
      <c r="JS341" s="113"/>
      <c r="JT341" s="113"/>
      <c r="JU341" s="113"/>
      <c r="JV341" s="113"/>
      <c r="JW341" s="113"/>
      <c r="JX341" s="113"/>
      <c r="JY341" s="113"/>
      <c r="JZ341" s="113"/>
      <c r="KA341" s="113"/>
      <c r="KB341" s="113"/>
      <c r="KC341" s="113"/>
      <c r="KD341" s="113"/>
      <c r="KE341" s="113"/>
      <c r="KF341" s="113"/>
      <c r="KG341" s="113"/>
      <c r="KH341" s="113"/>
      <c r="KI341" s="113"/>
      <c r="KJ341" s="113"/>
      <c r="KK341" s="113"/>
      <c r="KL341" s="113"/>
      <c r="KM341" s="113"/>
      <c r="KN341" s="113"/>
      <c r="KO341" s="113"/>
      <c r="KP341" s="113"/>
      <c r="KQ341" s="113"/>
      <c r="KR341" s="113"/>
      <c r="KS341" s="113"/>
      <c r="KT341" s="113"/>
      <c r="KU341" s="113"/>
      <c r="KV341" s="113"/>
      <c r="KW341" s="113"/>
      <c r="KX341" s="113"/>
      <c r="KY341" s="113"/>
      <c r="KZ341" s="113"/>
      <c r="LA341" s="113"/>
      <c r="LB341" s="113"/>
      <c r="LC341" s="113"/>
      <c r="LD341" s="113"/>
      <c r="LE341" s="113"/>
      <c r="LF341" s="113"/>
      <c r="LG341" s="113"/>
      <c r="LH341" s="113"/>
      <c r="LI341" s="113"/>
      <c r="LJ341" s="113"/>
      <c r="LK341" s="113"/>
      <c r="LL341" s="113"/>
      <c r="LM341" s="113"/>
      <c r="LN341" s="113"/>
      <c r="LO341" s="113"/>
      <c r="LP341" s="113"/>
      <c r="LQ341" s="113"/>
      <c r="LR341" s="113"/>
      <c r="LS341" s="113"/>
      <c r="LT341" s="113"/>
      <c r="LU341" s="113"/>
      <c r="LV341" s="113"/>
      <c r="LW341" s="113"/>
      <c r="LX341" s="113"/>
      <c r="LY341" s="113"/>
      <c r="LZ341" s="113"/>
      <c r="MA341" s="113"/>
      <c r="MB341" s="113"/>
      <c r="MC341" s="113"/>
      <c r="MD341" s="113"/>
      <c r="ME341" s="113"/>
      <c r="MF341" s="113"/>
      <c r="MG341" s="113"/>
      <c r="MH341" s="113"/>
      <c r="MI341" s="113"/>
      <c r="MJ341" s="113"/>
      <c r="MK341" s="113"/>
      <c r="ML341" s="113"/>
      <c r="MM341" s="113"/>
      <c r="MN341" s="113"/>
      <c r="MO341" s="113"/>
      <c r="MP341" s="113"/>
      <c r="MQ341" s="113"/>
      <c r="MR341" s="113"/>
      <c r="MS341" s="113"/>
      <c r="MT341" s="113"/>
      <c r="MU341" s="113"/>
      <c r="MV341" s="113"/>
      <c r="MW341" s="113"/>
      <c r="MX341" s="113"/>
      <c r="MY341" s="113"/>
      <c r="MZ341" s="113"/>
      <c r="NA341" s="113"/>
      <c r="NB341" s="113"/>
      <c r="NC341" s="113"/>
      <c r="ND341" s="113"/>
      <c r="NE341" s="113"/>
      <c r="NF341" s="113"/>
      <c r="NG341" s="113"/>
      <c r="NH341" s="113"/>
      <c r="NI341" s="113"/>
      <c r="NJ341" s="113"/>
      <c r="NK341" s="113"/>
      <c r="NL341" s="113"/>
      <c r="NM341" s="113"/>
      <c r="NN341" s="113"/>
      <c r="NO341" s="113"/>
      <c r="NP341" s="113"/>
      <c r="NQ341" s="113"/>
      <c r="NR341" s="113"/>
      <c r="NS341" s="113"/>
      <c r="NT341" s="113"/>
      <c r="NU341" s="113"/>
      <c r="NV341" s="113"/>
      <c r="NW341" s="113"/>
      <c r="NX341" s="113"/>
      <c r="NY341" s="113"/>
      <c r="NZ341" s="113"/>
      <c r="OA341" s="113"/>
      <c r="OB341" s="113"/>
      <c r="OC341" s="113"/>
      <c r="OD341" s="113"/>
      <c r="OE341" s="113"/>
      <c r="OF341" s="113"/>
      <c r="OG341" s="113"/>
      <c r="OH341" s="113"/>
      <c r="OI341" s="113"/>
      <c r="OJ341" s="113"/>
      <c r="OK341" s="113"/>
      <c r="OL341" s="113"/>
      <c r="OM341" s="113"/>
      <c r="ON341" s="113"/>
      <c r="OO341" s="113"/>
      <c r="OP341" s="113"/>
      <c r="OQ341" s="113"/>
      <c r="OR341" s="113"/>
      <c r="OS341" s="113"/>
      <c r="OT341" s="113"/>
      <c r="OU341" s="113"/>
      <c r="OV341" s="113"/>
      <c r="OW341" s="113"/>
      <c r="OX341" s="113"/>
      <c r="OY341" s="113"/>
      <c r="OZ341" s="113"/>
      <c r="PA341" s="113"/>
      <c r="PB341" s="113"/>
      <c r="PC341" s="113"/>
      <c r="PD341" s="113"/>
      <c r="PE341" s="113"/>
      <c r="PF341" s="113"/>
      <c r="PG341" s="113"/>
      <c r="PH341" s="113"/>
      <c r="PI341" s="113"/>
      <c r="PJ341" s="113"/>
      <c r="PK341" s="113"/>
      <c r="PL341" s="113"/>
      <c r="PM341" s="113"/>
      <c r="PN341" s="113"/>
      <c r="PO341" s="113"/>
      <c r="PP341" s="113"/>
      <c r="PQ341" s="113"/>
      <c r="PR341" s="113"/>
      <c r="PS341" s="113"/>
      <c r="PT341" s="113"/>
      <c r="PU341" s="113"/>
      <c r="PV341" s="113"/>
      <c r="PW341" s="113"/>
      <c r="PX341" s="113"/>
      <c r="PY341" s="113"/>
      <c r="PZ341" s="113"/>
      <c r="QA341" s="113"/>
      <c r="QB341" s="113"/>
      <c r="QC341" s="113"/>
      <c r="QD341" s="113"/>
      <c r="QE341" s="113"/>
      <c r="QF341" s="113"/>
      <c r="QG341" s="113"/>
      <c r="QH341" s="113"/>
      <c r="QI341" s="113"/>
      <c r="QJ341" s="113"/>
      <c r="QK341" s="113"/>
      <c r="QL341" s="113"/>
      <c r="QM341" s="113"/>
      <c r="QN341" s="113"/>
      <c r="QO341" s="113"/>
      <c r="QP341" s="113"/>
      <c r="QQ341" s="113"/>
      <c r="QR341" s="113"/>
      <c r="QS341" s="113"/>
      <c r="QT341" s="113"/>
      <c r="QU341" s="113"/>
      <c r="QV341" s="113"/>
      <c r="QW341" s="113"/>
      <c r="QX341" s="113"/>
      <c r="QY341" s="113"/>
      <c r="QZ341" s="113"/>
      <c r="RA341" s="113"/>
      <c r="RB341" s="113"/>
      <c r="RC341" s="113"/>
      <c r="RD341" s="113"/>
      <c r="RE341" s="113"/>
      <c r="RF341" s="113"/>
      <c r="RG341" s="113"/>
      <c r="RH341" s="113"/>
      <c r="RI341" s="113"/>
      <c r="RJ341" s="113"/>
      <c r="RK341" s="113"/>
      <c r="RL341" s="113"/>
      <c r="RM341" s="113"/>
      <c r="RN341" s="113"/>
      <c r="RO341" s="113"/>
      <c r="RP341" s="113"/>
      <c r="RQ341" s="113"/>
      <c r="RR341" s="113"/>
      <c r="RS341" s="113"/>
      <c r="RT341" s="113"/>
      <c r="RU341" s="113"/>
      <c r="RV341" s="113"/>
      <c r="RW341" s="113"/>
      <c r="RX341" s="113"/>
      <c r="RY341" s="113"/>
      <c r="RZ341" s="113"/>
      <c r="SA341" s="113"/>
      <c r="SB341" s="113"/>
      <c r="SC341" s="113"/>
      <c r="SD341" s="113"/>
      <c r="SE341" s="113"/>
      <c r="SF341" s="113"/>
      <c r="SG341" s="113"/>
      <c r="SH341" s="113"/>
      <c r="SI341" s="113"/>
      <c r="SJ341" s="113"/>
      <c r="SK341" s="113"/>
      <c r="SL341" s="113"/>
      <c r="SM341" s="113"/>
      <c r="SN341" s="113"/>
      <c r="SO341" s="113"/>
      <c r="SP341" s="113"/>
      <c r="SQ341" s="113"/>
      <c r="SR341" s="113"/>
      <c r="SS341" s="113"/>
      <c r="ST341" s="113"/>
      <c r="SU341" s="113"/>
      <c r="SV341" s="113"/>
      <c r="SW341" s="113"/>
      <c r="SX341" s="113"/>
      <c r="SY341" s="113"/>
      <c r="SZ341" s="113"/>
      <c r="TA341" s="113"/>
      <c r="TB341" s="113"/>
      <c r="TC341" s="113"/>
      <c r="TD341" s="113"/>
      <c r="TE341" s="113"/>
      <c r="TF341" s="113"/>
      <c r="TG341" s="113"/>
      <c r="TH341" s="113"/>
      <c r="TI341" s="113"/>
      <c r="TJ341" s="113"/>
      <c r="TK341" s="113"/>
      <c r="TL341" s="113"/>
      <c r="TM341" s="113"/>
      <c r="TN341" s="113"/>
      <c r="TO341" s="113"/>
      <c r="TP341" s="113"/>
      <c r="TQ341" s="113"/>
      <c r="TR341" s="113"/>
      <c r="TS341" s="113"/>
      <c r="TT341" s="113"/>
      <c r="TU341" s="113"/>
      <c r="TV341" s="113"/>
      <c r="TW341" s="113"/>
      <c r="TX341" s="113"/>
      <c r="TY341" s="113"/>
      <c r="TZ341" s="113"/>
      <c r="UA341" s="113"/>
      <c r="UB341" s="113"/>
      <c r="UC341" s="113"/>
      <c r="UD341" s="113"/>
      <c r="UE341" s="113"/>
      <c r="UF341" s="113"/>
      <c r="UG341" s="113"/>
      <c r="UH341" s="113"/>
      <c r="UI341" s="113"/>
      <c r="UJ341" s="113"/>
      <c r="UK341" s="113"/>
      <c r="UL341" s="113"/>
      <c r="UM341" s="113"/>
      <c r="UN341" s="113"/>
      <c r="UO341" s="113"/>
      <c r="UP341" s="113"/>
      <c r="UQ341" s="113"/>
      <c r="UR341" s="113"/>
      <c r="US341" s="113"/>
      <c r="UT341" s="113"/>
      <c r="UU341" s="113"/>
      <c r="UV341" s="113"/>
      <c r="UW341" s="113"/>
      <c r="UX341" s="113"/>
      <c r="UY341" s="113"/>
      <c r="UZ341" s="113"/>
      <c r="VA341" s="113"/>
      <c r="VB341" s="113"/>
      <c r="VC341" s="113"/>
      <c r="VD341" s="113"/>
      <c r="VE341" s="113"/>
      <c r="VF341" s="113"/>
      <c r="VG341" s="113"/>
      <c r="VH341" s="113"/>
      <c r="VI341" s="113"/>
      <c r="VJ341" s="113"/>
      <c r="VK341" s="113"/>
      <c r="VL341" s="113"/>
      <c r="VM341" s="113"/>
      <c r="VN341" s="113"/>
      <c r="VO341" s="113"/>
      <c r="VP341" s="113"/>
      <c r="VQ341" s="113"/>
      <c r="VR341" s="113"/>
      <c r="VS341" s="113"/>
      <c r="VT341" s="113"/>
      <c r="VU341" s="113"/>
      <c r="VV341" s="113"/>
      <c r="VW341" s="113"/>
      <c r="VX341" s="113"/>
      <c r="VY341" s="113"/>
      <c r="VZ341" s="113"/>
      <c r="WA341" s="113"/>
      <c r="WB341" s="113"/>
      <c r="WC341" s="113"/>
      <c r="WD341" s="113"/>
      <c r="WE341" s="113"/>
      <c r="WF341" s="113"/>
      <c r="WG341" s="113"/>
      <c r="WH341" s="113"/>
      <c r="WI341" s="113"/>
      <c r="WJ341" s="113"/>
      <c r="WK341" s="113"/>
      <c r="WL341" s="113"/>
      <c r="WM341" s="113"/>
      <c r="WN341" s="113"/>
      <c r="WO341" s="113"/>
      <c r="WP341" s="113"/>
      <c r="WQ341" s="113"/>
      <c r="WR341" s="113"/>
      <c r="WS341" s="113"/>
      <c r="WT341" s="113"/>
      <c r="WU341" s="113"/>
      <c r="WV341" s="113"/>
      <c r="WW341" s="113"/>
      <c r="WX341" s="113"/>
      <c r="WY341" s="113"/>
      <c r="WZ341" s="113"/>
      <c r="XA341" s="113"/>
      <c r="XB341" s="113"/>
      <c r="XC341" s="113"/>
      <c r="XD341" s="113"/>
      <c r="XE341" s="113"/>
      <c r="XF341" s="113"/>
      <c r="XG341" s="113"/>
      <c r="XH341" s="113"/>
      <c r="XI341" s="113"/>
      <c r="XJ341" s="113"/>
      <c r="XK341" s="113"/>
      <c r="XL341" s="113"/>
      <c r="XM341" s="113"/>
      <c r="XN341" s="113"/>
      <c r="XO341" s="113"/>
      <c r="XP341" s="113"/>
      <c r="XQ341" s="113"/>
      <c r="XR341" s="113"/>
      <c r="XS341" s="113"/>
      <c r="XT341" s="113"/>
      <c r="XU341" s="113"/>
      <c r="XV341" s="113"/>
      <c r="XW341" s="113"/>
      <c r="XX341" s="113"/>
      <c r="XY341" s="113"/>
      <c r="XZ341" s="113"/>
      <c r="YA341" s="113"/>
      <c r="YB341" s="113"/>
      <c r="YC341" s="113"/>
      <c r="YD341" s="113"/>
      <c r="YE341" s="113"/>
      <c r="YF341" s="113"/>
      <c r="YG341" s="113"/>
      <c r="YH341" s="113"/>
      <c r="YI341" s="113"/>
      <c r="YJ341" s="113"/>
      <c r="YK341" s="113"/>
      <c r="YL341" s="113"/>
      <c r="YM341" s="113"/>
      <c r="YN341" s="113"/>
      <c r="YO341" s="113"/>
      <c r="YP341" s="113"/>
      <c r="YQ341" s="113"/>
      <c r="YR341" s="113"/>
      <c r="YS341" s="113"/>
      <c r="YT341" s="113"/>
      <c r="YU341" s="113"/>
      <c r="YV341" s="113"/>
      <c r="YW341" s="113"/>
      <c r="YX341" s="113"/>
      <c r="YY341" s="113"/>
      <c r="YZ341" s="113"/>
      <c r="ZA341" s="113"/>
      <c r="ZB341" s="113"/>
      <c r="ZC341" s="113"/>
      <c r="ZD341" s="113"/>
      <c r="ZE341" s="113"/>
      <c r="ZF341" s="113"/>
      <c r="ZG341" s="113"/>
      <c r="ZH341" s="113"/>
      <c r="ZI341" s="113"/>
      <c r="ZJ341" s="113"/>
      <c r="ZK341" s="113"/>
      <c r="ZL341" s="113"/>
      <c r="ZM341" s="113"/>
      <c r="ZN341" s="113"/>
      <c r="ZO341" s="113"/>
      <c r="ZP341" s="113"/>
      <c r="ZQ341" s="113"/>
      <c r="ZR341" s="113"/>
      <c r="ZS341" s="113"/>
      <c r="ZT341" s="113"/>
      <c r="ZU341" s="113"/>
      <c r="ZV341" s="113"/>
      <c r="ZW341" s="113"/>
      <c r="ZX341" s="113"/>
      <c r="ZY341" s="113"/>
      <c r="ZZ341" s="113"/>
      <c r="AAA341" s="113"/>
      <c r="AAB341" s="113"/>
      <c r="AAC341" s="113"/>
      <c r="AAD341" s="113"/>
      <c r="AAE341" s="113"/>
      <c r="AAF341" s="113"/>
      <c r="AAG341" s="113"/>
      <c r="AAH341" s="113"/>
      <c r="AAI341" s="113"/>
      <c r="AAJ341" s="113"/>
      <c r="AAK341" s="113"/>
      <c r="AAL341" s="113"/>
      <c r="AAM341" s="113"/>
      <c r="AAN341" s="113"/>
      <c r="AAO341" s="113"/>
      <c r="AAP341" s="113"/>
      <c r="AAQ341" s="113"/>
      <c r="AAR341" s="113"/>
      <c r="AAS341" s="113"/>
      <c r="AAT341" s="113"/>
      <c r="AAU341" s="113"/>
      <c r="AAV341" s="113"/>
      <c r="AAW341" s="113"/>
      <c r="AAX341" s="113"/>
      <c r="AAY341" s="113"/>
      <c r="AAZ341" s="113"/>
      <c r="ABA341" s="113"/>
      <c r="ABB341" s="113"/>
      <c r="ABC341" s="113"/>
      <c r="ABD341" s="113"/>
      <c r="ABE341" s="113"/>
      <c r="ABF341" s="113"/>
      <c r="ABG341" s="113"/>
      <c r="ABH341" s="113"/>
      <c r="ABI341" s="113"/>
      <c r="ABJ341" s="113"/>
      <c r="ABK341" s="113"/>
      <c r="ABL341" s="113"/>
      <c r="ABM341" s="113"/>
      <c r="ABN341" s="113"/>
      <c r="ABO341" s="113"/>
      <c r="ABP341" s="113"/>
      <c r="ABQ341" s="113"/>
      <c r="ABR341" s="113"/>
      <c r="ABS341" s="113"/>
      <c r="ABT341" s="113"/>
      <c r="ABU341" s="113"/>
      <c r="ABV341" s="113"/>
      <c r="ABW341" s="113"/>
      <c r="ABX341" s="113"/>
      <c r="ABY341" s="113"/>
      <c r="ABZ341" s="113"/>
      <c r="ACA341" s="113"/>
      <c r="ACB341" s="113"/>
      <c r="ACC341" s="113"/>
      <c r="ACD341" s="113"/>
      <c r="ACE341" s="113"/>
      <c r="ACF341" s="113"/>
      <c r="ACG341" s="113"/>
      <c r="ACH341" s="113"/>
      <c r="ACI341" s="113"/>
      <c r="ACJ341" s="113"/>
      <c r="ACK341" s="113"/>
      <c r="ACL341" s="113"/>
      <c r="ACM341" s="113"/>
      <c r="ACN341" s="113"/>
      <c r="ACO341" s="113"/>
      <c r="ACP341" s="113"/>
      <c r="ACQ341" s="113"/>
      <c r="ACR341" s="113"/>
      <c r="ACS341" s="113"/>
      <c r="ACT341" s="113"/>
      <c r="ACU341" s="113"/>
      <c r="ACV341" s="113"/>
      <c r="ACW341" s="113"/>
      <c r="ACX341" s="113"/>
      <c r="ACY341" s="113"/>
      <c r="ACZ341" s="113"/>
      <c r="ADA341" s="113"/>
      <c r="ADB341" s="113"/>
      <c r="ADC341" s="113"/>
      <c r="ADD341" s="113"/>
      <c r="ADE341" s="113"/>
      <c r="ADF341" s="113"/>
      <c r="ADG341" s="113"/>
      <c r="ADH341" s="113"/>
      <c r="ADI341" s="113"/>
      <c r="ADJ341" s="113"/>
      <c r="ADK341" s="113"/>
      <c r="ADL341" s="113"/>
      <c r="ADM341" s="113"/>
      <c r="ADN341" s="113"/>
      <c r="ADO341" s="113"/>
      <c r="ADP341" s="113"/>
      <c r="ADQ341" s="113"/>
      <c r="ADR341" s="113"/>
      <c r="ADS341" s="113"/>
      <c r="ADT341" s="113"/>
      <c r="ADU341" s="113"/>
      <c r="ADV341" s="113"/>
      <c r="ADW341" s="113"/>
      <c r="ADX341" s="113"/>
      <c r="ADY341" s="113"/>
      <c r="ADZ341" s="113"/>
      <c r="AEA341" s="113"/>
      <c r="AEB341" s="113"/>
      <c r="AEC341" s="113"/>
      <c r="AED341" s="113"/>
      <c r="AEE341" s="113"/>
      <c r="AEF341" s="113"/>
      <c r="AEG341" s="113"/>
      <c r="AEH341" s="113"/>
      <c r="AEI341" s="113"/>
      <c r="AEJ341" s="113"/>
      <c r="AEK341" s="113"/>
      <c r="AEL341" s="113"/>
      <c r="AEM341" s="113"/>
      <c r="AEN341" s="113"/>
      <c r="AEO341" s="113"/>
      <c r="AEP341" s="113"/>
      <c r="AEQ341" s="113"/>
      <c r="AER341" s="113"/>
      <c r="AES341" s="113"/>
      <c r="AET341" s="113"/>
      <c r="AEU341" s="113"/>
      <c r="AEV341" s="113"/>
      <c r="AEW341" s="113"/>
      <c r="AEX341" s="113"/>
      <c r="AEY341" s="113"/>
      <c r="AEZ341" s="113"/>
      <c r="AFA341" s="113"/>
      <c r="AFB341" s="113"/>
      <c r="AFC341" s="113"/>
      <c r="AFD341" s="113"/>
      <c r="AFE341" s="113"/>
      <c r="AFF341" s="113"/>
      <c r="AFG341" s="113"/>
      <c r="AFH341" s="113"/>
      <c r="AFI341" s="113"/>
      <c r="AFJ341" s="113"/>
      <c r="AFK341" s="113"/>
      <c r="AFL341" s="113"/>
      <c r="AFM341" s="113"/>
      <c r="AFN341" s="113"/>
      <c r="AFO341" s="113"/>
      <c r="AFP341" s="113"/>
      <c r="AFQ341" s="113"/>
      <c r="AFR341" s="113"/>
      <c r="AFS341" s="113"/>
      <c r="AFT341" s="113"/>
      <c r="AFU341" s="113"/>
      <c r="AFV341" s="113"/>
      <c r="AFW341" s="113"/>
      <c r="AFX341" s="113"/>
      <c r="AFY341" s="113"/>
      <c r="AFZ341" s="113"/>
      <c r="AGA341" s="113"/>
      <c r="AGB341" s="113"/>
      <c r="AGC341" s="113"/>
      <c r="AGD341" s="113"/>
      <c r="AGE341" s="113"/>
      <c r="AGF341" s="113"/>
      <c r="AGG341" s="113"/>
      <c r="AGH341" s="113"/>
      <c r="AGI341" s="113"/>
      <c r="AGJ341" s="113"/>
      <c r="AGK341" s="113"/>
      <c r="AGL341" s="113"/>
      <c r="AGM341" s="113"/>
      <c r="AGN341" s="113"/>
      <c r="AGO341" s="113"/>
      <c r="AGP341" s="113"/>
      <c r="AGQ341" s="113"/>
      <c r="AGR341" s="113"/>
      <c r="AGS341" s="113"/>
      <c r="AGT341" s="113"/>
      <c r="AGU341" s="113"/>
      <c r="AGV341" s="113"/>
      <c r="AGW341" s="113"/>
      <c r="AGX341" s="113"/>
      <c r="AGY341" s="113"/>
      <c r="AGZ341" s="113"/>
      <c r="AHA341" s="113"/>
      <c r="AHB341" s="113"/>
      <c r="AHC341" s="113"/>
      <c r="AHD341" s="113"/>
      <c r="AHE341" s="113"/>
      <c r="AHF341" s="113"/>
      <c r="AHG341" s="113"/>
      <c r="AHH341" s="113"/>
      <c r="AHI341" s="113"/>
      <c r="AHJ341" s="113"/>
      <c r="AHK341" s="113"/>
      <c r="AHL341" s="113"/>
      <c r="AHM341" s="113"/>
      <c r="AHN341" s="113"/>
      <c r="AHO341" s="113"/>
      <c r="AHP341" s="113"/>
      <c r="AHQ341" s="113"/>
      <c r="AHR341" s="113"/>
      <c r="AHS341" s="113"/>
      <c r="AHT341" s="113"/>
      <c r="AHU341" s="113"/>
      <c r="AHV341" s="113"/>
      <c r="AHW341" s="113"/>
      <c r="AHX341" s="113"/>
      <c r="AHY341" s="113"/>
      <c r="AHZ341" s="113"/>
      <c r="AIA341" s="113"/>
      <c r="AIB341" s="113"/>
      <c r="AIC341" s="113"/>
      <c r="AID341" s="113"/>
      <c r="AIE341" s="113"/>
      <c r="AIF341" s="113"/>
      <c r="AIG341" s="113"/>
      <c r="AIH341" s="113"/>
      <c r="AII341" s="113"/>
      <c r="AIJ341" s="113"/>
      <c r="AIK341" s="113"/>
      <c r="AIL341" s="113"/>
      <c r="AIM341" s="113"/>
      <c r="AIN341" s="113"/>
      <c r="AIO341" s="113"/>
      <c r="AIP341" s="113"/>
      <c r="AIQ341" s="113"/>
      <c r="AIR341" s="113"/>
      <c r="AIS341" s="113"/>
      <c r="AIT341" s="113"/>
      <c r="AIU341" s="113"/>
      <c r="AIV341" s="113"/>
      <c r="AIW341" s="113"/>
      <c r="AIX341" s="113"/>
      <c r="AIY341" s="113"/>
      <c r="AIZ341" s="113"/>
      <c r="AJA341" s="113"/>
      <c r="AJB341" s="113"/>
      <c r="AJC341" s="113"/>
      <c r="AJD341" s="113"/>
      <c r="AJE341" s="113"/>
      <c r="AJF341" s="113"/>
      <c r="AJG341" s="113"/>
      <c r="AJH341" s="113"/>
      <c r="AJI341" s="113"/>
      <c r="AJJ341" s="113"/>
      <c r="AJK341" s="113"/>
      <c r="AJL341" s="113"/>
      <c r="AJM341" s="113"/>
      <c r="AJN341" s="113"/>
      <c r="AJO341" s="113"/>
      <c r="AJP341" s="113"/>
      <c r="AJQ341" s="113"/>
      <c r="AJR341" s="113"/>
      <c r="AJS341" s="113"/>
      <c r="AJT341" s="113"/>
      <c r="AJU341" s="113"/>
      <c r="AJV341" s="113"/>
      <c r="AJW341" s="113"/>
      <c r="AJX341" s="113"/>
      <c r="AJY341" s="113"/>
      <c r="AJZ341" s="113"/>
      <c r="AKA341" s="113"/>
      <c r="AKB341" s="113"/>
      <c r="AKC341" s="113"/>
      <c r="AKD341" s="113"/>
      <c r="AKE341" s="113"/>
      <c r="AKF341" s="113"/>
      <c r="AKG341" s="113"/>
      <c r="AKH341" s="113"/>
      <c r="AKI341" s="113"/>
      <c r="AKJ341" s="113"/>
      <c r="AKK341" s="113"/>
      <c r="AKL341" s="113"/>
      <c r="AKM341" s="113"/>
      <c r="AKN341" s="113"/>
      <c r="AKO341" s="113"/>
      <c r="AKP341" s="113"/>
      <c r="AKQ341" s="113"/>
      <c r="AKR341" s="113"/>
      <c r="AKS341" s="113"/>
      <c r="AKT341" s="113"/>
      <c r="AKU341" s="113"/>
      <c r="AKV341" s="113"/>
      <c r="AKW341" s="113"/>
      <c r="AKX341" s="113"/>
      <c r="AKY341" s="113"/>
      <c r="AKZ341" s="113"/>
      <c r="ALA341" s="113"/>
      <c r="ALB341" s="113"/>
      <c r="ALC341" s="113"/>
      <c r="ALD341" s="113"/>
      <c r="ALE341" s="113"/>
      <c r="ALF341" s="113"/>
      <c r="ALG341" s="113"/>
      <c r="ALH341" s="113"/>
      <c r="ALI341" s="113"/>
      <c r="ALJ341" s="113"/>
      <c r="ALK341" s="113"/>
      <c r="ALL341" s="113"/>
      <c r="ALM341" s="113"/>
      <c r="ALN341" s="113"/>
      <c r="ALO341" s="33"/>
      <c r="ALP341" s="33"/>
      <c r="ALQ341" s="33"/>
      <c r="ALR341" s="33"/>
      <c r="ALS341" s="33"/>
      <c r="ALT341" s="33"/>
      <c r="ALU341" s="33"/>
      <c r="ALV341" s="33"/>
      <c r="ALW341" s="33"/>
      <c r="ALX341" s="33"/>
      <c r="ALY341" s="33"/>
      <c r="ALZ341" s="33"/>
      <c r="AMA341" s="33"/>
      <c r="AMB341" s="33"/>
      <c r="AMC341" s="33"/>
      <c r="AMD341" s="33"/>
      <c r="AME341" s="33"/>
      <c r="AMF341" s="33"/>
      <c r="AMG341" s="33"/>
      <c r="AMH341" s="33"/>
      <c r="AMI341" s="33"/>
      <c r="AMJ341" s="33"/>
      <c r="AMK341" s="33"/>
      <c r="AML341" s="113"/>
    </row>
    <row r="342" customFormat="false" ht="17.6" hidden="false" customHeight="false" outlineLevel="0" collapsed="false">
      <c r="B342" s="86"/>
      <c r="C342" s="30" t="s">
        <v>15</v>
      </c>
      <c r="D342" s="30" t="n">
        <v>921</v>
      </c>
      <c r="E342" s="138" t="s">
        <v>16</v>
      </c>
      <c r="F342" s="138" t="s">
        <v>83</v>
      </c>
      <c r="G342" s="79"/>
      <c r="H342" s="80"/>
      <c r="I342" s="141" t="n">
        <f aca="false">SUM(J342:P342)</f>
        <v>20990600</v>
      </c>
      <c r="J342" s="141" t="n">
        <f aca="false">J343</f>
        <v>17636900</v>
      </c>
      <c r="K342" s="74" t="n">
        <f aca="false">K343</f>
        <v>2366100</v>
      </c>
      <c r="L342" s="74" t="n">
        <f aca="false">L343</f>
        <v>0</v>
      </c>
      <c r="M342" s="74" t="n">
        <f aca="false">M343</f>
        <v>0</v>
      </c>
      <c r="N342" s="74" t="n">
        <f aca="false">N343</f>
        <v>0</v>
      </c>
      <c r="O342" s="141" t="n">
        <f aca="false">O343</f>
        <v>987600</v>
      </c>
      <c r="P342" s="142" t="n">
        <f aca="false">P343</f>
        <v>0</v>
      </c>
    </row>
    <row r="343" customFormat="false" ht="17.6" hidden="false" customHeight="false" outlineLevel="0" collapsed="false">
      <c r="B343" s="86"/>
      <c r="C343" s="30" t="s">
        <v>31</v>
      </c>
      <c r="D343" s="30" t="n">
        <v>921</v>
      </c>
      <c r="E343" s="138" t="s">
        <v>16</v>
      </c>
      <c r="F343" s="138" t="s">
        <v>32</v>
      </c>
      <c r="G343" s="79"/>
      <c r="H343" s="80"/>
      <c r="I343" s="141" t="n">
        <f aca="false">SUM(J343:P343)</f>
        <v>20990600</v>
      </c>
      <c r="J343" s="141" t="n">
        <f aca="false">J344+J353</f>
        <v>17636900</v>
      </c>
      <c r="K343" s="74" t="n">
        <f aca="false">K344+K353</f>
        <v>2366100</v>
      </c>
      <c r="L343" s="74" t="n">
        <f aca="false">L344+L353</f>
        <v>0</v>
      </c>
      <c r="M343" s="74" t="n">
        <f aca="false">M344+M353</f>
        <v>0</v>
      </c>
      <c r="N343" s="74" t="n">
        <f aca="false">N344+N353</f>
        <v>0</v>
      </c>
      <c r="O343" s="141" t="n">
        <f aca="false">O344+O353</f>
        <v>987600</v>
      </c>
      <c r="P343" s="142" t="n">
        <f aca="false">P344+P353</f>
        <v>0</v>
      </c>
    </row>
    <row r="344" customFormat="false" ht="32.8" hidden="false" customHeight="false" outlineLevel="0" collapsed="false">
      <c r="B344" s="86"/>
      <c r="C344" s="30" t="s">
        <v>97</v>
      </c>
      <c r="D344" s="30" t="n">
        <v>921</v>
      </c>
      <c r="E344" s="138" t="s">
        <v>16</v>
      </c>
      <c r="F344" s="138" t="s">
        <v>32</v>
      </c>
      <c r="G344" s="79" t="n">
        <v>5000000000</v>
      </c>
      <c r="H344" s="80"/>
      <c r="I344" s="141" t="n">
        <f aca="false">SUM(J344:P344)</f>
        <v>19123000</v>
      </c>
      <c r="J344" s="141" t="n">
        <f aca="false">J345+J350</f>
        <v>16106000</v>
      </c>
      <c r="K344" s="74" t="n">
        <f aca="false">K345+K350</f>
        <v>3017000</v>
      </c>
      <c r="L344" s="74" t="n">
        <f aca="false">L345+L350</f>
        <v>0</v>
      </c>
      <c r="M344" s="74" t="n">
        <f aca="false">M345+M350</f>
        <v>0</v>
      </c>
      <c r="N344" s="74" t="n">
        <f aca="false">N345+N350</f>
        <v>0</v>
      </c>
      <c r="O344" s="141" t="n">
        <f aca="false">O345+O350</f>
        <v>0</v>
      </c>
      <c r="P344" s="142" t="n">
        <f aca="false">P345+P350</f>
        <v>0</v>
      </c>
    </row>
    <row r="345" customFormat="false" ht="32.8" hidden="false" customHeight="false" outlineLevel="0" collapsed="false">
      <c r="B345" s="86"/>
      <c r="C345" s="30" t="s">
        <v>105</v>
      </c>
      <c r="D345" s="30" t="n">
        <v>921</v>
      </c>
      <c r="E345" s="138" t="s">
        <v>16</v>
      </c>
      <c r="F345" s="138" t="s">
        <v>32</v>
      </c>
      <c r="G345" s="79" t="n">
        <v>5020000000</v>
      </c>
      <c r="H345" s="80"/>
      <c r="I345" s="141" t="n">
        <f aca="false">SUM(J345:P345)</f>
        <v>17583000</v>
      </c>
      <c r="J345" s="141" t="n">
        <f aca="false">J346</f>
        <v>13306000</v>
      </c>
      <c r="K345" s="74" t="n">
        <f aca="false">K346</f>
        <v>4277000</v>
      </c>
      <c r="L345" s="74" t="n">
        <f aca="false">L346</f>
        <v>0</v>
      </c>
      <c r="M345" s="74" t="n">
        <f aca="false">M346</f>
        <v>0</v>
      </c>
      <c r="N345" s="74" t="n">
        <f aca="false">N346</f>
        <v>0</v>
      </c>
      <c r="O345" s="141" t="n">
        <f aca="false">O346</f>
        <v>0</v>
      </c>
      <c r="P345" s="142" t="n">
        <f aca="false">P346</f>
        <v>0</v>
      </c>
    </row>
    <row r="346" customFormat="false" ht="30.8" hidden="false" customHeight="true" outlineLevel="0" collapsed="false">
      <c r="B346" s="86"/>
      <c r="C346" s="30" t="s">
        <v>99</v>
      </c>
      <c r="D346" s="30" t="n">
        <v>921</v>
      </c>
      <c r="E346" s="138" t="s">
        <v>16</v>
      </c>
      <c r="F346" s="138" t="s">
        <v>32</v>
      </c>
      <c r="G346" s="79" t="n">
        <v>5020000190</v>
      </c>
      <c r="H346" s="80"/>
      <c r="I346" s="141" t="n">
        <f aca="false">SUM(J346:P346)</f>
        <v>17583000</v>
      </c>
      <c r="J346" s="141" t="n">
        <f aca="false">J347+J348+J349</f>
        <v>13306000</v>
      </c>
      <c r="K346" s="74" t="n">
        <f aca="false">K347+K348+K349</f>
        <v>4277000</v>
      </c>
      <c r="L346" s="74" t="n">
        <f aca="false">L347+L348+L349</f>
        <v>0</v>
      </c>
      <c r="M346" s="74" t="n">
        <f aca="false">M347+M348+M349</f>
        <v>0</v>
      </c>
      <c r="N346" s="74" t="n">
        <f aca="false">N347+N348+N349</f>
        <v>0</v>
      </c>
      <c r="O346" s="141" t="n">
        <f aca="false">O347+O348+O349</f>
        <v>0</v>
      </c>
      <c r="P346" s="142" t="n">
        <f aca="false">P347+P348+P349</f>
        <v>0</v>
      </c>
    </row>
    <row r="347" customFormat="false" ht="64.15" hidden="false" customHeight="false" outlineLevel="0" collapsed="false">
      <c r="B347" s="86"/>
      <c r="C347" s="30" t="s">
        <v>100</v>
      </c>
      <c r="D347" s="30" t="n">
        <v>921</v>
      </c>
      <c r="E347" s="138" t="s">
        <v>16</v>
      </c>
      <c r="F347" s="138" t="s">
        <v>32</v>
      </c>
      <c r="G347" s="79" t="n">
        <v>5020000190</v>
      </c>
      <c r="H347" s="80" t="s">
        <v>101</v>
      </c>
      <c r="I347" s="141" t="n">
        <f aca="false">SUM(J347:P347)</f>
        <v>17574600</v>
      </c>
      <c r="J347" s="141" t="n">
        <v>13299600</v>
      </c>
      <c r="K347" s="74" t="n">
        <v>4275000</v>
      </c>
      <c r="L347" s="74"/>
      <c r="M347" s="74"/>
      <c r="N347" s="74"/>
      <c r="O347" s="141"/>
      <c r="P347" s="142"/>
    </row>
    <row r="348" s="159" customFormat="true" ht="32.8" hidden="true" customHeight="false" outlineLevel="0" collapsed="false">
      <c r="A348" s="147"/>
      <c r="B348" s="148"/>
      <c r="C348" s="149" t="s">
        <v>103</v>
      </c>
      <c r="D348" s="149" t="n">
        <v>921</v>
      </c>
      <c r="E348" s="151" t="s">
        <v>16</v>
      </c>
      <c r="F348" s="151" t="s">
        <v>32</v>
      </c>
      <c r="G348" s="152" t="n">
        <v>5020000190</v>
      </c>
      <c r="H348" s="153" t="s">
        <v>104</v>
      </c>
      <c r="I348" s="154" t="n">
        <f aca="false">SUM(J348:P348)</f>
        <v>0</v>
      </c>
      <c r="J348" s="154" t="n">
        <v>0</v>
      </c>
      <c r="K348" s="155"/>
      <c r="L348" s="155"/>
      <c r="M348" s="155"/>
      <c r="N348" s="155"/>
      <c r="O348" s="155"/>
      <c r="P348" s="156"/>
      <c r="Q348" s="157"/>
      <c r="R348" s="157"/>
      <c r="S348" s="157"/>
      <c r="T348" s="157"/>
      <c r="U348" s="157"/>
      <c r="V348" s="157"/>
      <c r="W348" s="157"/>
      <c r="X348" s="157"/>
      <c r="Y348" s="157"/>
      <c r="Z348" s="157"/>
      <c r="AA348" s="157"/>
      <c r="AB348" s="157"/>
      <c r="AC348" s="157"/>
      <c r="AD348" s="157"/>
      <c r="AE348" s="157"/>
      <c r="AF348" s="157"/>
      <c r="AG348" s="157"/>
      <c r="AH348" s="157"/>
      <c r="AI348" s="157"/>
      <c r="AJ348" s="157"/>
      <c r="AK348" s="157"/>
      <c r="AL348" s="157"/>
      <c r="AM348" s="157"/>
      <c r="AN348" s="157"/>
      <c r="AO348" s="157"/>
      <c r="AP348" s="157"/>
      <c r="AQ348" s="157"/>
      <c r="AR348" s="157"/>
      <c r="AS348" s="157"/>
      <c r="AT348" s="157"/>
      <c r="AU348" s="157"/>
      <c r="AV348" s="157"/>
      <c r="AW348" s="157"/>
      <c r="AX348" s="157"/>
      <c r="AY348" s="157"/>
      <c r="AZ348" s="157"/>
      <c r="BA348" s="157"/>
      <c r="BB348" s="157"/>
      <c r="BC348" s="157"/>
      <c r="BD348" s="157"/>
      <c r="BE348" s="157"/>
      <c r="BF348" s="157"/>
      <c r="BG348" s="157"/>
      <c r="BH348" s="157"/>
      <c r="BI348" s="157"/>
      <c r="BJ348" s="157"/>
      <c r="BK348" s="157"/>
      <c r="BL348" s="157"/>
      <c r="BM348" s="157"/>
      <c r="BN348" s="157"/>
      <c r="BO348" s="157"/>
      <c r="BP348" s="157"/>
      <c r="BQ348" s="157"/>
      <c r="BR348" s="157"/>
      <c r="BS348" s="157"/>
      <c r="BT348" s="157"/>
      <c r="BU348" s="157"/>
      <c r="BV348" s="157"/>
      <c r="BW348" s="157"/>
      <c r="BX348" s="157"/>
      <c r="BY348" s="157"/>
      <c r="BZ348" s="157"/>
      <c r="CA348" s="157"/>
      <c r="CB348" s="157"/>
      <c r="CC348" s="157"/>
      <c r="CD348" s="157"/>
      <c r="CE348" s="157"/>
      <c r="CF348" s="157"/>
      <c r="CG348" s="157"/>
      <c r="CH348" s="157"/>
      <c r="CI348" s="157"/>
      <c r="CJ348" s="157"/>
      <c r="CK348" s="157"/>
      <c r="CL348" s="157"/>
      <c r="CM348" s="157"/>
      <c r="CN348" s="157"/>
      <c r="CO348" s="157"/>
      <c r="CP348" s="157"/>
      <c r="CQ348" s="157"/>
      <c r="CR348" s="157"/>
      <c r="CS348" s="157"/>
      <c r="CT348" s="157"/>
      <c r="CU348" s="157"/>
      <c r="CV348" s="157"/>
      <c r="CW348" s="157"/>
      <c r="CX348" s="157"/>
      <c r="CY348" s="157"/>
      <c r="CZ348" s="157"/>
      <c r="DA348" s="157"/>
      <c r="DB348" s="157"/>
      <c r="DC348" s="157"/>
      <c r="DD348" s="157"/>
      <c r="DE348" s="157"/>
      <c r="DF348" s="157"/>
      <c r="DG348" s="157"/>
      <c r="DH348" s="157"/>
      <c r="DI348" s="157"/>
      <c r="DJ348" s="157"/>
      <c r="DK348" s="157"/>
      <c r="DL348" s="157"/>
      <c r="DM348" s="157"/>
      <c r="DN348" s="157"/>
      <c r="DO348" s="157"/>
      <c r="DP348" s="157"/>
      <c r="DQ348" s="157"/>
      <c r="DR348" s="157"/>
      <c r="DS348" s="157"/>
      <c r="DT348" s="157"/>
      <c r="DU348" s="157"/>
      <c r="DV348" s="157"/>
      <c r="DW348" s="157"/>
      <c r="DX348" s="157"/>
      <c r="DY348" s="157"/>
      <c r="DZ348" s="157"/>
      <c r="EA348" s="157"/>
      <c r="EB348" s="157"/>
      <c r="EC348" s="157"/>
      <c r="ED348" s="157"/>
      <c r="EE348" s="157"/>
      <c r="EF348" s="157"/>
      <c r="EG348" s="157"/>
      <c r="EH348" s="157"/>
      <c r="EI348" s="157"/>
      <c r="EJ348" s="157"/>
      <c r="EK348" s="157"/>
      <c r="EL348" s="157"/>
      <c r="EM348" s="157"/>
      <c r="EN348" s="157"/>
      <c r="EO348" s="157"/>
      <c r="EP348" s="157"/>
      <c r="EQ348" s="157"/>
      <c r="ER348" s="157"/>
      <c r="ES348" s="157"/>
      <c r="ET348" s="157"/>
      <c r="EU348" s="157"/>
      <c r="EV348" s="157"/>
      <c r="EW348" s="157"/>
      <c r="EX348" s="157"/>
      <c r="EY348" s="157"/>
      <c r="EZ348" s="157"/>
      <c r="FA348" s="157"/>
      <c r="FB348" s="157"/>
      <c r="FC348" s="157"/>
      <c r="FD348" s="157"/>
      <c r="FE348" s="157"/>
      <c r="FF348" s="157"/>
      <c r="FG348" s="157"/>
      <c r="FH348" s="157"/>
      <c r="FI348" s="157"/>
      <c r="FJ348" s="157"/>
      <c r="FK348" s="157"/>
      <c r="FL348" s="157"/>
      <c r="FM348" s="157"/>
      <c r="FN348" s="157"/>
      <c r="FO348" s="157"/>
      <c r="FP348" s="157"/>
      <c r="FQ348" s="157"/>
      <c r="FR348" s="157"/>
      <c r="FS348" s="157"/>
      <c r="FT348" s="157"/>
      <c r="FU348" s="157"/>
      <c r="FV348" s="157"/>
      <c r="FW348" s="157"/>
      <c r="FX348" s="157"/>
      <c r="FY348" s="157"/>
      <c r="FZ348" s="157"/>
      <c r="GA348" s="157"/>
      <c r="GB348" s="157"/>
      <c r="GC348" s="157"/>
      <c r="GD348" s="157"/>
      <c r="GE348" s="157"/>
      <c r="GF348" s="157"/>
      <c r="GG348" s="157"/>
      <c r="GH348" s="157"/>
      <c r="GI348" s="157"/>
      <c r="GJ348" s="157"/>
      <c r="GK348" s="157"/>
      <c r="GL348" s="157"/>
      <c r="GM348" s="157"/>
      <c r="GN348" s="157"/>
      <c r="GO348" s="157"/>
      <c r="GP348" s="157"/>
      <c r="GQ348" s="157"/>
      <c r="GR348" s="157"/>
      <c r="GS348" s="157"/>
      <c r="GT348" s="157"/>
      <c r="GU348" s="157"/>
      <c r="GV348" s="157"/>
      <c r="GW348" s="157"/>
      <c r="GX348" s="157"/>
      <c r="GY348" s="157"/>
      <c r="GZ348" s="157"/>
      <c r="HA348" s="157"/>
      <c r="HB348" s="157"/>
      <c r="HC348" s="157"/>
      <c r="HD348" s="157"/>
      <c r="HE348" s="157"/>
      <c r="HF348" s="157"/>
      <c r="HG348" s="157"/>
      <c r="HH348" s="157"/>
      <c r="HI348" s="157"/>
      <c r="HJ348" s="157"/>
      <c r="HK348" s="157"/>
      <c r="HL348" s="157"/>
      <c r="HM348" s="157"/>
      <c r="HN348" s="157"/>
      <c r="HO348" s="157"/>
      <c r="HP348" s="157"/>
      <c r="HQ348" s="157"/>
      <c r="HR348" s="157"/>
      <c r="HS348" s="157"/>
      <c r="HT348" s="157"/>
      <c r="HU348" s="157"/>
      <c r="HV348" s="157"/>
      <c r="HW348" s="157"/>
      <c r="HX348" s="157"/>
      <c r="HY348" s="157"/>
      <c r="HZ348" s="157"/>
      <c r="IA348" s="157"/>
      <c r="IB348" s="157"/>
      <c r="IC348" s="157"/>
      <c r="ID348" s="158"/>
      <c r="IE348" s="158"/>
      <c r="IF348" s="158"/>
      <c r="IG348" s="158"/>
      <c r="IH348" s="158"/>
      <c r="II348" s="158"/>
      <c r="IJ348" s="158"/>
      <c r="IK348" s="158"/>
      <c r="IL348" s="158"/>
      <c r="IM348" s="158"/>
      <c r="IN348" s="158"/>
      <c r="IO348" s="158"/>
      <c r="IP348" s="158"/>
      <c r="IQ348" s="158"/>
      <c r="IR348" s="158"/>
      <c r="IS348" s="158"/>
      <c r="IT348" s="158"/>
      <c r="IU348" s="158"/>
      <c r="IV348" s="158"/>
      <c r="IW348" s="158"/>
      <c r="IX348" s="158"/>
      <c r="IY348" s="158"/>
      <c r="IZ348" s="158"/>
      <c r="JA348" s="158"/>
      <c r="JB348" s="158"/>
      <c r="JC348" s="158"/>
      <c r="JD348" s="158"/>
      <c r="JE348" s="158"/>
      <c r="JF348" s="158"/>
      <c r="JG348" s="158"/>
      <c r="JH348" s="158"/>
      <c r="JI348" s="158"/>
      <c r="JJ348" s="158"/>
      <c r="JK348" s="158"/>
      <c r="JL348" s="158"/>
      <c r="JM348" s="158"/>
      <c r="JN348" s="158"/>
      <c r="JO348" s="158"/>
      <c r="JP348" s="158"/>
      <c r="JQ348" s="158"/>
      <c r="JR348" s="158"/>
      <c r="JS348" s="158"/>
      <c r="JT348" s="158"/>
      <c r="JU348" s="158"/>
      <c r="JV348" s="158"/>
      <c r="JW348" s="158"/>
      <c r="JX348" s="158"/>
      <c r="JY348" s="158"/>
      <c r="JZ348" s="158"/>
      <c r="KA348" s="158"/>
      <c r="KB348" s="158"/>
      <c r="KC348" s="158"/>
      <c r="KD348" s="158"/>
      <c r="KE348" s="158"/>
      <c r="KF348" s="158"/>
      <c r="KG348" s="158"/>
      <c r="KH348" s="158"/>
      <c r="KI348" s="158"/>
      <c r="KJ348" s="158"/>
      <c r="KK348" s="158"/>
      <c r="KL348" s="158"/>
      <c r="KM348" s="158"/>
      <c r="KN348" s="158"/>
      <c r="KO348" s="158"/>
      <c r="KP348" s="158"/>
      <c r="KQ348" s="158"/>
      <c r="KR348" s="158"/>
      <c r="KS348" s="158"/>
      <c r="KT348" s="158"/>
      <c r="KU348" s="158"/>
      <c r="KV348" s="158"/>
      <c r="KW348" s="158"/>
      <c r="KX348" s="158"/>
      <c r="KY348" s="158"/>
      <c r="KZ348" s="158"/>
      <c r="LA348" s="158"/>
      <c r="LB348" s="158"/>
      <c r="LC348" s="158"/>
      <c r="LD348" s="158"/>
      <c r="LE348" s="158"/>
      <c r="LF348" s="158"/>
      <c r="LG348" s="158"/>
      <c r="LH348" s="158"/>
      <c r="LI348" s="158"/>
      <c r="LJ348" s="158"/>
      <c r="LK348" s="158"/>
      <c r="LL348" s="158"/>
      <c r="LM348" s="158"/>
      <c r="LN348" s="158"/>
      <c r="LO348" s="158"/>
      <c r="LP348" s="158"/>
      <c r="LQ348" s="158"/>
      <c r="LR348" s="158"/>
      <c r="LS348" s="158"/>
      <c r="LT348" s="158"/>
      <c r="LU348" s="158"/>
      <c r="LV348" s="158"/>
      <c r="LW348" s="158"/>
      <c r="LX348" s="158"/>
      <c r="LY348" s="158"/>
      <c r="LZ348" s="158"/>
      <c r="MA348" s="158"/>
      <c r="MB348" s="158"/>
      <c r="MC348" s="158"/>
      <c r="MD348" s="158"/>
      <c r="ME348" s="158"/>
      <c r="MF348" s="158"/>
      <c r="MG348" s="158"/>
      <c r="MH348" s="158"/>
      <c r="MI348" s="158"/>
      <c r="MJ348" s="158"/>
      <c r="MK348" s="158"/>
      <c r="ML348" s="158"/>
      <c r="MM348" s="158"/>
      <c r="MN348" s="158"/>
      <c r="MO348" s="158"/>
      <c r="MP348" s="158"/>
      <c r="MQ348" s="158"/>
      <c r="MR348" s="158"/>
      <c r="MS348" s="158"/>
      <c r="MT348" s="158"/>
      <c r="MU348" s="158"/>
      <c r="MV348" s="158"/>
      <c r="MW348" s="158"/>
      <c r="MX348" s="158"/>
      <c r="MY348" s="158"/>
      <c r="MZ348" s="158"/>
      <c r="NA348" s="158"/>
      <c r="NB348" s="158"/>
      <c r="NC348" s="158"/>
      <c r="ND348" s="158"/>
      <c r="NE348" s="158"/>
      <c r="NF348" s="158"/>
      <c r="NG348" s="158"/>
      <c r="NH348" s="158"/>
      <c r="NI348" s="158"/>
      <c r="NJ348" s="158"/>
      <c r="NK348" s="158"/>
      <c r="NL348" s="158"/>
      <c r="NM348" s="158"/>
      <c r="NN348" s="158"/>
      <c r="NO348" s="158"/>
      <c r="NP348" s="158"/>
      <c r="NQ348" s="158"/>
      <c r="NR348" s="158"/>
      <c r="NS348" s="158"/>
      <c r="NT348" s="158"/>
      <c r="NU348" s="158"/>
      <c r="NV348" s="158"/>
      <c r="NW348" s="158"/>
      <c r="NX348" s="158"/>
      <c r="NY348" s="158"/>
      <c r="NZ348" s="158"/>
      <c r="OA348" s="158"/>
      <c r="OB348" s="158"/>
      <c r="OC348" s="158"/>
      <c r="OD348" s="158"/>
      <c r="OE348" s="158"/>
      <c r="OF348" s="158"/>
      <c r="OG348" s="158"/>
      <c r="OH348" s="158"/>
      <c r="OI348" s="158"/>
      <c r="OJ348" s="158"/>
      <c r="OK348" s="158"/>
      <c r="OL348" s="158"/>
      <c r="OM348" s="158"/>
      <c r="ON348" s="158"/>
      <c r="OO348" s="158"/>
      <c r="OP348" s="158"/>
      <c r="OQ348" s="158"/>
      <c r="OR348" s="158"/>
      <c r="OS348" s="158"/>
      <c r="OT348" s="158"/>
      <c r="OU348" s="158"/>
      <c r="OV348" s="158"/>
      <c r="OW348" s="158"/>
      <c r="OX348" s="158"/>
      <c r="OY348" s="158"/>
      <c r="OZ348" s="158"/>
      <c r="PA348" s="158"/>
      <c r="PB348" s="158"/>
      <c r="PC348" s="158"/>
      <c r="PD348" s="158"/>
      <c r="PE348" s="158"/>
      <c r="PF348" s="158"/>
      <c r="PG348" s="158"/>
      <c r="PH348" s="158"/>
      <c r="PI348" s="158"/>
      <c r="PJ348" s="158"/>
      <c r="PK348" s="158"/>
      <c r="PL348" s="158"/>
      <c r="PM348" s="158"/>
      <c r="PN348" s="158"/>
      <c r="PO348" s="158"/>
      <c r="PP348" s="158"/>
      <c r="PQ348" s="158"/>
      <c r="PR348" s="158"/>
      <c r="PS348" s="158"/>
      <c r="PT348" s="158"/>
      <c r="PU348" s="158"/>
      <c r="PV348" s="158"/>
      <c r="PW348" s="158"/>
      <c r="PX348" s="158"/>
      <c r="PY348" s="158"/>
      <c r="PZ348" s="158"/>
      <c r="QA348" s="158"/>
      <c r="QB348" s="158"/>
      <c r="QC348" s="158"/>
      <c r="QD348" s="158"/>
      <c r="QE348" s="158"/>
      <c r="QF348" s="158"/>
      <c r="QG348" s="158"/>
      <c r="QH348" s="158"/>
      <c r="QI348" s="158"/>
      <c r="QJ348" s="158"/>
      <c r="QK348" s="158"/>
      <c r="QL348" s="158"/>
      <c r="QM348" s="158"/>
      <c r="QN348" s="158"/>
      <c r="QO348" s="158"/>
      <c r="QP348" s="158"/>
      <c r="QQ348" s="158"/>
      <c r="QR348" s="158"/>
      <c r="QS348" s="158"/>
      <c r="QT348" s="158"/>
      <c r="QU348" s="158"/>
      <c r="QV348" s="158"/>
      <c r="QW348" s="158"/>
      <c r="QX348" s="158"/>
      <c r="QY348" s="158"/>
      <c r="QZ348" s="158"/>
      <c r="RA348" s="158"/>
      <c r="RB348" s="158"/>
      <c r="RC348" s="158"/>
      <c r="RD348" s="158"/>
      <c r="RE348" s="158"/>
      <c r="RF348" s="158"/>
      <c r="RG348" s="158"/>
      <c r="RH348" s="158"/>
      <c r="RI348" s="158"/>
      <c r="RJ348" s="158"/>
      <c r="RK348" s="158"/>
      <c r="RL348" s="158"/>
      <c r="RM348" s="158"/>
      <c r="RN348" s="158"/>
      <c r="RO348" s="158"/>
      <c r="RP348" s="158"/>
      <c r="RQ348" s="158"/>
      <c r="RR348" s="158"/>
      <c r="RS348" s="158"/>
      <c r="RT348" s="158"/>
      <c r="RU348" s="158"/>
      <c r="RV348" s="158"/>
      <c r="RW348" s="158"/>
      <c r="RX348" s="158"/>
      <c r="RY348" s="158"/>
      <c r="RZ348" s="158"/>
      <c r="SA348" s="158"/>
      <c r="SB348" s="158"/>
      <c r="SC348" s="158"/>
      <c r="SD348" s="158"/>
      <c r="SE348" s="158"/>
      <c r="SF348" s="158"/>
      <c r="SG348" s="158"/>
      <c r="SH348" s="158"/>
      <c r="SI348" s="158"/>
      <c r="SJ348" s="158"/>
      <c r="SK348" s="158"/>
      <c r="SL348" s="158"/>
      <c r="SM348" s="158"/>
      <c r="SN348" s="158"/>
      <c r="SO348" s="158"/>
      <c r="SP348" s="158"/>
      <c r="SQ348" s="158"/>
      <c r="SR348" s="158"/>
      <c r="SS348" s="158"/>
      <c r="ST348" s="158"/>
      <c r="SU348" s="158"/>
      <c r="SV348" s="158"/>
      <c r="SW348" s="158"/>
      <c r="SX348" s="158"/>
      <c r="SY348" s="158"/>
      <c r="SZ348" s="158"/>
      <c r="TA348" s="158"/>
      <c r="TB348" s="158"/>
      <c r="TC348" s="158"/>
      <c r="TD348" s="158"/>
      <c r="TE348" s="158"/>
      <c r="TF348" s="158"/>
      <c r="TG348" s="158"/>
      <c r="TH348" s="158"/>
      <c r="TI348" s="158"/>
      <c r="TJ348" s="158"/>
      <c r="TK348" s="158"/>
      <c r="TL348" s="158"/>
      <c r="TM348" s="158"/>
      <c r="TN348" s="158"/>
      <c r="TO348" s="158"/>
      <c r="TP348" s="158"/>
      <c r="TQ348" s="158"/>
      <c r="TR348" s="158"/>
      <c r="TS348" s="158"/>
      <c r="TT348" s="158"/>
      <c r="TU348" s="158"/>
      <c r="TV348" s="158"/>
      <c r="TW348" s="158"/>
      <c r="TX348" s="158"/>
      <c r="TY348" s="158"/>
      <c r="TZ348" s="158"/>
      <c r="UA348" s="158"/>
      <c r="UB348" s="158"/>
      <c r="UC348" s="158"/>
      <c r="UD348" s="158"/>
      <c r="UE348" s="158"/>
      <c r="UF348" s="158"/>
      <c r="UG348" s="158"/>
      <c r="UH348" s="158"/>
      <c r="UI348" s="158"/>
      <c r="UJ348" s="158"/>
      <c r="UK348" s="158"/>
      <c r="UL348" s="158"/>
      <c r="UM348" s="158"/>
      <c r="UN348" s="158"/>
      <c r="UO348" s="158"/>
      <c r="UP348" s="158"/>
      <c r="UQ348" s="158"/>
      <c r="UR348" s="158"/>
      <c r="US348" s="158"/>
      <c r="UT348" s="158"/>
      <c r="UU348" s="158"/>
      <c r="UV348" s="158"/>
      <c r="UW348" s="158"/>
      <c r="UX348" s="158"/>
      <c r="UY348" s="158"/>
      <c r="UZ348" s="158"/>
      <c r="VA348" s="158"/>
      <c r="VB348" s="158"/>
      <c r="VC348" s="158"/>
      <c r="VD348" s="158"/>
      <c r="VE348" s="158"/>
      <c r="VF348" s="158"/>
      <c r="VG348" s="158"/>
      <c r="VH348" s="158"/>
      <c r="VI348" s="158"/>
      <c r="VJ348" s="158"/>
      <c r="VK348" s="158"/>
      <c r="VL348" s="158"/>
      <c r="VM348" s="158"/>
      <c r="VN348" s="158"/>
      <c r="VO348" s="158"/>
      <c r="VP348" s="158"/>
      <c r="VQ348" s="158"/>
      <c r="VR348" s="158"/>
      <c r="VS348" s="158"/>
      <c r="VT348" s="158"/>
      <c r="VU348" s="158"/>
      <c r="VV348" s="158"/>
      <c r="VW348" s="158"/>
      <c r="VX348" s="158"/>
      <c r="VY348" s="158"/>
      <c r="VZ348" s="158"/>
      <c r="WA348" s="158"/>
      <c r="WB348" s="158"/>
      <c r="WC348" s="158"/>
      <c r="WD348" s="158"/>
      <c r="WE348" s="158"/>
      <c r="WF348" s="158"/>
      <c r="WG348" s="158"/>
      <c r="WH348" s="158"/>
      <c r="WI348" s="158"/>
      <c r="WJ348" s="158"/>
      <c r="WK348" s="158"/>
      <c r="WL348" s="158"/>
      <c r="WM348" s="158"/>
      <c r="WN348" s="158"/>
      <c r="WO348" s="158"/>
      <c r="WP348" s="158"/>
      <c r="WQ348" s="158"/>
      <c r="WR348" s="158"/>
      <c r="WS348" s="158"/>
      <c r="WT348" s="158"/>
      <c r="WU348" s="158"/>
      <c r="WV348" s="158"/>
      <c r="WW348" s="158"/>
      <c r="WX348" s="158"/>
      <c r="WY348" s="158"/>
      <c r="WZ348" s="158"/>
      <c r="XA348" s="158"/>
      <c r="XB348" s="158"/>
      <c r="XC348" s="158"/>
      <c r="XD348" s="158"/>
      <c r="XE348" s="158"/>
      <c r="XF348" s="158"/>
      <c r="XG348" s="158"/>
      <c r="XH348" s="158"/>
      <c r="XI348" s="158"/>
      <c r="XJ348" s="158"/>
      <c r="XK348" s="158"/>
      <c r="XL348" s="158"/>
      <c r="XM348" s="158"/>
      <c r="XN348" s="158"/>
      <c r="XO348" s="158"/>
      <c r="XP348" s="158"/>
      <c r="XQ348" s="158"/>
      <c r="XR348" s="158"/>
      <c r="XS348" s="158"/>
      <c r="XT348" s="158"/>
      <c r="XU348" s="158"/>
      <c r="XV348" s="158"/>
      <c r="XW348" s="158"/>
      <c r="XX348" s="158"/>
      <c r="XY348" s="158"/>
      <c r="XZ348" s="158"/>
      <c r="YA348" s="158"/>
      <c r="YB348" s="158"/>
      <c r="YC348" s="158"/>
      <c r="YD348" s="158"/>
      <c r="YE348" s="158"/>
      <c r="YF348" s="158"/>
      <c r="YG348" s="158"/>
      <c r="YH348" s="158"/>
      <c r="YI348" s="158"/>
      <c r="YJ348" s="158"/>
      <c r="YK348" s="158"/>
      <c r="YL348" s="158"/>
      <c r="YM348" s="158"/>
      <c r="YN348" s="158"/>
      <c r="YO348" s="158"/>
      <c r="YP348" s="158"/>
      <c r="YQ348" s="158"/>
      <c r="YR348" s="158"/>
      <c r="YS348" s="158"/>
      <c r="YT348" s="158"/>
      <c r="YU348" s="158"/>
      <c r="YV348" s="158"/>
      <c r="YW348" s="158"/>
      <c r="YX348" s="158"/>
      <c r="YY348" s="158"/>
      <c r="YZ348" s="158"/>
      <c r="ZA348" s="158"/>
      <c r="ZB348" s="158"/>
      <c r="ZC348" s="158"/>
      <c r="ZD348" s="158"/>
      <c r="ZE348" s="158"/>
      <c r="ZF348" s="158"/>
      <c r="ZG348" s="158"/>
      <c r="ZH348" s="158"/>
      <c r="ZI348" s="158"/>
      <c r="ZJ348" s="158"/>
      <c r="ZK348" s="158"/>
      <c r="ZL348" s="158"/>
      <c r="ZM348" s="158"/>
      <c r="ZN348" s="158"/>
      <c r="ZO348" s="158"/>
      <c r="ZP348" s="158"/>
      <c r="ZQ348" s="158"/>
      <c r="ZR348" s="158"/>
      <c r="ZS348" s="158"/>
      <c r="ZT348" s="158"/>
      <c r="ZU348" s="158"/>
      <c r="ZV348" s="158"/>
      <c r="ZW348" s="158"/>
      <c r="ZX348" s="158"/>
      <c r="ZY348" s="158"/>
      <c r="ZZ348" s="158"/>
      <c r="AAA348" s="158"/>
      <c r="AAB348" s="158"/>
      <c r="AAC348" s="158"/>
      <c r="AAD348" s="158"/>
      <c r="AAE348" s="158"/>
      <c r="AAF348" s="158"/>
      <c r="AAG348" s="158"/>
      <c r="AAH348" s="158"/>
      <c r="AAI348" s="158"/>
      <c r="AAJ348" s="158"/>
      <c r="AAK348" s="158"/>
      <c r="AAL348" s="158"/>
      <c r="AAM348" s="158"/>
      <c r="AAN348" s="158"/>
      <c r="AAO348" s="158"/>
      <c r="AAP348" s="158"/>
      <c r="AAQ348" s="158"/>
      <c r="AAR348" s="158"/>
      <c r="AAS348" s="158"/>
      <c r="AAT348" s="158"/>
      <c r="AAU348" s="158"/>
      <c r="AAV348" s="158"/>
      <c r="AAW348" s="158"/>
      <c r="AAX348" s="158"/>
      <c r="AAY348" s="158"/>
      <c r="AAZ348" s="158"/>
      <c r="ABA348" s="158"/>
      <c r="ABB348" s="158"/>
      <c r="ABC348" s="158"/>
      <c r="ABD348" s="158"/>
      <c r="ABE348" s="158"/>
      <c r="ABF348" s="158"/>
      <c r="ABG348" s="158"/>
      <c r="ABH348" s="158"/>
      <c r="ABI348" s="158"/>
      <c r="ABJ348" s="158"/>
      <c r="ABK348" s="158"/>
      <c r="ABL348" s="158"/>
      <c r="ABM348" s="158"/>
      <c r="ABN348" s="158"/>
      <c r="ABO348" s="158"/>
      <c r="ABP348" s="158"/>
      <c r="ABQ348" s="158"/>
      <c r="ABR348" s="158"/>
      <c r="ABS348" s="158"/>
      <c r="ABT348" s="158"/>
      <c r="ABU348" s="158"/>
      <c r="ABV348" s="158"/>
      <c r="ABW348" s="158"/>
      <c r="ABX348" s="158"/>
      <c r="ABY348" s="158"/>
      <c r="ABZ348" s="158"/>
      <c r="ACA348" s="158"/>
      <c r="ACB348" s="158"/>
      <c r="ACC348" s="158"/>
      <c r="ACD348" s="158"/>
      <c r="ACE348" s="158"/>
      <c r="ACF348" s="158"/>
      <c r="ACG348" s="158"/>
      <c r="ACH348" s="158"/>
      <c r="ACI348" s="158"/>
      <c r="ACJ348" s="158"/>
      <c r="ACK348" s="158"/>
      <c r="ACL348" s="158"/>
      <c r="ACM348" s="158"/>
      <c r="ACN348" s="158"/>
      <c r="ACO348" s="158"/>
      <c r="ACP348" s="158"/>
      <c r="ACQ348" s="158"/>
      <c r="ACR348" s="158"/>
      <c r="ACS348" s="158"/>
      <c r="ACT348" s="158"/>
      <c r="ACU348" s="158"/>
      <c r="ACV348" s="158"/>
      <c r="ACW348" s="158"/>
      <c r="ACX348" s="158"/>
      <c r="ACY348" s="158"/>
      <c r="ACZ348" s="158"/>
      <c r="ADA348" s="158"/>
      <c r="ADB348" s="158"/>
      <c r="ADC348" s="158"/>
      <c r="ADD348" s="158"/>
      <c r="ADE348" s="158"/>
      <c r="ADF348" s="158"/>
      <c r="ADG348" s="158"/>
      <c r="ADH348" s="158"/>
      <c r="ADI348" s="158"/>
      <c r="ADJ348" s="158"/>
      <c r="ADK348" s="158"/>
      <c r="ADL348" s="158"/>
      <c r="ADM348" s="158"/>
      <c r="ADN348" s="158"/>
      <c r="ADO348" s="158"/>
      <c r="ADP348" s="158"/>
      <c r="ADQ348" s="158"/>
      <c r="ADR348" s="158"/>
      <c r="ADS348" s="158"/>
      <c r="ADT348" s="158"/>
      <c r="ADU348" s="158"/>
      <c r="ADV348" s="158"/>
      <c r="ADW348" s="158"/>
      <c r="ADX348" s="158"/>
      <c r="ADY348" s="158"/>
      <c r="ADZ348" s="158"/>
      <c r="AEA348" s="158"/>
      <c r="AEB348" s="158"/>
      <c r="AEC348" s="158"/>
      <c r="AED348" s="158"/>
      <c r="AEE348" s="158"/>
      <c r="AEF348" s="158"/>
      <c r="AEG348" s="158"/>
      <c r="AEH348" s="158"/>
      <c r="AEI348" s="158"/>
      <c r="AEJ348" s="158"/>
      <c r="AEK348" s="158"/>
      <c r="AEL348" s="158"/>
      <c r="AEM348" s="158"/>
      <c r="AEN348" s="158"/>
      <c r="AEO348" s="158"/>
      <c r="AEP348" s="158"/>
      <c r="AEQ348" s="158"/>
      <c r="AER348" s="158"/>
      <c r="AES348" s="158"/>
      <c r="AET348" s="158"/>
      <c r="AEU348" s="158"/>
      <c r="AEV348" s="158"/>
      <c r="AEW348" s="158"/>
      <c r="AEX348" s="158"/>
      <c r="AEY348" s="158"/>
      <c r="AEZ348" s="158"/>
      <c r="AFA348" s="158"/>
      <c r="AFB348" s="158"/>
      <c r="AFC348" s="158"/>
      <c r="AFD348" s="158"/>
      <c r="AFE348" s="158"/>
      <c r="AFF348" s="158"/>
      <c r="AFG348" s="158"/>
      <c r="AFH348" s="158"/>
      <c r="AFI348" s="158"/>
      <c r="AFJ348" s="158"/>
      <c r="AFK348" s="158"/>
      <c r="AFL348" s="158"/>
      <c r="AFM348" s="158"/>
      <c r="AFN348" s="158"/>
      <c r="AFO348" s="158"/>
      <c r="AFP348" s="158"/>
      <c r="AFQ348" s="158"/>
      <c r="AFR348" s="158"/>
      <c r="AFS348" s="158"/>
      <c r="AFT348" s="158"/>
      <c r="AFU348" s="158"/>
      <c r="AFV348" s="158"/>
      <c r="AFW348" s="158"/>
      <c r="AFX348" s="158"/>
      <c r="AFY348" s="158"/>
      <c r="AFZ348" s="158"/>
      <c r="AGA348" s="158"/>
      <c r="AGB348" s="158"/>
      <c r="AGC348" s="158"/>
      <c r="AGD348" s="158"/>
      <c r="AGE348" s="158"/>
      <c r="AGF348" s="158"/>
      <c r="AGG348" s="158"/>
      <c r="AGH348" s="158"/>
      <c r="AGI348" s="158"/>
      <c r="AGJ348" s="158"/>
      <c r="AGK348" s="158"/>
      <c r="AGL348" s="158"/>
      <c r="AGM348" s="158"/>
      <c r="AGN348" s="158"/>
      <c r="AGO348" s="158"/>
      <c r="AGP348" s="158"/>
      <c r="AGQ348" s="158"/>
      <c r="AGR348" s="158"/>
      <c r="AGS348" s="158"/>
      <c r="AGT348" s="158"/>
      <c r="AGU348" s="158"/>
      <c r="AGV348" s="158"/>
      <c r="AGW348" s="158"/>
      <c r="AGX348" s="158"/>
      <c r="AGY348" s="158"/>
      <c r="AGZ348" s="158"/>
      <c r="AHA348" s="158"/>
      <c r="AHB348" s="158"/>
      <c r="AHC348" s="158"/>
      <c r="AHD348" s="158"/>
      <c r="AHE348" s="158"/>
      <c r="AHF348" s="158"/>
      <c r="AHG348" s="158"/>
      <c r="AHH348" s="158"/>
      <c r="AHI348" s="158"/>
      <c r="AHJ348" s="158"/>
      <c r="AHK348" s="158"/>
      <c r="AHL348" s="158"/>
      <c r="AHM348" s="158"/>
      <c r="AHN348" s="158"/>
      <c r="AHO348" s="158"/>
      <c r="AHP348" s="158"/>
      <c r="AHQ348" s="158"/>
      <c r="AHR348" s="158"/>
      <c r="AHS348" s="158"/>
      <c r="AHT348" s="158"/>
      <c r="AHU348" s="158"/>
      <c r="AHV348" s="158"/>
      <c r="AHW348" s="158"/>
      <c r="AHX348" s="158"/>
      <c r="AHY348" s="158"/>
      <c r="AHZ348" s="158"/>
      <c r="AIA348" s="158"/>
      <c r="AIB348" s="158"/>
      <c r="AIC348" s="158"/>
      <c r="AID348" s="158"/>
      <c r="AIE348" s="158"/>
      <c r="AIF348" s="158"/>
      <c r="AIG348" s="158"/>
      <c r="AIH348" s="158"/>
      <c r="AII348" s="158"/>
      <c r="AIJ348" s="158"/>
      <c r="AIK348" s="158"/>
      <c r="AIL348" s="158"/>
      <c r="AIM348" s="158"/>
      <c r="AIN348" s="158"/>
      <c r="AIO348" s="158"/>
      <c r="AIP348" s="158"/>
      <c r="AIQ348" s="158"/>
      <c r="AIR348" s="158"/>
      <c r="AIS348" s="158"/>
      <c r="AIT348" s="158"/>
      <c r="AIU348" s="158"/>
      <c r="AIV348" s="158"/>
      <c r="AIW348" s="158"/>
      <c r="AIX348" s="158"/>
      <c r="AIY348" s="158"/>
      <c r="AIZ348" s="158"/>
      <c r="AJA348" s="158"/>
      <c r="AJB348" s="158"/>
      <c r="AJC348" s="158"/>
      <c r="AJD348" s="158"/>
      <c r="AJE348" s="158"/>
      <c r="AJF348" s="158"/>
      <c r="AJG348" s="158"/>
      <c r="AJH348" s="158"/>
      <c r="AJI348" s="158"/>
      <c r="AJJ348" s="158"/>
      <c r="AJK348" s="158"/>
      <c r="AJL348" s="158"/>
      <c r="AJM348" s="158"/>
      <c r="AJN348" s="158"/>
      <c r="AJO348" s="158"/>
      <c r="AJP348" s="158"/>
      <c r="AJQ348" s="158"/>
      <c r="AJR348" s="158"/>
      <c r="AJS348" s="158"/>
      <c r="AJT348" s="158"/>
      <c r="AJU348" s="158"/>
      <c r="AJV348" s="158"/>
      <c r="AJW348" s="158"/>
      <c r="AJX348" s="158"/>
      <c r="AJY348" s="158"/>
      <c r="AJZ348" s="158"/>
      <c r="AKA348" s="158"/>
      <c r="AKB348" s="158"/>
      <c r="AKC348" s="158"/>
      <c r="AKD348" s="158"/>
      <c r="AKE348" s="158"/>
      <c r="AKF348" s="158"/>
      <c r="AKG348" s="158"/>
      <c r="AKH348" s="158"/>
      <c r="AKI348" s="158"/>
      <c r="AKJ348" s="158"/>
      <c r="AKK348" s="158"/>
      <c r="AKL348" s="158"/>
      <c r="AKM348" s="158"/>
      <c r="AKN348" s="158"/>
      <c r="AKO348" s="158"/>
      <c r="AKP348" s="158"/>
      <c r="AKQ348" s="158"/>
      <c r="AKR348" s="158"/>
      <c r="AKS348" s="158"/>
      <c r="AKT348" s="158"/>
      <c r="AKU348" s="158"/>
      <c r="AKV348" s="158"/>
      <c r="AKW348" s="158"/>
      <c r="AKX348" s="158"/>
      <c r="AKY348" s="158"/>
      <c r="AKZ348" s="158"/>
      <c r="ALA348" s="158"/>
      <c r="ALB348" s="158"/>
      <c r="ALC348" s="158"/>
      <c r="ALD348" s="158"/>
      <c r="ALE348" s="158"/>
      <c r="ALF348" s="158"/>
      <c r="ALG348" s="158"/>
      <c r="ALH348" s="158"/>
      <c r="ALI348" s="158"/>
      <c r="ALJ348" s="158"/>
      <c r="ALK348" s="158"/>
      <c r="ALL348" s="158"/>
      <c r="ALM348" s="158"/>
      <c r="ALN348" s="158"/>
      <c r="ALO348" s="158"/>
    </row>
    <row r="349" customFormat="false" ht="17.6" hidden="false" customHeight="false" outlineLevel="0" collapsed="false">
      <c r="B349" s="86"/>
      <c r="C349" s="30" t="s">
        <v>106</v>
      </c>
      <c r="D349" s="30" t="n">
        <v>921</v>
      </c>
      <c r="E349" s="138" t="s">
        <v>16</v>
      </c>
      <c r="F349" s="138" t="s">
        <v>32</v>
      </c>
      <c r="G349" s="79" t="n">
        <v>5020000190</v>
      </c>
      <c r="H349" s="80" t="s">
        <v>107</v>
      </c>
      <c r="I349" s="141" t="n">
        <f aca="false">SUM(J349:P349)</f>
        <v>8400</v>
      </c>
      <c r="J349" s="141" t="n">
        <v>6400</v>
      </c>
      <c r="K349" s="74" t="n">
        <v>2000</v>
      </c>
      <c r="L349" s="74"/>
      <c r="M349" s="74"/>
      <c r="N349" s="74"/>
      <c r="O349" s="141"/>
      <c r="P349" s="142"/>
    </row>
    <row r="350" customFormat="false" ht="32.8" hidden="false" customHeight="false" outlineLevel="0" collapsed="false">
      <c r="B350" s="86"/>
      <c r="C350" s="30" t="s">
        <v>116</v>
      </c>
      <c r="D350" s="30" t="n">
        <v>921</v>
      </c>
      <c r="E350" s="138" t="s">
        <v>16</v>
      </c>
      <c r="F350" s="138" t="s">
        <v>32</v>
      </c>
      <c r="G350" s="79" t="n">
        <v>5030000000</v>
      </c>
      <c r="H350" s="80"/>
      <c r="I350" s="141" t="n">
        <f aca="false">SUM(J350:P350)</f>
        <v>1540000</v>
      </c>
      <c r="J350" s="141" t="n">
        <f aca="false">J351</f>
        <v>2800000</v>
      </c>
      <c r="K350" s="74" t="n">
        <f aca="false">K351</f>
        <v>-1260000</v>
      </c>
      <c r="L350" s="74" t="n">
        <f aca="false">L351</f>
        <v>0</v>
      </c>
      <c r="M350" s="74" t="n">
        <f aca="false">M351</f>
        <v>0</v>
      </c>
      <c r="N350" s="74" t="n">
        <f aca="false">N351</f>
        <v>0</v>
      </c>
      <c r="O350" s="141" t="n">
        <f aca="false">O351</f>
        <v>0</v>
      </c>
      <c r="P350" s="142" t="n">
        <f aca="false">P351</f>
        <v>0</v>
      </c>
    </row>
    <row r="351" customFormat="false" ht="32.8" hidden="false" customHeight="false" outlineLevel="0" collapsed="false">
      <c r="B351" s="86"/>
      <c r="C351" s="30" t="s">
        <v>117</v>
      </c>
      <c r="D351" s="30" t="n">
        <v>921</v>
      </c>
      <c r="E351" s="138" t="s">
        <v>16</v>
      </c>
      <c r="F351" s="138" t="s">
        <v>32</v>
      </c>
      <c r="G351" s="79" t="n">
        <v>5030010030</v>
      </c>
      <c r="H351" s="80"/>
      <c r="I351" s="141" t="n">
        <f aca="false">SUM(J351:P351)</f>
        <v>1540000</v>
      </c>
      <c r="J351" s="141" t="n">
        <f aca="false">J352</f>
        <v>2800000</v>
      </c>
      <c r="K351" s="74" t="n">
        <f aca="false">K352</f>
        <v>-1260000</v>
      </c>
      <c r="L351" s="74" t="n">
        <f aca="false">L352</f>
        <v>0</v>
      </c>
      <c r="M351" s="74" t="n">
        <f aca="false">M352</f>
        <v>0</v>
      </c>
      <c r="N351" s="74" t="n">
        <f aca="false">N352</f>
        <v>0</v>
      </c>
      <c r="O351" s="141" t="n">
        <f aca="false">O352</f>
        <v>0</v>
      </c>
      <c r="P351" s="142" t="n">
        <f aca="false">P352</f>
        <v>0</v>
      </c>
    </row>
    <row r="352" customFormat="false" ht="32.8" hidden="false" customHeight="false" outlineLevel="0" collapsed="false">
      <c r="B352" s="86"/>
      <c r="C352" s="30" t="s">
        <v>103</v>
      </c>
      <c r="D352" s="30" t="n">
        <v>921</v>
      </c>
      <c r="E352" s="138" t="s">
        <v>16</v>
      </c>
      <c r="F352" s="138" t="s">
        <v>32</v>
      </c>
      <c r="G352" s="79" t="n">
        <v>5030010030</v>
      </c>
      <c r="H352" s="80" t="s">
        <v>104</v>
      </c>
      <c r="I352" s="141" t="n">
        <f aca="false">SUM(J352:P352)</f>
        <v>1540000</v>
      </c>
      <c r="J352" s="141" t="n">
        <v>2800000</v>
      </c>
      <c r="K352" s="74" t="n">
        <v>-1260000</v>
      </c>
      <c r="L352" s="74"/>
      <c r="M352" s="74"/>
      <c r="N352" s="74"/>
      <c r="O352" s="141"/>
      <c r="P352" s="142"/>
    </row>
    <row r="353" customFormat="false" ht="32.8" hidden="false" customHeight="false" outlineLevel="0" collapsed="false">
      <c r="B353" s="86"/>
      <c r="C353" s="30" t="s">
        <v>337</v>
      </c>
      <c r="D353" s="30" t="n">
        <v>921</v>
      </c>
      <c r="E353" s="138" t="s">
        <v>16</v>
      </c>
      <c r="F353" s="138" t="s">
        <v>385</v>
      </c>
      <c r="G353" s="79" t="n">
        <v>9900000000</v>
      </c>
      <c r="H353" s="80"/>
      <c r="I353" s="141" t="n">
        <f aca="false">SUM(J353:P353)</f>
        <v>1867600</v>
      </c>
      <c r="J353" s="141" t="n">
        <f aca="false">J354</f>
        <v>1530900</v>
      </c>
      <c r="K353" s="74" t="n">
        <f aca="false">K354</f>
        <v>-650900</v>
      </c>
      <c r="L353" s="74" t="n">
        <f aca="false">L354</f>
        <v>0</v>
      </c>
      <c r="M353" s="74" t="n">
        <f aca="false">M354</f>
        <v>0</v>
      </c>
      <c r="N353" s="74" t="n">
        <f aca="false">N354</f>
        <v>0</v>
      </c>
      <c r="O353" s="141" t="n">
        <f aca="false">O354</f>
        <v>987600</v>
      </c>
      <c r="P353" s="142" t="n">
        <f aca="false">P354</f>
        <v>0</v>
      </c>
    </row>
    <row r="354" customFormat="false" ht="48.5" hidden="false" customHeight="false" outlineLevel="0" collapsed="false">
      <c r="B354" s="86"/>
      <c r="C354" s="30" t="s">
        <v>338</v>
      </c>
      <c r="D354" s="30" t="n">
        <v>921</v>
      </c>
      <c r="E354" s="138" t="s">
        <v>16</v>
      </c>
      <c r="F354" s="138" t="s">
        <v>32</v>
      </c>
      <c r="G354" s="79" t="n">
        <v>9900010110</v>
      </c>
      <c r="H354" s="80"/>
      <c r="I354" s="141" t="n">
        <f aca="false">SUM(J354:P354)</f>
        <v>1867600</v>
      </c>
      <c r="J354" s="141" t="n">
        <f aca="false">J355</f>
        <v>1530900</v>
      </c>
      <c r="K354" s="74" t="n">
        <f aca="false">K355</f>
        <v>-650900</v>
      </c>
      <c r="L354" s="74" t="n">
        <f aca="false">L355</f>
        <v>0</v>
      </c>
      <c r="M354" s="74" t="n">
        <f aca="false">M355</f>
        <v>0</v>
      </c>
      <c r="N354" s="74" t="n">
        <f aca="false">N355</f>
        <v>0</v>
      </c>
      <c r="O354" s="141" t="n">
        <f aca="false">O355</f>
        <v>987600</v>
      </c>
      <c r="P354" s="142" t="n">
        <f aca="false">P355</f>
        <v>0</v>
      </c>
    </row>
    <row r="355" customFormat="false" ht="32.8" hidden="false" customHeight="false" outlineLevel="0" collapsed="false">
      <c r="B355" s="86"/>
      <c r="C355" s="30" t="s">
        <v>103</v>
      </c>
      <c r="D355" s="30" t="n">
        <v>921</v>
      </c>
      <c r="E355" s="138" t="s">
        <v>16</v>
      </c>
      <c r="F355" s="138" t="s">
        <v>32</v>
      </c>
      <c r="G355" s="79" t="n">
        <v>9900010110</v>
      </c>
      <c r="H355" s="80" t="s">
        <v>104</v>
      </c>
      <c r="I355" s="141" t="n">
        <f aca="false">SUM(J355:P355)</f>
        <v>1867600</v>
      </c>
      <c r="J355" s="141" t="n">
        <v>1530900</v>
      </c>
      <c r="K355" s="74" t="n">
        <v>-650900</v>
      </c>
      <c r="L355" s="74"/>
      <c r="M355" s="74"/>
      <c r="N355" s="74"/>
      <c r="O355" s="141" t="n">
        <f aca="false">981000+6600</f>
        <v>987600</v>
      </c>
      <c r="P355" s="142"/>
    </row>
    <row r="356" s="159" customFormat="true" ht="17.6" hidden="true" customHeight="false" outlineLevel="0" collapsed="false">
      <c r="A356" s="147"/>
      <c r="B356" s="148"/>
      <c r="C356" s="149" t="s">
        <v>43</v>
      </c>
      <c r="D356" s="149" t="n">
        <v>921</v>
      </c>
      <c r="E356" s="151" t="s">
        <v>23</v>
      </c>
      <c r="F356" s="151" t="s">
        <v>83</v>
      </c>
      <c r="G356" s="152"/>
      <c r="H356" s="153"/>
      <c r="I356" s="154" t="n">
        <f aca="false">SUM(J356:P356)</f>
        <v>0</v>
      </c>
      <c r="J356" s="154" t="n">
        <f aca="false">J357</f>
        <v>5355700</v>
      </c>
      <c r="K356" s="155" t="n">
        <f aca="false">K357</f>
        <v>-5355700</v>
      </c>
      <c r="L356" s="155" t="n">
        <f aca="false">L357</f>
        <v>0</v>
      </c>
      <c r="M356" s="155" t="n">
        <f aca="false">M357</f>
        <v>0</v>
      </c>
      <c r="N356" s="155" t="n">
        <f aca="false">N357</f>
        <v>0</v>
      </c>
      <c r="O356" s="155"/>
      <c r="P356" s="156" t="n">
        <f aca="false">P357</f>
        <v>0</v>
      </c>
      <c r="Q356" s="157"/>
      <c r="R356" s="157"/>
      <c r="S356" s="157"/>
      <c r="T356" s="157"/>
      <c r="U356" s="157"/>
      <c r="V356" s="157"/>
      <c r="W356" s="157"/>
      <c r="X356" s="157"/>
      <c r="Y356" s="157"/>
      <c r="Z356" s="157"/>
      <c r="AA356" s="157"/>
      <c r="AB356" s="157"/>
      <c r="AC356" s="157"/>
      <c r="AD356" s="157"/>
      <c r="AE356" s="157"/>
      <c r="AF356" s="157"/>
      <c r="AG356" s="157"/>
      <c r="AH356" s="157"/>
      <c r="AI356" s="157"/>
      <c r="AJ356" s="157"/>
      <c r="AK356" s="157"/>
      <c r="AL356" s="157"/>
      <c r="AM356" s="157"/>
      <c r="AN356" s="157"/>
      <c r="AO356" s="157"/>
      <c r="AP356" s="157"/>
      <c r="AQ356" s="157"/>
      <c r="AR356" s="157"/>
      <c r="AS356" s="157"/>
      <c r="AT356" s="157"/>
      <c r="AU356" s="157"/>
      <c r="AV356" s="157"/>
      <c r="AW356" s="157"/>
      <c r="AX356" s="157"/>
      <c r="AY356" s="157"/>
      <c r="AZ356" s="157"/>
      <c r="BA356" s="157"/>
      <c r="BB356" s="157"/>
      <c r="BC356" s="157"/>
      <c r="BD356" s="157"/>
      <c r="BE356" s="157"/>
      <c r="BF356" s="157"/>
      <c r="BG356" s="157"/>
      <c r="BH356" s="157"/>
      <c r="BI356" s="157"/>
      <c r="BJ356" s="157"/>
      <c r="BK356" s="157"/>
      <c r="BL356" s="157"/>
      <c r="BM356" s="157"/>
      <c r="BN356" s="157"/>
      <c r="BO356" s="157"/>
      <c r="BP356" s="157"/>
      <c r="BQ356" s="157"/>
      <c r="BR356" s="157"/>
      <c r="BS356" s="157"/>
      <c r="BT356" s="157"/>
      <c r="BU356" s="157"/>
      <c r="BV356" s="157"/>
      <c r="BW356" s="157"/>
      <c r="BX356" s="157"/>
      <c r="BY356" s="157"/>
      <c r="BZ356" s="157"/>
      <c r="CA356" s="157"/>
      <c r="CB356" s="157"/>
      <c r="CC356" s="157"/>
      <c r="CD356" s="157"/>
      <c r="CE356" s="157"/>
      <c r="CF356" s="157"/>
      <c r="CG356" s="157"/>
      <c r="CH356" s="157"/>
      <c r="CI356" s="157"/>
      <c r="CJ356" s="157"/>
      <c r="CK356" s="157"/>
      <c r="CL356" s="157"/>
      <c r="CM356" s="157"/>
      <c r="CN356" s="157"/>
      <c r="CO356" s="157"/>
      <c r="CP356" s="157"/>
      <c r="CQ356" s="157"/>
      <c r="CR356" s="157"/>
      <c r="CS356" s="157"/>
      <c r="CT356" s="157"/>
      <c r="CU356" s="157"/>
      <c r="CV356" s="157"/>
      <c r="CW356" s="157"/>
      <c r="CX356" s="157"/>
      <c r="CY356" s="157"/>
      <c r="CZ356" s="157"/>
      <c r="DA356" s="157"/>
      <c r="DB356" s="157"/>
      <c r="DC356" s="157"/>
      <c r="DD356" s="157"/>
      <c r="DE356" s="157"/>
      <c r="DF356" s="157"/>
      <c r="DG356" s="157"/>
      <c r="DH356" s="157"/>
      <c r="DI356" s="157"/>
      <c r="DJ356" s="157"/>
      <c r="DK356" s="157"/>
      <c r="DL356" s="157"/>
      <c r="DM356" s="157"/>
      <c r="DN356" s="157"/>
      <c r="DO356" s="157"/>
      <c r="DP356" s="157"/>
      <c r="DQ356" s="157"/>
      <c r="DR356" s="157"/>
      <c r="DS356" s="157"/>
      <c r="DT356" s="157"/>
      <c r="DU356" s="157"/>
      <c r="DV356" s="157"/>
      <c r="DW356" s="157"/>
      <c r="DX356" s="157"/>
      <c r="DY356" s="157"/>
      <c r="DZ356" s="157"/>
      <c r="EA356" s="157"/>
      <c r="EB356" s="157"/>
      <c r="EC356" s="157"/>
      <c r="ED356" s="157"/>
      <c r="EE356" s="157"/>
      <c r="EF356" s="157"/>
      <c r="EG356" s="157"/>
      <c r="EH356" s="157"/>
      <c r="EI356" s="157"/>
      <c r="EJ356" s="157"/>
      <c r="EK356" s="157"/>
      <c r="EL356" s="157"/>
      <c r="EM356" s="157"/>
      <c r="EN356" s="157"/>
      <c r="EO356" s="157"/>
      <c r="EP356" s="157"/>
      <c r="EQ356" s="157"/>
      <c r="ER356" s="157"/>
      <c r="ES356" s="157"/>
      <c r="ET356" s="157"/>
      <c r="EU356" s="157"/>
      <c r="EV356" s="157"/>
      <c r="EW356" s="157"/>
      <c r="EX356" s="157"/>
      <c r="EY356" s="157"/>
      <c r="EZ356" s="157"/>
      <c r="FA356" s="157"/>
      <c r="FB356" s="157"/>
      <c r="FC356" s="157"/>
      <c r="FD356" s="157"/>
      <c r="FE356" s="157"/>
      <c r="FF356" s="157"/>
      <c r="FG356" s="157"/>
      <c r="FH356" s="157"/>
      <c r="FI356" s="157"/>
      <c r="FJ356" s="157"/>
      <c r="FK356" s="157"/>
      <c r="FL356" s="157"/>
      <c r="FM356" s="157"/>
      <c r="FN356" s="157"/>
      <c r="FO356" s="157"/>
      <c r="FP356" s="157"/>
      <c r="FQ356" s="157"/>
      <c r="FR356" s="157"/>
      <c r="FS356" s="157"/>
      <c r="FT356" s="157"/>
      <c r="FU356" s="157"/>
      <c r="FV356" s="157"/>
      <c r="FW356" s="157"/>
      <c r="FX356" s="157"/>
      <c r="FY356" s="157"/>
      <c r="FZ356" s="157"/>
      <c r="GA356" s="157"/>
      <c r="GB356" s="157"/>
      <c r="GC356" s="157"/>
      <c r="GD356" s="157"/>
      <c r="GE356" s="157"/>
      <c r="GF356" s="157"/>
      <c r="GG356" s="157"/>
      <c r="GH356" s="157"/>
      <c r="GI356" s="157"/>
      <c r="GJ356" s="157"/>
      <c r="GK356" s="157"/>
      <c r="GL356" s="157"/>
      <c r="GM356" s="157"/>
      <c r="GN356" s="157"/>
      <c r="GO356" s="157"/>
      <c r="GP356" s="157"/>
      <c r="GQ356" s="157"/>
      <c r="GR356" s="157"/>
      <c r="GS356" s="157"/>
      <c r="GT356" s="157"/>
      <c r="GU356" s="157"/>
      <c r="GV356" s="157"/>
      <c r="GW356" s="157"/>
      <c r="GX356" s="157"/>
      <c r="GY356" s="157"/>
      <c r="GZ356" s="157"/>
      <c r="HA356" s="157"/>
      <c r="HB356" s="157"/>
      <c r="HC356" s="157"/>
      <c r="HD356" s="157"/>
      <c r="HE356" s="157"/>
      <c r="HF356" s="157"/>
      <c r="HG356" s="157"/>
      <c r="HH356" s="157"/>
      <c r="HI356" s="157"/>
      <c r="HJ356" s="157"/>
      <c r="HK356" s="157"/>
      <c r="HL356" s="157"/>
      <c r="HM356" s="157"/>
      <c r="HN356" s="157"/>
      <c r="HO356" s="157"/>
      <c r="HP356" s="157"/>
      <c r="HQ356" s="157"/>
      <c r="HR356" s="157"/>
      <c r="HS356" s="157"/>
      <c r="HT356" s="157"/>
      <c r="HU356" s="157"/>
      <c r="HV356" s="157"/>
      <c r="HW356" s="157"/>
      <c r="HX356" s="157"/>
      <c r="HY356" s="157"/>
      <c r="HZ356" s="157"/>
      <c r="IA356" s="157"/>
      <c r="IB356" s="157"/>
      <c r="IC356" s="157"/>
      <c r="ID356" s="158"/>
      <c r="IE356" s="158"/>
      <c r="IF356" s="158"/>
      <c r="IG356" s="158"/>
      <c r="IH356" s="158"/>
      <c r="II356" s="158"/>
      <c r="IJ356" s="158"/>
      <c r="IK356" s="158"/>
      <c r="IL356" s="158"/>
      <c r="IM356" s="158"/>
      <c r="IN356" s="158"/>
      <c r="IO356" s="158"/>
      <c r="IP356" s="158"/>
      <c r="IQ356" s="158"/>
      <c r="IR356" s="158"/>
      <c r="IS356" s="158"/>
      <c r="IT356" s="158"/>
      <c r="IU356" s="158"/>
      <c r="IV356" s="158"/>
      <c r="IW356" s="158"/>
      <c r="IX356" s="158"/>
      <c r="IY356" s="158"/>
      <c r="IZ356" s="158"/>
      <c r="JA356" s="158"/>
      <c r="JB356" s="158"/>
      <c r="JC356" s="158"/>
      <c r="JD356" s="158"/>
      <c r="JE356" s="158"/>
      <c r="JF356" s="158"/>
      <c r="JG356" s="158"/>
      <c r="JH356" s="158"/>
      <c r="JI356" s="158"/>
      <c r="JJ356" s="158"/>
      <c r="JK356" s="158"/>
      <c r="JL356" s="158"/>
      <c r="JM356" s="158"/>
      <c r="JN356" s="158"/>
      <c r="JO356" s="158"/>
      <c r="JP356" s="158"/>
      <c r="JQ356" s="158"/>
      <c r="JR356" s="158"/>
      <c r="JS356" s="158"/>
      <c r="JT356" s="158"/>
      <c r="JU356" s="158"/>
      <c r="JV356" s="158"/>
      <c r="JW356" s="158"/>
      <c r="JX356" s="158"/>
      <c r="JY356" s="158"/>
      <c r="JZ356" s="158"/>
      <c r="KA356" s="158"/>
      <c r="KB356" s="158"/>
      <c r="KC356" s="158"/>
      <c r="KD356" s="158"/>
      <c r="KE356" s="158"/>
      <c r="KF356" s="158"/>
      <c r="KG356" s="158"/>
      <c r="KH356" s="158"/>
      <c r="KI356" s="158"/>
      <c r="KJ356" s="158"/>
      <c r="KK356" s="158"/>
      <c r="KL356" s="158"/>
      <c r="KM356" s="158"/>
      <c r="KN356" s="158"/>
      <c r="KO356" s="158"/>
      <c r="KP356" s="158"/>
      <c r="KQ356" s="158"/>
      <c r="KR356" s="158"/>
      <c r="KS356" s="158"/>
      <c r="KT356" s="158"/>
      <c r="KU356" s="158"/>
      <c r="KV356" s="158"/>
      <c r="KW356" s="158"/>
      <c r="KX356" s="158"/>
      <c r="KY356" s="158"/>
      <c r="KZ356" s="158"/>
      <c r="LA356" s="158"/>
      <c r="LB356" s="158"/>
      <c r="LC356" s="158"/>
      <c r="LD356" s="158"/>
      <c r="LE356" s="158"/>
      <c r="LF356" s="158"/>
      <c r="LG356" s="158"/>
      <c r="LH356" s="158"/>
      <c r="LI356" s="158"/>
      <c r="LJ356" s="158"/>
      <c r="LK356" s="158"/>
      <c r="LL356" s="158"/>
      <c r="LM356" s="158"/>
      <c r="LN356" s="158"/>
      <c r="LO356" s="158"/>
      <c r="LP356" s="158"/>
      <c r="LQ356" s="158"/>
      <c r="LR356" s="158"/>
      <c r="LS356" s="158"/>
      <c r="LT356" s="158"/>
      <c r="LU356" s="158"/>
      <c r="LV356" s="158"/>
      <c r="LW356" s="158"/>
      <c r="LX356" s="158"/>
      <c r="LY356" s="158"/>
      <c r="LZ356" s="158"/>
      <c r="MA356" s="158"/>
      <c r="MB356" s="158"/>
      <c r="MC356" s="158"/>
      <c r="MD356" s="158"/>
      <c r="ME356" s="158"/>
      <c r="MF356" s="158"/>
      <c r="MG356" s="158"/>
      <c r="MH356" s="158"/>
      <c r="MI356" s="158"/>
      <c r="MJ356" s="158"/>
      <c r="MK356" s="158"/>
      <c r="ML356" s="158"/>
      <c r="MM356" s="158"/>
      <c r="MN356" s="158"/>
      <c r="MO356" s="158"/>
      <c r="MP356" s="158"/>
      <c r="MQ356" s="158"/>
      <c r="MR356" s="158"/>
      <c r="MS356" s="158"/>
      <c r="MT356" s="158"/>
      <c r="MU356" s="158"/>
      <c r="MV356" s="158"/>
      <c r="MW356" s="158"/>
      <c r="MX356" s="158"/>
      <c r="MY356" s="158"/>
      <c r="MZ356" s="158"/>
      <c r="NA356" s="158"/>
      <c r="NB356" s="158"/>
      <c r="NC356" s="158"/>
      <c r="ND356" s="158"/>
      <c r="NE356" s="158"/>
      <c r="NF356" s="158"/>
      <c r="NG356" s="158"/>
      <c r="NH356" s="158"/>
      <c r="NI356" s="158"/>
      <c r="NJ356" s="158"/>
      <c r="NK356" s="158"/>
      <c r="NL356" s="158"/>
      <c r="NM356" s="158"/>
      <c r="NN356" s="158"/>
      <c r="NO356" s="158"/>
      <c r="NP356" s="158"/>
      <c r="NQ356" s="158"/>
      <c r="NR356" s="158"/>
      <c r="NS356" s="158"/>
      <c r="NT356" s="158"/>
      <c r="NU356" s="158"/>
      <c r="NV356" s="158"/>
      <c r="NW356" s="158"/>
      <c r="NX356" s="158"/>
      <c r="NY356" s="158"/>
      <c r="NZ356" s="158"/>
      <c r="OA356" s="158"/>
      <c r="OB356" s="158"/>
      <c r="OC356" s="158"/>
      <c r="OD356" s="158"/>
      <c r="OE356" s="158"/>
      <c r="OF356" s="158"/>
      <c r="OG356" s="158"/>
      <c r="OH356" s="158"/>
      <c r="OI356" s="158"/>
      <c r="OJ356" s="158"/>
      <c r="OK356" s="158"/>
      <c r="OL356" s="158"/>
      <c r="OM356" s="158"/>
      <c r="ON356" s="158"/>
      <c r="OO356" s="158"/>
      <c r="OP356" s="158"/>
      <c r="OQ356" s="158"/>
      <c r="OR356" s="158"/>
      <c r="OS356" s="158"/>
      <c r="OT356" s="158"/>
      <c r="OU356" s="158"/>
      <c r="OV356" s="158"/>
      <c r="OW356" s="158"/>
      <c r="OX356" s="158"/>
      <c r="OY356" s="158"/>
      <c r="OZ356" s="158"/>
      <c r="PA356" s="158"/>
      <c r="PB356" s="158"/>
      <c r="PC356" s="158"/>
      <c r="PD356" s="158"/>
      <c r="PE356" s="158"/>
      <c r="PF356" s="158"/>
      <c r="PG356" s="158"/>
      <c r="PH356" s="158"/>
      <c r="PI356" s="158"/>
      <c r="PJ356" s="158"/>
      <c r="PK356" s="158"/>
      <c r="PL356" s="158"/>
      <c r="PM356" s="158"/>
      <c r="PN356" s="158"/>
      <c r="PO356" s="158"/>
      <c r="PP356" s="158"/>
      <c r="PQ356" s="158"/>
      <c r="PR356" s="158"/>
      <c r="PS356" s="158"/>
      <c r="PT356" s="158"/>
      <c r="PU356" s="158"/>
      <c r="PV356" s="158"/>
      <c r="PW356" s="158"/>
      <c r="PX356" s="158"/>
      <c r="PY356" s="158"/>
      <c r="PZ356" s="158"/>
      <c r="QA356" s="158"/>
      <c r="QB356" s="158"/>
      <c r="QC356" s="158"/>
      <c r="QD356" s="158"/>
      <c r="QE356" s="158"/>
      <c r="QF356" s="158"/>
      <c r="QG356" s="158"/>
      <c r="QH356" s="158"/>
      <c r="QI356" s="158"/>
      <c r="QJ356" s="158"/>
      <c r="QK356" s="158"/>
      <c r="QL356" s="158"/>
      <c r="QM356" s="158"/>
      <c r="QN356" s="158"/>
      <c r="QO356" s="158"/>
      <c r="QP356" s="158"/>
      <c r="QQ356" s="158"/>
      <c r="QR356" s="158"/>
      <c r="QS356" s="158"/>
      <c r="QT356" s="158"/>
      <c r="QU356" s="158"/>
      <c r="QV356" s="158"/>
      <c r="QW356" s="158"/>
      <c r="QX356" s="158"/>
      <c r="QY356" s="158"/>
      <c r="QZ356" s="158"/>
      <c r="RA356" s="158"/>
      <c r="RB356" s="158"/>
      <c r="RC356" s="158"/>
      <c r="RD356" s="158"/>
      <c r="RE356" s="158"/>
      <c r="RF356" s="158"/>
      <c r="RG356" s="158"/>
      <c r="RH356" s="158"/>
      <c r="RI356" s="158"/>
      <c r="RJ356" s="158"/>
      <c r="RK356" s="158"/>
      <c r="RL356" s="158"/>
      <c r="RM356" s="158"/>
      <c r="RN356" s="158"/>
      <c r="RO356" s="158"/>
      <c r="RP356" s="158"/>
      <c r="RQ356" s="158"/>
      <c r="RR356" s="158"/>
      <c r="RS356" s="158"/>
      <c r="RT356" s="158"/>
      <c r="RU356" s="158"/>
      <c r="RV356" s="158"/>
      <c r="RW356" s="158"/>
      <c r="RX356" s="158"/>
      <c r="RY356" s="158"/>
      <c r="RZ356" s="158"/>
      <c r="SA356" s="158"/>
      <c r="SB356" s="158"/>
      <c r="SC356" s="158"/>
      <c r="SD356" s="158"/>
      <c r="SE356" s="158"/>
      <c r="SF356" s="158"/>
      <c r="SG356" s="158"/>
      <c r="SH356" s="158"/>
      <c r="SI356" s="158"/>
      <c r="SJ356" s="158"/>
      <c r="SK356" s="158"/>
      <c r="SL356" s="158"/>
      <c r="SM356" s="158"/>
      <c r="SN356" s="158"/>
      <c r="SO356" s="158"/>
      <c r="SP356" s="158"/>
      <c r="SQ356" s="158"/>
      <c r="SR356" s="158"/>
      <c r="SS356" s="158"/>
      <c r="ST356" s="158"/>
      <c r="SU356" s="158"/>
      <c r="SV356" s="158"/>
      <c r="SW356" s="158"/>
      <c r="SX356" s="158"/>
      <c r="SY356" s="158"/>
      <c r="SZ356" s="158"/>
      <c r="TA356" s="158"/>
      <c r="TB356" s="158"/>
      <c r="TC356" s="158"/>
      <c r="TD356" s="158"/>
      <c r="TE356" s="158"/>
      <c r="TF356" s="158"/>
      <c r="TG356" s="158"/>
      <c r="TH356" s="158"/>
      <c r="TI356" s="158"/>
      <c r="TJ356" s="158"/>
      <c r="TK356" s="158"/>
      <c r="TL356" s="158"/>
      <c r="TM356" s="158"/>
      <c r="TN356" s="158"/>
      <c r="TO356" s="158"/>
      <c r="TP356" s="158"/>
      <c r="TQ356" s="158"/>
      <c r="TR356" s="158"/>
      <c r="TS356" s="158"/>
      <c r="TT356" s="158"/>
      <c r="TU356" s="158"/>
      <c r="TV356" s="158"/>
      <c r="TW356" s="158"/>
      <c r="TX356" s="158"/>
      <c r="TY356" s="158"/>
      <c r="TZ356" s="158"/>
      <c r="UA356" s="158"/>
      <c r="UB356" s="158"/>
      <c r="UC356" s="158"/>
      <c r="UD356" s="158"/>
      <c r="UE356" s="158"/>
      <c r="UF356" s="158"/>
      <c r="UG356" s="158"/>
      <c r="UH356" s="158"/>
      <c r="UI356" s="158"/>
      <c r="UJ356" s="158"/>
      <c r="UK356" s="158"/>
      <c r="UL356" s="158"/>
      <c r="UM356" s="158"/>
      <c r="UN356" s="158"/>
      <c r="UO356" s="158"/>
      <c r="UP356" s="158"/>
      <c r="UQ356" s="158"/>
      <c r="UR356" s="158"/>
      <c r="US356" s="158"/>
      <c r="UT356" s="158"/>
      <c r="UU356" s="158"/>
      <c r="UV356" s="158"/>
      <c r="UW356" s="158"/>
      <c r="UX356" s="158"/>
      <c r="UY356" s="158"/>
      <c r="UZ356" s="158"/>
      <c r="VA356" s="158"/>
      <c r="VB356" s="158"/>
      <c r="VC356" s="158"/>
      <c r="VD356" s="158"/>
      <c r="VE356" s="158"/>
      <c r="VF356" s="158"/>
      <c r="VG356" s="158"/>
      <c r="VH356" s="158"/>
      <c r="VI356" s="158"/>
      <c r="VJ356" s="158"/>
      <c r="VK356" s="158"/>
      <c r="VL356" s="158"/>
      <c r="VM356" s="158"/>
      <c r="VN356" s="158"/>
      <c r="VO356" s="158"/>
      <c r="VP356" s="158"/>
      <c r="VQ356" s="158"/>
      <c r="VR356" s="158"/>
      <c r="VS356" s="158"/>
      <c r="VT356" s="158"/>
      <c r="VU356" s="158"/>
      <c r="VV356" s="158"/>
      <c r="VW356" s="158"/>
      <c r="VX356" s="158"/>
      <c r="VY356" s="158"/>
      <c r="VZ356" s="158"/>
      <c r="WA356" s="158"/>
      <c r="WB356" s="158"/>
      <c r="WC356" s="158"/>
      <c r="WD356" s="158"/>
      <c r="WE356" s="158"/>
      <c r="WF356" s="158"/>
      <c r="WG356" s="158"/>
      <c r="WH356" s="158"/>
      <c r="WI356" s="158"/>
      <c r="WJ356" s="158"/>
      <c r="WK356" s="158"/>
      <c r="WL356" s="158"/>
      <c r="WM356" s="158"/>
      <c r="WN356" s="158"/>
      <c r="WO356" s="158"/>
      <c r="WP356" s="158"/>
      <c r="WQ356" s="158"/>
      <c r="WR356" s="158"/>
      <c r="WS356" s="158"/>
      <c r="WT356" s="158"/>
      <c r="WU356" s="158"/>
      <c r="WV356" s="158"/>
      <c r="WW356" s="158"/>
      <c r="WX356" s="158"/>
      <c r="WY356" s="158"/>
      <c r="WZ356" s="158"/>
      <c r="XA356" s="158"/>
      <c r="XB356" s="158"/>
      <c r="XC356" s="158"/>
      <c r="XD356" s="158"/>
      <c r="XE356" s="158"/>
      <c r="XF356" s="158"/>
      <c r="XG356" s="158"/>
      <c r="XH356" s="158"/>
      <c r="XI356" s="158"/>
      <c r="XJ356" s="158"/>
      <c r="XK356" s="158"/>
      <c r="XL356" s="158"/>
      <c r="XM356" s="158"/>
      <c r="XN356" s="158"/>
      <c r="XO356" s="158"/>
      <c r="XP356" s="158"/>
      <c r="XQ356" s="158"/>
      <c r="XR356" s="158"/>
      <c r="XS356" s="158"/>
      <c r="XT356" s="158"/>
      <c r="XU356" s="158"/>
      <c r="XV356" s="158"/>
      <c r="XW356" s="158"/>
      <c r="XX356" s="158"/>
      <c r="XY356" s="158"/>
      <c r="XZ356" s="158"/>
      <c r="YA356" s="158"/>
      <c r="YB356" s="158"/>
      <c r="YC356" s="158"/>
      <c r="YD356" s="158"/>
      <c r="YE356" s="158"/>
      <c r="YF356" s="158"/>
      <c r="YG356" s="158"/>
      <c r="YH356" s="158"/>
      <c r="YI356" s="158"/>
      <c r="YJ356" s="158"/>
      <c r="YK356" s="158"/>
      <c r="YL356" s="158"/>
      <c r="YM356" s="158"/>
      <c r="YN356" s="158"/>
      <c r="YO356" s="158"/>
      <c r="YP356" s="158"/>
      <c r="YQ356" s="158"/>
      <c r="YR356" s="158"/>
      <c r="YS356" s="158"/>
      <c r="YT356" s="158"/>
      <c r="YU356" s="158"/>
      <c r="YV356" s="158"/>
      <c r="YW356" s="158"/>
      <c r="YX356" s="158"/>
      <c r="YY356" s="158"/>
      <c r="YZ356" s="158"/>
      <c r="ZA356" s="158"/>
      <c r="ZB356" s="158"/>
      <c r="ZC356" s="158"/>
      <c r="ZD356" s="158"/>
      <c r="ZE356" s="158"/>
      <c r="ZF356" s="158"/>
      <c r="ZG356" s="158"/>
      <c r="ZH356" s="158"/>
      <c r="ZI356" s="158"/>
      <c r="ZJ356" s="158"/>
      <c r="ZK356" s="158"/>
      <c r="ZL356" s="158"/>
      <c r="ZM356" s="158"/>
      <c r="ZN356" s="158"/>
      <c r="ZO356" s="158"/>
      <c r="ZP356" s="158"/>
      <c r="ZQ356" s="158"/>
      <c r="ZR356" s="158"/>
      <c r="ZS356" s="158"/>
      <c r="ZT356" s="158"/>
      <c r="ZU356" s="158"/>
      <c r="ZV356" s="158"/>
      <c r="ZW356" s="158"/>
      <c r="ZX356" s="158"/>
      <c r="ZY356" s="158"/>
      <c r="ZZ356" s="158"/>
      <c r="AAA356" s="158"/>
      <c r="AAB356" s="158"/>
      <c r="AAC356" s="158"/>
      <c r="AAD356" s="158"/>
      <c r="AAE356" s="158"/>
      <c r="AAF356" s="158"/>
      <c r="AAG356" s="158"/>
      <c r="AAH356" s="158"/>
      <c r="AAI356" s="158"/>
      <c r="AAJ356" s="158"/>
      <c r="AAK356" s="158"/>
      <c r="AAL356" s="158"/>
      <c r="AAM356" s="158"/>
      <c r="AAN356" s="158"/>
      <c r="AAO356" s="158"/>
      <c r="AAP356" s="158"/>
      <c r="AAQ356" s="158"/>
      <c r="AAR356" s="158"/>
      <c r="AAS356" s="158"/>
      <c r="AAT356" s="158"/>
      <c r="AAU356" s="158"/>
      <c r="AAV356" s="158"/>
      <c r="AAW356" s="158"/>
      <c r="AAX356" s="158"/>
      <c r="AAY356" s="158"/>
      <c r="AAZ356" s="158"/>
      <c r="ABA356" s="158"/>
      <c r="ABB356" s="158"/>
      <c r="ABC356" s="158"/>
      <c r="ABD356" s="158"/>
      <c r="ABE356" s="158"/>
      <c r="ABF356" s="158"/>
      <c r="ABG356" s="158"/>
      <c r="ABH356" s="158"/>
      <c r="ABI356" s="158"/>
      <c r="ABJ356" s="158"/>
      <c r="ABK356" s="158"/>
      <c r="ABL356" s="158"/>
      <c r="ABM356" s="158"/>
      <c r="ABN356" s="158"/>
      <c r="ABO356" s="158"/>
      <c r="ABP356" s="158"/>
      <c r="ABQ356" s="158"/>
      <c r="ABR356" s="158"/>
      <c r="ABS356" s="158"/>
      <c r="ABT356" s="158"/>
      <c r="ABU356" s="158"/>
      <c r="ABV356" s="158"/>
      <c r="ABW356" s="158"/>
      <c r="ABX356" s="158"/>
      <c r="ABY356" s="158"/>
      <c r="ABZ356" s="158"/>
      <c r="ACA356" s="158"/>
      <c r="ACB356" s="158"/>
      <c r="ACC356" s="158"/>
      <c r="ACD356" s="158"/>
      <c r="ACE356" s="158"/>
      <c r="ACF356" s="158"/>
      <c r="ACG356" s="158"/>
      <c r="ACH356" s="158"/>
      <c r="ACI356" s="158"/>
      <c r="ACJ356" s="158"/>
      <c r="ACK356" s="158"/>
      <c r="ACL356" s="158"/>
      <c r="ACM356" s="158"/>
      <c r="ACN356" s="158"/>
      <c r="ACO356" s="158"/>
      <c r="ACP356" s="158"/>
      <c r="ACQ356" s="158"/>
      <c r="ACR356" s="158"/>
      <c r="ACS356" s="158"/>
      <c r="ACT356" s="158"/>
      <c r="ACU356" s="158"/>
      <c r="ACV356" s="158"/>
      <c r="ACW356" s="158"/>
      <c r="ACX356" s="158"/>
      <c r="ACY356" s="158"/>
      <c r="ACZ356" s="158"/>
      <c r="ADA356" s="158"/>
      <c r="ADB356" s="158"/>
      <c r="ADC356" s="158"/>
      <c r="ADD356" s="158"/>
      <c r="ADE356" s="158"/>
      <c r="ADF356" s="158"/>
      <c r="ADG356" s="158"/>
      <c r="ADH356" s="158"/>
      <c r="ADI356" s="158"/>
      <c r="ADJ356" s="158"/>
      <c r="ADK356" s="158"/>
      <c r="ADL356" s="158"/>
      <c r="ADM356" s="158"/>
      <c r="ADN356" s="158"/>
      <c r="ADO356" s="158"/>
      <c r="ADP356" s="158"/>
      <c r="ADQ356" s="158"/>
      <c r="ADR356" s="158"/>
      <c r="ADS356" s="158"/>
      <c r="ADT356" s="158"/>
      <c r="ADU356" s="158"/>
      <c r="ADV356" s="158"/>
      <c r="ADW356" s="158"/>
      <c r="ADX356" s="158"/>
      <c r="ADY356" s="158"/>
      <c r="ADZ356" s="158"/>
      <c r="AEA356" s="158"/>
      <c r="AEB356" s="158"/>
      <c r="AEC356" s="158"/>
      <c r="AED356" s="158"/>
      <c r="AEE356" s="158"/>
      <c r="AEF356" s="158"/>
      <c r="AEG356" s="158"/>
      <c r="AEH356" s="158"/>
      <c r="AEI356" s="158"/>
      <c r="AEJ356" s="158"/>
      <c r="AEK356" s="158"/>
      <c r="AEL356" s="158"/>
      <c r="AEM356" s="158"/>
      <c r="AEN356" s="158"/>
      <c r="AEO356" s="158"/>
      <c r="AEP356" s="158"/>
      <c r="AEQ356" s="158"/>
      <c r="AER356" s="158"/>
      <c r="AES356" s="158"/>
      <c r="AET356" s="158"/>
      <c r="AEU356" s="158"/>
      <c r="AEV356" s="158"/>
      <c r="AEW356" s="158"/>
      <c r="AEX356" s="158"/>
      <c r="AEY356" s="158"/>
      <c r="AEZ356" s="158"/>
      <c r="AFA356" s="158"/>
      <c r="AFB356" s="158"/>
      <c r="AFC356" s="158"/>
      <c r="AFD356" s="158"/>
      <c r="AFE356" s="158"/>
      <c r="AFF356" s="158"/>
      <c r="AFG356" s="158"/>
      <c r="AFH356" s="158"/>
      <c r="AFI356" s="158"/>
      <c r="AFJ356" s="158"/>
      <c r="AFK356" s="158"/>
      <c r="AFL356" s="158"/>
      <c r="AFM356" s="158"/>
      <c r="AFN356" s="158"/>
      <c r="AFO356" s="158"/>
      <c r="AFP356" s="158"/>
      <c r="AFQ356" s="158"/>
      <c r="AFR356" s="158"/>
      <c r="AFS356" s="158"/>
      <c r="AFT356" s="158"/>
      <c r="AFU356" s="158"/>
      <c r="AFV356" s="158"/>
      <c r="AFW356" s="158"/>
      <c r="AFX356" s="158"/>
      <c r="AFY356" s="158"/>
      <c r="AFZ356" s="158"/>
      <c r="AGA356" s="158"/>
      <c r="AGB356" s="158"/>
      <c r="AGC356" s="158"/>
      <c r="AGD356" s="158"/>
      <c r="AGE356" s="158"/>
      <c r="AGF356" s="158"/>
      <c r="AGG356" s="158"/>
      <c r="AGH356" s="158"/>
      <c r="AGI356" s="158"/>
      <c r="AGJ356" s="158"/>
      <c r="AGK356" s="158"/>
      <c r="AGL356" s="158"/>
      <c r="AGM356" s="158"/>
      <c r="AGN356" s="158"/>
      <c r="AGO356" s="158"/>
      <c r="AGP356" s="158"/>
      <c r="AGQ356" s="158"/>
      <c r="AGR356" s="158"/>
      <c r="AGS356" s="158"/>
      <c r="AGT356" s="158"/>
      <c r="AGU356" s="158"/>
      <c r="AGV356" s="158"/>
      <c r="AGW356" s="158"/>
      <c r="AGX356" s="158"/>
      <c r="AGY356" s="158"/>
      <c r="AGZ356" s="158"/>
      <c r="AHA356" s="158"/>
      <c r="AHB356" s="158"/>
      <c r="AHC356" s="158"/>
      <c r="AHD356" s="158"/>
      <c r="AHE356" s="158"/>
      <c r="AHF356" s="158"/>
      <c r="AHG356" s="158"/>
      <c r="AHH356" s="158"/>
      <c r="AHI356" s="158"/>
      <c r="AHJ356" s="158"/>
      <c r="AHK356" s="158"/>
      <c r="AHL356" s="158"/>
      <c r="AHM356" s="158"/>
      <c r="AHN356" s="158"/>
      <c r="AHO356" s="158"/>
      <c r="AHP356" s="158"/>
      <c r="AHQ356" s="158"/>
      <c r="AHR356" s="158"/>
      <c r="AHS356" s="158"/>
      <c r="AHT356" s="158"/>
      <c r="AHU356" s="158"/>
      <c r="AHV356" s="158"/>
      <c r="AHW356" s="158"/>
      <c r="AHX356" s="158"/>
      <c r="AHY356" s="158"/>
      <c r="AHZ356" s="158"/>
      <c r="AIA356" s="158"/>
      <c r="AIB356" s="158"/>
      <c r="AIC356" s="158"/>
      <c r="AID356" s="158"/>
      <c r="AIE356" s="158"/>
      <c r="AIF356" s="158"/>
      <c r="AIG356" s="158"/>
      <c r="AIH356" s="158"/>
      <c r="AII356" s="158"/>
      <c r="AIJ356" s="158"/>
      <c r="AIK356" s="158"/>
      <c r="AIL356" s="158"/>
      <c r="AIM356" s="158"/>
      <c r="AIN356" s="158"/>
      <c r="AIO356" s="158"/>
      <c r="AIP356" s="158"/>
      <c r="AIQ356" s="158"/>
      <c r="AIR356" s="158"/>
      <c r="AIS356" s="158"/>
      <c r="AIT356" s="158"/>
      <c r="AIU356" s="158"/>
      <c r="AIV356" s="158"/>
      <c r="AIW356" s="158"/>
      <c r="AIX356" s="158"/>
      <c r="AIY356" s="158"/>
      <c r="AIZ356" s="158"/>
      <c r="AJA356" s="158"/>
      <c r="AJB356" s="158"/>
      <c r="AJC356" s="158"/>
      <c r="AJD356" s="158"/>
      <c r="AJE356" s="158"/>
      <c r="AJF356" s="158"/>
      <c r="AJG356" s="158"/>
      <c r="AJH356" s="158"/>
      <c r="AJI356" s="158"/>
      <c r="AJJ356" s="158"/>
      <c r="AJK356" s="158"/>
      <c r="AJL356" s="158"/>
      <c r="AJM356" s="158"/>
      <c r="AJN356" s="158"/>
      <c r="AJO356" s="158"/>
      <c r="AJP356" s="158"/>
      <c r="AJQ356" s="158"/>
      <c r="AJR356" s="158"/>
      <c r="AJS356" s="158"/>
      <c r="AJT356" s="158"/>
      <c r="AJU356" s="158"/>
      <c r="AJV356" s="158"/>
      <c r="AJW356" s="158"/>
      <c r="AJX356" s="158"/>
      <c r="AJY356" s="158"/>
      <c r="AJZ356" s="158"/>
      <c r="AKA356" s="158"/>
      <c r="AKB356" s="158"/>
      <c r="AKC356" s="158"/>
      <c r="AKD356" s="158"/>
      <c r="AKE356" s="158"/>
      <c r="AKF356" s="158"/>
      <c r="AKG356" s="158"/>
      <c r="AKH356" s="158"/>
      <c r="AKI356" s="158"/>
      <c r="AKJ356" s="158"/>
      <c r="AKK356" s="158"/>
      <c r="AKL356" s="158"/>
      <c r="AKM356" s="158"/>
      <c r="AKN356" s="158"/>
      <c r="AKO356" s="158"/>
      <c r="AKP356" s="158"/>
      <c r="AKQ356" s="158"/>
      <c r="AKR356" s="158"/>
      <c r="AKS356" s="158"/>
      <c r="AKT356" s="158"/>
      <c r="AKU356" s="158"/>
      <c r="AKV356" s="158"/>
      <c r="AKW356" s="158"/>
      <c r="AKX356" s="158"/>
      <c r="AKY356" s="158"/>
      <c r="AKZ356" s="158"/>
      <c r="ALA356" s="158"/>
      <c r="ALB356" s="158"/>
      <c r="ALC356" s="158"/>
      <c r="ALD356" s="158"/>
      <c r="ALE356" s="158"/>
      <c r="ALF356" s="158"/>
      <c r="ALG356" s="158"/>
      <c r="ALH356" s="158"/>
      <c r="ALI356" s="158"/>
      <c r="ALJ356" s="158"/>
      <c r="ALK356" s="158"/>
      <c r="ALL356" s="158"/>
      <c r="ALM356" s="158"/>
      <c r="ALN356" s="158"/>
      <c r="ALO356" s="158"/>
    </row>
    <row r="357" s="159" customFormat="true" ht="17.6" hidden="true" customHeight="false" outlineLevel="0" collapsed="false">
      <c r="A357" s="147"/>
      <c r="B357" s="148"/>
      <c r="C357" s="149" t="s">
        <v>48</v>
      </c>
      <c r="D357" s="149" t="n">
        <v>921</v>
      </c>
      <c r="E357" s="151" t="s">
        <v>23</v>
      </c>
      <c r="F357" s="151" t="s">
        <v>49</v>
      </c>
      <c r="G357" s="152"/>
      <c r="H357" s="153"/>
      <c r="I357" s="154" t="n">
        <f aca="false">SUM(J357:P357)</f>
        <v>0</v>
      </c>
      <c r="J357" s="154" t="n">
        <f aca="false">J358</f>
        <v>5355700</v>
      </c>
      <c r="K357" s="155" t="n">
        <f aca="false">K358</f>
        <v>-5355700</v>
      </c>
      <c r="L357" s="155" t="n">
        <f aca="false">L358</f>
        <v>0</v>
      </c>
      <c r="M357" s="155" t="n">
        <f aca="false">M358</f>
        <v>0</v>
      </c>
      <c r="N357" s="155" t="n">
        <f aca="false">N358</f>
        <v>0</v>
      </c>
      <c r="O357" s="155"/>
      <c r="P357" s="156" t="n">
        <f aca="false">P358</f>
        <v>0</v>
      </c>
      <c r="Q357" s="157"/>
      <c r="R357" s="157"/>
      <c r="S357" s="157"/>
      <c r="T357" s="157"/>
      <c r="U357" s="157"/>
      <c r="V357" s="157"/>
      <c r="W357" s="157"/>
      <c r="X357" s="157"/>
      <c r="Y357" s="157"/>
      <c r="Z357" s="157"/>
      <c r="AA357" s="157"/>
      <c r="AB357" s="157"/>
      <c r="AC357" s="157"/>
      <c r="AD357" s="157"/>
      <c r="AE357" s="157"/>
      <c r="AF357" s="157"/>
      <c r="AG357" s="157"/>
      <c r="AH357" s="157"/>
      <c r="AI357" s="157"/>
      <c r="AJ357" s="157"/>
      <c r="AK357" s="157"/>
      <c r="AL357" s="157"/>
      <c r="AM357" s="157"/>
      <c r="AN357" s="157"/>
      <c r="AO357" s="157"/>
      <c r="AP357" s="157"/>
      <c r="AQ357" s="157"/>
      <c r="AR357" s="157"/>
      <c r="AS357" s="157"/>
      <c r="AT357" s="157"/>
      <c r="AU357" s="157"/>
      <c r="AV357" s="157"/>
      <c r="AW357" s="157"/>
      <c r="AX357" s="157"/>
      <c r="AY357" s="157"/>
      <c r="AZ357" s="157"/>
      <c r="BA357" s="157"/>
      <c r="BB357" s="157"/>
      <c r="BC357" s="157"/>
      <c r="BD357" s="157"/>
      <c r="BE357" s="157"/>
      <c r="BF357" s="157"/>
      <c r="BG357" s="157"/>
      <c r="BH357" s="157"/>
      <c r="BI357" s="157"/>
      <c r="BJ357" s="157"/>
      <c r="BK357" s="157"/>
      <c r="BL357" s="157"/>
      <c r="BM357" s="157"/>
      <c r="BN357" s="157"/>
      <c r="BO357" s="157"/>
      <c r="BP357" s="157"/>
      <c r="BQ357" s="157"/>
      <c r="BR357" s="157"/>
      <c r="BS357" s="157"/>
      <c r="BT357" s="157"/>
      <c r="BU357" s="157"/>
      <c r="BV357" s="157"/>
      <c r="BW357" s="157"/>
      <c r="BX357" s="157"/>
      <c r="BY357" s="157"/>
      <c r="BZ357" s="157"/>
      <c r="CA357" s="157"/>
      <c r="CB357" s="157"/>
      <c r="CC357" s="157"/>
      <c r="CD357" s="157"/>
      <c r="CE357" s="157"/>
      <c r="CF357" s="157"/>
      <c r="CG357" s="157"/>
      <c r="CH357" s="157"/>
      <c r="CI357" s="157"/>
      <c r="CJ357" s="157"/>
      <c r="CK357" s="157"/>
      <c r="CL357" s="157"/>
      <c r="CM357" s="157"/>
      <c r="CN357" s="157"/>
      <c r="CO357" s="157"/>
      <c r="CP357" s="157"/>
      <c r="CQ357" s="157"/>
      <c r="CR357" s="157"/>
      <c r="CS357" s="157"/>
      <c r="CT357" s="157"/>
      <c r="CU357" s="157"/>
      <c r="CV357" s="157"/>
      <c r="CW357" s="157"/>
      <c r="CX357" s="157"/>
      <c r="CY357" s="157"/>
      <c r="CZ357" s="157"/>
      <c r="DA357" s="157"/>
      <c r="DB357" s="157"/>
      <c r="DC357" s="157"/>
      <c r="DD357" s="157"/>
      <c r="DE357" s="157"/>
      <c r="DF357" s="157"/>
      <c r="DG357" s="157"/>
      <c r="DH357" s="157"/>
      <c r="DI357" s="157"/>
      <c r="DJ357" s="157"/>
      <c r="DK357" s="157"/>
      <c r="DL357" s="157"/>
      <c r="DM357" s="157"/>
      <c r="DN357" s="157"/>
      <c r="DO357" s="157"/>
      <c r="DP357" s="157"/>
      <c r="DQ357" s="157"/>
      <c r="DR357" s="157"/>
      <c r="DS357" s="157"/>
      <c r="DT357" s="157"/>
      <c r="DU357" s="157"/>
      <c r="DV357" s="157"/>
      <c r="DW357" s="157"/>
      <c r="DX357" s="157"/>
      <c r="DY357" s="157"/>
      <c r="DZ357" s="157"/>
      <c r="EA357" s="157"/>
      <c r="EB357" s="157"/>
      <c r="EC357" s="157"/>
      <c r="ED357" s="157"/>
      <c r="EE357" s="157"/>
      <c r="EF357" s="157"/>
      <c r="EG357" s="157"/>
      <c r="EH357" s="157"/>
      <c r="EI357" s="157"/>
      <c r="EJ357" s="157"/>
      <c r="EK357" s="157"/>
      <c r="EL357" s="157"/>
      <c r="EM357" s="157"/>
      <c r="EN357" s="157"/>
      <c r="EO357" s="157"/>
      <c r="EP357" s="157"/>
      <c r="EQ357" s="157"/>
      <c r="ER357" s="157"/>
      <c r="ES357" s="157"/>
      <c r="ET357" s="157"/>
      <c r="EU357" s="157"/>
      <c r="EV357" s="157"/>
      <c r="EW357" s="157"/>
      <c r="EX357" s="157"/>
      <c r="EY357" s="157"/>
      <c r="EZ357" s="157"/>
      <c r="FA357" s="157"/>
      <c r="FB357" s="157"/>
      <c r="FC357" s="157"/>
      <c r="FD357" s="157"/>
      <c r="FE357" s="157"/>
      <c r="FF357" s="157"/>
      <c r="FG357" s="157"/>
      <c r="FH357" s="157"/>
      <c r="FI357" s="157"/>
      <c r="FJ357" s="157"/>
      <c r="FK357" s="157"/>
      <c r="FL357" s="157"/>
      <c r="FM357" s="157"/>
      <c r="FN357" s="157"/>
      <c r="FO357" s="157"/>
      <c r="FP357" s="157"/>
      <c r="FQ357" s="157"/>
      <c r="FR357" s="157"/>
      <c r="FS357" s="157"/>
      <c r="FT357" s="157"/>
      <c r="FU357" s="157"/>
      <c r="FV357" s="157"/>
      <c r="FW357" s="157"/>
      <c r="FX357" s="157"/>
      <c r="FY357" s="157"/>
      <c r="FZ357" s="157"/>
      <c r="GA357" s="157"/>
      <c r="GB357" s="157"/>
      <c r="GC357" s="157"/>
      <c r="GD357" s="157"/>
      <c r="GE357" s="157"/>
      <c r="GF357" s="157"/>
      <c r="GG357" s="157"/>
      <c r="GH357" s="157"/>
      <c r="GI357" s="157"/>
      <c r="GJ357" s="157"/>
      <c r="GK357" s="157"/>
      <c r="GL357" s="157"/>
      <c r="GM357" s="157"/>
      <c r="GN357" s="157"/>
      <c r="GO357" s="157"/>
      <c r="GP357" s="157"/>
      <c r="GQ357" s="157"/>
      <c r="GR357" s="157"/>
      <c r="GS357" s="157"/>
      <c r="GT357" s="157"/>
      <c r="GU357" s="157"/>
      <c r="GV357" s="157"/>
      <c r="GW357" s="157"/>
      <c r="GX357" s="157"/>
      <c r="GY357" s="157"/>
      <c r="GZ357" s="157"/>
      <c r="HA357" s="157"/>
      <c r="HB357" s="157"/>
      <c r="HC357" s="157"/>
      <c r="HD357" s="157"/>
      <c r="HE357" s="157"/>
      <c r="HF357" s="157"/>
      <c r="HG357" s="157"/>
      <c r="HH357" s="157"/>
      <c r="HI357" s="157"/>
      <c r="HJ357" s="157"/>
      <c r="HK357" s="157"/>
      <c r="HL357" s="157"/>
      <c r="HM357" s="157"/>
      <c r="HN357" s="157"/>
      <c r="HO357" s="157"/>
      <c r="HP357" s="157"/>
      <c r="HQ357" s="157"/>
      <c r="HR357" s="157"/>
      <c r="HS357" s="157"/>
      <c r="HT357" s="157"/>
      <c r="HU357" s="157"/>
      <c r="HV357" s="157"/>
      <c r="HW357" s="157"/>
      <c r="HX357" s="157"/>
      <c r="HY357" s="157"/>
      <c r="HZ357" s="157"/>
      <c r="IA357" s="157"/>
      <c r="IB357" s="157"/>
      <c r="IC357" s="157"/>
      <c r="ID357" s="158"/>
      <c r="IE357" s="158"/>
      <c r="IF357" s="158"/>
      <c r="IG357" s="158"/>
      <c r="IH357" s="158"/>
      <c r="II357" s="158"/>
      <c r="IJ357" s="158"/>
      <c r="IK357" s="158"/>
      <c r="IL357" s="158"/>
      <c r="IM357" s="158"/>
      <c r="IN357" s="158"/>
      <c r="IO357" s="158"/>
      <c r="IP357" s="158"/>
      <c r="IQ357" s="158"/>
      <c r="IR357" s="158"/>
      <c r="IS357" s="158"/>
      <c r="IT357" s="158"/>
      <c r="IU357" s="158"/>
      <c r="IV357" s="158"/>
      <c r="IW357" s="158"/>
      <c r="IX357" s="158"/>
      <c r="IY357" s="158"/>
      <c r="IZ357" s="158"/>
      <c r="JA357" s="158"/>
      <c r="JB357" s="158"/>
      <c r="JC357" s="158"/>
      <c r="JD357" s="158"/>
      <c r="JE357" s="158"/>
      <c r="JF357" s="158"/>
      <c r="JG357" s="158"/>
      <c r="JH357" s="158"/>
      <c r="JI357" s="158"/>
      <c r="JJ357" s="158"/>
      <c r="JK357" s="158"/>
      <c r="JL357" s="158"/>
      <c r="JM357" s="158"/>
      <c r="JN357" s="158"/>
      <c r="JO357" s="158"/>
      <c r="JP357" s="158"/>
      <c r="JQ357" s="158"/>
      <c r="JR357" s="158"/>
      <c r="JS357" s="158"/>
      <c r="JT357" s="158"/>
      <c r="JU357" s="158"/>
      <c r="JV357" s="158"/>
      <c r="JW357" s="158"/>
      <c r="JX357" s="158"/>
      <c r="JY357" s="158"/>
      <c r="JZ357" s="158"/>
      <c r="KA357" s="158"/>
      <c r="KB357" s="158"/>
      <c r="KC357" s="158"/>
      <c r="KD357" s="158"/>
      <c r="KE357" s="158"/>
      <c r="KF357" s="158"/>
      <c r="KG357" s="158"/>
      <c r="KH357" s="158"/>
      <c r="KI357" s="158"/>
      <c r="KJ357" s="158"/>
      <c r="KK357" s="158"/>
      <c r="KL357" s="158"/>
      <c r="KM357" s="158"/>
      <c r="KN357" s="158"/>
      <c r="KO357" s="158"/>
      <c r="KP357" s="158"/>
      <c r="KQ357" s="158"/>
      <c r="KR357" s="158"/>
      <c r="KS357" s="158"/>
      <c r="KT357" s="158"/>
      <c r="KU357" s="158"/>
      <c r="KV357" s="158"/>
      <c r="KW357" s="158"/>
      <c r="KX357" s="158"/>
      <c r="KY357" s="158"/>
      <c r="KZ357" s="158"/>
      <c r="LA357" s="158"/>
      <c r="LB357" s="158"/>
      <c r="LC357" s="158"/>
      <c r="LD357" s="158"/>
      <c r="LE357" s="158"/>
      <c r="LF357" s="158"/>
      <c r="LG357" s="158"/>
      <c r="LH357" s="158"/>
      <c r="LI357" s="158"/>
      <c r="LJ357" s="158"/>
      <c r="LK357" s="158"/>
      <c r="LL357" s="158"/>
      <c r="LM357" s="158"/>
      <c r="LN357" s="158"/>
      <c r="LO357" s="158"/>
      <c r="LP357" s="158"/>
      <c r="LQ357" s="158"/>
      <c r="LR357" s="158"/>
      <c r="LS357" s="158"/>
      <c r="LT357" s="158"/>
      <c r="LU357" s="158"/>
      <c r="LV357" s="158"/>
      <c r="LW357" s="158"/>
      <c r="LX357" s="158"/>
      <c r="LY357" s="158"/>
      <c r="LZ357" s="158"/>
      <c r="MA357" s="158"/>
      <c r="MB357" s="158"/>
      <c r="MC357" s="158"/>
      <c r="MD357" s="158"/>
      <c r="ME357" s="158"/>
      <c r="MF357" s="158"/>
      <c r="MG357" s="158"/>
      <c r="MH357" s="158"/>
      <c r="MI357" s="158"/>
      <c r="MJ357" s="158"/>
      <c r="MK357" s="158"/>
      <c r="ML357" s="158"/>
      <c r="MM357" s="158"/>
      <c r="MN357" s="158"/>
      <c r="MO357" s="158"/>
      <c r="MP357" s="158"/>
      <c r="MQ357" s="158"/>
      <c r="MR357" s="158"/>
      <c r="MS357" s="158"/>
      <c r="MT357" s="158"/>
      <c r="MU357" s="158"/>
      <c r="MV357" s="158"/>
      <c r="MW357" s="158"/>
      <c r="MX357" s="158"/>
      <c r="MY357" s="158"/>
      <c r="MZ357" s="158"/>
      <c r="NA357" s="158"/>
      <c r="NB357" s="158"/>
      <c r="NC357" s="158"/>
      <c r="ND357" s="158"/>
      <c r="NE357" s="158"/>
      <c r="NF357" s="158"/>
      <c r="NG357" s="158"/>
      <c r="NH357" s="158"/>
      <c r="NI357" s="158"/>
      <c r="NJ357" s="158"/>
      <c r="NK357" s="158"/>
      <c r="NL357" s="158"/>
      <c r="NM357" s="158"/>
      <c r="NN357" s="158"/>
      <c r="NO357" s="158"/>
      <c r="NP357" s="158"/>
      <c r="NQ357" s="158"/>
      <c r="NR357" s="158"/>
      <c r="NS357" s="158"/>
      <c r="NT357" s="158"/>
      <c r="NU357" s="158"/>
      <c r="NV357" s="158"/>
      <c r="NW357" s="158"/>
      <c r="NX357" s="158"/>
      <c r="NY357" s="158"/>
      <c r="NZ357" s="158"/>
      <c r="OA357" s="158"/>
      <c r="OB357" s="158"/>
      <c r="OC357" s="158"/>
      <c r="OD357" s="158"/>
      <c r="OE357" s="158"/>
      <c r="OF357" s="158"/>
      <c r="OG357" s="158"/>
      <c r="OH357" s="158"/>
      <c r="OI357" s="158"/>
      <c r="OJ357" s="158"/>
      <c r="OK357" s="158"/>
      <c r="OL357" s="158"/>
      <c r="OM357" s="158"/>
      <c r="ON357" s="158"/>
      <c r="OO357" s="158"/>
      <c r="OP357" s="158"/>
      <c r="OQ357" s="158"/>
      <c r="OR357" s="158"/>
      <c r="OS357" s="158"/>
      <c r="OT357" s="158"/>
      <c r="OU357" s="158"/>
      <c r="OV357" s="158"/>
      <c r="OW357" s="158"/>
      <c r="OX357" s="158"/>
      <c r="OY357" s="158"/>
      <c r="OZ357" s="158"/>
      <c r="PA357" s="158"/>
      <c r="PB357" s="158"/>
      <c r="PC357" s="158"/>
      <c r="PD357" s="158"/>
      <c r="PE357" s="158"/>
      <c r="PF357" s="158"/>
      <c r="PG357" s="158"/>
      <c r="PH357" s="158"/>
      <c r="PI357" s="158"/>
      <c r="PJ357" s="158"/>
      <c r="PK357" s="158"/>
      <c r="PL357" s="158"/>
      <c r="PM357" s="158"/>
      <c r="PN357" s="158"/>
      <c r="PO357" s="158"/>
      <c r="PP357" s="158"/>
      <c r="PQ357" s="158"/>
      <c r="PR357" s="158"/>
      <c r="PS357" s="158"/>
      <c r="PT357" s="158"/>
      <c r="PU357" s="158"/>
      <c r="PV357" s="158"/>
      <c r="PW357" s="158"/>
      <c r="PX357" s="158"/>
      <c r="PY357" s="158"/>
      <c r="PZ357" s="158"/>
      <c r="QA357" s="158"/>
      <c r="QB357" s="158"/>
      <c r="QC357" s="158"/>
      <c r="QD357" s="158"/>
      <c r="QE357" s="158"/>
      <c r="QF357" s="158"/>
      <c r="QG357" s="158"/>
      <c r="QH357" s="158"/>
      <c r="QI357" s="158"/>
      <c r="QJ357" s="158"/>
      <c r="QK357" s="158"/>
      <c r="QL357" s="158"/>
      <c r="QM357" s="158"/>
      <c r="QN357" s="158"/>
      <c r="QO357" s="158"/>
      <c r="QP357" s="158"/>
      <c r="QQ357" s="158"/>
      <c r="QR357" s="158"/>
      <c r="QS357" s="158"/>
      <c r="QT357" s="158"/>
      <c r="QU357" s="158"/>
      <c r="QV357" s="158"/>
      <c r="QW357" s="158"/>
      <c r="QX357" s="158"/>
      <c r="QY357" s="158"/>
      <c r="QZ357" s="158"/>
      <c r="RA357" s="158"/>
      <c r="RB357" s="158"/>
      <c r="RC357" s="158"/>
      <c r="RD357" s="158"/>
      <c r="RE357" s="158"/>
      <c r="RF357" s="158"/>
      <c r="RG357" s="158"/>
      <c r="RH357" s="158"/>
      <c r="RI357" s="158"/>
      <c r="RJ357" s="158"/>
      <c r="RK357" s="158"/>
      <c r="RL357" s="158"/>
      <c r="RM357" s="158"/>
      <c r="RN357" s="158"/>
      <c r="RO357" s="158"/>
      <c r="RP357" s="158"/>
      <c r="RQ357" s="158"/>
      <c r="RR357" s="158"/>
      <c r="RS357" s="158"/>
      <c r="RT357" s="158"/>
      <c r="RU357" s="158"/>
      <c r="RV357" s="158"/>
      <c r="RW357" s="158"/>
      <c r="RX357" s="158"/>
      <c r="RY357" s="158"/>
      <c r="RZ357" s="158"/>
      <c r="SA357" s="158"/>
      <c r="SB357" s="158"/>
      <c r="SC357" s="158"/>
      <c r="SD357" s="158"/>
      <c r="SE357" s="158"/>
      <c r="SF357" s="158"/>
      <c r="SG357" s="158"/>
      <c r="SH357" s="158"/>
      <c r="SI357" s="158"/>
      <c r="SJ357" s="158"/>
      <c r="SK357" s="158"/>
      <c r="SL357" s="158"/>
      <c r="SM357" s="158"/>
      <c r="SN357" s="158"/>
      <c r="SO357" s="158"/>
      <c r="SP357" s="158"/>
      <c r="SQ357" s="158"/>
      <c r="SR357" s="158"/>
      <c r="SS357" s="158"/>
      <c r="ST357" s="158"/>
      <c r="SU357" s="158"/>
      <c r="SV357" s="158"/>
      <c r="SW357" s="158"/>
      <c r="SX357" s="158"/>
      <c r="SY357" s="158"/>
      <c r="SZ357" s="158"/>
      <c r="TA357" s="158"/>
      <c r="TB357" s="158"/>
      <c r="TC357" s="158"/>
      <c r="TD357" s="158"/>
      <c r="TE357" s="158"/>
      <c r="TF357" s="158"/>
      <c r="TG357" s="158"/>
      <c r="TH357" s="158"/>
      <c r="TI357" s="158"/>
      <c r="TJ357" s="158"/>
      <c r="TK357" s="158"/>
      <c r="TL357" s="158"/>
      <c r="TM357" s="158"/>
      <c r="TN357" s="158"/>
      <c r="TO357" s="158"/>
      <c r="TP357" s="158"/>
      <c r="TQ357" s="158"/>
      <c r="TR357" s="158"/>
      <c r="TS357" s="158"/>
      <c r="TT357" s="158"/>
      <c r="TU357" s="158"/>
      <c r="TV357" s="158"/>
      <c r="TW357" s="158"/>
      <c r="TX357" s="158"/>
      <c r="TY357" s="158"/>
      <c r="TZ357" s="158"/>
      <c r="UA357" s="158"/>
      <c r="UB357" s="158"/>
      <c r="UC357" s="158"/>
      <c r="UD357" s="158"/>
      <c r="UE357" s="158"/>
      <c r="UF357" s="158"/>
      <c r="UG357" s="158"/>
      <c r="UH357" s="158"/>
      <c r="UI357" s="158"/>
      <c r="UJ357" s="158"/>
      <c r="UK357" s="158"/>
      <c r="UL357" s="158"/>
      <c r="UM357" s="158"/>
      <c r="UN357" s="158"/>
      <c r="UO357" s="158"/>
      <c r="UP357" s="158"/>
      <c r="UQ357" s="158"/>
      <c r="UR357" s="158"/>
      <c r="US357" s="158"/>
      <c r="UT357" s="158"/>
      <c r="UU357" s="158"/>
      <c r="UV357" s="158"/>
      <c r="UW357" s="158"/>
      <c r="UX357" s="158"/>
      <c r="UY357" s="158"/>
      <c r="UZ357" s="158"/>
      <c r="VA357" s="158"/>
      <c r="VB357" s="158"/>
      <c r="VC357" s="158"/>
      <c r="VD357" s="158"/>
      <c r="VE357" s="158"/>
      <c r="VF357" s="158"/>
      <c r="VG357" s="158"/>
      <c r="VH357" s="158"/>
      <c r="VI357" s="158"/>
      <c r="VJ357" s="158"/>
      <c r="VK357" s="158"/>
      <c r="VL357" s="158"/>
      <c r="VM357" s="158"/>
      <c r="VN357" s="158"/>
      <c r="VO357" s="158"/>
      <c r="VP357" s="158"/>
      <c r="VQ357" s="158"/>
      <c r="VR357" s="158"/>
      <c r="VS357" s="158"/>
      <c r="VT357" s="158"/>
      <c r="VU357" s="158"/>
      <c r="VV357" s="158"/>
      <c r="VW357" s="158"/>
      <c r="VX357" s="158"/>
      <c r="VY357" s="158"/>
      <c r="VZ357" s="158"/>
      <c r="WA357" s="158"/>
      <c r="WB357" s="158"/>
      <c r="WC357" s="158"/>
      <c r="WD357" s="158"/>
      <c r="WE357" s="158"/>
      <c r="WF357" s="158"/>
      <c r="WG357" s="158"/>
      <c r="WH357" s="158"/>
      <c r="WI357" s="158"/>
      <c r="WJ357" s="158"/>
      <c r="WK357" s="158"/>
      <c r="WL357" s="158"/>
      <c r="WM357" s="158"/>
      <c r="WN357" s="158"/>
      <c r="WO357" s="158"/>
      <c r="WP357" s="158"/>
      <c r="WQ357" s="158"/>
      <c r="WR357" s="158"/>
      <c r="WS357" s="158"/>
      <c r="WT357" s="158"/>
      <c r="WU357" s="158"/>
      <c r="WV357" s="158"/>
      <c r="WW357" s="158"/>
      <c r="WX357" s="158"/>
      <c r="WY357" s="158"/>
      <c r="WZ357" s="158"/>
      <c r="XA357" s="158"/>
      <c r="XB357" s="158"/>
      <c r="XC357" s="158"/>
      <c r="XD357" s="158"/>
      <c r="XE357" s="158"/>
      <c r="XF357" s="158"/>
      <c r="XG357" s="158"/>
      <c r="XH357" s="158"/>
      <c r="XI357" s="158"/>
      <c r="XJ357" s="158"/>
      <c r="XK357" s="158"/>
      <c r="XL357" s="158"/>
      <c r="XM357" s="158"/>
      <c r="XN357" s="158"/>
      <c r="XO357" s="158"/>
      <c r="XP357" s="158"/>
      <c r="XQ357" s="158"/>
      <c r="XR357" s="158"/>
      <c r="XS357" s="158"/>
      <c r="XT357" s="158"/>
      <c r="XU357" s="158"/>
      <c r="XV357" s="158"/>
      <c r="XW357" s="158"/>
      <c r="XX357" s="158"/>
      <c r="XY357" s="158"/>
      <c r="XZ357" s="158"/>
      <c r="YA357" s="158"/>
      <c r="YB357" s="158"/>
      <c r="YC357" s="158"/>
      <c r="YD357" s="158"/>
      <c r="YE357" s="158"/>
      <c r="YF357" s="158"/>
      <c r="YG357" s="158"/>
      <c r="YH357" s="158"/>
      <c r="YI357" s="158"/>
      <c r="YJ357" s="158"/>
      <c r="YK357" s="158"/>
      <c r="YL357" s="158"/>
      <c r="YM357" s="158"/>
      <c r="YN357" s="158"/>
      <c r="YO357" s="158"/>
      <c r="YP357" s="158"/>
      <c r="YQ357" s="158"/>
      <c r="YR357" s="158"/>
      <c r="YS357" s="158"/>
      <c r="YT357" s="158"/>
      <c r="YU357" s="158"/>
      <c r="YV357" s="158"/>
      <c r="YW357" s="158"/>
      <c r="YX357" s="158"/>
      <c r="YY357" s="158"/>
      <c r="YZ357" s="158"/>
      <c r="ZA357" s="158"/>
      <c r="ZB357" s="158"/>
      <c r="ZC357" s="158"/>
      <c r="ZD357" s="158"/>
      <c r="ZE357" s="158"/>
      <c r="ZF357" s="158"/>
      <c r="ZG357" s="158"/>
      <c r="ZH357" s="158"/>
      <c r="ZI357" s="158"/>
      <c r="ZJ357" s="158"/>
      <c r="ZK357" s="158"/>
      <c r="ZL357" s="158"/>
      <c r="ZM357" s="158"/>
      <c r="ZN357" s="158"/>
      <c r="ZO357" s="158"/>
      <c r="ZP357" s="158"/>
      <c r="ZQ357" s="158"/>
      <c r="ZR357" s="158"/>
      <c r="ZS357" s="158"/>
      <c r="ZT357" s="158"/>
      <c r="ZU357" s="158"/>
      <c r="ZV357" s="158"/>
      <c r="ZW357" s="158"/>
      <c r="ZX357" s="158"/>
      <c r="ZY357" s="158"/>
      <c r="ZZ357" s="158"/>
      <c r="AAA357" s="158"/>
      <c r="AAB357" s="158"/>
      <c r="AAC357" s="158"/>
      <c r="AAD357" s="158"/>
      <c r="AAE357" s="158"/>
      <c r="AAF357" s="158"/>
      <c r="AAG357" s="158"/>
      <c r="AAH357" s="158"/>
      <c r="AAI357" s="158"/>
      <c r="AAJ357" s="158"/>
      <c r="AAK357" s="158"/>
      <c r="AAL357" s="158"/>
      <c r="AAM357" s="158"/>
      <c r="AAN357" s="158"/>
      <c r="AAO357" s="158"/>
      <c r="AAP357" s="158"/>
      <c r="AAQ357" s="158"/>
      <c r="AAR357" s="158"/>
      <c r="AAS357" s="158"/>
      <c r="AAT357" s="158"/>
      <c r="AAU357" s="158"/>
      <c r="AAV357" s="158"/>
      <c r="AAW357" s="158"/>
      <c r="AAX357" s="158"/>
      <c r="AAY357" s="158"/>
      <c r="AAZ357" s="158"/>
      <c r="ABA357" s="158"/>
      <c r="ABB357" s="158"/>
      <c r="ABC357" s="158"/>
      <c r="ABD357" s="158"/>
      <c r="ABE357" s="158"/>
      <c r="ABF357" s="158"/>
      <c r="ABG357" s="158"/>
      <c r="ABH357" s="158"/>
      <c r="ABI357" s="158"/>
      <c r="ABJ357" s="158"/>
      <c r="ABK357" s="158"/>
      <c r="ABL357" s="158"/>
      <c r="ABM357" s="158"/>
      <c r="ABN357" s="158"/>
      <c r="ABO357" s="158"/>
      <c r="ABP357" s="158"/>
      <c r="ABQ357" s="158"/>
      <c r="ABR357" s="158"/>
      <c r="ABS357" s="158"/>
      <c r="ABT357" s="158"/>
      <c r="ABU357" s="158"/>
      <c r="ABV357" s="158"/>
      <c r="ABW357" s="158"/>
      <c r="ABX357" s="158"/>
      <c r="ABY357" s="158"/>
      <c r="ABZ357" s="158"/>
      <c r="ACA357" s="158"/>
      <c r="ACB357" s="158"/>
      <c r="ACC357" s="158"/>
      <c r="ACD357" s="158"/>
      <c r="ACE357" s="158"/>
      <c r="ACF357" s="158"/>
      <c r="ACG357" s="158"/>
      <c r="ACH357" s="158"/>
      <c r="ACI357" s="158"/>
      <c r="ACJ357" s="158"/>
      <c r="ACK357" s="158"/>
      <c r="ACL357" s="158"/>
      <c r="ACM357" s="158"/>
      <c r="ACN357" s="158"/>
      <c r="ACO357" s="158"/>
      <c r="ACP357" s="158"/>
      <c r="ACQ357" s="158"/>
      <c r="ACR357" s="158"/>
      <c r="ACS357" s="158"/>
      <c r="ACT357" s="158"/>
      <c r="ACU357" s="158"/>
      <c r="ACV357" s="158"/>
      <c r="ACW357" s="158"/>
      <c r="ACX357" s="158"/>
      <c r="ACY357" s="158"/>
      <c r="ACZ357" s="158"/>
      <c r="ADA357" s="158"/>
      <c r="ADB357" s="158"/>
      <c r="ADC357" s="158"/>
      <c r="ADD357" s="158"/>
      <c r="ADE357" s="158"/>
      <c r="ADF357" s="158"/>
      <c r="ADG357" s="158"/>
      <c r="ADH357" s="158"/>
      <c r="ADI357" s="158"/>
      <c r="ADJ357" s="158"/>
      <c r="ADK357" s="158"/>
      <c r="ADL357" s="158"/>
      <c r="ADM357" s="158"/>
      <c r="ADN357" s="158"/>
      <c r="ADO357" s="158"/>
      <c r="ADP357" s="158"/>
      <c r="ADQ357" s="158"/>
      <c r="ADR357" s="158"/>
      <c r="ADS357" s="158"/>
      <c r="ADT357" s="158"/>
      <c r="ADU357" s="158"/>
      <c r="ADV357" s="158"/>
      <c r="ADW357" s="158"/>
      <c r="ADX357" s="158"/>
      <c r="ADY357" s="158"/>
      <c r="ADZ357" s="158"/>
      <c r="AEA357" s="158"/>
      <c r="AEB357" s="158"/>
      <c r="AEC357" s="158"/>
      <c r="AED357" s="158"/>
      <c r="AEE357" s="158"/>
      <c r="AEF357" s="158"/>
      <c r="AEG357" s="158"/>
      <c r="AEH357" s="158"/>
      <c r="AEI357" s="158"/>
      <c r="AEJ357" s="158"/>
      <c r="AEK357" s="158"/>
      <c r="AEL357" s="158"/>
      <c r="AEM357" s="158"/>
      <c r="AEN357" s="158"/>
      <c r="AEO357" s="158"/>
      <c r="AEP357" s="158"/>
      <c r="AEQ357" s="158"/>
      <c r="AER357" s="158"/>
      <c r="AES357" s="158"/>
      <c r="AET357" s="158"/>
      <c r="AEU357" s="158"/>
      <c r="AEV357" s="158"/>
      <c r="AEW357" s="158"/>
      <c r="AEX357" s="158"/>
      <c r="AEY357" s="158"/>
      <c r="AEZ357" s="158"/>
      <c r="AFA357" s="158"/>
      <c r="AFB357" s="158"/>
      <c r="AFC357" s="158"/>
      <c r="AFD357" s="158"/>
      <c r="AFE357" s="158"/>
      <c r="AFF357" s="158"/>
      <c r="AFG357" s="158"/>
      <c r="AFH357" s="158"/>
      <c r="AFI357" s="158"/>
      <c r="AFJ357" s="158"/>
      <c r="AFK357" s="158"/>
      <c r="AFL357" s="158"/>
      <c r="AFM357" s="158"/>
      <c r="AFN357" s="158"/>
      <c r="AFO357" s="158"/>
      <c r="AFP357" s="158"/>
      <c r="AFQ357" s="158"/>
      <c r="AFR357" s="158"/>
      <c r="AFS357" s="158"/>
      <c r="AFT357" s="158"/>
      <c r="AFU357" s="158"/>
      <c r="AFV357" s="158"/>
      <c r="AFW357" s="158"/>
      <c r="AFX357" s="158"/>
      <c r="AFY357" s="158"/>
      <c r="AFZ357" s="158"/>
      <c r="AGA357" s="158"/>
      <c r="AGB357" s="158"/>
      <c r="AGC357" s="158"/>
      <c r="AGD357" s="158"/>
      <c r="AGE357" s="158"/>
      <c r="AGF357" s="158"/>
      <c r="AGG357" s="158"/>
      <c r="AGH357" s="158"/>
      <c r="AGI357" s="158"/>
      <c r="AGJ357" s="158"/>
      <c r="AGK357" s="158"/>
      <c r="AGL357" s="158"/>
      <c r="AGM357" s="158"/>
      <c r="AGN357" s="158"/>
      <c r="AGO357" s="158"/>
      <c r="AGP357" s="158"/>
      <c r="AGQ357" s="158"/>
      <c r="AGR357" s="158"/>
      <c r="AGS357" s="158"/>
      <c r="AGT357" s="158"/>
      <c r="AGU357" s="158"/>
      <c r="AGV357" s="158"/>
      <c r="AGW357" s="158"/>
      <c r="AGX357" s="158"/>
      <c r="AGY357" s="158"/>
      <c r="AGZ357" s="158"/>
      <c r="AHA357" s="158"/>
      <c r="AHB357" s="158"/>
      <c r="AHC357" s="158"/>
      <c r="AHD357" s="158"/>
      <c r="AHE357" s="158"/>
      <c r="AHF357" s="158"/>
      <c r="AHG357" s="158"/>
      <c r="AHH357" s="158"/>
      <c r="AHI357" s="158"/>
      <c r="AHJ357" s="158"/>
      <c r="AHK357" s="158"/>
      <c r="AHL357" s="158"/>
      <c r="AHM357" s="158"/>
      <c r="AHN357" s="158"/>
      <c r="AHO357" s="158"/>
      <c r="AHP357" s="158"/>
      <c r="AHQ357" s="158"/>
      <c r="AHR357" s="158"/>
      <c r="AHS357" s="158"/>
      <c r="AHT357" s="158"/>
      <c r="AHU357" s="158"/>
      <c r="AHV357" s="158"/>
      <c r="AHW357" s="158"/>
      <c r="AHX357" s="158"/>
      <c r="AHY357" s="158"/>
      <c r="AHZ357" s="158"/>
      <c r="AIA357" s="158"/>
      <c r="AIB357" s="158"/>
      <c r="AIC357" s="158"/>
      <c r="AID357" s="158"/>
      <c r="AIE357" s="158"/>
      <c r="AIF357" s="158"/>
      <c r="AIG357" s="158"/>
      <c r="AIH357" s="158"/>
      <c r="AII357" s="158"/>
      <c r="AIJ357" s="158"/>
      <c r="AIK357" s="158"/>
      <c r="AIL357" s="158"/>
      <c r="AIM357" s="158"/>
      <c r="AIN357" s="158"/>
      <c r="AIO357" s="158"/>
      <c r="AIP357" s="158"/>
      <c r="AIQ357" s="158"/>
      <c r="AIR357" s="158"/>
      <c r="AIS357" s="158"/>
      <c r="AIT357" s="158"/>
      <c r="AIU357" s="158"/>
      <c r="AIV357" s="158"/>
      <c r="AIW357" s="158"/>
      <c r="AIX357" s="158"/>
      <c r="AIY357" s="158"/>
      <c r="AIZ357" s="158"/>
      <c r="AJA357" s="158"/>
      <c r="AJB357" s="158"/>
      <c r="AJC357" s="158"/>
      <c r="AJD357" s="158"/>
      <c r="AJE357" s="158"/>
      <c r="AJF357" s="158"/>
      <c r="AJG357" s="158"/>
      <c r="AJH357" s="158"/>
      <c r="AJI357" s="158"/>
      <c r="AJJ357" s="158"/>
      <c r="AJK357" s="158"/>
      <c r="AJL357" s="158"/>
      <c r="AJM357" s="158"/>
      <c r="AJN357" s="158"/>
      <c r="AJO357" s="158"/>
      <c r="AJP357" s="158"/>
      <c r="AJQ357" s="158"/>
      <c r="AJR357" s="158"/>
      <c r="AJS357" s="158"/>
      <c r="AJT357" s="158"/>
      <c r="AJU357" s="158"/>
      <c r="AJV357" s="158"/>
      <c r="AJW357" s="158"/>
      <c r="AJX357" s="158"/>
      <c r="AJY357" s="158"/>
      <c r="AJZ357" s="158"/>
      <c r="AKA357" s="158"/>
      <c r="AKB357" s="158"/>
      <c r="AKC357" s="158"/>
      <c r="AKD357" s="158"/>
      <c r="AKE357" s="158"/>
      <c r="AKF357" s="158"/>
      <c r="AKG357" s="158"/>
      <c r="AKH357" s="158"/>
      <c r="AKI357" s="158"/>
      <c r="AKJ357" s="158"/>
      <c r="AKK357" s="158"/>
      <c r="AKL357" s="158"/>
      <c r="AKM357" s="158"/>
      <c r="AKN357" s="158"/>
      <c r="AKO357" s="158"/>
      <c r="AKP357" s="158"/>
      <c r="AKQ357" s="158"/>
      <c r="AKR357" s="158"/>
      <c r="AKS357" s="158"/>
      <c r="AKT357" s="158"/>
      <c r="AKU357" s="158"/>
      <c r="AKV357" s="158"/>
      <c r="AKW357" s="158"/>
      <c r="AKX357" s="158"/>
      <c r="AKY357" s="158"/>
      <c r="AKZ357" s="158"/>
      <c r="ALA357" s="158"/>
      <c r="ALB357" s="158"/>
      <c r="ALC357" s="158"/>
      <c r="ALD357" s="158"/>
      <c r="ALE357" s="158"/>
      <c r="ALF357" s="158"/>
      <c r="ALG357" s="158"/>
      <c r="ALH357" s="158"/>
      <c r="ALI357" s="158"/>
      <c r="ALJ357" s="158"/>
      <c r="ALK357" s="158"/>
      <c r="ALL357" s="158"/>
      <c r="ALM357" s="158"/>
      <c r="ALN357" s="158"/>
      <c r="ALO357" s="158"/>
    </row>
    <row r="358" s="159" customFormat="true" ht="48.5" hidden="true" customHeight="false" outlineLevel="0" collapsed="false">
      <c r="A358" s="147"/>
      <c r="B358" s="148"/>
      <c r="C358" s="149" t="s">
        <v>386</v>
      </c>
      <c r="D358" s="149" t="n">
        <v>921</v>
      </c>
      <c r="E358" s="151" t="s">
        <v>23</v>
      </c>
      <c r="F358" s="151" t="s">
        <v>49</v>
      </c>
      <c r="G358" s="152" t="n">
        <v>7200000000</v>
      </c>
      <c r="H358" s="153"/>
      <c r="I358" s="154" t="n">
        <f aca="false">SUM(J358:P358)</f>
        <v>0</v>
      </c>
      <c r="J358" s="154" t="n">
        <f aca="false">J359</f>
        <v>5355700</v>
      </c>
      <c r="K358" s="155" t="n">
        <f aca="false">K359</f>
        <v>-5355700</v>
      </c>
      <c r="L358" s="155" t="n">
        <f aca="false">L359</f>
        <v>0</v>
      </c>
      <c r="M358" s="155" t="n">
        <f aca="false">M359</f>
        <v>0</v>
      </c>
      <c r="N358" s="155" t="n">
        <f aca="false">N359</f>
        <v>0</v>
      </c>
      <c r="O358" s="155"/>
      <c r="P358" s="156" t="n">
        <f aca="false">P359</f>
        <v>0</v>
      </c>
      <c r="Q358" s="157"/>
      <c r="R358" s="157"/>
      <c r="S358" s="157"/>
      <c r="T358" s="157"/>
      <c r="U358" s="157"/>
      <c r="V358" s="157"/>
      <c r="W358" s="157"/>
      <c r="X358" s="157"/>
      <c r="Y358" s="157"/>
      <c r="Z358" s="157"/>
      <c r="AA358" s="157"/>
      <c r="AB358" s="157"/>
      <c r="AC358" s="157"/>
      <c r="AD358" s="157"/>
      <c r="AE358" s="157"/>
      <c r="AF358" s="157"/>
      <c r="AG358" s="157"/>
      <c r="AH358" s="157"/>
      <c r="AI358" s="157"/>
      <c r="AJ358" s="157"/>
      <c r="AK358" s="157"/>
      <c r="AL358" s="157"/>
      <c r="AM358" s="157"/>
      <c r="AN358" s="157"/>
      <c r="AO358" s="157"/>
      <c r="AP358" s="157"/>
      <c r="AQ358" s="157"/>
      <c r="AR358" s="157"/>
      <c r="AS358" s="157"/>
      <c r="AT358" s="157"/>
      <c r="AU358" s="157"/>
      <c r="AV358" s="157"/>
      <c r="AW358" s="157"/>
      <c r="AX358" s="157"/>
      <c r="AY358" s="157"/>
      <c r="AZ358" s="157"/>
      <c r="BA358" s="157"/>
      <c r="BB358" s="157"/>
      <c r="BC358" s="157"/>
      <c r="BD358" s="157"/>
      <c r="BE358" s="157"/>
      <c r="BF358" s="157"/>
      <c r="BG358" s="157"/>
      <c r="BH358" s="157"/>
      <c r="BI358" s="157"/>
      <c r="BJ358" s="157"/>
      <c r="BK358" s="157"/>
      <c r="BL358" s="157"/>
      <c r="BM358" s="157"/>
      <c r="BN358" s="157"/>
      <c r="BO358" s="157"/>
      <c r="BP358" s="157"/>
      <c r="BQ358" s="157"/>
      <c r="BR358" s="157"/>
      <c r="BS358" s="157"/>
      <c r="BT358" s="157"/>
      <c r="BU358" s="157"/>
      <c r="BV358" s="157"/>
      <c r="BW358" s="157"/>
      <c r="BX358" s="157"/>
      <c r="BY358" s="157"/>
      <c r="BZ358" s="157"/>
      <c r="CA358" s="157"/>
      <c r="CB358" s="157"/>
      <c r="CC358" s="157"/>
      <c r="CD358" s="157"/>
      <c r="CE358" s="157"/>
      <c r="CF358" s="157"/>
      <c r="CG358" s="157"/>
      <c r="CH358" s="157"/>
      <c r="CI358" s="157"/>
      <c r="CJ358" s="157"/>
      <c r="CK358" s="157"/>
      <c r="CL358" s="157"/>
      <c r="CM358" s="157"/>
      <c r="CN358" s="157"/>
      <c r="CO358" s="157"/>
      <c r="CP358" s="157"/>
      <c r="CQ358" s="157"/>
      <c r="CR358" s="157"/>
      <c r="CS358" s="157"/>
      <c r="CT358" s="157"/>
      <c r="CU358" s="157"/>
      <c r="CV358" s="157"/>
      <c r="CW358" s="157"/>
      <c r="CX358" s="157"/>
      <c r="CY358" s="157"/>
      <c r="CZ358" s="157"/>
      <c r="DA358" s="157"/>
      <c r="DB358" s="157"/>
      <c r="DC358" s="157"/>
      <c r="DD358" s="157"/>
      <c r="DE358" s="157"/>
      <c r="DF358" s="157"/>
      <c r="DG358" s="157"/>
      <c r="DH358" s="157"/>
      <c r="DI358" s="157"/>
      <c r="DJ358" s="157"/>
      <c r="DK358" s="157"/>
      <c r="DL358" s="157"/>
      <c r="DM358" s="157"/>
      <c r="DN358" s="157"/>
      <c r="DO358" s="157"/>
      <c r="DP358" s="157"/>
      <c r="DQ358" s="157"/>
      <c r="DR358" s="157"/>
      <c r="DS358" s="157"/>
      <c r="DT358" s="157"/>
      <c r="DU358" s="157"/>
      <c r="DV358" s="157"/>
      <c r="DW358" s="157"/>
      <c r="DX358" s="157"/>
      <c r="DY358" s="157"/>
      <c r="DZ358" s="157"/>
      <c r="EA358" s="157"/>
      <c r="EB358" s="157"/>
      <c r="EC358" s="157"/>
      <c r="ED358" s="157"/>
      <c r="EE358" s="157"/>
      <c r="EF358" s="157"/>
      <c r="EG358" s="157"/>
      <c r="EH358" s="157"/>
      <c r="EI358" s="157"/>
      <c r="EJ358" s="157"/>
      <c r="EK358" s="157"/>
      <c r="EL358" s="157"/>
      <c r="EM358" s="157"/>
      <c r="EN358" s="157"/>
      <c r="EO358" s="157"/>
      <c r="EP358" s="157"/>
      <c r="EQ358" s="157"/>
      <c r="ER358" s="157"/>
      <c r="ES358" s="157"/>
      <c r="ET358" s="157"/>
      <c r="EU358" s="157"/>
      <c r="EV358" s="157"/>
      <c r="EW358" s="157"/>
      <c r="EX358" s="157"/>
      <c r="EY358" s="157"/>
      <c r="EZ358" s="157"/>
      <c r="FA358" s="157"/>
      <c r="FB358" s="157"/>
      <c r="FC358" s="157"/>
      <c r="FD358" s="157"/>
      <c r="FE358" s="157"/>
      <c r="FF358" s="157"/>
      <c r="FG358" s="157"/>
      <c r="FH358" s="157"/>
      <c r="FI358" s="157"/>
      <c r="FJ358" s="157"/>
      <c r="FK358" s="157"/>
      <c r="FL358" s="157"/>
      <c r="FM358" s="157"/>
      <c r="FN358" s="157"/>
      <c r="FO358" s="157"/>
      <c r="FP358" s="157"/>
      <c r="FQ358" s="157"/>
      <c r="FR358" s="157"/>
      <c r="FS358" s="157"/>
      <c r="FT358" s="157"/>
      <c r="FU358" s="157"/>
      <c r="FV358" s="157"/>
      <c r="FW358" s="157"/>
      <c r="FX358" s="157"/>
      <c r="FY358" s="157"/>
      <c r="FZ358" s="157"/>
      <c r="GA358" s="157"/>
      <c r="GB358" s="157"/>
      <c r="GC358" s="157"/>
      <c r="GD358" s="157"/>
      <c r="GE358" s="157"/>
      <c r="GF358" s="157"/>
      <c r="GG358" s="157"/>
      <c r="GH358" s="157"/>
      <c r="GI358" s="157"/>
      <c r="GJ358" s="157"/>
      <c r="GK358" s="157"/>
      <c r="GL358" s="157"/>
      <c r="GM358" s="157"/>
      <c r="GN358" s="157"/>
      <c r="GO358" s="157"/>
      <c r="GP358" s="157"/>
      <c r="GQ358" s="157"/>
      <c r="GR358" s="157"/>
      <c r="GS358" s="157"/>
      <c r="GT358" s="157"/>
      <c r="GU358" s="157"/>
      <c r="GV358" s="157"/>
      <c r="GW358" s="157"/>
      <c r="GX358" s="157"/>
      <c r="GY358" s="157"/>
      <c r="GZ358" s="157"/>
      <c r="HA358" s="157"/>
      <c r="HB358" s="157"/>
      <c r="HC358" s="157"/>
      <c r="HD358" s="157"/>
      <c r="HE358" s="157"/>
      <c r="HF358" s="157"/>
      <c r="HG358" s="157"/>
      <c r="HH358" s="157"/>
      <c r="HI358" s="157"/>
      <c r="HJ358" s="157"/>
      <c r="HK358" s="157"/>
      <c r="HL358" s="157"/>
      <c r="HM358" s="157"/>
      <c r="HN358" s="157"/>
      <c r="HO358" s="157"/>
      <c r="HP358" s="157"/>
      <c r="HQ358" s="157"/>
      <c r="HR358" s="157"/>
      <c r="HS358" s="157"/>
      <c r="HT358" s="157"/>
      <c r="HU358" s="157"/>
      <c r="HV358" s="157"/>
      <c r="HW358" s="157"/>
      <c r="HX358" s="157"/>
      <c r="HY358" s="157"/>
      <c r="HZ358" s="157"/>
      <c r="IA358" s="157"/>
      <c r="IB358" s="157"/>
      <c r="IC358" s="157"/>
      <c r="ID358" s="158"/>
      <c r="IE358" s="158"/>
      <c r="IF358" s="158"/>
      <c r="IG358" s="158"/>
      <c r="IH358" s="158"/>
      <c r="II358" s="158"/>
      <c r="IJ358" s="158"/>
      <c r="IK358" s="158"/>
      <c r="IL358" s="158"/>
      <c r="IM358" s="158"/>
      <c r="IN358" s="158"/>
      <c r="IO358" s="158"/>
      <c r="IP358" s="158"/>
      <c r="IQ358" s="158"/>
      <c r="IR358" s="158"/>
      <c r="IS358" s="158"/>
      <c r="IT358" s="158"/>
      <c r="IU358" s="158"/>
      <c r="IV358" s="158"/>
      <c r="IW358" s="158"/>
      <c r="IX358" s="158"/>
      <c r="IY358" s="158"/>
      <c r="IZ358" s="158"/>
      <c r="JA358" s="158"/>
      <c r="JB358" s="158"/>
      <c r="JC358" s="158"/>
      <c r="JD358" s="158"/>
      <c r="JE358" s="158"/>
      <c r="JF358" s="158"/>
      <c r="JG358" s="158"/>
      <c r="JH358" s="158"/>
      <c r="JI358" s="158"/>
      <c r="JJ358" s="158"/>
      <c r="JK358" s="158"/>
      <c r="JL358" s="158"/>
      <c r="JM358" s="158"/>
      <c r="JN358" s="158"/>
      <c r="JO358" s="158"/>
      <c r="JP358" s="158"/>
      <c r="JQ358" s="158"/>
      <c r="JR358" s="158"/>
      <c r="JS358" s="158"/>
      <c r="JT358" s="158"/>
      <c r="JU358" s="158"/>
      <c r="JV358" s="158"/>
      <c r="JW358" s="158"/>
      <c r="JX358" s="158"/>
      <c r="JY358" s="158"/>
      <c r="JZ358" s="158"/>
      <c r="KA358" s="158"/>
      <c r="KB358" s="158"/>
      <c r="KC358" s="158"/>
      <c r="KD358" s="158"/>
      <c r="KE358" s="158"/>
      <c r="KF358" s="158"/>
      <c r="KG358" s="158"/>
      <c r="KH358" s="158"/>
      <c r="KI358" s="158"/>
      <c r="KJ358" s="158"/>
      <c r="KK358" s="158"/>
      <c r="KL358" s="158"/>
      <c r="KM358" s="158"/>
      <c r="KN358" s="158"/>
      <c r="KO358" s="158"/>
      <c r="KP358" s="158"/>
      <c r="KQ358" s="158"/>
      <c r="KR358" s="158"/>
      <c r="KS358" s="158"/>
      <c r="KT358" s="158"/>
      <c r="KU358" s="158"/>
      <c r="KV358" s="158"/>
      <c r="KW358" s="158"/>
      <c r="KX358" s="158"/>
      <c r="KY358" s="158"/>
      <c r="KZ358" s="158"/>
      <c r="LA358" s="158"/>
      <c r="LB358" s="158"/>
      <c r="LC358" s="158"/>
      <c r="LD358" s="158"/>
      <c r="LE358" s="158"/>
      <c r="LF358" s="158"/>
      <c r="LG358" s="158"/>
      <c r="LH358" s="158"/>
      <c r="LI358" s="158"/>
      <c r="LJ358" s="158"/>
      <c r="LK358" s="158"/>
      <c r="LL358" s="158"/>
      <c r="LM358" s="158"/>
      <c r="LN358" s="158"/>
      <c r="LO358" s="158"/>
      <c r="LP358" s="158"/>
      <c r="LQ358" s="158"/>
      <c r="LR358" s="158"/>
      <c r="LS358" s="158"/>
      <c r="LT358" s="158"/>
      <c r="LU358" s="158"/>
      <c r="LV358" s="158"/>
      <c r="LW358" s="158"/>
      <c r="LX358" s="158"/>
      <c r="LY358" s="158"/>
      <c r="LZ358" s="158"/>
      <c r="MA358" s="158"/>
      <c r="MB358" s="158"/>
      <c r="MC358" s="158"/>
      <c r="MD358" s="158"/>
      <c r="ME358" s="158"/>
      <c r="MF358" s="158"/>
      <c r="MG358" s="158"/>
      <c r="MH358" s="158"/>
      <c r="MI358" s="158"/>
      <c r="MJ358" s="158"/>
      <c r="MK358" s="158"/>
      <c r="ML358" s="158"/>
      <c r="MM358" s="158"/>
      <c r="MN358" s="158"/>
      <c r="MO358" s="158"/>
      <c r="MP358" s="158"/>
      <c r="MQ358" s="158"/>
      <c r="MR358" s="158"/>
      <c r="MS358" s="158"/>
      <c r="MT358" s="158"/>
      <c r="MU358" s="158"/>
      <c r="MV358" s="158"/>
      <c r="MW358" s="158"/>
      <c r="MX358" s="158"/>
      <c r="MY358" s="158"/>
      <c r="MZ358" s="158"/>
      <c r="NA358" s="158"/>
      <c r="NB358" s="158"/>
      <c r="NC358" s="158"/>
      <c r="ND358" s="158"/>
      <c r="NE358" s="158"/>
      <c r="NF358" s="158"/>
      <c r="NG358" s="158"/>
      <c r="NH358" s="158"/>
      <c r="NI358" s="158"/>
      <c r="NJ358" s="158"/>
      <c r="NK358" s="158"/>
      <c r="NL358" s="158"/>
      <c r="NM358" s="158"/>
      <c r="NN358" s="158"/>
      <c r="NO358" s="158"/>
      <c r="NP358" s="158"/>
      <c r="NQ358" s="158"/>
      <c r="NR358" s="158"/>
      <c r="NS358" s="158"/>
      <c r="NT358" s="158"/>
      <c r="NU358" s="158"/>
      <c r="NV358" s="158"/>
      <c r="NW358" s="158"/>
      <c r="NX358" s="158"/>
      <c r="NY358" s="158"/>
      <c r="NZ358" s="158"/>
      <c r="OA358" s="158"/>
      <c r="OB358" s="158"/>
      <c r="OC358" s="158"/>
      <c r="OD358" s="158"/>
      <c r="OE358" s="158"/>
      <c r="OF358" s="158"/>
      <c r="OG358" s="158"/>
      <c r="OH358" s="158"/>
      <c r="OI358" s="158"/>
      <c r="OJ358" s="158"/>
      <c r="OK358" s="158"/>
      <c r="OL358" s="158"/>
      <c r="OM358" s="158"/>
      <c r="ON358" s="158"/>
      <c r="OO358" s="158"/>
      <c r="OP358" s="158"/>
      <c r="OQ358" s="158"/>
      <c r="OR358" s="158"/>
      <c r="OS358" s="158"/>
      <c r="OT358" s="158"/>
      <c r="OU358" s="158"/>
      <c r="OV358" s="158"/>
      <c r="OW358" s="158"/>
      <c r="OX358" s="158"/>
      <c r="OY358" s="158"/>
      <c r="OZ358" s="158"/>
      <c r="PA358" s="158"/>
      <c r="PB358" s="158"/>
      <c r="PC358" s="158"/>
      <c r="PD358" s="158"/>
      <c r="PE358" s="158"/>
      <c r="PF358" s="158"/>
      <c r="PG358" s="158"/>
      <c r="PH358" s="158"/>
      <c r="PI358" s="158"/>
      <c r="PJ358" s="158"/>
      <c r="PK358" s="158"/>
      <c r="PL358" s="158"/>
      <c r="PM358" s="158"/>
      <c r="PN358" s="158"/>
      <c r="PO358" s="158"/>
      <c r="PP358" s="158"/>
      <c r="PQ358" s="158"/>
      <c r="PR358" s="158"/>
      <c r="PS358" s="158"/>
      <c r="PT358" s="158"/>
      <c r="PU358" s="158"/>
      <c r="PV358" s="158"/>
      <c r="PW358" s="158"/>
      <c r="PX358" s="158"/>
      <c r="PY358" s="158"/>
      <c r="PZ358" s="158"/>
      <c r="QA358" s="158"/>
      <c r="QB358" s="158"/>
      <c r="QC358" s="158"/>
      <c r="QD358" s="158"/>
      <c r="QE358" s="158"/>
      <c r="QF358" s="158"/>
      <c r="QG358" s="158"/>
      <c r="QH358" s="158"/>
      <c r="QI358" s="158"/>
      <c r="QJ358" s="158"/>
      <c r="QK358" s="158"/>
      <c r="QL358" s="158"/>
      <c r="QM358" s="158"/>
      <c r="QN358" s="158"/>
      <c r="QO358" s="158"/>
      <c r="QP358" s="158"/>
      <c r="QQ358" s="158"/>
      <c r="QR358" s="158"/>
      <c r="QS358" s="158"/>
      <c r="QT358" s="158"/>
      <c r="QU358" s="158"/>
      <c r="QV358" s="158"/>
      <c r="QW358" s="158"/>
      <c r="QX358" s="158"/>
      <c r="QY358" s="158"/>
      <c r="QZ358" s="158"/>
      <c r="RA358" s="158"/>
      <c r="RB358" s="158"/>
      <c r="RC358" s="158"/>
      <c r="RD358" s="158"/>
      <c r="RE358" s="158"/>
      <c r="RF358" s="158"/>
      <c r="RG358" s="158"/>
      <c r="RH358" s="158"/>
      <c r="RI358" s="158"/>
      <c r="RJ358" s="158"/>
      <c r="RK358" s="158"/>
      <c r="RL358" s="158"/>
      <c r="RM358" s="158"/>
      <c r="RN358" s="158"/>
      <c r="RO358" s="158"/>
      <c r="RP358" s="158"/>
      <c r="RQ358" s="158"/>
      <c r="RR358" s="158"/>
      <c r="RS358" s="158"/>
      <c r="RT358" s="158"/>
      <c r="RU358" s="158"/>
      <c r="RV358" s="158"/>
      <c r="RW358" s="158"/>
      <c r="RX358" s="158"/>
      <c r="RY358" s="158"/>
      <c r="RZ358" s="158"/>
      <c r="SA358" s="158"/>
      <c r="SB358" s="158"/>
      <c r="SC358" s="158"/>
      <c r="SD358" s="158"/>
      <c r="SE358" s="158"/>
      <c r="SF358" s="158"/>
      <c r="SG358" s="158"/>
      <c r="SH358" s="158"/>
      <c r="SI358" s="158"/>
      <c r="SJ358" s="158"/>
      <c r="SK358" s="158"/>
      <c r="SL358" s="158"/>
      <c r="SM358" s="158"/>
      <c r="SN358" s="158"/>
      <c r="SO358" s="158"/>
      <c r="SP358" s="158"/>
      <c r="SQ358" s="158"/>
      <c r="SR358" s="158"/>
      <c r="SS358" s="158"/>
      <c r="ST358" s="158"/>
      <c r="SU358" s="158"/>
      <c r="SV358" s="158"/>
      <c r="SW358" s="158"/>
      <c r="SX358" s="158"/>
      <c r="SY358" s="158"/>
      <c r="SZ358" s="158"/>
      <c r="TA358" s="158"/>
      <c r="TB358" s="158"/>
      <c r="TC358" s="158"/>
      <c r="TD358" s="158"/>
      <c r="TE358" s="158"/>
      <c r="TF358" s="158"/>
      <c r="TG358" s="158"/>
      <c r="TH358" s="158"/>
      <c r="TI358" s="158"/>
      <c r="TJ358" s="158"/>
      <c r="TK358" s="158"/>
      <c r="TL358" s="158"/>
      <c r="TM358" s="158"/>
      <c r="TN358" s="158"/>
      <c r="TO358" s="158"/>
      <c r="TP358" s="158"/>
      <c r="TQ358" s="158"/>
      <c r="TR358" s="158"/>
      <c r="TS358" s="158"/>
      <c r="TT358" s="158"/>
      <c r="TU358" s="158"/>
      <c r="TV358" s="158"/>
      <c r="TW358" s="158"/>
      <c r="TX358" s="158"/>
      <c r="TY358" s="158"/>
      <c r="TZ358" s="158"/>
      <c r="UA358" s="158"/>
      <c r="UB358" s="158"/>
      <c r="UC358" s="158"/>
      <c r="UD358" s="158"/>
      <c r="UE358" s="158"/>
      <c r="UF358" s="158"/>
      <c r="UG358" s="158"/>
      <c r="UH358" s="158"/>
      <c r="UI358" s="158"/>
      <c r="UJ358" s="158"/>
      <c r="UK358" s="158"/>
      <c r="UL358" s="158"/>
      <c r="UM358" s="158"/>
      <c r="UN358" s="158"/>
      <c r="UO358" s="158"/>
      <c r="UP358" s="158"/>
      <c r="UQ358" s="158"/>
      <c r="UR358" s="158"/>
      <c r="US358" s="158"/>
      <c r="UT358" s="158"/>
      <c r="UU358" s="158"/>
      <c r="UV358" s="158"/>
      <c r="UW358" s="158"/>
      <c r="UX358" s="158"/>
      <c r="UY358" s="158"/>
      <c r="UZ358" s="158"/>
      <c r="VA358" s="158"/>
      <c r="VB358" s="158"/>
      <c r="VC358" s="158"/>
      <c r="VD358" s="158"/>
      <c r="VE358" s="158"/>
      <c r="VF358" s="158"/>
      <c r="VG358" s="158"/>
      <c r="VH358" s="158"/>
      <c r="VI358" s="158"/>
      <c r="VJ358" s="158"/>
      <c r="VK358" s="158"/>
      <c r="VL358" s="158"/>
      <c r="VM358" s="158"/>
      <c r="VN358" s="158"/>
      <c r="VO358" s="158"/>
      <c r="VP358" s="158"/>
      <c r="VQ358" s="158"/>
      <c r="VR358" s="158"/>
      <c r="VS358" s="158"/>
      <c r="VT358" s="158"/>
      <c r="VU358" s="158"/>
      <c r="VV358" s="158"/>
      <c r="VW358" s="158"/>
      <c r="VX358" s="158"/>
      <c r="VY358" s="158"/>
      <c r="VZ358" s="158"/>
      <c r="WA358" s="158"/>
      <c r="WB358" s="158"/>
      <c r="WC358" s="158"/>
      <c r="WD358" s="158"/>
      <c r="WE358" s="158"/>
      <c r="WF358" s="158"/>
      <c r="WG358" s="158"/>
      <c r="WH358" s="158"/>
      <c r="WI358" s="158"/>
      <c r="WJ358" s="158"/>
      <c r="WK358" s="158"/>
      <c r="WL358" s="158"/>
      <c r="WM358" s="158"/>
      <c r="WN358" s="158"/>
      <c r="WO358" s="158"/>
      <c r="WP358" s="158"/>
      <c r="WQ358" s="158"/>
      <c r="WR358" s="158"/>
      <c r="WS358" s="158"/>
      <c r="WT358" s="158"/>
      <c r="WU358" s="158"/>
      <c r="WV358" s="158"/>
      <c r="WW358" s="158"/>
      <c r="WX358" s="158"/>
      <c r="WY358" s="158"/>
      <c r="WZ358" s="158"/>
      <c r="XA358" s="158"/>
      <c r="XB358" s="158"/>
      <c r="XC358" s="158"/>
      <c r="XD358" s="158"/>
      <c r="XE358" s="158"/>
      <c r="XF358" s="158"/>
      <c r="XG358" s="158"/>
      <c r="XH358" s="158"/>
      <c r="XI358" s="158"/>
      <c r="XJ358" s="158"/>
      <c r="XK358" s="158"/>
      <c r="XL358" s="158"/>
      <c r="XM358" s="158"/>
      <c r="XN358" s="158"/>
      <c r="XO358" s="158"/>
      <c r="XP358" s="158"/>
      <c r="XQ358" s="158"/>
      <c r="XR358" s="158"/>
      <c r="XS358" s="158"/>
      <c r="XT358" s="158"/>
      <c r="XU358" s="158"/>
      <c r="XV358" s="158"/>
      <c r="XW358" s="158"/>
      <c r="XX358" s="158"/>
      <c r="XY358" s="158"/>
      <c r="XZ358" s="158"/>
      <c r="YA358" s="158"/>
      <c r="YB358" s="158"/>
      <c r="YC358" s="158"/>
      <c r="YD358" s="158"/>
      <c r="YE358" s="158"/>
      <c r="YF358" s="158"/>
      <c r="YG358" s="158"/>
      <c r="YH358" s="158"/>
      <c r="YI358" s="158"/>
      <c r="YJ358" s="158"/>
      <c r="YK358" s="158"/>
      <c r="YL358" s="158"/>
      <c r="YM358" s="158"/>
      <c r="YN358" s="158"/>
      <c r="YO358" s="158"/>
      <c r="YP358" s="158"/>
      <c r="YQ358" s="158"/>
      <c r="YR358" s="158"/>
      <c r="YS358" s="158"/>
      <c r="YT358" s="158"/>
      <c r="YU358" s="158"/>
      <c r="YV358" s="158"/>
      <c r="YW358" s="158"/>
      <c r="YX358" s="158"/>
      <c r="YY358" s="158"/>
      <c r="YZ358" s="158"/>
      <c r="ZA358" s="158"/>
      <c r="ZB358" s="158"/>
      <c r="ZC358" s="158"/>
      <c r="ZD358" s="158"/>
      <c r="ZE358" s="158"/>
      <c r="ZF358" s="158"/>
      <c r="ZG358" s="158"/>
      <c r="ZH358" s="158"/>
      <c r="ZI358" s="158"/>
      <c r="ZJ358" s="158"/>
      <c r="ZK358" s="158"/>
      <c r="ZL358" s="158"/>
      <c r="ZM358" s="158"/>
      <c r="ZN358" s="158"/>
      <c r="ZO358" s="158"/>
      <c r="ZP358" s="158"/>
      <c r="ZQ358" s="158"/>
      <c r="ZR358" s="158"/>
      <c r="ZS358" s="158"/>
      <c r="ZT358" s="158"/>
      <c r="ZU358" s="158"/>
      <c r="ZV358" s="158"/>
      <c r="ZW358" s="158"/>
      <c r="ZX358" s="158"/>
      <c r="ZY358" s="158"/>
      <c r="ZZ358" s="158"/>
      <c r="AAA358" s="158"/>
      <c r="AAB358" s="158"/>
      <c r="AAC358" s="158"/>
      <c r="AAD358" s="158"/>
      <c r="AAE358" s="158"/>
      <c r="AAF358" s="158"/>
      <c r="AAG358" s="158"/>
      <c r="AAH358" s="158"/>
      <c r="AAI358" s="158"/>
      <c r="AAJ358" s="158"/>
      <c r="AAK358" s="158"/>
      <c r="AAL358" s="158"/>
      <c r="AAM358" s="158"/>
      <c r="AAN358" s="158"/>
      <c r="AAO358" s="158"/>
      <c r="AAP358" s="158"/>
      <c r="AAQ358" s="158"/>
      <c r="AAR358" s="158"/>
      <c r="AAS358" s="158"/>
      <c r="AAT358" s="158"/>
      <c r="AAU358" s="158"/>
      <c r="AAV358" s="158"/>
      <c r="AAW358" s="158"/>
      <c r="AAX358" s="158"/>
      <c r="AAY358" s="158"/>
      <c r="AAZ358" s="158"/>
      <c r="ABA358" s="158"/>
      <c r="ABB358" s="158"/>
      <c r="ABC358" s="158"/>
      <c r="ABD358" s="158"/>
      <c r="ABE358" s="158"/>
      <c r="ABF358" s="158"/>
      <c r="ABG358" s="158"/>
      <c r="ABH358" s="158"/>
      <c r="ABI358" s="158"/>
      <c r="ABJ358" s="158"/>
      <c r="ABK358" s="158"/>
      <c r="ABL358" s="158"/>
      <c r="ABM358" s="158"/>
      <c r="ABN358" s="158"/>
      <c r="ABO358" s="158"/>
      <c r="ABP358" s="158"/>
      <c r="ABQ358" s="158"/>
      <c r="ABR358" s="158"/>
      <c r="ABS358" s="158"/>
      <c r="ABT358" s="158"/>
      <c r="ABU358" s="158"/>
      <c r="ABV358" s="158"/>
      <c r="ABW358" s="158"/>
      <c r="ABX358" s="158"/>
      <c r="ABY358" s="158"/>
      <c r="ABZ358" s="158"/>
      <c r="ACA358" s="158"/>
      <c r="ACB358" s="158"/>
      <c r="ACC358" s="158"/>
      <c r="ACD358" s="158"/>
      <c r="ACE358" s="158"/>
      <c r="ACF358" s="158"/>
      <c r="ACG358" s="158"/>
      <c r="ACH358" s="158"/>
      <c r="ACI358" s="158"/>
      <c r="ACJ358" s="158"/>
      <c r="ACK358" s="158"/>
      <c r="ACL358" s="158"/>
      <c r="ACM358" s="158"/>
      <c r="ACN358" s="158"/>
      <c r="ACO358" s="158"/>
      <c r="ACP358" s="158"/>
      <c r="ACQ358" s="158"/>
      <c r="ACR358" s="158"/>
      <c r="ACS358" s="158"/>
      <c r="ACT358" s="158"/>
      <c r="ACU358" s="158"/>
      <c r="ACV358" s="158"/>
      <c r="ACW358" s="158"/>
      <c r="ACX358" s="158"/>
      <c r="ACY358" s="158"/>
      <c r="ACZ358" s="158"/>
      <c r="ADA358" s="158"/>
      <c r="ADB358" s="158"/>
      <c r="ADC358" s="158"/>
      <c r="ADD358" s="158"/>
      <c r="ADE358" s="158"/>
      <c r="ADF358" s="158"/>
      <c r="ADG358" s="158"/>
      <c r="ADH358" s="158"/>
      <c r="ADI358" s="158"/>
      <c r="ADJ358" s="158"/>
      <c r="ADK358" s="158"/>
      <c r="ADL358" s="158"/>
      <c r="ADM358" s="158"/>
      <c r="ADN358" s="158"/>
      <c r="ADO358" s="158"/>
      <c r="ADP358" s="158"/>
      <c r="ADQ358" s="158"/>
      <c r="ADR358" s="158"/>
      <c r="ADS358" s="158"/>
      <c r="ADT358" s="158"/>
      <c r="ADU358" s="158"/>
      <c r="ADV358" s="158"/>
      <c r="ADW358" s="158"/>
      <c r="ADX358" s="158"/>
      <c r="ADY358" s="158"/>
      <c r="ADZ358" s="158"/>
      <c r="AEA358" s="158"/>
      <c r="AEB358" s="158"/>
      <c r="AEC358" s="158"/>
      <c r="AED358" s="158"/>
      <c r="AEE358" s="158"/>
      <c r="AEF358" s="158"/>
      <c r="AEG358" s="158"/>
      <c r="AEH358" s="158"/>
      <c r="AEI358" s="158"/>
      <c r="AEJ358" s="158"/>
      <c r="AEK358" s="158"/>
      <c r="AEL358" s="158"/>
      <c r="AEM358" s="158"/>
      <c r="AEN358" s="158"/>
      <c r="AEO358" s="158"/>
      <c r="AEP358" s="158"/>
      <c r="AEQ358" s="158"/>
      <c r="AER358" s="158"/>
      <c r="AES358" s="158"/>
      <c r="AET358" s="158"/>
      <c r="AEU358" s="158"/>
      <c r="AEV358" s="158"/>
      <c r="AEW358" s="158"/>
      <c r="AEX358" s="158"/>
      <c r="AEY358" s="158"/>
      <c r="AEZ358" s="158"/>
      <c r="AFA358" s="158"/>
      <c r="AFB358" s="158"/>
      <c r="AFC358" s="158"/>
      <c r="AFD358" s="158"/>
      <c r="AFE358" s="158"/>
      <c r="AFF358" s="158"/>
      <c r="AFG358" s="158"/>
      <c r="AFH358" s="158"/>
      <c r="AFI358" s="158"/>
      <c r="AFJ358" s="158"/>
      <c r="AFK358" s="158"/>
      <c r="AFL358" s="158"/>
      <c r="AFM358" s="158"/>
      <c r="AFN358" s="158"/>
      <c r="AFO358" s="158"/>
      <c r="AFP358" s="158"/>
      <c r="AFQ358" s="158"/>
      <c r="AFR358" s="158"/>
      <c r="AFS358" s="158"/>
      <c r="AFT358" s="158"/>
      <c r="AFU358" s="158"/>
      <c r="AFV358" s="158"/>
      <c r="AFW358" s="158"/>
      <c r="AFX358" s="158"/>
      <c r="AFY358" s="158"/>
      <c r="AFZ358" s="158"/>
      <c r="AGA358" s="158"/>
      <c r="AGB358" s="158"/>
      <c r="AGC358" s="158"/>
      <c r="AGD358" s="158"/>
      <c r="AGE358" s="158"/>
      <c r="AGF358" s="158"/>
      <c r="AGG358" s="158"/>
      <c r="AGH358" s="158"/>
      <c r="AGI358" s="158"/>
      <c r="AGJ358" s="158"/>
      <c r="AGK358" s="158"/>
      <c r="AGL358" s="158"/>
      <c r="AGM358" s="158"/>
      <c r="AGN358" s="158"/>
      <c r="AGO358" s="158"/>
      <c r="AGP358" s="158"/>
      <c r="AGQ358" s="158"/>
      <c r="AGR358" s="158"/>
      <c r="AGS358" s="158"/>
      <c r="AGT358" s="158"/>
      <c r="AGU358" s="158"/>
      <c r="AGV358" s="158"/>
      <c r="AGW358" s="158"/>
      <c r="AGX358" s="158"/>
      <c r="AGY358" s="158"/>
      <c r="AGZ358" s="158"/>
      <c r="AHA358" s="158"/>
      <c r="AHB358" s="158"/>
      <c r="AHC358" s="158"/>
      <c r="AHD358" s="158"/>
      <c r="AHE358" s="158"/>
      <c r="AHF358" s="158"/>
      <c r="AHG358" s="158"/>
      <c r="AHH358" s="158"/>
      <c r="AHI358" s="158"/>
      <c r="AHJ358" s="158"/>
      <c r="AHK358" s="158"/>
      <c r="AHL358" s="158"/>
      <c r="AHM358" s="158"/>
      <c r="AHN358" s="158"/>
      <c r="AHO358" s="158"/>
      <c r="AHP358" s="158"/>
      <c r="AHQ358" s="158"/>
      <c r="AHR358" s="158"/>
      <c r="AHS358" s="158"/>
      <c r="AHT358" s="158"/>
      <c r="AHU358" s="158"/>
      <c r="AHV358" s="158"/>
      <c r="AHW358" s="158"/>
      <c r="AHX358" s="158"/>
      <c r="AHY358" s="158"/>
      <c r="AHZ358" s="158"/>
      <c r="AIA358" s="158"/>
      <c r="AIB358" s="158"/>
      <c r="AIC358" s="158"/>
      <c r="AID358" s="158"/>
      <c r="AIE358" s="158"/>
      <c r="AIF358" s="158"/>
      <c r="AIG358" s="158"/>
      <c r="AIH358" s="158"/>
      <c r="AII358" s="158"/>
      <c r="AIJ358" s="158"/>
      <c r="AIK358" s="158"/>
      <c r="AIL358" s="158"/>
      <c r="AIM358" s="158"/>
      <c r="AIN358" s="158"/>
      <c r="AIO358" s="158"/>
      <c r="AIP358" s="158"/>
      <c r="AIQ358" s="158"/>
      <c r="AIR358" s="158"/>
      <c r="AIS358" s="158"/>
      <c r="AIT358" s="158"/>
      <c r="AIU358" s="158"/>
      <c r="AIV358" s="158"/>
      <c r="AIW358" s="158"/>
      <c r="AIX358" s="158"/>
      <c r="AIY358" s="158"/>
      <c r="AIZ358" s="158"/>
      <c r="AJA358" s="158"/>
      <c r="AJB358" s="158"/>
      <c r="AJC358" s="158"/>
      <c r="AJD358" s="158"/>
      <c r="AJE358" s="158"/>
      <c r="AJF358" s="158"/>
      <c r="AJG358" s="158"/>
      <c r="AJH358" s="158"/>
      <c r="AJI358" s="158"/>
      <c r="AJJ358" s="158"/>
      <c r="AJK358" s="158"/>
      <c r="AJL358" s="158"/>
      <c r="AJM358" s="158"/>
      <c r="AJN358" s="158"/>
      <c r="AJO358" s="158"/>
      <c r="AJP358" s="158"/>
      <c r="AJQ358" s="158"/>
      <c r="AJR358" s="158"/>
      <c r="AJS358" s="158"/>
      <c r="AJT358" s="158"/>
      <c r="AJU358" s="158"/>
      <c r="AJV358" s="158"/>
      <c r="AJW358" s="158"/>
      <c r="AJX358" s="158"/>
      <c r="AJY358" s="158"/>
      <c r="AJZ358" s="158"/>
      <c r="AKA358" s="158"/>
      <c r="AKB358" s="158"/>
      <c r="AKC358" s="158"/>
      <c r="AKD358" s="158"/>
      <c r="AKE358" s="158"/>
      <c r="AKF358" s="158"/>
      <c r="AKG358" s="158"/>
      <c r="AKH358" s="158"/>
      <c r="AKI358" s="158"/>
      <c r="AKJ358" s="158"/>
      <c r="AKK358" s="158"/>
      <c r="AKL358" s="158"/>
      <c r="AKM358" s="158"/>
      <c r="AKN358" s="158"/>
      <c r="AKO358" s="158"/>
      <c r="AKP358" s="158"/>
      <c r="AKQ358" s="158"/>
      <c r="AKR358" s="158"/>
      <c r="AKS358" s="158"/>
      <c r="AKT358" s="158"/>
      <c r="AKU358" s="158"/>
      <c r="AKV358" s="158"/>
      <c r="AKW358" s="158"/>
      <c r="AKX358" s="158"/>
      <c r="AKY358" s="158"/>
      <c r="AKZ358" s="158"/>
      <c r="ALA358" s="158"/>
      <c r="ALB358" s="158"/>
      <c r="ALC358" s="158"/>
      <c r="ALD358" s="158"/>
      <c r="ALE358" s="158"/>
      <c r="ALF358" s="158"/>
      <c r="ALG358" s="158"/>
      <c r="ALH358" s="158"/>
      <c r="ALI358" s="158"/>
      <c r="ALJ358" s="158"/>
      <c r="ALK358" s="158"/>
      <c r="ALL358" s="158"/>
      <c r="ALM358" s="158"/>
      <c r="ALN358" s="158"/>
      <c r="ALO358" s="158"/>
    </row>
    <row r="359" s="159" customFormat="true" ht="32.8" hidden="true" customHeight="false" outlineLevel="0" collapsed="false">
      <c r="A359" s="147"/>
      <c r="B359" s="148"/>
      <c r="C359" s="149" t="s">
        <v>315</v>
      </c>
      <c r="D359" s="149" t="n">
        <v>921</v>
      </c>
      <c r="E359" s="151" t="s">
        <v>23</v>
      </c>
      <c r="F359" s="151" t="s">
        <v>49</v>
      </c>
      <c r="G359" s="152" t="n">
        <v>7210000000</v>
      </c>
      <c r="H359" s="153"/>
      <c r="I359" s="154" t="n">
        <f aca="false">SUM(J359:P359)</f>
        <v>0</v>
      </c>
      <c r="J359" s="154" t="n">
        <f aca="false">J360</f>
        <v>5355700</v>
      </c>
      <c r="K359" s="155" t="n">
        <f aca="false">K360</f>
        <v>-5355700</v>
      </c>
      <c r="L359" s="155" t="n">
        <f aca="false">L360</f>
        <v>0</v>
      </c>
      <c r="M359" s="155" t="n">
        <f aca="false">M360</f>
        <v>0</v>
      </c>
      <c r="N359" s="155" t="n">
        <f aca="false">N360</f>
        <v>0</v>
      </c>
      <c r="O359" s="155"/>
      <c r="P359" s="156" t="n">
        <f aca="false">P360</f>
        <v>0</v>
      </c>
      <c r="Q359" s="157"/>
      <c r="R359" s="157"/>
      <c r="S359" s="157"/>
      <c r="T359" s="157"/>
      <c r="U359" s="157"/>
      <c r="V359" s="157"/>
      <c r="W359" s="157"/>
      <c r="X359" s="157"/>
      <c r="Y359" s="157"/>
      <c r="Z359" s="157"/>
      <c r="AA359" s="157"/>
      <c r="AB359" s="157"/>
      <c r="AC359" s="157"/>
      <c r="AD359" s="157"/>
      <c r="AE359" s="157"/>
      <c r="AF359" s="157"/>
      <c r="AG359" s="157"/>
      <c r="AH359" s="157"/>
      <c r="AI359" s="157"/>
      <c r="AJ359" s="157"/>
      <c r="AK359" s="157"/>
      <c r="AL359" s="157"/>
      <c r="AM359" s="157"/>
      <c r="AN359" s="157"/>
      <c r="AO359" s="157"/>
      <c r="AP359" s="157"/>
      <c r="AQ359" s="157"/>
      <c r="AR359" s="157"/>
      <c r="AS359" s="157"/>
      <c r="AT359" s="157"/>
      <c r="AU359" s="157"/>
      <c r="AV359" s="157"/>
      <c r="AW359" s="157"/>
      <c r="AX359" s="157"/>
      <c r="AY359" s="157"/>
      <c r="AZ359" s="157"/>
      <c r="BA359" s="157"/>
      <c r="BB359" s="157"/>
      <c r="BC359" s="157"/>
      <c r="BD359" s="157"/>
      <c r="BE359" s="157"/>
      <c r="BF359" s="157"/>
      <c r="BG359" s="157"/>
      <c r="BH359" s="157"/>
      <c r="BI359" s="157"/>
      <c r="BJ359" s="157"/>
      <c r="BK359" s="157"/>
      <c r="BL359" s="157"/>
      <c r="BM359" s="157"/>
      <c r="BN359" s="157"/>
      <c r="BO359" s="157"/>
      <c r="BP359" s="157"/>
      <c r="BQ359" s="157"/>
      <c r="BR359" s="157"/>
      <c r="BS359" s="157"/>
      <c r="BT359" s="157"/>
      <c r="BU359" s="157"/>
      <c r="BV359" s="157"/>
      <c r="BW359" s="157"/>
      <c r="BX359" s="157"/>
      <c r="BY359" s="157"/>
      <c r="BZ359" s="157"/>
      <c r="CA359" s="157"/>
      <c r="CB359" s="157"/>
      <c r="CC359" s="157"/>
      <c r="CD359" s="157"/>
      <c r="CE359" s="157"/>
      <c r="CF359" s="157"/>
      <c r="CG359" s="157"/>
      <c r="CH359" s="157"/>
      <c r="CI359" s="157"/>
      <c r="CJ359" s="157"/>
      <c r="CK359" s="157"/>
      <c r="CL359" s="157"/>
      <c r="CM359" s="157"/>
      <c r="CN359" s="157"/>
      <c r="CO359" s="157"/>
      <c r="CP359" s="157"/>
      <c r="CQ359" s="157"/>
      <c r="CR359" s="157"/>
      <c r="CS359" s="157"/>
      <c r="CT359" s="157"/>
      <c r="CU359" s="157"/>
      <c r="CV359" s="157"/>
      <c r="CW359" s="157"/>
      <c r="CX359" s="157"/>
      <c r="CY359" s="157"/>
      <c r="CZ359" s="157"/>
      <c r="DA359" s="157"/>
      <c r="DB359" s="157"/>
      <c r="DC359" s="157"/>
      <c r="DD359" s="157"/>
      <c r="DE359" s="157"/>
      <c r="DF359" s="157"/>
      <c r="DG359" s="157"/>
      <c r="DH359" s="157"/>
      <c r="DI359" s="157"/>
      <c r="DJ359" s="157"/>
      <c r="DK359" s="157"/>
      <c r="DL359" s="157"/>
      <c r="DM359" s="157"/>
      <c r="DN359" s="157"/>
      <c r="DO359" s="157"/>
      <c r="DP359" s="157"/>
      <c r="DQ359" s="157"/>
      <c r="DR359" s="157"/>
      <c r="DS359" s="157"/>
      <c r="DT359" s="157"/>
      <c r="DU359" s="157"/>
      <c r="DV359" s="157"/>
      <c r="DW359" s="157"/>
      <c r="DX359" s="157"/>
      <c r="DY359" s="157"/>
      <c r="DZ359" s="157"/>
      <c r="EA359" s="157"/>
      <c r="EB359" s="157"/>
      <c r="EC359" s="157"/>
      <c r="ED359" s="157"/>
      <c r="EE359" s="157"/>
      <c r="EF359" s="157"/>
      <c r="EG359" s="157"/>
      <c r="EH359" s="157"/>
      <c r="EI359" s="157"/>
      <c r="EJ359" s="157"/>
      <c r="EK359" s="157"/>
      <c r="EL359" s="157"/>
      <c r="EM359" s="157"/>
      <c r="EN359" s="157"/>
      <c r="EO359" s="157"/>
      <c r="EP359" s="157"/>
      <c r="EQ359" s="157"/>
      <c r="ER359" s="157"/>
      <c r="ES359" s="157"/>
      <c r="ET359" s="157"/>
      <c r="EU359" s="157"/>
      <c r="EV359" s="157"/>
      <c r="EW359" s="157"/>
      <c r="EX359" s="157"/>
      <c r="EY359" s="157"/>
      <c r="EZ359" s="157"/>
      <c r="FA359" s="157"/>
      <c r="FB359" s="157"/>
      <c r="FC359" s="157"/>
      <c r="FD359" s="157"/>
      <c r="FE359" s="157"/>
      <c r="FF359" s="157"/>
      <c r="FG359" s="157"/>
      <c r="FH359" s="157"/>
      <c r="FI359" s="157"/>
      <c r="FJ359" s="157"/>
      <c r="FK359" s="157"/>
      <c r="FL359" s="157"/>
      <c r="FM359" s="157"/>
      <c r="FN359" s="157"/>
      <c r="FO359" s="157"/>
      <c r="FP359" s="157"/>
      <c r="FQ359" s="157"/>
      <c r="FR359" s="157"/>
      <c r="FS359" s="157"/>
      <c r="FT359" s="157"/>
      <c r="FU359" s="157"/>
      <c r="FV359" s="157"/>
      <c r="FW359" s="157"/>
      <c r="FX359" s="157"/>
      <c r="FY359" s="157"/>
      <c r="FZ359" s="157"/>
      <c r="GA359" s="157"/>
      <c r="GB359" s="157"/>
      <c r="GC359" s="157"/>
      <c r="GD359" s="157"/>
      <c r="GE359" s="157"/>
      <c r="GF359" s="157"/>
      <c r="GG359" s="157"/>
      <c r="GH359" s="157"/>
      <c r="GI359" s="157"/>
      <c r="GJ359" s="157"/>
      <c r="GK359" s="157"/>
      <c r="GL359" s="157"/>
      <c r="GM359" s="157"/>
      <c r="GN359" s="157"/>
      <c r="GO359" s="157"/>
      <c r="GP359" s="157"/>
      <c r="GQ359" s="157"/>
      <c r="GR359" s="157"/>
      <c r="GS359" s="157"/>
      <c r="GT359" s="157"/>
      <c r="GU359" s="157"/>
      <c r="GV359" s="157"/>
      <c r="GW359" s="157"/>
      <c r="GX359" s="157"/>
      <c r="GY359" s="157"/>
      <c r="GZ359" s="157"/>
      <c r="HA359" s="157"/>
      <c r="HB359" s="157"/>
      <c r="HC359" s="157"/>
      <c r="HD359" s="157"/>
      <c r="HE359" s="157"/>
      <c r="HF359" s="157"/>
      <c r="HG359" s="157"/>
      <c r="HH359" s="157"/>
      <c r="HI359" s="157"/>
      <c r="HJ359" s="157"/>
      <c r="HK359" s="157"/>
      <c r="HL359" s="157"/>
      <c r="HM359" s="157"/>
      <c r="HN359" s="157"/>
      <c r="HO359" s="157"/>
      <c r="HP359" s="157"/>
      <c r="HQ359" s="157"/>
      <c r="HR359" s="157"/>
      <c r="HS359" s="157"/>
      <c r="HT359" s="157"/>
      <c r="HU359" s="157"/>
      <c r="HV359" s="157"/>
      <c r="HW359" s="157"/>
      <c r="HX359" s="157"/>
      <c r="HY359" s="157"/>
      <c r="HZ359" s="157"/>
      <c r="IA359" s="157"/>
      <c r="IB359" s="157"/>
      <c r="IC359" s="157"/>
      <c r="ID359" s="158"/>
      <c r="IE359" s="158"/>
      <c r="IF359" s="158"/>
      <c r="IG359" s="158"/>
      <c r="IH359" s="158"/>
      <c r="II359" s="158"/>
      <c r="IJ359" s="158"/>
      <c r="IK359" s="158"/>
      <c r="IL359" s="158"/>
      <c r="IM359" s="158"/>
      <c r="IN359" s="158"/>
      <c r="IO359" s="158"/>
      <c r="IP359" s="158"/>
      <c r="IQ359" s="158"/>
      <c r="IR359" s="158"/>
      <c r="IS359" s="158"/>
      <c r="IT359" s="158"/>
      <c r="IU359" s="158"/>
      <c r="IV359" s="158"/>
      <c r="IW359" s="158"/>
      <c r="IX359" s="158"/>
      <c r="IY359" s="158"/>
      <c r="IZ359" s="158"/>
      <c r="JA359" s="158"/>
      <c r="JB359" s="158"/>
      <c r="JC359" s="158"/>
      <c r="JD359" s="158"/>
      <c r="JE359" s="158"/>
      <c r="JF359" s="158"/>
      <c r="JG359" s="158"/>
      <c r="JH359" s="158"/>
      <c r="JI359" s="158"/>
      <c r="JJ359" s="158"/>
      <c r="JK359" s="158"/>
      <c r="JL359" s="158"/>
      <c r="JM359" s="158"/>
      <c r="JN359" s="158"/>
      <c r="JO359" s="158"/>
      <c r="JP359" s="158"/>
      <c r="JQ359" s="158"/>
      <c r="JR359" s="158"/>
      <c r="JS359" s="158"/>
      <c r="JT359" s="158"/>
      <c r="JU359" s="158"/>
      <c r="JV359" s="158"/>
      <c r="JW359" s="158"/>
      <c r="JX359" s="158"/>
      <c r="JY359" s="158"/>
      <c r="JZ359" s="158"/>
      <c r="KA359" s="158"/>
      <c r="KB359" s="158"/>
      <c r="KC359" s="158"/>
      <c r="KD359" s="158"/>
      <c r="KE359" s="158"/>
      <c r="KF359" s="158"/>
      <c r="KG359" s="158"/>
      <c r="KH359" s="158"/>
      <c r="KI359" s="158"/>
      <c r="KJ359" s="158"/>
      <c r="KK359" s="158"/>
      <c r="KL359" s="158"/>
      <c r="KM359" s="158"/>
      <c r="KN359" s="158"/>
      <c r="KO359" s="158"/>
      <c r="KP359" s="158"/>
      <c r="KQ359" s="158"/>
      <c r="KR359" s="158"/>
      <c r="KS359" s="158"/>
      <c r="KT359" s="158"/>
      <c r="KU359" s="158"/>
      <c r="KV359" s="158"/>
      <c r="KW359" s="158"/>
      <c r="KX359" s="158"/>
      <c r="KY359" s="158"/>
      <c r="KZ359" s="158"/>
      <c r="LA359" s="158"/>
      <c r="LB359" s="158"/>
      <c r="LC359" s="158"/>
      <c r="LD359" s="158"/>
      <c r="LE359" s="158"/>
      <c r="LF359" s="158"/>
      <c r="LG359" s="158"/>
      <c r="LH359" s="158"/>
      <c r="LI359" s="158"/>
      <c r="LJ359" s="158"/>
      <c r="LK359" s="158"/>
      <c r="LL359" s="158"/>
      <c r="LM359" s="158"/>
      <c r="LN359" s="158"/>
      <c r="LO359" s="158"/>
      <c r="LP359" s="158"/>
      <c r="LQ359" s="158"/>
      <c r="LR359" s="158"/>
      <c r="LS359" s="158"/>
      <c r="LT359" s="158"/>
      <c r="LU359" s="158"/>
      <c r="LV359" s="158"/>
      <c r="LW359" s="158"/>
      <c r="LX359" s="158"/>
      <c r="LY359" s="158"/>
      <c r="LZ359" s="158"/>
      <c r="MA359" s="158"/>
      <c r="MB359" s="158"/>
      <c r="MC359" s="158"/>
      <c r="MD359" s="158"/>
      <c r="ME359" s="158"/>
      <c r="MF359" s="158"/>
      <c r="MG359" s="158"/>
      <c r="MH359" s="158"/>
      <c r="MI359" s="158"/>
      <c r="MJ359" s="158"/>
      <c r="MK359" s="158"/>
      <c r="ML359" s="158"/>
      <c r="MM359" s="158"/>
      <c r="MN359" s="158"/>
      <c r="MO359" s="158"/>
      <c r="MP359" s="158"/>
      <c r="MQ359" s="158"/>
      <c r="MR359" s="158"/>
      <c r="MS359" s="158"/>
      <c r="MT359" s="158"/>
      <c r="MU359" s="158"/>
      <c r="MV359" s="158"/>
      <c r="MW359" s="158"/>
      <c r="MX359" s="158"/>
      <c r="MY359" s="158"/>
      <c r="MZ359" s="158"/>
      <c r="NA359" s="158"/>
      <c r="NB359" s="158"/>
      <c r="NC359" s="158"/>
      <c r="ND359" s="158"/>
      <c r="NE359" s="158"/>
      <c r="NF359" s="158"/>
      <c r="NG359" s="158"/>
      <c r="NH359" s="158"/>
      <c r="NI359" s="158"/>
      <c r="NJ359" s="158"/>
      <c r="NK359" s="158"/>
      <c r="NL359" s="158"/>
      <c r="NM359" s="158"/>
      <c r="NN359" s="158"/>
      <c r="NO359" s="158"/>
      <c r="NP359" s="158"/>
      <c r="NQ359" s="158"/>
      <c r="NR359" s="158"/>
      <c r="NS359" s="158"/>
      <c r="NT359" s="158"/>
      <c r="NU359" s="158"/>
      <c r="NV359" s="158"/>
      <c r="NW359" s="158"/>
      <c r="NX359" s="158"/>
      <c r="NY359" s="158"/>
      <c r="NZ359" s="158"/>
      <c r="OA359" s="158"/>
      <c r="OB359" s="158"/>
      <c r="OC359" s="158"/>
      <c r="OD359" s="158"/>
      <c r="OE359" s="158"/>
      <c r="OF359" s="158"/>
      <c r="OG359" s="158"/>
      <c r="OH359" s="158"/>
      <c r="OI359" s="158"/>
      <c r="OJ359" s="158"/>
      <c r="OK359" s="158"/>
      <c r="OL359" s="158"/>
      <c r="OM359" s="158"/>
      <c r="ON359" s="158"/>
      <c r="OO359" s="158"/>
      <c r="OP359" s="158"/>
      <c r="OQ359" s="158"/>
      <c r="OR359" s="158"/>
      <c r="OS359" s="158"/>
      <c r="OT359" s="158"/>
      <c r="OU359" s="158"/>
      <c r="OV359" s="158"/>
      <c r="OW359" s="158"/>
      <c r="OX359" s="158"/>
      <c r="OY359" s="158"/>
      <c r="OZ359" s="158"/>
      <c r="PA359" s="158"/>
      <c r="PB359" s="158"/>
      <c r="PC359" s="158"/>
      <c r="PD359" s="158"/>
      <c r="PE359" s="158"/>
      <c r="PF359" s="158"/>
      <c r="PG359" s="158"/>
      <c r="PH359" s="158"/>
      <c r="PI359" s="158"/>
      <c r="PJ359" s="158"/>
      <c r="PK359" s="158"/>
      <c r="PL359" s="158"/>
      <c r="PM359" s="158"/>
      <c r="PN359" s="158"/>
      <c r="PO359" s="158"/>
      <c r="PP359" s="158"/>
      <c r="PQ359" s="158"/>
      <c r="PR359" s="158"/>
      <c r="PS359" s="158"/>
      <c r="PT359" s="158"/>
      <c r="PU359" s="158"/>
      <c r="PV359" s="158"/>
      <c r="PW359" s="158"/>
      <c r="PX359" s="158"/>
      <c r="PY359" s="158"/>
      <c r="PZ359" s="158"/>
      <c r="QA359" s="158"/>
      <c r="QB359" s="158"/>
      <c r="QC359" s="158"/>
      <c r="QD359" s="158"/>
      <c r="QE359" s="158"/>
      <c r="QF359" s="158"/>
      <c r="QG359" s="158"/>
      <c r="QH359" s="158"/>
      <c r="QI359" s="158"/>
      <c r="QJ359" s="158"/>
      <c r="QK359" s="158"/>
      <c r="QL359" s="158"/>
      <c r="QM359" s="158"/>
      <c r="QN359" s="158"/>
      <c r="QO359" s="158"/>
      <c r="QP359" s="158"/>
      <c r="QQ359" s="158"/>
      <c r="QR359" s="158"/>
      <c r="QS359" s="158"/>
      <c r="QT359" s="158"/>
      <c r="QU359" s="158"/>
      <c r="QV359" s="158"/>
      <c r="QW359" s="158"/>
      <c r="QX359" s="158"/>
      <c r="QY359" s="158"/>
      <c r="QZ359" s="158"/>
      <c r="RA359" s="158"/>
      <c r="RB359" s="158"/>
      <c r="RC359" s="158"/>
      <c r="RD359" s="158"/>
      <c r="RE359" s="158"/>
      <c r="RF359" s="158"/>
      <c r="RG359" s="158"/>
      <c r="RH359" s="158"/>
      <c r="RI359" s="158"/>
      <c r="RJ359" s="158"/>
      <c r="RK359" s="158"/>
      <c r="RL359" s="158"/>
      <c r="RM359" s="158"/>
      <c r="RN359" s="158"/>
      <c r="RO359" s="158"/>
      <c r="RP359" s="158"/>
      <c r="RQ359" s="158"/>
      <c r="RR359" s="158"/>
      <c r="RS359" s="158"/>
      <c r="RT359" s="158"/>
      <c r="RU359" s="158"/>
      <c r="RV359" s="158"/>
      <c r="RW359" s="158"/>
      <c r="RX359" s="158"/>
      <c r="RY359" s="158"/>
      <c r="RZ359" s="158"/>
      <c r="SA359" s="158"/>
      <c r="SB359" s="158"/>
      <c r="SC359" s="158"/>
      <c r="SD359" s="158"/>
      <c r="SE359" s="158"/>
      <c r="SF359" s="158"/>
      <c r="SG359" s="158"/>
      <c r="SH359" s="158"/>
      <c r="SI359" s="158"/>
      <c r="SJ359" s="158"/>
      <c r="SK359" s="158"/>
      <c r="SL359" s="158"/>
      <c r="SM359" s="158"/>
      <c r="SN359" s="158"/>
      <c r="SO359" s="158"/>
      <c r="SP359" s="158"/>
      <c r="SQ359" s="158"/>
      <c r="SR359" s="158"/>
      <c r="SS359" s="158"/>
      <c r="ST359" s="158"/>
      <c r="SU359" s="158"/>
      <c r="SV359" s="158"/>
      <c r="SW359" s="158"/>
      <c r="SX359" s="158"/>
      <c r="SY359" s="158"/>
      <c r="SZ359" s="158"/>
      <c r="TA359" s="158"/>
      <c r="TB359" s="158"/>
      <c r="TC359" s="158"/>
      <c r="TD359" s="158"/>
      <c r="TE359" s="158"/>
      <c r="TF359" s="158"/>
      <c r="TG359" s="158"/>
      <c r="TH359" s="158"/>
      <c r="TI359" s="158"/>
      <c r="TJ359" s="158"/>
      <c r="TK359" s="158"/>
      <c r="TL359" s="158"/>
      <c r="TM359" s="158"/>
      <c r="TN359" s="158"/>
      <c r="TO359" s="158"/>
      <c r="TP359" s="158"/>
      <c r="TQ359" s="158"/>
      <c r="TR359" s="158"/>
      <c r="TS359" s="158"/>
      <c r="TT359" s="158"/>
      <c r="TU359" s="158"/>
      <c r="TV359" s="158"/>
      <c r="TW359" s="158"/>
      <c r="TX359" s="158"/>
      <c r="TY359" s="158"/>
      <c r="TZ359" s="158"/>
      <c r="UA359" s="158"/>
      <c r="UB359" s="158"/>
      <c r="UC359" s="158"/>
      <c r="UD359" s="158"/>
      <c r="UE359" s="158"/>
      <c r="UF359" s="158"/>
      <c r="UG359" s="158"/>
      <c r="UH359" s="158"/>
      <c r="UI359" s="158"/>
      <c r="UJ359" s="158"/>
      <c r="UK359" s="158"/>
      <c r="UL359" s="158"/>
      <c r="UM359" s="158"/>
      <c r="UN359" s="158"/>
      <c r="UO359" s="158"/>
      <c r="UP359" s="158"/>
      <c r="UQ359" s="158"/>
      <c r="UR359" s="158"/>
      <c r="US359" s="158"/>
      <c r="UT359" s="158"/>
      <c r="UU359" s="158"/>
      <c r="UV359" s="158"/>
      <c r="UW359" s="158"/>
      <c r="UX359" s="158"/>
      <c r="UY359" s="158"/>
      <c r="UZ359" s="158"/>
      <c r="VA359" s="158"/>
      <c r="VB359" s="158"/>
      <c r="VC359" s="158"/>
      <c r="VD359" s="158"/>
      <c r="VE359" s="158"/>
      <c r="VF359" s="158"/>
      <c r="VG359" s="158"/>
      <c r="VH359" s="158"/>
      <c r="VI359" s="158"/>
      <c r="VJ359" s="158"/>
      <c r="VK359" s="158"/>
      <c r="VL359" s="158"/>
      <c r="VM359" s="158"/>
      <c r="VN359" s="158"/>
      <c r="VO359" s="158"/>
      <c r="VP359" s="158"/>
      <c r="VQ359" s="158"/>
      <c r="VR359" s="158"/>
      <c r="VS359" s="158"/>
      <c r="VT359" s="158"/>
      <c r="VU359" s="158"/>
      <c r="VV359" s="158"/>
      <c r="VW359" s="158"/>
      <c r="VX359" s="158"/>
      <c r="VY359" s="158"/>
      <c r="VZ359" s="158"/>
      <c r="WA359" s="158"/>
      <c r="WB359" s="158"/>
      <c r="WC359" s="158"/>
      <c r="WD359" s="158"/>
      <c r="WE359" s="158"/>
      <c r="WF359" s="158"/>
      <c r="WG359" s="158"/>
      <c r="WH359" s="158"/>
      <c r="WI359" s="158"/>
      <c r="WJ359" s="158"/>
      <c r="WK359" s="158"/>
      <c r="WL359" s="158"/>
      <c r="WM359" s="158"/>
      <c r="WN359" s="158"/>
      <c r="WO359" s="158"/>
      <c r="WP359" s="158"/>
      <c r="WQ359" s="158"/>
      <c r="WR359" s="158"/>
      <c r="WS359" s="158"/>
      <c r="WT359" s="158"/>
      <c r="WU359" s="158"/>
      <c r="WV359" s="158"/>
      <c r="WW359" s="158"/>
      <c r="WX359" s="158"/>
      <c r="WY359" s="158"/>
      <c r="WZ359" s="158"/>
      <c r="XA359" s="158"/>
      <c r="XB359" s="158"/>
      <c r="XC359" s="158"/>
      <c r="XD359" s="158"/>
      <c r="XE359" s="158"/>
      <c r="XF359" s="158"/>
      <c r="XG359" s="158"/>
      <c r="XH359" s="158"/>
      <c r="XI359" s="158"/>
      <c r="XJ359" s="158"/>
      <c r="XK359" s="158"/>
      <c r="XL359" s="158"/>
      <c r="XM359" s="158"/>
      <c r="XN359" s="158"/>
      <c r="XO359" s="158"/>
      <c r="XP359" s="158"/>
      <c r="XQ359" s="158"/>
      <c r="XR359" s="158"/>
      <c r="XS359" s="158"/>
      <c r="XT359" s="158"/>
      <c r="XU359" s="158"/>
      <c r="XV359" s="158"/>
      <c r="XW359" s="158"/>
      <c r="XX359" s="158"/>
      <c r="XY359" s="158"/>
      <c r="XZ359" s="158"/>
      <c r="YA359" s="158"/>
      <c r="YB359" s="158"/>
      <c r="YC359" s="158"/>
      <c r="YD359" s="158"/>
      <c r="YE359" s="158"/>
      <c r="YF359" s="158"/>
      <c r="YG359" s="158"/>
      <c r="YH359" s="158"/>
      <c r="YI359" s="158"/>
      <c r="YJ359" s="158"/>
      <c r="YK359" s="158"/>
      <c r="YL359" s="158"/>
      <c r="YM359" s="158"/>
      <c r="YN359" s="158"/>
      <c r="YO359" s="158"/>
      <c r="YP359" s="158"/>
      <c r="YQ359" s="158"/>
      <c r="YR359" s="158"/>
      <c r="YS359" s="158"/>
      <c r="YT359" s="158"/>
      <c r="YU359" s="158"/>
      <c r="YV359" s="158"/>
      <c r="YW359" s="158"/>
      <c r="YX359" s="158"/>
      <c r="YY359" s="158"/>
      <c r="YZ359" s="158"/>
      <c r="ZA359" s="158"/>
      <c r="ZB359" s="158"/>
      <c r="ZC359" s="158"/>
      <c r="ZD359" s="158"/>
      <c r="ZE359" s="158"/>
      <c r="ZF359" s="158"/>
      <c r="ZG359" s="158"/>
      <c r="ZH359" s="158"/>
      <c r="ZI359" s="158"/>
      <c r="ZJ359" s="158"/>
      <c r="ZK359" s="158"/>
      <c r="ZL359" s="158"/>
      <c r="ZM359" s="158"/>
      <c r="ZN359" s="158"/>
      <c r="ZO359" s="158"/>
      <c r="ZP359" s="158"/>
      <c r="ZQ359" s="158"/>
      <c r="ZR359" s="158"/>
      <c r="ZS359" s="158"/>
      <c r="ZT359" s="158"/>
      <c r="ZU359" s="158"/>
      <c r="ZV359" s="158"/>
      <c r="ZW359" s="158"/>
      <c r="ZX359" s="158"/>
      <c r="ZY359" s="158"/>
      <c r="ZZ359" s="158"/>
      <c r="AAA359" s="158"/>
      <c r="AAB359" s="158"/>
      <c r="AAC359" s="158"/>
      <c r="AAD359" s="158"/>
      <c r="AAE359" s="158"/>
      <c r="AAF359" s="158"/>
      <c r="AAG359" s="158"/>
      <c r="AAH359" s="158"/>
      <c r="AAI359" s="158"/>
      <c r="AAJ359" s="158"/>
      <c r="AAK359" s="158"/>
      <c r="AAL359" s="158"/>
      <c r="AAM359" s="158"/>
      <c r="AAN359" s="158"/>
      <c r="AAO359" s="158"/>
      <c r="AAP359" s="158"/>
      <c r="AAQ359" s="158"/>
      <c r="AAR359" s="158"/>
      <c r="AAS359" s="158"/>
      <c r="AAT359" s="158"/>
      <c r="AAU359" s="158"/>
      <c r="AAV359" s="158"/>
      <c r="AAW359" s="158"/>
      <c r="AAX359" s="158"/>
      <c r="AAY359" s="158"/>
      <c r="AAZ359" s="158"/>
      <c r="ABA359" s="158"/>
      <c r="ABB359" s="158"/>
      <c r="ABC359" s="158"/>
      <c r="ABD359" s="158"/>
      <c r="ABE359" s="158"/>
      <c r="ABF359" s="158"/>
      <c r="ABG359" s="158"/>
      <c r="ABH359" s="158"/>
      <c r="ABI359" s="158"/>
      <c r="ABJ359" s="158"/>
      <c r="ABK359" s="158"/>
      <c r="ABL359" s="158"/>
      <c r="ABM359" s="158"/>
      <c r="ABN359" s="158"/>
      <c r="ABO359" s="158"/>
      <c r="ABP359" s="158"/>
      <c r="ABQ359" s="158"/>
      <c r="ABR359" s="158"/>
      <c r="ABS359" s="158"/>
      <c r="ABT359" s="158"/>
      <c r="ABU359" s="158"/>
      <c r="ABV359" s="158"/>
      <c r="ABW359" s="158"/>
      <c r="ABX359" s="158"/>
      <c r="ABY359" s="158"/>
      <c r="ABZ359" s="158"/>
      <c r="ACA359" s="158"/>
      <c r="ACB359" s="158"/>
      <c r="ACC359" s="158"/>
      <c r="ACD359" s="158"/>
      <c r="ACE359" s="158"/>
      <c r="ACF359" s="158"/>
      <c r="ACG359" s="158"/>
      <c r="ACH359" s="158"/>
      <c r="ACI359" s="158"/>
      <c r="ACJ359" s="158"/>
      <c r="ACK359" s="158"/>
      <c r="ACL359" s="158"/>
      <c r="ACM359" s="158"/>
      <c r="ACN359" s="158"/>
      <c r="ACO359" s="158"/>
      <c r="ACP359" s="158"/>
      <c r="ACQ359" s="158"/>
      <c r="ACR359" s="158"/>
      <c r="ACS359" s="158"/>
      <c r="ACT359" s="158"/>
      <c r="ACU359" s="158"/>
      <c r="ACV359" s="158"/>
      <c r="ACW359" s="158"/>
      <c r="ACX359" s="158"/>
      <c r="ACY359" s="158"/>
      <c r="ACZ359" s="158"/>
      <c r="ADA359" s="158"/>
      <c r="ADB359" s="158"/>
      <c r="ADC359" s="158"/>
      <c r="ADD359" s="158"/>
      <c r="ADE359" s="158"/>
      <c r="ADF359" s="158"/>
      <c r="ADG359" s="158"/>
      <c r="ADH359" s="158"/>
      <c r="ADI359" s="158"/>
      <c r="ADJ359" s="158"/>
      <c r="ADK359" s="158"/>
      <c r="ADL359" s="158"/>
      <c r="ADM359" s="158"/>
      <c r="ADN359" s="158"/>
      <c r="ADO359" s="158"/>
      <c r="ADP359" s="158"/>
      <c r="ADQ359" s="158"/>
      <c r="ADR359" s="158"/>
      <c r="ADS359" s="158"/>
      <c r="ADT359" s="158"/>
      <c r="ADU359" s="158"/>
      <c r="ADV359" s="158"/>
      <c r="ADW359" s="158"/>
      <c r="ADX359" s="158"/>
      <c r="ADY359" s="158"/>
      <c r="ADZ359" s="158"/>
      <c r="AEA359" s="158"/>
      <c r="AEB359" s="158"/>
      <c r="AEC359" s="158"/>
      <c r="AED359" s="158"/>
      <c r="AEE359" s="158"/>
      <c r="AEF359" s="158"/>
      <c r="AEG359" s="158"/>
      <c r="AEH359" s="158"/>
      <c r="AEI359" s="158"/>
      <c r="AEJ359" s="158"/>
      <c r="AEK359" s="158"/>
      <c r="AEL359" s="158"/>
      <c r="AEM359" s="158"/>
      <c r="AEN359" s="158"/>
      <c r="AEO359" s="158"/>
      <c r="AEP359" s="158"/>
      <c r="AEQ359" s="158"/>
      <c r="AER359" s="158"/>
      <c r="AES359" s="158"/>
      <c r="AET359" s="158"/>
      <c r="AEU359" s="158"/>
      <c r="AEV359" s="158"/>
      <c r="AEW359" s="158"/>
      <c r="AEX359" s="158"/>
      <c r="AEY359" s="158"/>
      <c r="AEZ359" s="158"/>
      <c r="AFA359" s="158"/>
      <c r="AFB359" s="158"/>
      <c r="AFC359" s="158"/>
      <c r="AFD359" s="158"/>
      <c r="AFE359" s="158"/>
      <c r="AFF359" s="158"/>
      <c r="AFG359" s="158"/>
      <c r="AFH359" s="158"/>
      <c r="AFI359" s="158"/>
      <c r="AFJ359" s="158"/>
      <c r="AFK359" s="158"/>
      <c r="AFL359" s="158"/>
      <c r="AFM359" s="158"/>
      <c r="AFN359" s="158"/>
      <c r="AFO359" s="158"/>
      <c r="AFP359" s="158"/>
      <c r="AFQ359" s="158"/>
      <c r="AFR359" s="158"/>
      <c r="AFS359" s="158"/>
      <c r="AFT359" s="158"/>
      <c r="AFU359" s="158"/>
      <c r="AFV359" s="158"/>
      <c r="AFW359" s="158"/>
      <c r="AFX359" s="158"/>
      <c r="AFY359" s="158"/>
      <c r="AFZ359" s="158"/>
      <c r="AGA359" s="158"/>
      <c r="AGB359" s="158"/>
      <c r="AGC359" s="158"/>
      <c r="AGD359" s="158"/>
      <c r="AGE359" s="158"/>
      <c r="AGF359" s="158"/>
      <c r="AGG359" s="158"/>
      <c r="AGH359" s="158"/>
      <c r="AGI359" s="158"/>
      <c r="AGJ359" s="158"/>
      <c r="AGK359" s="158"/>
      <c r="AGL359" s="158"/>
      <c r="AGM359" s="158"/>
      <c r="AGN359" s="158"/>
      <c r="AGO359" s="158"/>
      <c r="AGP359" s="158"/>
      <c r="AGQ359" s="158"/>
      <c r="AGR359" s="158"/>
      <c r="AGS359" s="158"/>
      <c r="AGT359" s="158"/>
      <c r="AGU359" s="158"/>
      <c r="AGV359" s="158"/>
      <c r="AGW359" s="158"/>
      <c r="AGX359" s="158"/>
      <c r="AGY359" s="158"/>
      <c r="AGZ359" s="158"/>
      <c r="AHA359" s="158"/>
      <c r="AHB359" s="158"/>
      <c r="AHC359" s="158"/>
      <c r="AHD359" s="158"/>
      <c r="AHE359" s="158"/>
      <c r="AHF359" s="158"/>
      <c r="AHG359" s="158"/>
      <c r="AHH359" s="158"/>
      <c r="AHI359" s="158"/>
      <c r="AHJ359" s="158"/>
      <c r="AHK359" s="158"/>
      <c r="AHL359" s="158"/>
      <c r="AHM359" s="158"/>
      <c r="AHN359" s="158"/>
      <c r="AHO359" s="158"/>
      <c r="AHP359" s="158"/>
      <c r="AHQ359" s="158"/>
      <c r="AHR359" s="158"/>
      <c r="AHS359" s="158"/>
      <c r="AHT359" s="158"/>
      <c r="AHU359" s="158"/>
      <c r="AHV359" s="158"/>
      <c r="AHW359" s="158"/>
      <c r="AHX359" s="158"/>
      <c r="AHY359" s="158"/>
      <c r="AHZ359" s="158"/>
      <c r="AIA359" s="158"/>
      <c r="AIB359" s="158"/>
      <c r="AIC359" s="158"/>
      <c r="AID359" s="158"/>
      <c r="AIE359" s="158"/>
      <c r="AIF359" s="158"/>
      <c r="AIG359" s="158"/>
      <c r="AIH359" s="158"/>
      <c r="AII359" s="158"/>
      <c r="AIJ359" s="158"/>
      <c r="AIK359" s="158"/>
      <c r="AIL359" s="158"/>
      <c r="AIM359" s="158"/>
      <c r="AIN359" s="158"/>
      <c r="AIO359" s="158"/>
      <c r="AIP359" s="158"/>
      <c r="AIQ359" s="158"/>
      <c r="AIR359" s="158"/>
      <c r="AIS359" s="158"/>
      <c r="AIT359" s="158"/>
      <c r="AIU359" s="158"/>
      <c r="AIV359" s="158"/>
      <c r="AIW359" s="158"/>
      <c r="AIX359" s="158"/>
      <c r="AIY359" s="158"/>
      <c r="AIZ359" s="158"/>
      <c r="AJA359" s="158"/>
      <c r="AJB359" s="158"/>
      <c r="AJC359" s="158"/>
      <c r="AJD359" s="158"/>
      <c r="AJE359" s="158"/>
      <c r="AJF359" s="158"/>
      <c r="AJG359" s="158"/>
      <c r="AJH359" s="158"/>
      <c r="AJI359" s="158"/>
      <c r="AJJ359" s="158"/>
      <c r="AJK359" s="158"/>
      <c r="AJL359" s="158"/>
      <c r="AJM359" s="158"/>
      <c r="AJN359" s="158"/>
      <c r="AJO359" s="158"/>
      <c r="AJP359" s="158"/>
      <c r="AJQ359" s="158"/>
      <c r="AJR359" s="158"/>
      <c r="AJS359" s="158"/>
      <c r="AJT359" s="158"/>
      <c r="AJU359" s="158"/>
      <c r="AJV359" s="158"/>
      <c r="AJW359" s="158"/>
      <c r="AJX359" s="158"/>
      <c r="AJY359" s="158"/>
      <c r="AJZ359" s="158"/>
      <c r="AKA359" s="158"/>
      <c r="AKB359" s="158"/>
      <c r="AKC359" s="158"/>
      <c r="AKD359" s="158"/>
      <c r="AKE359" s="158"/>
      <c r="AKF359" s="158"/>
      <c r="AKG359" s="158"/>
      <c r="AKH359" s="158"/>
      <c r="AKI359" s="158"/>
      <c r="AKJ359" s="158"/>
      <c r="AKK359" s="158"/>
      <c r="AKL359" s="158"/>
      <c r="AKM359" s="158"/>
      <c r="AKN359" s="158"/>
      <c r="AKO359" s="158"/>
      <c r="AKP359" s="158"/>
      <c r="AKQ359" s="158"/>
      <c r="AKR359" s="158"/>
      <c r="AKS359" s="158"/>
      <c r="AKT359" s="158"/>
      <c r="AKU359" s="158"/>
      <c r="AKV359" s="158"/>
      <c r="AKW359" s="158"/>
      <c r="AKX359" s="158"/>
      <c r="AKY359" s="158"/>
      <c r="AKZ359" s="158"/>
      <c r="ALA359" s="158"/>
      <c r="ALB359" s="158"/>
      <c r="ALC359" s="158"/>
      <c r="ALD359" s="158"/>
      <c r="ALE359" s="158"/>
      <c r="ALF359" s="158"/>
      <c r="ALG359" s="158"/>
      <c r="ALH359" s="158"/>
      <c r="ALI359" s="158"/>
      <c r="ALJ359" s="158"/>
      <c r="ALK359" s="158"/>
      <c r="ALL359" s="158"/>
      <c r="ALM359" s="158"/>
      <c r="ALN359" s="158"/>
      <c r="ALO359" s="158"/>
    </row>
    <row r="360" s="159" customFormat="true" ht="17.6" hidden="true" customHeight="false" outlineLevel="0" collapsed="false">
      <c r="A360" s="147"/>
      <c r="B360" s="148"/>
      <c r="C360" s="149" t="s">
        <v>319</v>
      </c>
      <c r="D360" s="149" t="n">
        <v>921</v>
      </c>
      <c r="E360" s="151" t="s">
        <v>23</v>
      </c>
      <c r="F360" s="151" t="s">
        <v>49</v>
      </c>
      <c r="G360" s="152" t="s">
        <v>320</v>
      </c>
      <c r="H360" s="153"/>
      <c r="I360" s="154" t="n">
        <f aca="false">SUM(J360:P360)</f>
        <v>0</v>
      </c>
      <c r="J360" s="154" t="n">
        <f aca="false">J361</f>
        <v>5355700</v>
      </c>
      <c r="K360" s="155" t="n">
        <f aca="false">K361</f>
        <v>-5355700</v>
      </c>
      <c r="L360" s="155" t="n">
        <f aca="false">L361</f>
        <v>0</v>
      </c>
      <c r="M360" s="155" t="n">
        <f aca="false">M361</f>
        <v>0</v>
      </c>
      <c r="N360" s="155" t="n">
        <f aca="false">N361</f>
        <v>0</v>
      </c>
      <c r="O360" s="155"/>
      <c r="P360" s="156" t="n">
        <f aca="false">P361</f>
        <v>0</v>
      </c>
      <c r="Q360" s="157"/>
      <c r="R360" s="157"/>
      <c r="S360" s="157"/>
      <c r="T360" s="157"/>
      <c r="U360" s="157"/>
      <c r="V360" s="157"/>
      <c r="W360" s="157"/>
      <c r="X360" s="157"/>
      <c r="Y360" s="157"/>
      <c r="Z360" s="157"/>
      <c r="AA360" s="157"/>
      <c r="AB360" s="157"/>
      <c r="AC360" s="157"/>
      <c r="AD360" s="157"/>
      <c r="AE360" s="157"/>
      <c r="AF360" s="157"/>
      <c r="AG360" s="157"/>
      <c r="AH360" s="157"/>
      <c r="AI360" s="157"/>
      <c r="AJ360" s="157"/>
      <c r="AK360" s="157"/>
      <c r="AL360" s="157"/>
      <c r="AM360" s="157"/>
      <c r="AN360" s="157"/>
      <c r="AO360" s="157"/>
      <c r="AP360" s="157"/>
      <c r="AQ360" s="157"/>
      <c r="AR360" s="157"/>
      <c r="AS360" s="157"/>
      <c r="AT360" s="157"/>
      <c r="AU360" s="157"/>
      <c r="AV360" s="157"/>
      <c r="AW360" s="157"/>
      <c r="AX360" s="157"/>
      <c r="AY360" s="157"/>
      <c r="AZ360" s="157"/>
      <c r="BA360" s="157"/>
      <c r="BB360" s="157"/>
      <c r="BC360" s="157"/>
      <c r="BD360" s="157"/>
      <c r="BE360" s="157"/>
      <c r="BF360" s="157"/>
      <c r="BG360" s="157"/>
      <c r="BH360" s="157"/>
      <c r="BI360" s="157"/>
      <c r="BJ360" s="157"/>
      <c r="BK360" s="157"/>
      <c r="BL360" s="157"/>
      <c r="BM360" s="157"/>
      <c r="BN360" s="157"/>
      <c r="BO360" s="157"/>
      <c r="BP360" s="157"/>
      <c r="BQ360" s="157"/>
      <c r="BR360" s="157"/>
      <c r="BS360" s="157"/>
      <c r="BT360" s="157"/>
      <c r="BU360" s="157"/>
      <c r="BV360" s="157"/>
      <c r="BW360" s="157"/>
      <c r="BX360" s="157"/>
      <c r="BY360" s="157"/>
      <c r="BZ360" s="157"/>
      <c r="CA360" s="157"/>
      <c r="CB360" s="157"/>
      <c r="CC360" s="157"/>
      <c r="CD360" s="157"/>
      <c r="CE360" s="157"/>
      <c r="CF360" s="157"/>
      <c r="CG360" s="157"/>
      <c r="CH360" s="157"/>
      <c r="CI360" s="157"/>
      <c r="CJ360" s="157"/>
      <c r="CK360" s="157"/>
      <c r="CL360" s="157"/>
      <c r="CM360" s="157"/>
      <c r="CN360" s="157"/>
      <c r="CO360" s="157"/>
      <c r="CP360" s="157"/>
      <c r="CQ360" s="157"/>
      <c r="CR360" s="157"/>
      <c r="CS360" s="157"/>
      <c r="CT360" s="157"/>
      <c r="CU360" s="157"/>
      <c r="CV360" s="157"/>
      <c r="CW360" s="157"/>
      <c r="CX360" s="157"/>
      <c r="CY360" s="157"/>
      <c r="CZ360" s="157"/>
      <c r="DA360" s="157"/>
      <c r="DB360" s="157"/>
      <c r="DC360" s="157"/>
      <c r="DD360" s="157"/>
      <c r="DE360" s="157"/>
      <c r="DF360" s="157"/>
      <c r="DG360" s="157"/>
      <c r="DH360" s="157"/>
      <c r="DI360" s="157"/>
      <c r="DJ360" s="157"/>
      <c r="DK360" s="157"/>
      <c r="DL360" s="157"/>
      <c r="DM360" s="157"/>
      <c r="DN360" s="157"/>
      <c r="DO360" s="157"/>
      <c r="DP360" s="157"/>
      <c r="DQ360" s="157"/>
      <c r="DR360" s="157"/>
      <c r="DS360" s="157"/>
      <c r="DT360" s="157"/>
      <c r="DU360" s="157"/>
      <c r="DV360" s="157"/>
      <c r="DW360" s="157"/>
      <c r="DX360" s="157"/>
      <c r="DY360" s="157"/>
      <c r="DZ360" s="157"/>
      <c r="EA360" s="157"/>
      <c r="EB360" s="157"/>
      <c r="EC360" s="157"/>
      <c r="ED360" s="157"/>
      <c r="EE360" s="157"/>
      <c r="EF360" s="157"/>
      <c r="EG360" s="157"/>
      <c r="EH360" s="157"/>
      <c r="EI360" s="157"/>
      <c r="EJ360" s="157"/>
      <c r="EK360" s="157"/>
      <c r="EL360" s="157"/>
      <c r="EM360" s="157"/>
      <c r="EN360" s="157"/>
      <c r="EO360" s="157"/>
      <c r="EP360" s="157"/>
      <c r="EQ360" s="157"/>
      <c r="ER360" s="157"/>
      <c r="ES360" s="157"/>
      <c r="ET360" s="157"/>
      <c r="EU360" s="157"/>
      <c r="EV360" s="157"/>
      <c r="EW360" s="157"/>
      <c r="EX360" s="157"/>
      <c r="EY360" s="157"/>
      <c r="EZ360" s="157"/>
      <c r="FA360" s="157"/>
      <c r="FB360" s="157"/>
      <c r="FC360" s="157"/>
      <c r="FD360" s="157"/>
      <c r="FE360" s="157"/>
      <c r="FF360" s="157"/>
      <c r="FG360" s="157"/>
      <c r="FH360" s="157"/>
      <c r="FI360" s="157"/>
      <c r="FJ360" s="157"/>
      <c r="FK360" s="157"/>
      <c r="FL360" s="157"/>
      <c r="FM360" s="157"/>
      <c r="FN360" s="157"/>
      <c r="FO360" s="157"/>
      <c r="FP360" s="157"/>
      <c r="FQ360" s="157"/>
      <c r="FR360" s="157"/>
      <c r="FS360" s="157"/>
      <c r="FT360" s="157"/>
      <c r="FU360" s="157"/>
      <c r="FV360" s="157"/>
      <c r="FW360" s="157"/>
      <c r="FX360" s="157"/>
      <c r="FY360" s="157"/>
      <c r="FZ360" s="157"/>
      <c r="GA360" s="157"/>
      <c r="GB360" s="157"/>
      <c r="GC360" s="157"/>
      <c r="GD360" s="157"/>
      <c r="GE360" s="157"/>
      <c r="GF360" s="157"/>
      <c r="GG360" s="157"/>
      <c r="GH360" s="157"/>
      <c r="GI360" s="157"/>
      <c r="GJ360" s="157"/>
      <c r="GK360" s="157"/>
      <c r="GL360" s="157"/>
      <c r="GM360" s="157"/>
      <c r="GN360" s="157"/>
      <c r="GO360" s="157"/>
      <c r="GP360" s="157"/>
      <c r="GQ360" s="157"/>
      <c r="GR360" s="157"/>
      <c r="GS360" s="157"/>
      <c r="GT360" s="157"/>
      <c r="GU360" s="157"/>
      <c r="GV360" s="157"/>
      <c r="GW360" s="157"/>
      <c r="GX360" s="157"/>
      <c r="GY360" s="157"/>
      <c r="GZ360" s="157"/>
      <c r="HA360" s="157"/>
      <c r="HB360" s="157"/>
      <c r="HC360" s="157"/>
      <c r="HD360" s="157"/>
      <c r="HE360" s="157"/>
      <c r="HF360" s="157"/>
      <c r="HG360" s="157"/>
      <c r="HH360" s="157"/>
      <c r="HI360" s="157"/>
      <c r="HJ360" s="157"/>
      <c r="HK360" s="157"/>
      <c r="HL360" s="157"/>
      <c r="HM360" s="157"/>
      <c r="HN360" s="157"/>
      <c r="HO360" s="157"/>
      <c r="HP360" s="157"/>
      <c r="HQ360" s="157"/>
      <c r="HR360" s="157"/>
      <c r="HS360" s="157"/>
      <c r="HT360" s="157"/>
      <c r="HU360" s="157"/>
      <c r="HV360" s="157"/>
      <c r="HW360" s="157"/>
      <c r="HX360" s="157"/>
      <c r="HY360" s="157"/>
      <c r="HZ360" s="157"/>
      <c r="IA360" s="157"/>
      <c r="IB360" s="157"/>
      <c r="IC360" s="157"/>
      <c r="ID360" s="158"/>
      <c r="IE360" s="158"/>
      <c r="IF360" s="158"/>
      <c r="IG360" s="158"/>
      <c r="IH360" s="158"/>
      <c r="II360" s="158"/>
      <c r="IJ360" s="158"/>
      <c r="IK360" s="158"/>
      <c r="IL360" s="158"/>
      <c r="IM360" s="158"/>
      <c r="IN360" s="158"/>
      <c r="IO360" s="158"/>
      <c r="IP360" s="158"/>
      <c r="IQ360" s="158"/>
      <c r="IR360" s="158"/>
      <c r="IS360" s="158"/>
      <c r="IT360" s="158"/>
      <c r="IU360" s="158"/>
      <c r="IV360" s="158"/>
      <c r="IW360" s="158"/>
      <c r="IX360" s="158"/>
      <c r="IY360" s="158"/>
      <c r="IZ360" s="158"/>
      <c r="JA360" s="158"/>
      <c r="JB360" s="158"/>
      <c r="JC360" s="158"/>
      <c r="JD360" s="158"/>
      <c r="JE360" s="158"/>
      <c r="JF360" s="158"/>
      <c r="JG360" s="158"/>
      <c r="JH360" s="158"/>
      <c r="JI360" s="158"/>
      <c r="JJ360" s="158"/>
      <c r="JK360" s="158"/>
      <c r="JL360" s="158"/>
      <c r="JM360" s="158"/>
      <c r="JN360" s="158"/>
      <c r="JO360" s="158"/>
      <c r="JP360" s="158"/>
      <c r="JQ360" s="158"/>
      <c r="JR360" s="158"/>
      <c r="JS360" s="158"/>
      <c r="JT360" s="158"/>
      <c r="JU360" s="158"/>
      <c r="JV360" s="158"/>
      <c r="JW360" s="158"/>
      <c r="JX360" s="158"/>
      <c r="JY360" s="158"/>
      <c r="JZ360" s="158"/>
      <c r="KA360" s="158"/>
      <c r="KB360" s="158"/>
      <c r="KC360" s="158"/>
      <c r="KD360" s="158"/>
      <c r="KE360" s="158"/>
      <c r="KF360" s="158"/>
      <c r="KG360" s="158"/>
      <c r="KH360" s="158"/>
      <c r="KI360" s="158"/>
      <c r="KJ360" s="158"/>
      <c r="KK360" s="158"/>
      <c r="KL360" s="158"/>
      <c r="KM360" s="158"/>
      <c r="KN360" s="158"/>
      <c r="KO360" s="158"/>
      <c r="KP360" s="158"/>
      <c r="KQ360" s="158"/>
      <c r="KR360" s="158"/>
      <c r="KS360" s="158"/>
      <c r="KT360" s="158"/>
      <c r="KU360" s="158"/>
      <c r="KV360" s="158"/>
      <c r="KW360" s="158"/>
      <c r="KX360" s="158"/>
      <c r="KY360" s="158"/>
      <c r="KZ360" s="158"/>
      <c r="LA360" s="158"/>
      <c r="LB360" s="158"/>
      <c r="LC360" s="158"/>
      <c r="LD360" s="158"/>
      <c r="LE360" s="158"/>
      <c r="LF360" s="158"/>
      <c r="LG360" s="158"/>
      <c r="LH360" s="158"/>
      <c r="LI360" s="158"/>
      <c r="LJ360" s="158"/>
      <c r="LK360" s="158"/>
      <c r="LL360" s="158"/>
      <c r="LM360" s="158"/>
      <c r="LN360" s="158"/>
      <c r="LO360" s="158"/>
      <c r="LP360" s="158"/>
      <c r="LQ360" s="158"/>
      <c r="LR360" s="158"/>
      <c r="LS360" s="158"/>
      <c r="LT360" s="158"/>
      <c r="LU360" s="158"/>
      <c r="LV360" s="158"/>
      <c r="LW360" s="158"/>
      <c r="LX360" s="158"/>
      <c r="LY360" s="158"/>
      <c r="LZ360" s="158"/>
      <c r="MA360" s="158"/>
      <c r="MB360" s="158"/>
      <c r="MC360" s="158"/>
      <c r="MD360" s="158"/>
      <c r="ME360" s="158"/>
      <c r="MF360" s="158"/>
      <c r="MG360" s="158"/>
      <c r="MH360" s="158"/>
      <c r="MI360" s="158"/>
      <c r="MJ360" s="158"/>
      <c r="MK360" s="158"/>
      <c r="ML360" s="158"/>
      <c r="MM360" s="158"/>
      <c r="MN360" s="158"/>
      <c r="MO360" s="158"/>
      <c r="MP360" s="158"/>
      <c r="MQ360" s="158"/>
      <c r="MR360" s="158"/>
      <c r="MS360" s="158"/>
      <c r="MT360" s="158"/>
      <c r="MU360" s="158"/>
      <c r="MV360" s="158"/>
      <c r="MW360" s="158"/>
      <c r="MX360" s="158"/>
      <c r="MY360" s="158"/>
      <c r="MZ360" s="158"/>
      <c r="NA360" s="158"/>
      <c r="NB360" s="158"/>
      <c r="NC360" s="158"/>
      <c r="ND360" s="158"/>
      <c r="NE360" s="158"/>
      <c r="NF360" s="158"/>
      <c r="NG360" s="158"/>
      <c r="NH360" s="158"/>
      <c r="NI360" s="158"/>
      <c r="NJ360" s="158"/>
      <c r="NK360" s="158"/>
      <c r="NL360" s="158"/>
      <c r="NM360" s="158"/>
      <c r="NN360" s="158"/>
      <c r="NO360" s="158"/>
      <c r="NP360" s="158"/>
      <c r="NQ360" s="158"/>
      <c r="NR360" s="158"/>
      <c r="NS360" s="158"/>
      <c r="NT360" s="158"/>
      <c r="NU360" s="158"/>
      <c r="NV360" s="158"/>
      <c r="NW360" s="158"/>
      <c r="NX360" s="158"/>
      <c r="NY360" s="158"/>
      <c r="NZ360" s="158"/>
      <c r="OA360" s="158"/>
      <c r="OB360" s="158"/>
      <c r="OC360" s="158"/>
      <c r="OD360" s="158"/>
      <c r="OE360" s="158"/>
      <c r="OF360" s="158"/>
      <c r="OG360" s="158"/>
      <c r="OH360" s="158"/>
      <c r="OI360" s="158"/>
      <c r="OJ360" s="158"/>
      <c r="OK360" s="158"/>
      <c r="OL360" s="158"/>
      <c r="OM360" s="158"/>
      <c r="ON360" s="158"/>
      <c r="OO360" s="158"/>
      <c r="OP360" s="158"/>
      <c r="OQ360" s="158"/>
      <c r="OR360" s="158"/>
      <c r="OS360" s="158"/>
      <c r="OT360" s="158"/>
      <c r="OU360" s="158"/>
      <c r="OV360" s="158"/>
      <c r="OW360" s="158"/>
      <c r="OX360" s="158"/>
      <c r="OY360" s="158"/>
      <c r="OZ360" s="158"/>
      <c r="PA360" s="158"/>
      <c r="PB360" s="158"/>
      <c r="PC360" s="158"/>
      <c r="PD360" s="158"/>
      <c r="PE360" s="158"/>
      <c r="PF360" s="158"/>
      <c r="PG360" s="158"/>
      <c r="PH360" s="158"/>
      <c r="PI360" s="158"/>
      <c r="PJ360" s="158"/>
      <c r="PK360" s="158"/>
      <c r="PL360" s="158"/>
      <c r="PM360" s="158"/>
      <c r="PN360" s="158"/>
      <c r="PO360" s="158"/>
      <c r="PP360" s="158"/>
      <c r="PQ360" s="158"/>
      <c r="PR360" s="158"/>
      <c r="PS360" s="158"/>
      <c r="PT360" s="158"/>
      <c r="PU360" s="158"/>
      <c r="PV360" s="158"/>
      <c r="PW360" s="158"/>
      <c r="PX360" s="158"/>
      <c r="PY360" s="158"/>
      <c r="PZ360" s="158"/>
      <c r="QA360" s="158"/>
      <c r="QB360" s="158"/>
      <c r="QC360" s="158"/>
      <c r="QD360" s="158"/>
      <c r="QE360" s="158"/>
      <c r="QF360" s="158"/>
      <c r="QG360" s="158"/>
      <c r="QH360" s="158"/>
      <c r="QI360" s="158"/>
      <c r="QJ360" s="158"/>
      <c r="QK360" s="158"/>
      <c r="QL360" s="158"/>
      <c r="QM360" s="158"/>
      <c r="QN360" s="158"/>
      <c r="QO360" s="158"/>
      <c r="QP360" s="158"/>
      <c r="QQ360" s="158"/>
      <c r="QR360" s="158"/>
      <c r="QS360" s="158"/>
      <c r="QT360" s="158"/>
      <c r="QU360" s="158"/>
      <c r="QV360" s="158"/>
      <c r="QW360" s="158"/>
      <c r="QX360" s="158"/>
      <c r="QY360" s="158"/>
      <c r="QZ360" s="158"/>
      <c r="RA360" s="158"/>
      <c r="RB360" s="158"/>
      <c r="RC360" s="158"/>
      <c r="RD360" s="158"/>
      <c r="RE360" s="158"/>
      <c r="RF360" s="158"/>
      <c r="RG360" s="158"/>
      <c r="RH360" s="158"/>
      <c r="RI360" s="158"/>
      <c r="RJ360" s="158"/>
      <c r="RK360" s="158"/>
      <c r="RL360" s="158"/>
      <c r="RM360" s="158"/>
      <c r="RN360" s="158"/>
      <c r="RO360" s="158"/>
      <c r="RP360" s="158"/>
      <c r="RQ360" s="158"/>
      <c r="RR360" s="158"/>
      <c r="RS360" s="158"/>
      <c r="RT360" s="158"/>
      <c r="RU360" s="158"/>
      <c r="RV360" s="158"/>
      <c r="RW360" s="158"/>
      <c r="RX360" s="158"/>
      <c r="RY360" s="158"/>
      <c r="RZ360" s="158"/>
      <c r="SA360" s="158"/>
      <c r="SB360" s="158"/>
      <c r="SC360" s="158"/>
      <c r="SD360" s="158"/>
      <c r="SE360" s="158"/>
      <c r="SF360" s="158"/>
      <c r="SG360" s="158"/>
      <c r="SH360" s="158"/>
      <c r="SI360" s="158"/>
      <c r="SJ360" s="158"/>
      <c r="SK360" s="158"/>
      <c r="SL360" s="158"/>
      <c r="SM360" s="158"/>
      <c r="SN360" s="158"/>
      <c r="SO360" s="158"/>
      <c r="SP360" s="158"/>
      <c r="SQ360" s="158"/>
      <c r="SR360" s="158"/>
      <c r="SS360" s="158"/>
      <c r="ST360" s="158"/>
      <c r="SU360" s="158"/>
      <c r="SV360" s="158"/>
      <c r="SW360" s="158"/>
      <c r="SX360" s="158"/>
      <c r="SY360" s="158"/>
      <c r="SZ360" s="158"/>
      <c r="TA360" s="158"/>
      <c r="TB360" s="158"/>
      <c r="TC360" s="158"/>
      <c r="TD360" s="158"/>
      <c r="TE360" s="158"/>
      <c r="TF360" s="158"/>
      <c r="TG360" s="158"/>
      <c r="TH360" s="158"/>
      <c r="TI360" s="158"/>
      <c r="TJ360" s="158"/>
      <c r="TK360" s="158"/>
      <c r="TL360" s="158"/>
      <c r="TM360" s="158"/>
      <c r="TN360" s="158"/>
      <c r="TO360" s="158"/>
      <c r="TP360" s="158"/>
      <c r="TQ360" s="158"/>
      <c r="TR360" s="158"/>
      <c r="TS360" s="158"/>
      <c r="TT360" s="158"/>
      <c r="TU360" s="158"/>
      <c r="TV360" s="158"/>
      <c r="TW360" s="158"/>
      <c r="TX360" s="158"/>
      <c r="TY360" s="158"/>
      <c r="TZ360" s="158"/>
      <c r="UA360" s="158"/>
      <c r="UB360" s="158"/>
      <c r="UC360" s="158"/>
      <c r="UD360" s="158"/>
      <c r="UE360" s="158"/>
      <c r="UF360" s="158"/>
      <c r="UG360" s="158"/>
      <c r="UH360" s="158"/>
      <c r="UI360" s="158"/>
      <c r="UJ360" s="158"/>
      <c r="UK360" s="158"/>
      <c r="UL360" s="158"/>
      <c r="UM360" s="158"/>
      <c r="UN360" s="158"/>
      <c r="UO360" s="158"/>
      <c r="UP360" s="158"/>
      <c r="UQ360" s="158"/>
      <c r="UR360" s="158"/>
      <c r="US360" s="158"/>
      <c r="UT360" s="158"/>
      <c r="UU360" s="158"/>
      <c r="UV360" s="158"/>
      <c r="UW360" s="158"/>
      <c r="UX360" s="158"/>
      <c r="UY360" s="158"/>
      <c r="UZ360" s="158"/>
      <c r="VA360" s="158"/>
      <c r="VB360" s="158"/>
      <c r="VC360" s="158"/>
      <c r="VD360" s="158"/>
      <c r="VE360" s="158"/>
      <c r="VF360" s="158"/>
      <c r="VG360" s="158"/>
      <c r="VH360" s="158"/>
      <c r="VI360" s="158"/>
      <c r="VJ360" s="158"/>
      <c r="VK360" s="158"/>
      <c r="VL360" s="158"/>
      <c r="VM360" s="158"/>
      <c r="VN360" s="158"/>
      <c r="VO360" s="158"/>
      <c r="VP360" s="158"/>
      <c r="VQ360" s="158"/>
      <c r="VR360" s="158"/>
      <c r="VS360" s="158"/>
      <c r="VT360" s="158"/>
      <c r="VU360" s="158"/>
      <c r="VV360" s="158"/>
      <c r="VW360" s="158"/>
      <c r="VX360" s="158"/>
      <c r="VY360" s="158"/>
      <c r="VZ360" s="158"/>
      <c r="WA360" s="158"/>
      <c r="WB360" s="158"/>
      <c r="WC360" s="158"/>
      <c r="WD360" s="158"/>
      <c r="WE360" s="158"/>
      <c r="WF360" s="158"/>
      <c r="WG360" s="158"/>
      <c r="WH360" s="158"/>
      <c r="WI360" s="158"/>
      <c r="WJ360" s="158"/>
      <c r="WK360" s="158"/>
      <c r="WL360" s="158"/>
      <c r="WM360" s="158"/>
      <c r="WN360" s="158"/>
      <c r="WO360" s="158"/>
      <c r="WP360" s="158"/>
      <c r="WQ360" s="158"/>
      <c r="WR360" s="158"/>
      <c r="WS360" s="158"/>
      <c r="WT360" s="158"/>
      <c r="WU360" s="158"/>
      <c r="WV360" s="158"/>
      <c r="WW360" s="158"/>
      <c r="WX360" s="158"/>
      <c r="WY360" s="158"/>
      <c r="WZ360" s="158"/>
      <c r="XA360" s="158"/>
      <c r="XB360" s="158"/>
      <c r="XC360" s="158"/>
      <c r="XD360" s="158"/>
      <c r="XE360" s="158"/>
      <c r="XF360" s="158"/>
      <c r="XG360" s="158"/>
      <c r="XH360" s="158"/>
      <c r="XI360" s="158"/>
      <c r="XJ360" s="158"/>
      <c r="XK360" s="158"/>
      <c r="XL360" s="158"/>
      <c r="XM360" s="158"/>
      <c r="XN360" s="158"/>
      <c r="XO360" s="158"/>
      <c r="XP360" s="158"/>
      <c r="XQ360" s="158"/>
      <c r="XR360" s="158"/>
      <c r="XS360" s="158"/>
      <c r="XT360" s="158"/>
      <c r="XU360" s="158"/>
      <c r="XV360" s="158"/>
      <c r="XW360" s="158"/>
      <c r="XX360" s="158"/>
      <c r="XY360" s="158"/>
      <c r="XZ360" s="158"/>
      <c r="YA360" s="158"/>
      <c r="YB360" s="158"/>
      <c r="YC360" s="158"/>
      <c r="YD360" s="158"/>
      <c r="YE360" s="158"/>
      <c r="YF360" s="158"/>
      <c r="YG360" s="158"/>
      <c r="YH360" s="158"/>
      <c r="YI360" s="158"/>
      <c r="YJ360" s="158"/>
      <c r="YK360" s="158"/>
      <c r="YL360" s="158"/>
      <c r="YM360" s="158"/>
      <c r="YN360" s="158"/>
      <c r="YO360" s="158"/>
      <c r="YP360" s="158"/>
      <c r="YQ360" s="158"/>
      <c r="YR360" s="158"/>
      <c r="YS360" s="158"/>
      <c r="YT360" s="158"/>
      <c r="YU360" s="158"/>
      <c r="YV360" s="158"/>
      <c r="YW360" s="158"/>
      <c r="YX360" s="158"/>
      <c r="YY360" s="158"/>
      <c r="YZ360" s="158"/>
      <c r="ZA360" s="158"/>
      <c r="ZB360" s="158"/>
      <c r="ZC360" s="158"/>
      <c r="ZD360" s="158"/>
      <c r="ZE360" s="158"/>
      <c r="ZF360" s="158"/>
      <c r="ZG360" s="158"/>
      <c r="ZH360" s="158"/>
      <c r="ZI360" s="158"/>
      <c r="ZJ360" s="158"/>
      <c r="ZK360" s="158"/>
      <c r="ZL360" s="158"/>
      <c r="ZM360" s="158"/>
      <c r="ZN360" s="158"/>
      <c r="ZO360" s="158"/>
      <c r="ZP360" s="158"/>
      <c r="ZQ360" s="158"/>
      <c r="ZR360" s="158"/>
      <c r="ZS360" s="158"/>
      <c r="ZT360" s="158"/>
      <c r="ZU360" s="158"/>
      <c r="ZV360" s="158"/>
      <c r="ZW360" s="158"/>
      <c r="ZX360" s="158"/>
      <c r="ZY360" s="158"/>
      <c r="ZZ360" s="158"/>
      <c r="AAA360" s="158"/>
      <c r="AAB360" s="158"/>
      <c r="AAC360" s="158"/>
      <c r="AAD360" s="158"/>
      <c r="AAE360" s="158"/>
      <c r="AAF360" s="158"/>
      <c r="AAG360" s="158"/>
      <c r="AAH360" s="158"/>
      <c r="AAI360" s="158"/>
      <c r="AAJ360" s="158"/>
      <c r="AAK360" s="158"/>
      <c r="AAL360" s="158"/>
      <c r="AAM360" s="158"/>
      <c r="AAN360" s="158"/>
      <c r="AAO360" s="158"/>
      <c r="AAP360" s="158"/>
      <c r="AAQ360" s="158"/>
      <c r="AAR360" s="158"/>
      <c r="AAS360" s="158"/>
      <c r="AAT360" s="158"/>
      <c r="AAU360" s="158"/>
      <c r="AAV360" s="158"/>
      <c r="AAW360" s="158"/>
      <c r="AAX360" s="158"/>
      <c r="AAY360" s="158"/>
      <c r="AAZ360" s="158"/>
      <c r="ABA360" s="158"/>
      <c r="ABB360" s="158"/>
      <c r="ABC360" s="158"/>
      <c r="ABD360" s="158"/>
      <c r="ABE360" s="158"/>
      <c r="ABF360" s="158"/>
      <c r="ABG360" s="158"/>
      <c r="ABH360" s="158"/>
      <c r="ABI360" s="158"/>
      <c r="ABJ360" s="158"/>
      <c r="ABK360" s="158"/>
      <c r="ABL360" s="158"/>
      <c r="ABM360" s="158"/>
      <c r="ABN360" s="158"/>
      <c r="ABO360" s="158"/>
      <c r="ABP360" s="158"/>
      <c r="ABQ360" s="158"/>
      <c r="ABR360" s="158"/>
      <c r="ABS360" s="158"/>
      <c r="ABT360" s="158"/>
      <c r="ABU360" s="158"/>
      <c r="ABV360" s="158"/>
      <c r="ABW360" s="158"/>
      <c r="ABX360" s="158"/>
      <c r="ABY360" s="158"/>
      <c r="ABZ360" s="158"/>
      <c r="ACA360" s="158"/>
      <c r="ACB360" s="158"/>
      <c r="ACC360" s="158"/>
      <c r="ACD360" s="158"/>
      <c r="ACE360" s="158"/>
      <c r="ACF360" s="158"/>
      <c r="ACG360" s="158"/>
      <c r="ACH360" s="158"/>
      <c r="ACI360" s="158"/>
      <c r="ACJ360" s="158"/>
      <c r="ACK360" s="158"/>
      <c r="ACL360" s="158"/>
      <c r="ACM360" s="158"/>
      <c r="ACN360" s="158"/>
      <c r="ACO360" s="158"/>
      <c r="ACP360" s="158"/>
      <c r="ACQ360" s="158"/>
      <c r="ACR360" s="158"/>
      <c r="ACS360" s="158"/>
      <c r="ACT360" s="158"/>
      <c r="ACU360" s="158"/>
      <c r="ACV360" s="158"/>
      <c r="ACW360" s="158"/>
      <c r="ACX360" s="158"/>
      <c r="ACY360" s="158"/>
      <c r="ACZ360" s="158"/>
      <c r="ADA360" s="158"/>
      <c r="ADB360" s="158"/>
      <c r="ADC360" s="158"/>
      <c r="ADD360" s="158"/>
      <c r="ADE360" s="158"/>
      <c r="ADF360" s="158"/>
      <c r="ADG360" s="158"/>
      <c r="ADH360" s="158"/>
      <c r="ADI360" s="158"/>
      <c r="ADJ360" s="158"/>
      <c r="ADK360" s="158"/>
      <c r="ADL360" s="158"/>
      <c r="ADM360" s="158"/>
      <c r="ADN360" s="158"/>
      <c r="ADO360" s="158"/>
      <c r="ADP360" s="158"/>
      <c r="ADQ360" s="158"/>
      <c r="ADR360" s="158"/>
      <c r="ADS360" s="158"/>
      <c r="ADT360" s="158"/>
      <c r="ADU360" s="158"/>
      <c r="ADV360" s="158"/>
      <c r="ADW360" s="158"/>
      <c r="ADX360" s="158"/>
      <c r="ADY360" s="158"/>
      <c r="ADZ360" s="158"/>
      <c r="AEA360" s="158"/>
      <c r="AEB360" s="158"/>
      <c r="AEC360" s="158"/>
      <c r="AED360" s="158"/>
      <c r="AEE360" s="158"/>
      <c r="AEF360" s="158"/>
      <c r="AEG360" s="158"/>
      <c r="AEH360" s="158"/>
      <c r="AEI360" s="158"/>
      <c r="AEJ360" s="158"/>
      <c r="AEK360" s="158"/>
      <c r="AEL360" s="158"/>
      <c r="AEM360" s="158"/>
      <c r="AEN360" s="158"/>
      <c r="AEO360" s="158"/>
      <c r="AEP360" s="158"/>
      <c r="AEQ360" s="158"/>
      <c r="AER360" s="158"/>
      <c r="AES360" s="158"/>
      <c r="AET360" s="158"/>
      <c r="AEU360" s="158"/>
      <c r="AEV360" s="158"/>
      <c r="AEW360" s="158"/>
      <c r="AEX360" s="158"/>
      <c r="AEY360" s="158"/>
      <c r="AEZ360" s="158"/>
      <c r="AFA360" s="158"/>
      <c r="AFB360" s="158"/>
      <c r="AFC360" s="158"/>
      <c r="AFD360" s="158"/>
      <c r="AFE360" s="158"/>
      <c r="AFF360" s="158"/>
      <c r="AFG360" s="158"/>
      <c r="AFH360" s="158"/>
      <c r="AFI360" s="158"/>
      <c r="AFJ360" s="158"/>
      <c r="AFK360" s="158"/>
      <c r="AFL360" s="158"/>
      <c r="AFM360" s="158"/>
      <c r="AFN360" s="158"/>
      <c r="AFO360" s="158"/>
      <c r="AFP360" s="158"/>
      <c r="AFQ360" s="158"/>
      <c r="AFR360" s="158"/>
      <c r="AFS360" s="158"/>
      <c r="AFT360" s="158"/>
      <c r="AFU360" s="158"/>
      <c r="AFV360" s="158"/>
      <c r="AFW360" s="158"/>
      <c r="AFX360" s="158"/>
      <c r="AFY360" s="158"/>
      <c r="AFZ360" s="158"/>
      <c r="AGA360" s="158"/>
      <c r="AGB360" s="158"/>
      <c r="AGC360" s="158"/>
      <c r="AGD360" s="158"/>
      <c r="AGE360" s="158"/>
      <c r="AGF360" s="158"/>
      <c r="AGG360" s="158"/>
      <c r="AGH360" s="158"/>
      <c r="AGI360" s="158"/>
      <c r="AGJ360" s="158"/>
      <c r="AGK360" s="158"/>
      <c r="AGL360" s="158"/>
      <c r="AGM360" s="158"/>
      <c r="AGN360" s="158"/>
      <c r="AGO360" s="158"/>
      <c r="AGP360" s="158"/>
      <c r="AGQ360" s="158"/>
      <c r="AGR360" s="158"/>
      <c r="AGS360" s="158"/>
      <c r="AGT360" s="158"/>
      <c r="AGU360" s="158"/>
      <c r="AGV360" s="158"/>
      <c r="AGW360" s="158"/>
      <c r="AGX360" s="158"/>
      <c r="AGY360" s="158"/>
      <c r="AGZ360" s="158"/>
      <c r="AHA360" s="158"/>
      <c r="AHB360" s="158"/>
      <c r="AHC360" s="158"/>
      <c r="AHD360" s="158"/>
      <c r="AHE360" s="158"/>
      <c r="AHF360" s="158"/>
      <c r="AHG360" s="158"/>
      <c r="AHH360" s="158"/>
      <c r="AHI360" s="158"/>
      <c r="AHJ360" s="158"/>
      <c r="AHK360" s="158"/>
      <c r="AHL360" s="158"/>
      <c r="AHM360" s="158"/>
      <c r="AHN360" s="158"/>
      <c r="AHO360" s="158"/>
      <c r="AHP360" s="158"/>
      <c r="AHQ360" s="158"/>
      <c r="AHR360" s="158"/>
      <c r="AHS360" s="158"/>
      <c r="AHT360" s="158"/>
      <c r="AHU360" s="158"/>
      <c r="AHV360" s="158"/>
      <c r="AHW360" s="158"/>
      <c r="AHX360" s="158"/>
      <c r="AHY360" s="158"/>
      <c r="AHZ360" s="158"/>
      <c r="AIA360" s="158"/>
      <c r="AIB360" s="158"/>
      <c r="AIC360" s="158"/>
      <c r="AID360" s="158"/>
      <c r="AIE360" s="158"/>
      <c r="AIF360" s="158"/>
      <c r="AIG360" s="158"/>
      <c r="AIH360" s="158"/>
      <c r="AII360" s="158"/>
      <c r="AIJ360" s="158"/>
      <c r="AIK360" s="158"/>
      <c r="AIL360" s="158"/>
      <c r="AIM360" s="158"/>
      <c r="AIN360" s="158"/>
      <c r="AIO360" s="158"/>
      <c r="AIP360" s="158"/>
      <c r="AIQ360" s="158"/>
      <c r="AIR360" s="158"/>
      <c r="AIS360" s="158"/>
      <c r="AIT360" s="158"/>
      <c r="AIU360" s="158"/>
      <c r="AIV360" s="158"/>
      <c r="AIW360" s="158"/>
      <c r="AIX360" s="158"/>
      <c r="AIY360" s="158"/>
      <c r="AIZ360" s="158"/>
      <c r="AJA360" s="158"/>
      <c r="AJB360" s="158"/>
      <c r="AJC360" s="158"/>
      <c r="AJD360" s="158"/>
      <c r="AJE360" s="158"/>
      <c r="AJF360" s="158"/>
      <c r="AJG360" s="158"/>
      <c r="AJH360" s="158"/>
      <c r="AJI360" s="158"/>
      <c r="AJJ360" s="158"/>
      <c r="AJK360" s="158"/>
      <c r="AJL360" s="158"/>
      <c r="AJM360" s="158"/>
      <c r="AJN360" s="158"/>
      <c r="AJO360" s="158"/>
      <c r="AJP360" s="158"/>
      <c r="AJQ360" s="158"/>
      <c r="AJR360" s="158"/>
      <c r="AJS360" s="158"/>
      <c r="AJT360" s="158"/>
      <c r="AJU360" s="158"/>
      <c r="AJV360" s="158"/>
      <c r="AJW360" s="158"/>
      <c r="AJX360" s="158"/>
      <c r="AJY360" s="158"/>
      <c r="AJZ360" s="158"/>
      <c r="AKA360" s="158"/>
      <c r="AKB360" s="158"/>
      <c r="AKC360" s="158"/>
      <c r="AKD360" s="158"/>
      <c r="AKE360" s="158"/>
      <c r="AKF360" s="158"/>
      <c r="AKG360" s="158"/>
      <c r="AKH360" s="158"/>
      <c r="AKI360" s="158"/>
      <c r="AKJ360" s="158"/>
      <c r="AKK360" s="158"/>
      <c r="AKL360" s="158"/>
      <c r="AKM360" s="158"/>
      <c r="AKN360" s="158"/>
      <c r="AKO360" s="158"/>
      <c r="AKP360" s="158"/>
      <c r="AKQ360" s="158"/>
      <c r="AKR360" s="158"/>
      <c r="AKS360" s="158"/>
      <c r="AKT360" s="158"/>
      <c r="AKU360" s="158"/>
      <c r="AKV360" s="158"/>
      <c r="AKW360" s="158"/>
      <c r="AKX360" s="158"/>
      <c r="AKY360" s="158"/>
      <c r="AKZ360" s="158"/>
      <c r="ALA360" s="158"/>
      <c r="ALB360" s="158"/>
      <c r="ALC360" s="158"/>
      <c r="ALD360" s="158"/>
      <c r="ALE360" s="158"/>
      <c r="ALF360" s="158"/>
      <c r="ALG360" s="158"/>
      <c r="ALH360" s="158"/>
      <c r="ALI360" s="158"/>
      <c r="ALJ360" s="158"/>
      <c r="ALK360" s="158"/>
      <c r="ALL360" s="158"/>
      <c r="ALM360" s="158"/>
      <c r="ALN360" s="158"/>
      <c r="ALO360" s="158"/>
    </row>
    <row r="361" s="165" customFormat="true" ht="32.8" hidden="true" customHeight="false" outlineLevel="0" collapsed="false">
      <c r="A361" s="147"/>
      <c r="B361" s="148"/>
      <c r="C361" s="149" t="s">
        <v>103</v>
      </c>
      <c r="D361" s="149" t="n">
        <v>921</v>
      </c>
      <c r="E361" s="151" t="s">
        <v>23</v>
      </c>
      <c r="F361" s="151" t="s">
        <v>49</v>
      </c>
      <c r="G361" s="152" t="s">
        <v>320</v>
      </c>
      <c r="H361" s="153" t="s">
        <v>104</v>
      </c>
      <c r="I361" s="154" t="n">
        <f aca="false">SUM(J361:P361)</f>
        <v>0</v>
      </c>
      <c r="J361" s="154" t="n">
        <v>5355700</v>
      </c>
      <c r="K361" s="155" t="n">
        <v>-5355700</v>
      </c>
      <c r="L361" s="155"/>
      <c r="M361" s="155"/>
      <c r="N361" s="155"/>
      <c r="O361" s="155"/>
      <c r="P361" s="156"/>
      <c r="Q361" s="157"/>
      <c r="R361" s="157"/>
      <c r="S361" s="157"/>
      <c r="T361" s="157"/>
      <c r="U361" s="157"/>
      <c r="V361" s="157"/>
      <c r="W361" s="157"/>
      <c r="X361" s="157"/>
      <c r="Y361" s="157"/>
      <c r="Z361" s="157"/>
      <c r="AA361" s="157"/>
      <c r="AB361" s="157"/>
      <c r="AC361" s="157"/>
      <c r="AD361" s="157"/>
      <c r="AE361" s="157"/>
      <c r="AF361" s="157"/>
      <c r="AG361" s="157"/>
      <c r="AH361" s="157"/>
      <c r="AI361" s="157"/>
      <c r="AJ361" s="157"/>
      <c r="AK361" s="157"/>
      <c r="AL361" s="157"/>
      <c r="AM361" s="157"/>
      <c r="AN361" s="157"/>
      <c r="AO361" s="157"/>
      <c r="AP361" s="157"/>
      <c r="AQ361" s="157"/>
      <c r="AR361" s="157"/>
      <c r="AS361" s="157"/>
      <c r="AT361" s="157"/>
      <c r="AU361" s="157"/>
      <c r="AV361" s="157"/>
      <c r="AW361" s="157"/>
      <c r="AX361" s="157"/>
      <c r="AY361" s="157"/>
      <c r="AZ361" s="157"/>
      <c r="BA361" s="157"/>
      <c r="BB361" s="157"/>
      <c r="BC361" s="157"/>
      <c r="BD361" s="157"/>
      <c r="BE361" s="157"/>
      <c r="BF361" s="157"/>
      <c r="BG361" s="157"/>
      <c r="BH361" s="157"/>
      <c r="BI361" s="157"/>
      <c r="BJ361" s="157"/>
      <c r="BK361" s="157"/>
      <c r="BL361" s="157"/>
      <c r="BM361" s="157"/>
      <c r="BN361" s="157"/>
      <c r="BO361" s="157"/>
      <c r="BP361" s="157"/>
      <c r="BQ361" s="157"/>
      <c r="BR361" s="157"/>
      <c r="BS361" s="157"/>
      <c r="BT361" s="157"/>
      <c r="BU361" s="157"/>
      <c r="BV361" s="157"/>
      <c r="BW361" s="157"/>
      <c r="BX361" s="157"/>
      <c r="BY361" s="157"/>
      <c r="BZ361" s="157"/>
      <c r="CA361" s="157"/>
      <c r="CB361" s="157"/>
      <c r="CC361" s="157"/>
      <c r="CD361" s="157"/>
      <c r="CE361" s="157"/>
      <c r="CF361" s="157"/>
      <c r="CG361" s="157"/>
      <c r="CH361" s="157"/>
      <c r="CI361" s="157"/>
      <c r="CJ361" s="157"/>
      <c r="CK361" s="157"/>
      <c r="CL361" s="157"/>
      <c r="CM361" s="157"/>
      <c r="CN361" s="157"/>
      <c r="CO361" s="157"/>
      <c r="CP361" s="157"/>
      <c r="CQ361" s="157"/>
      <c r="CR361" s="157"/>
      <c r="CS361" s="157"/>
      <c r="CT361" s="157"/>
      <c r="CU361" s="157"/>
      <c r="CV361" s="157"/>
      <c r="CW361" s="157"/>
      <c r="CX361" s="157"/>
      <c r="CY361" s="157"/>
      <c r="CZ361" s="157"/>
      <c r="DA361" s="157"/>
      <c r="DB361" s="157"/>
      <c r="DC361" s="157"/>
      <c r="DD361" s="157"/>
      <c r="DE361" s="157"/>
      <c r="DF361" s="157"/>
      <c r="DG361" s="157"/>
      <c r="DH361" s="157"/>
      <c r="DI361" s="157"/>
      <c r="DJ361" s="157"/>
      <c r="DK361" s="157"/>
      <c r="DL361" s="157"/>
      <c r="DM361" s="157"/>
      <c r="DN361" s="157"/>
      <c r="DO361" s="157"/>
      <c r="DP361" s="157"/>
      <c r="DQ361" s="157"/>
      <c r="DR361" s="157"/>
      <c r="DS361" s="157"/>
      <c r="DT361" s="157"/>
      <c r="DU361" s="157"/>
      <c r="DV361" s="157"/>
      <c r="DW361" s="157"/>
      <c r="DX361" s="157"/>
      <c r="DY361" s="157"/>
      <c r="DZ361" s="157"/>
      <c r="EA361" s="157"/>
      <c r="EB361" s="157"/>
      <c r="EC361" s="157"/>
      <c r="ED361" s="157"/>
      <c r="EE361" s="157"/>
      <c r="EF361" s="157"/>
      <c r="EG361" s="157"/>
      <c r="EH361" s="157"/>
      <c r="EI361" s="157"/>
      <c r="EJ361" s="157"/>
      <c r="EK361" s="157"/>
      <c r="EL361" s="157"/>
      <c r="EM361" s="157"/>
      <c r="EN361" s="157"/>
      <c r="EO361" s="157"/>
      <c r="EP361" s="157"/>
      <c r="EQ361" s="157"/>
      <c r="ER361" s="157"/>
      <c r="ES361" s="157"/>
      <c r="ET361" s="157"/>
      <c r="EU361" s="157"/>
      <c r="EV361" s="157"/>
      <c r="EW361" s="157"/>
      <c r="EX361" s="157"/>
      <c r="EY361" s="157"/>
      <c r="EZ361" s="157"/>
      <c r="FA361" s="157"/>
      <c r="FB361" s="157"/>
      <c r="FC361" s="157"/>
      <c r="FD361" s="157"/>
      <c r="FE361" s="157"/>
      <c r="FF361" s="157"/>
      <c r="FG361" s="157"/>
      <c r="FH361" s="157"/>
      <c r="FI361" s="157"/>
      <c r="FJ361" s="157"/>
      <c r="FK361" s="157"/>
      <c r="FL361" s="157"/>
      <c r="FM361" s="157"/>
      <c r="FN361" s="157"/>
      <c r="FO361" s="157"/>
      <c r="FP361" s="157"/>
      <c r="FQ361" s="157"/>
      <c r="FR361" s="157"/>
      <c r="FS361" s="157"/>
      <c r="FT361" s="157"/>
      <c r="FU361" s="157"/>
      <c r="FV361" s="157"/>
      <c r="FW361" s="157"/>
      <c r="FX361" s="157"/>
      <c r="FY361" s="157"/>
      <c r="FZ361" s="157"/>
      <c r="GA361" s="157"/>
      <c r="GB361" s="157"/>
      <c r="GC361" s="157"/>
      <c r="GD361" s="157"/>
      <c r="GE361" s="157"/>
      <c r="GF361" s="157"/>
      <c r="GG361" s="157"/>
      <c r="GH361" s="157"/>
      <c r="GI361" s="157"/>
      <c r="GJ361" s="157"/>
      <c r="GK361" s="157"/>
      <c r="GL361" s="157"/>
      <c r="GM361" s="157"/>
      <c r="GN361" s="157"/>
      <c r="GO361" s="157"/>
      <c r="GP361" s="157"/>
      <c r="GQ361" s="157"/>
      <c r="GR361" s="157"/>
      <c r="GS361" s="157"/>
      <c r="GT361" s="157"/>
      <c r="GU361" s="157"/>
      <c r="GV361" s="157"/>
      <c r="GW361" s="157"/>
      <c r="GX361" s="157"/>
      <c r="GY361" s="157"/>
      <c r="GZ361" s="157"/>
      <c r="HA361" s="157"/>
      <c r="HB361" s="157"/>
      <c r="HC361" s="157"/>
      <c r="HD361" s="157"/>
      <c r="HE361" s="157"/>
      <c r="HF361" s="157"/>
      <c r="HG361" s="157"/>
      <c r="HH361" s="157"/>
      <c r="HI361" s="157"/>
      <c r="HJ361" s="157"/>
      <c r="HK361" s="157"/>
      <c r="HL361" s="157"/>
      <c r="HM361" s="157"/>
      <c r="HN361" s="157"/>
      <c r="HO361" s="157"/>
      <c r="HP361" s="157"/>
      <c r="HQ361" s="157"/>
      <c r="HR361" s="157"/>
      <c r="HS361" s="157"/>
      <c r="HT361" s="157"/>
      <c r="HU361" s="157"/>
      <c r="HV361" s="157"/>
      <c r="HW361" s="157"/>
      <c r="HX361" s="157"/>
      <c r="HY361" s="157"/>
      <c r="HZ361" s="157"/>
      <c r="IA361" s="157"/>
      <c r="IB361" s="157"/>
      <c r="IC361" s="157"/>
      <c r="ID361" s="158"/>
      <c r="IE361" s="158"/>
      <c r="IF361" s="158"/>
      <c r="IG361" s="158"/>
      <c r="IH361" s="158"/>
      <c r="II361" s="158"/>
      <c r="IJ361" s="158"/>
      <c r="IK361" s="158"/>
      <c r="IL361" s="158"/>
      <c r="IM361" s="158"/>
      <c r="IN361" s="158"/>
      <c r="IO361" s="158"/>
      <c r="IP361" s="158"/>
      <c r="IQ361" s="158"/>
      <c r="IR361" s="158"/>
      <c r="IS361" s="158"/>
      <c r="IT361" s="158"/>
      <c r="IU361" s="158"/>
      <c r="IV361" s="158"/>
      <c r="IW361" s="158"/>
      <c r="IX361" s="158"/>
      <c r="IY361" s="158"/>
      <c r="IZ361" s="158"/>
      <c r="JA361" s="158"/>
      <c r="JB361" s="158"/>
      <c r="JC361" s="158"/>
      <c r="JD361" s="158"/>
      <c r="JE361" s="158"/>
      <c r="JF361" s="158"/>
      <c r="JG361" s="158"/>
      <c r="JH361" s="158"/>
      <c r="JI361" s="158"/>
      <c r="JJ361" s="158"/>
      <c r="JK361" s="158"/>
      <c r="JL361" s="158"/>
      <c r="JM361" s="158"/>
      <c r="JN361" s="158"/>
      <c r="JO361" s="158"/>
      <c r="JP361" s="158"/>
      <c r="JQ361" s="158"/>
      <c r="JR361" s="158"/>
      <c r="JS361" s="158"/>
      <c r="JT361" s="158"/>
      <c r="JU361" s="158"/>
      <c r="JV361" s="158"/>
      <c r="JW361" s="158"/>
      <c r="JX361" s="158"/>
      <c r="JY361" s="158"/>
      <c r="JZ361" s="158"/>
      <c r="KA361" s="158"/>
      <c r="KB361" s="158"/>
      <c r="KC361" s="158"/>
      <c r="KD361" s="158"/>
      <c r="KE361" s="158"/>
      <c r="KF361" s="158"/>
      <c r="KG361" s="158"/>
      <c r="KH361" s="158"/>
      <c r="KI361" s="158"/>
      <c r="KJ361" s="158"/>
      <c r="KK361" s="158"/>
      <c r="KL361" s="158"/>
      <c r="KM361" s="158"/>
      <c r="KN361" s="158"/>
      <c r="KO361" s="158"/>
      <c r="KP361" s="158"/>
      <c r="KQ361" s="158"/>
      <c r="KR361" s="158"/>
      <c r="KS361" s="158"/>
      <c r="KT361" s="158"/>
      <c r="KU361" s="158"/>
      <c r="KV361" s="158"/>
      <c r="KW361" s="158"/>
      <c r="KX361" s="158"/>
      <c r="KY361" s="158"/>
      <c r="KZ361" s="158"/>
      <c r="LA361" s="158"/>
      <c r="LB361" s="158"/>
      <c r="LC361" s="158"/>
      <c r="LD361" s="158"/>
      <c r="LE361" s="158"/>
      <c r="LF361" s="158"/>
      <c r="LG361" s="158"/>
      <c r="LH361" s="158"/>
      <c r="LI361" s="158"/>
      <c r="LJ361" s="158"/>
      <c r="LK361" s="158"/>
      <c r="LL361" s="158"/>
      <c r="LM361" s="158"/>
      <c r="LN361" s="158"/>
      <c r="LO361" s="158"/>
      <c r="LP361" s="158"/>
      <c r="LQ361" s="158"/>
      <c r="LR361" s="158"/>
      <c r="LS361" s="158"/>
      <c r="LT361" s="158"/>
      <c r="LU361" s="158"/>
      <c r="LV361" s="158"/>
      <c r="LW361" s="158"/>
      <c r="LX361" s="158"/>
      <c r="LY361" s="158"/>
      <c r="LZ361" s="158"/>
      <c r="MA361" s="158"/>
      <c r="MB361" s="158"/>
      <c r="MC361" s="158"/>
      <c r="MD361" s="158"/>
      <c r="ME361" s="158"/>
      <c r="MF361" s="158"/>
      <c r="MG361" s="158"/>
      <c r="MH361" s="158"/>
      <c r="MI361" s="158"/>
      <c r="MJ361" s="158"/>
      <c r="MK361" s="158"/>
      <c r="ML361" s="158"/>
      <c r="MM361" s="158"/>
      <c r="MN361" s="158"/>
      <c r="MO361" s="158"/>
      <c r="MP361" s="158"/>
      <c r="MQ361" s="158"/>
      <c r="MR361" s="158"/>
      <c r="MS361" s="158"/>
      <c r="MT361" s="158"/>
      <c r="MU361" s="158"/>
      <c r="MV361" s="158"/>
      <c r="MW361" s="158"/>
      <c r="MX361" s="158"/>
      <c r="MY361" s="158"/>
      <c r="MZ361" s="158"/>
      <c r="NA361" s="158"/>
      <c r="NB361" s="158"/>
      <c r="NC361" s="158"/>
      <c r="ND361" s="158"/>
      <c r="NE361" s="158"/>
      <c r="NF361" s="158"/>
      <c r="NG361" s="158"/>
      <c r="NH361" s="158"/>
      <c r="NI361" s="158"/>
      <c r="NJ361" s="158"/>
      <c r="NK361" s="158"/>
      <c r="NL361" s="158"/>
      <c r="NM361" s="158"/>
      <c r="NN361" s="158"/>
      <c r="NO361" s="158"/>
      <c r="NP361" s="158"/>
      <c r="NQ361" s="158"/>
      <c r="NR361" s="158"/>
      <c r="NS361" s="158"/>
      <c r="NT361" s="158"/>
      <c r="NU361" s="158"/>
      <c r="NV361" s="158"/>
      <c r="NW361" s="158"/>
      <c r="NX361" s="158"/>
      <c r="NY361" s="158"/>
      <c r="NZ361" s="158"/>
      <c r="OA361" s="158"/>
      <c r="OB361" s="158"/>
      <c r="OC361" s="158"/>
      <c r="OD361" s="158"/>
      <c r="OE361" s="158"/>
      <c r="OF361" s="158"/>
      <c r="OG361" s="158"/>
      <c r="OH361" s="158"/>
      <c r="OI361" s="158"/>
      <c r="OJ361" s="158"/>
      <c r="OK361" s="158"/>
      <c r="OL361" s="158"/>
      <c r="OM361" s="158"/>
      <c r="ON361" s="158"/>
      <c r="OO361" s="158"/>
      <c r="OP361" s="158"/>
      <c r="OQ361" s="158"/>
      <c r="OR361" s="158"/>
      <c r="OS361" s="158"/>
      <c r="OT361" s="158"/>
      <c r="OU361" s="158"/>
      <c r="OV361" s="158"/>
      <c r="OW361" s="158"/>
      <c r="OX361" s="158"/>
      <c r="OY361" s="158"/>
      <c r="OZ361" s="158"/>
      <c r="PA361" s="158"/>
      <c r="PB361" s="158"/>
      <c r="PC361" s="158"/>
      <c r="PD361" s="158"/>
      <c r="PE361" s="158"/>
      <c r="PF361" s="158"/>
      <c r="PG361" s="158"/>
      <c r="PH361" s="158"/>
      <c r="PI361" s="158"/>
      <c r="PJ361" s="158"/>
      <c r="PK361" s="158"/>
      <c r="PL361" s="158"/>
      <c r="PM361" s="158"/>
      <c r="PN361" s="158"/>
      <c r="PO361" s="158"/>
      <c r="PP361" s="158"/>
      <c r="PQ361" s="158"/>
      <c r="PR361" s="158"/>
      <c r="PS361" s="158"/>
      <c r="PT361" s="158"/>
      <c r="PU361" s="158"/>
      <c r="PV361" s="158"/>
      <c r="PW361" s="158"/>
      <c r="PX361" s="158"/>
      <c r="PY361" s="158"/>
      <c r="PZ361" s="158"/>
      <c r="QA361" s="158"/>
      <c r="QB361" s="158"/>
      <c r="QC361" s="158"/>
      <c r="QD361" s="158"/>
      <c r="QE361" s="158"/>
      <c r="QF361" s="158"/>
      <c r="QG361" s="158"/>
      <c r="QH361" s="158"/>
      <c r="QI361" s="158"/>
      <c r="QJ361" s="158"/>
      <c r="QK361" s="158"/>
      <c r="QL361" s="158"/>
      <c r="QM361" s="158"/>
      <c r="QN361" s="158"/>
      <c r="QO361" s="158"/>
      <c r="QP361" s="158"/>
      <c r="QQ361" s="158"/>
      <c r="QR361" s="158"/>
      <c r="QS361" s="158"/>
      <c r="QT361" s="158"/>
      <c r="QU361" s="158"/>
      <c r="QV361" s="158"/>
      <c r="QW361" s="158"/>
      <c r="QX361" s="158"/>
      <c r="QY361" s="158"/>
      <c r="QZ361" s="158"/>
      <c r="RA361" s="158"/>
      <c r="RB361" s="158"/>
      <c r="RC361" s="158"/>
      <c r="RD361" s="158"/>
      <c r="RE361" s="158"/>
      <c r="RF361" s="158"/>
      <c r="RG361" s="158"/>
      <c r="RH361" s="158"/>
      <c r="RI361" s="158"/>
      <c r="RJ361" s="158"/>
      <c r="RK361" s="158"/>
      <c r="RL361" s="158"/>
      <c r="RM361" s="158"/>
      <c r="RN361" s="158"/>
      <c r="RO361" s="158"/>
      <c r="RP361" s="158"/>
      <c r="RQ361" s="158"/>
      <c r="RR361" s="158"/>
      <c r="RS361" s="158"/>
      <c r="RT361" s="158"/>
      <c r="RU361" s="158"/>
      <c r="RV361" s="158"/>
      <c r="RW361" s="158"/>
      <c r="RX361" s="158"/>
      <c r="RY361" s="158"/>
      <c r="RZ361" s="158"/>
      <c r="SA361" s="158"/>
      <c r="SB361" s="158"/>
      <c r="SC361" s="158"/>
      <c r="SD361" s="158"/>
      <c r="SE361" s="158"/>
      <c r="SF361" s="158"/>
      <c r="SG361" s="158"/>
      <c r="SH361" s="158"/>
      <c r="SI361" s="158"/>
      <c r="SJ361" s="158"/>
      <c r="SK361" s="158"/>
      <c r="SL361" s="158"/>
      <c r="SM361" s="158"/>
      <c r="SN361" s="158"/>
      <c r="SO361" s="158"/>
      <c r="SP361" s="158"/>
      <c r="SQ361" s="158"/>
      <c r="SR361" s="158"/>
      <c r="SS361" s="158"/>
      <c r="ST361" s="158"/>
      <c r="SU361" s="158"/>
      <c r="SV361" s="158"/>
      <c r="SW361" s="158"/>
      <c r="SX361" s="158"/>
      <c r="SY361" s="158"/>
      <c r="SZ361" s="158"/>
      <c r="TA361" s="158"/>
      <c r="TB361" s="158"/>
      <c r="TC361" s="158"/>
      <c r="TD361" s="158"/>
      <c r="TE361" s="158"/>
      <c r="TF361" s="158"/>
      <c r="TG361" s="158"/>
      <c r="TH361" s="158"/>
      <c r="TI361" s="158"/>
      <c r="TJ361" s="158"/>
      <c r="TK361" s="158"/>
      <c r="TL361" s="158"/>
      <c r="TM361" s="158"/>
      <c r="TN361" s="158"/>
      <c r="TO361" s="158"/>
      <c r="TP361" s="158"/>
      <c r="TQ361" s="158"/>
      <c r="TR361" s="158"/>
      <c r="TS361" s="158"/>
      <c r="TT361" s="158"/>
      <c r="TU361" s="158"/>
      <c r="TV361" s="158"/>
      <c r="TW361" s="158"/>
      <c r="TX361" s="158"/>
      <c r="TY361" s="158"/>
      <c r="TZ361" s="158"/>
      <c r="UA361" s="158"/>
      <c r="UB361" s="158"/>
      <c r="UC361" s="158"/>
      <c r="UD361" s="158"/>
      <c r="UE361" s="158"/>
      <c r="UF361" s="158"/>
      <c r="UG361" s="158"/>
      <c r="UH361" s="158"/>
      <c r="UI361" s="158"/>
      <c r="UJ361" s="158"/>
      <c r="UK361" s="158"/>
      <c r="UL361" s="158"/>
      <c r="UM361" s="158"/>
      <c r="UN361" s="158"/>
      <c r="UO361" s="158"/>
      <c r="UP361" s="158"/>
      <c r="UQ361" s="158"/>
      <c r="UR361" s="158"/>
      <c r="US361" s="158"/>
      <c r="UT361" s="158"/>
      <c r="UU361" s="158"/>
      <c r="UV361" s="158"/>
      <c r="UW361" s="158"/>
      <c r="UX361" s="158"/>
      <c r="UY361" s="158"/>
      <c r="UZ361" s="158"/>
      <c r="VA361" s="158"/>
      <c r="VB361" s="158"/>
      <c r="VC361" s="158"/>
      <c r="VD361" s="158"/>
      <c r="VE361" s="158"/>
      <c r="VF361" s="158"/>
      <c r="VG361" s="158"/>
      <c r="VH361" s="158"/>
      <c r="VI361" s="158"/>
      <c r="VJ361" s="158"/>
      <c r="VK361" s="158"/>
      <c r="VL361" s="158"/>
      <c r="VM361" s="158"/>
      <c r="VN361" s="158"/>
      <c r="VO361" s="158"/>
      <c r="VP361" s="158"/>
      <c r="VQ361" s="158"/>
      <c r="VR361" s="158"/>
      <c r="VS361" s="158"/>
      <c r="VT361" s="158"/>
      <c r="VU361" s="158"/>
      <c r="VV361" s="158"/>
      <c r="VW361" s="158"/>
      <c r="VX361" s="158"/>
      <c r="VY361" s="158"/>
      <c r="VZ361" s="158"/>
      <c r="WA361" s="158"/>
      <c r="WB361" s="158"/>
      <c r="WC361" s="158"/>
      <c r="WD361" s="158"/>
      <c r="WE361" s="158"/>
      <c r="WF361" s="158"/>
      <c r="WG361" s="158"/>
      <c r="WH361" s="158"/>
      <c r="WI361" s="158"/>
      <c r="WJ361" s="158"/>
      <c r="WK361" s="158"/>
      <c r="WL361" s="158"/>
      <c r="WM361" s="158"/>
      <c r="WN361" s="158"/>
      <c r="WO361" s="158"/>
      <c r="WP361" s="158"/>
      <c r="WQ361" s="158"/>
      <c r="WR361" s="158"/>
      <c r="WS361" s="158"/>
      <c r="WT361" s="158"/>
      <c r="WU361" s="158"/>
      <c r="WV361" s="158"/>
      <c r="WW361" s="158"/>
      <c r="WX361" s="158"/>
      <c r="WY361" s="158"/>
      <c r="WZ361" s="158"/>
      <c r="XA361" s="158"/>
      <c r="XB361" s="158"/>
      <c r="XC361" s="158"/>
      <c r="XD361" s="158"/>
      <c r="XE361" s="158"/>
      <c r="XF361" s="158"/>
      <c r="XG361" s="158"/>
      <c r="XH361" s="158"/>
      <c r="XI361" s="158"/>
      <c r="XJ361" s="158"/>
      <c r="XK361" s="158"/>
      <c r="XL361" s="158"/>
      <c r="XM361" s="158"/>
      <c r="XN361" s="158"/>
      <c r="XO361" s="158"/>
      <c r="XP361" s="158"/>
      <c r="XQ361" s="158"/>
      <c r="XR361" s="158"/>
      <c r="XS361" s="158"/>
      <c r="XT361" s="158"/>
      <c r="XU361" s="158"/>
      <c r="XV361" s="158"/>
      <c r="XW361" s="158"/>
      <c r="XX361" s="158"/>
      <c r="XY361" s="158"/>
      <c r="XZ361" s="158"/>
      <c r="YA361" s="158"/>
      <c r="YB361" s="158"/>
      <c r="YC361" s="158"/>
      <c r="YD361" s="158"/>
      <c r="YE361" s="158"/>
      <c r="YF361" s="158"/>
      <c r="YG361" s="158"/>
      <c r="YH361" s="158"/>
      <c r="YI361" s="158"/>
      <c r="YJ361" s="158"/>
      <c r="YK361" s="158"/>
      <c r="YL361" s="158"/>
      <c r="YM361" s="158"/>
      <c r="YN361" s="158"/>
      <c r="YO361" s="158"/>
      <c r="YP361" s="158"/>
      <c r="YQ361" s="158"/>
      <c r="YR361" s="158"/>
      <c r="YS361" s="158"/>
      <c r="YT361" s="158"/>
      <c r="YU361" s="158"/>
      <c r="YV361" s="158"/>
      <c r="YW361" s="158"/>
      <c r="YX361" s="158"/>
      <c r="YY361" s="158"/>
      <c r="YZ361" s="158"/>
      <c r="ZA361" s="158"/>
      <c r="ZB361" s="158"/>
      <c r="ZC361" s="158"/>
      <c r="ZD361" s="158"/>
      <c r="ZE361" s="158"/>
      <c r="ZF361" s="158"/>
      <c r="ZG361" s="158"/>
      <c r="ZH361" s="158"/>
      <c r="ZI361" s="158"/>
      <c r="ZJ361" s="158"/>
      <c r="ZK361" s="158"/>
      <c r="ZL361" s="158"/>
      <c r="ZM361" s="158"/>
      <c r="ZN361" s="158"/>
      <c r="ZO361" s="158"/>
      <c r="ZP361" s="158"/>
      <c r="ZQ361" s="158"/>
      <c r="ZR361" s="158"/>
      <c r="ZS361" s="158"/>
      <c r="ZT361" s="158"/>
      <c r="ZU361" s="158"/>
      <c r="ZV361" s="158"/>
      <c r="ZW361" s="158"/>
      <c r="ZX361" s="158"/>
      <c r="ZY361" s="158"/>
      <c r="ZZ361" s="158"/>
      <c r="AAA361" s="158"/>
      <c r="AAB361" s="158"/>
      <c r="AAC361" s="158"/>
      <c r="AAD361" s="158"/>
      <c r="AAE361" s="158"/>
      <c r="AAF361" s="158"/>
      <c r="AAG361" s="158"/>
      <c r="AAH361" s="158"/>
      <c r="AAI361" s="158"/>
      <c r="AAJ361" s="158"/>
      <c r="AAK361" s="158"/>
      <c r="AAL361" s="158"/>
      <c r="AAM361" s="158"/>
      <c r="AAN361" s="158"/>
      <c r="AAO361" s="158"/>
      <c r="AAP361" s="158"/>
      <c r="AAQ361" s="158"/>
      <c r="AAR361" s="158"/>
      <c r="AAS361" s="158"/>
      <c r="AAT361" s="158"/>
      <c r="AAU361" s="158"/>
      <c r="AAV361" s="158"/>
      <c r="AAW361" s="158"/>
      <c r="AAX361" s="158"/>
      <c r="AAY361" s="158"/>
      <c r="AAZ361" s="158"/>
      <c r="ABA361" s="158"/>
      <c r="ABB361" s="158"/>
      <c r="ABC361" s="158"/>
      <c r="ABD361" s="158"/>
      <c r="ABE361" s="158"/>
      <c r="ABF361" s="158"/>
      <c r="ABG361" s="158"/>
      <c r="ABH361" s="158"/>
      <c r="ABI361" s="158"/>
      <c r="ABJ361" s="158"/>
      <c r="ABK361" s="158"/>
      <c r="ABL361" s="158"/>
      <c r="ABM361" s="158"/>
      <c r="ABN361" s="158"/>
      <c r="ABO361" s="158"/>
      <c r="ABP361" s="158"/>
      <c r="ABQ361" s="158"/>
      <c r="ABR361" s="158"/>
      <c r="ABS361" s="158"/>
      <c r="ABT361" s="158"/>
      <c r="ABU361" s="158"/>
      <c r="ABV361" s="158"/>
      <c r="ABW361" s="158"/>
      <c r="ABX361" s="158"/>
      <c r="ABY361" s="158"/>
      <c r="ABZ361" s="158"/>
      <c r="ACA361" s="158"/>
      <c r="ACB361" s="158"/>
      <c r="ACC361" s="158"/>
      <c r="ACD361" s="158"/>
      <c r="ACE361" s="158"/>
      <c r="ACF361" s="158"/>
      <c r="ACG361" s="158"/>
      <c r="ACH361" s="158"/>
      <c r="ACI361" s="158"/>
      <c r="ACJ361" s="158"/>
      <c r="ACK361" s="158"/>
      <c r="ACL361" s="158"/>
      <c r="ACM361" s="158"/>
      <c r="ACN361" s="158"/>
      <c r="ACO361" s="158"/>
      <c r="ACP361" s="158"/>
      <c r="ACQ361" s="158"/>
      <c r="ACR361" s="158"/>
      <c r="ACS361" s="158"/>
      <c r="ACT361" s="158"/>
      <c r="ACU361" s="158"/>
      <c r="ACV361" s="158"/>
      <c r="ACW361" s="158"/>
      <c r="ACX361" s="158"/>
      <c r="ACY361" s="158"/>
      <c r="ACZ361" s="158"/>
      <c r="ADA361" s="158"/>
      <c r="ADB361" s="158"/>
      <c r="ADC361" s="158"/>
      <c r="ADD361" s="158"/>
      <c r="ADE361" s="158"/>
      <c r="ADF361" s="158"/>
      <c r="ADG361" s="158"/>
      <c r="ADH361" s="158"/>
      <c r="ADI361" s="158"/>
      <c r="ADJ361" s="158"/>
      <c r="ADK361" s="158"/>
      <c r="ADL361" s="158"/>
      <c r="ADM361" s="158"/>
      <c r="ADN361" s="158"/>
      <c r="ADO361" s="158"/>
      <c r="ADP361" s="158"/>
      <c r="ADQ361" s="158"/>
      <c r="ADR361" s="158"/>
      <c r="ADS361" s="158"/>
      <c r="ADT361" s="158"/>
      <c r="ADU361" s="158"/>
      <c r="ADV361" s="158"/>
      <c r="ADW361" s="158"/>
      <c r="ADX361" s="158"/>
      <c r="ADY361" s="158"/>
      <c r="ADZ361" s="158"/>
      <c r="AEA361" s="158"/>
      <c r="AEB361" s="158"/>
      <c r="AEC361" s="158"/>
      <c r="AED361" s="158"/>
      <c r="AEE361" s="158"/>
      <c r="AEF361" s="158"/>
      <c r="AEG361" s="158"/>
      <c r="AEH361" s="158"/>
      <c r="AEI361" s="158"/>
      <c r="AEJ361" s="158"/>
      <c r="AEK361" s="158"/>
      <c r="AEL361" s="158"/>
      <c r="AEM361" s="158"/>
      <c r="AEN361" s="158"/>
      <c r="AEO361" s="158"/>
      <c r="AEP361" s="158"/>
      <c r="AEQ361" s="158"/>
      <c r="AER361" s="158"/>
      <c r="AES361" s="158"/>
      <c r="AET361" s="158"/>
      <c r="AEU361" s="158"/>
      <c r="AEV361" s="158"/>
      <c r="AEW361" s="158"/>
      <c r="AEX361" s="158"/>
      <c r="AEY361" s="158"/>
      <c r="AEZ361" s="158"/>
      <c r="AFA361" s="158"/>
      <c r="AFB361" s="158"/>
      <c r="AFC361" s="158"/>
      <c r="AFD361" s="158"/>
      <c r="AFE361" s="158"/>
      <c r="AFF361" s="158"/>
      <c r="AFG361" s="158"/>
      <c r="AFH361" s="158"/>
      <c r="AFI361" s="158"/>
      <c r="AFJ361" s="158"/>
      <c r="AFK361" s="158"/>
      <c r="AFL361" s="158"/>
      <c r="AFM361" s="158"/>
      <c r="AFN361" s="158"/>
      <c r="AFO361" s="158"/>
      <c r="AFP361" s="158"/>
      <c r="AFQ361" s="158"/>
      <c r="AFR361" s="158"/>
      <c r="AFS361" s="158"/>
      <c r="AFT361" s="158"/>
      <c r="AFU361" s="158"/>
      <c r="AFV361" s="158"/>
      <c r="AFW361" s="158"/>
      <c r="AFX361" s="158"/>
      <c r="AFY361" s="158"/>
      <c r="AFZ361" s="158"/>
      <c r="AGA361" s="158"/>
      <c r="AGB361" s="158"/>
      <c r="AGC361" s="158"/>
      <c r="AGD361" s="158"/>
      <c r="AGE361" s="158"/>
      <c r="AGF361" s="158"/>
      <c r="AGG361" s="158"/>
      <c r="AGH361" s="158"/>
      <c r="AGI361" s="158"/>
      <c r="AGJ361" s="158"/>
      <c r="AGK361" s="158"/>
      <c r="AGL361" s="158"/>
      <c r="AGM361" s="158"/>
      <c r="AGN361" s="158"/>
      <c r="AGO361" s="158"/>
      <c r="AGP361" s="158"/>
      <c r="AGQ361" s="158"/>
      <c r="AGR361" s="158"/>
      <c r="AGS361" s="158"/>
      <c r="AGT361" s="158"/>
      <c r="AGU361" s="158"/>
      <c r="AGV361" s="158"/>
      <c r="AGW361" s="158"/>
      <c r="AGX361" s="158"/>
      <c r="AGY361" s="158"/>
      <c r="AGZ361" s="158"/>
      <c r="AHA361" s="158"/>
      <c r="AHB361" s="158"/>
      <c r="AHC361" s="158"/>
      <c r="AHD361" s="158"/>
      <c r="AHE361" s="158"/>
      <c r="AHF361" s="158"/>
      <c r="AHG361" s="158"/>
      <c r="AHH361" s="158"/>
      <c r="AHI361" s="158"/>
      <c r="AHJ361" s="158"/>
      <c r="AHK361" s="158"/>
      <c r="AHL361" s="158"/>
      <c r="AHM361" s="158"/>
      <c r="AHN361" s="158"/>
      <c r="AHO361" s="158"/>
      <c r="AHP361" s="158"/>
      <c r="AHQ361" s="158"/>
      <c r="AHR361" s="158"/>
      <c r="AHS361" s="158"/>
      <c r="AHT361" s="158"/>
      <c r="AHU361" s="158"/>
      <c r="AHV361" s="158"/>
      <c r="AHW361" s="158"/>
      <c r="AHX361" s="158"/>
      <c r="AHY361" s="158"/>
      <c r="AHZ361" s="158"/>
      <c r="AIA361" s="158"/>
      <c r="AIB361" s="158"/>
      <c r="AIC361" s="158"/>
      <c r="AID361" s="158"/>
      <c r="AIE361" s="158"/>
      <c r="AIF361" s="158"/>
      <c r="AIG361" s="158"/>
      <c r="AIH361" s="158"/>
      <c r="AII361" s="158"/>
      <c r="AIJ361" s="158"/>
      <c r="AIK361" s="158"/>
      <c r="AIL361" s="158"/>
      <c r="AIM361" s="158"/>
      <c r="AIN361" s="158"/>
      <c r="AIO361" s="158"/>
      <c r="AIP361" s="158"/>
      <c r="AIQ361" s="158"/>
      <c r="AIR361" s="158"/>
      <c r="AIS361" s="158"/>
      <c r="AIT361" s="158"/>
      <c r="AIU361" s="158"/>
      <c r="AIV361" s="158"/>
      <c r="AIW361" s="158"/>
      <c r="AIX361" s="158"/>
      <c r="AIY361" s="158"/>
      <c r="AIZ361" s="158"/>
      <c r="AJA361" s="158"/>
      <c r="AJB361" s="158"/>
      <c r="AJC361" s="158"/>
      <c r="AJD361" s="158"/>
      <c r="AJE361" s="158"/>
      <c r="AJF361" s="158"/>
      <c r="AJG361" s="158"/>
      <c r="AJH361" s="158"/>
      <c r="AJI361" s="158"/>
      <c r="AJJ361" s="158"/>
      <c r="AJK361" s="158"/>
      <c r="AJL361" s="158"/>
      <c r="AJM361" s="158"/>
      <c r="AJN361" s="158"/>
      <c r="AJO361" s="158"/>
      <c r="AJP361" s="158"/>
      <c r="AJQ361" s="158"/>
      <c r="AJR361" s="158"/>
      <c r="AJS361" s="158"/>
      <c r="AJT361" s="158"/>
      <c r="AJU361" s="158"/>
      <c r="AJV361" s="158"/>
      <c r="AJW361" s="158"/>
      <c r="AJX361" s="158"/>
      <c r="AJY361" s="158"/>
      <c r="AJZ361" s="158"/>
      <c r="AKA361" s="158"/>
      <c r="AKB361" s="158"/>
      <c r="AKC361" s="158"/>
      <c r="AKD361" s="158"/>
      <c r="AKE361" s="158"/>
      <c r="AKF361" s="158"/>
      <c r="AKG361" s="158"/>
      <c r="AKH361" s="158"/>
      <c r="AKI361" s="158"/>
      <c r="AKJ361" s="158"/>
      <c r="AKK361" s="158"/>
      <c r="AKL361" s="158"/>
      <c r="AKM361" s="158"/>
      <c r="AKN361" s="158"/>
      <c r="AKO361" s="158"/>
      <c r="AKP361" s="158"/>
      <c r="AKQ361" s="158"/>
      <c r="AKR361" s="158"/>
      <c r="AKS361" s="158"/>
      <c r="AKT361" s="158"/>
      <c r="AKU361" s="158"/>
      <c r="AKV361" s="158"/>
      <c r="AKW361" s="158"/>
      <c r="AKX361" s="158"/>
      <c r="AKY361" s="158"/>
      <c r="AKZ361" s="158"/>
      <c r="ALA361" s="158"/>
      <c r="ALB361" s="158"/>
      <c r="ALC361" s="158"/>
      <c r="ALD361" s="158"/>
      <c r="ALE361" s="158"/>
      <c r="ALF361" s="158"/>
      <c r="ALG361" s="158"/>
      <c r="ALH361" s="158"/>
      <c r="ALI361" s="158"/>
      <c r="ALJ361" s="158"/>
      <c r="ALK361" s="158"/>
      <c r="ALL361" s="158"/>
      <c r="ALM361" s="158"/>
      <c r="ALN361" s="158"/>
      <c r="ALO361" s="158"/>
      <c r="ALP361" s="159"/>
      <c r="ALQ361" s="159"/>
      <c r="ALR361" s="159"/>
      <c r="ALS361" s="159"/>
      <c r="ALT361" s="159"/>
      <c r="ALU361" s="159"/>
      <c r="ALV361" s="159"/>
      <c r="ALW361" s="159"/>
      <c r="ALX361" s="159"/>
      <c r="ALY361" s="159"/>
      <c r="ALZ361" s="159"/>
      <c r="AMA361" s="159"/>
      <c r="AMB361" s="159"/>
      <c r="AMC361" s="159"/>
      <c r="AMD361" s="159"/>
      <c r="AME361" s="159"/>
      <c r="AMF361" s="159"/>
      <c r="AMG361" s="159"/>
      <c r="AMH361" s="159"/>
      <c r="AMI361" s="159"/>
      <c r="AMJ361" s="159"/>
      <c r="AMK361" s="159"/>
      <c r="AML361" s="159"/>
    </row>
    <row r="362" s="113" customFormat="true" ht="48.5" hidden="false" customHeight="false" outlineLevel="0" collapsed="false">
      <c r="A362" s="109"/>
      <c r="B362" s="144" t="s">
        <v>66</v>
      </c>
      <c r="C362" s="21" t="s">
        <v>387</v>
      </c>
      <c r="D362" s="21" t="n">
        <v>925</v>
      </c>
      <c r="E362" s="146"/>
      <c r="F362" s="146"/>
      <c r="G362" s="85"/>
      <c r="H362" s="86"/>
      <c r="I362" s="135" t="n">
        <f aca="false">SUM(J362:P362)</f>
        <v>3288920200</v>
      </c>
      <c r="J362" s="135" t="n">
        <f aca="false">J370+J519+J363</f>
        <v>3180292700</v>
      </c>
      <c r="K362" s="72" t="n">
        <f aca="false">K370+K519+K363+K525</f>
        <v>16288700</v>
      </c>
      <c r="L362" s="72" t="n">
        <f aca="false">L370+L519+L363</f>
        <v>0</v>
      </c>
      <c r="M362" s="72" t="n">
        <f aca="false">M370+M519+M363+M525</f>
        <v>-7418300</v>
      </c>
      <c r="N362" s="72" t="n">
        <f aca="false">N370+N519+N363</f>
        <v>1191300</v>
      </c>
      <c r="O362" s="135" t="n">
        <f aca="false">O370+O519+O363+O525</f>
        <v>98565800</v>
      </c>
      <c r="P362" s="136" t="n">
        <f aca="false">P370+P519+P363</f>
        <v>0</v>
      </c>
      <c r="ALO362" s="33"/>
      <c r="ALP362" s="33"/>
      <c r="ALQ362" s="33"/>
      <c r="ALR362" s="33"/>
      <c r="ALS362" s="33"/>
      <c r="ALT362" s="33"/>
      <c r="ALU362" s="33"/>
      <c r="ALV362" s="33"/>
      <c r="ALW362" s="33"/>
      <c r="ALX362" s="33"/>
      <c r="ALY362" s="33"/>
      <c r="ALZ362" s="33"/>
      <c r="AMA362" s="33"/>
      <c r="AMB362" s="33"/>
      <c r="AMC362" s="33"/>
      <c r="AMD362" s="33"/>
      <c r="AME362" s="33"/>
      <c r="AMF362" s="33"/>
      <c r="AMG362" s="33"/>
      <c r="AMH362" s="33"/>
      <c r="AMI362" s="33"/>
      <c r="AMJ362" s="33"/>
      <c r="AMK362" s="33"/>
    </row>
    <row r="363" s="113" customFormat="true" ht="17.6" hidden="false" customHeight="false" outlineLevel="0" collapsed="false">
      <c r="A363" s="109"/>
      <c r="B363" s="86"/>
      <c r="C363" s="30" t="s">
        <v>15</v>
      </c>
      <c r="D363" s="30" t="n">
        <v>925</v>
      </c>
      <c r="E363" s="138" t="s">
        <v>16</v>
      </c>
      <c r="F363" s="138" t="s">
        <v>83</v>
      </c>
      <c r="G363" s="79"/>
      <c r="H363" s="80"/>
      <c r="I363" s="141" t="n">
        <f aca="false">SUM(J363:P363)</f>
        <v>1430000</v>
      </c>
      <c r="J363" s="141" t="n">
        <f aca="false">J364</f>
        <v>2500000</v>
      </c>
      <c r="K363" s="74" t="n">
        <f aca="false">K364</f>
        <v>-1070000</v>
      </c>
      <c r="L363" s="74" t="n">
        <f aca="false">L364</f>
        <v>0</v>
      </c>
      <c r="M363" s="74" t="n">
        <f aca="false">M364</f>
        <v>0</v>
      </c>
      <c r="N363" s="74" t="n">
        <f aca="false">N364</f>
        <v>0</v>
      </c>
      <c r="O363" s="141" t="n">
        <f aca="false">O364</f>
        <v>0</v>
      </c>
      <c r="P363" s="142" t="n">
        <f aca="false">P364</f>
        <v>0</v>
      </c>
      <c r="ALO363" s="1"/>
      <c r="ALP363" s="2"/>
      <c r="ALQ363" s="2"/>
      <c r="ALR363" s="2"/>
      <c r="ALS363" s="2"/>
      <c r="ALT363" s="2"/>
      <c r="ALU363" s="2"/>
      <c r="ALV363" s="2"/>
      <c r="ALW363" s="2"/>
      <c r="ALX363" s="2"/>
      <c r="ALY363" s="2"/>
      <c r="ALZ363" s="2"/>
      <c r="AMA363" s="2"/>
      <c r="AMB363" s="2"/>
      <c r="AMC363" s="2"/>
      <c r="AMD363" s="2"/>
      <c r="AME363" s="2"/>
      <c r="AMF363" s="2"/>
      <c r="AMG363" s="2"/>
      <c r="AMH363" s="2"/>
      <c r="AMI363" s="2"/>
      <c r="AMJ363" s="2"/>
      <c r="AMK363" s="2"/>
    </row>
    <row r="364" s="113" customFormat="true" ht="17.6" hidden="false" customHeight="false" outlineLevel="0" collapsed="false">
      <c r="A364" s="109"/>
      <c r="B364" s="86"/>
      <c r="C364" s="30" t="s">
        <v>31</v>
      </c>
      <c r="D364" s="30" t="n">
        <v>925</v>
      </c>
      <c r="E364" s="138" t="s">
        <v>16</v>
      </c>
      <c r="F364" s="138" t="s">
        <v>32</v>
      </c>
      <c r="G364" s="79"/>
      <c r="H364" s="80"/>
      <c r="I364" s="141" t="n">
        <f aca="false">SUM(J364:P364)</f>
        <v>1430000</v>
      </c>
      <c r="J364" s="141" t="n">
        <f aca="false">J365</f>
        <v>2500000</v>
      </c>
      <c r="K364" s="74" t="n">
        <f aca="false">K365</f>
        <v>-1070000</v>
      </c>
      <c r="L364" s="74" t="n">
        <f aca="false">L365</f>
        <v>0</v>
      </c>
      <c r="M364" s="74" t="n">
        <f aca="false">M365</f>
        <v>0</v>
      </c>
      <c r="N364" s="74" t="n">
        <f aca="false">N365</f>
        <v>0</v>
      </c>
      <c r="O364" s="141" t="n">
        <f aca="false">O365</f>
        <v>0</v>
      </c>
      <c r="P364" s="142" t="n">
        <f aca="false">P365</f>
        <v>0</v>
      </c>
      <c r="ALO364" s="1"/>
      <c r="ALP364" s="2"/>
      <c r="ALQ364" s="2"/>
      <c r="ALR364" s="2"/>
      <c r="ALS364" s="2"/>
      <c r="ALT364" s="2"/>
      <c r="ALU364" s="2"/>
      <c r="ALV364" s="2"/>
      <c r="ALW364" s="2"/>
      <c r="ALX364" s="2"/>
      <c r="ALY364" s="2"/>
      <c r="ALZ364" s="2"/>
      <c r="AMA364" s="2"/>
      <c r="AMB364" s="2"/>
      <c r="AMC364" s="2"/>
      <c r="AMD364" s="2"/>
      <c r="AME364" s="2"/>
      <c r="AMF364" s="2"/>
      <c r="AMG364" s="2"/>
      <c r="AMH364" s="2"/>
      <c r="AMI364" s="2"/>
      <c r="AMJ364" s="2"/>
      <c r="AMK364" s="2"/>
    </row>
    <row r="365" s="113" customFormat="true" ht="32.8" hidden="false" customHeight="false" outlineLevel="0" collapsed="false">
      <c r="A365" s="109"/>
      <c r="B365" s="86"/>
      <c r="C365" s="30" t="s">
        <v>97</v>
      </c>
      <c r="D365" s="30" t="n">
        <v>925</v>
      </c>
      <c r="E365" s="138" t="s">
        <v>16</v>
      </c>
      <c r="F365" s="138" t="s">
        <v>32</v>
      </c>
      <c r="G365" s="79" t="n">
        <v>5000000000</v>
      </c>
      <c r="H365" s="80"/>
      <c r="I365" s="141" t="n">
        <f aca="false">SUM(J365:P365)</f>
        <v>1430000</v>
      </c>
      <c r="J365" s="141" t="n">
        <f aca="false">J366</f>
        <v>2500000</v>
      </c>
      <c r="K365" s="74" t="n">
        <f aca="false">K366</f>
        <v>-1070000</v>
      </c>
      <c r="L365" s="74" t="n">
        <f aca="false">L366</f>
        <v>0</v>
      </c>
      <c r="M365" s="74" t="n">
        <f aca="false">M366</f>
        <v>0</v>
      </c>
      <c r="N365" s="74" t="n">
        <f aca="false">N366</f>
        <v>0</v>
      </c>
      <c r="O365" s="141" t="n">
        <f aca="false">O366</f>
        <v>0</v>
      </c>
      <c r="P365" s="142" t="n">
        <f aca="false">P366</f>
        <v>0</v>
      </c>
      <c r="ALO365" s="1"/>
      <c r="ALP365" s="2"/>
      <c r="ALQ365" s="2"/>
      <c r="ALR365" s="2"/>
      <c r="ALS365" s="2"/>
      <c r="ALT365" s="2"/>
      <c r="ALU365" s="2"/>
      <c r="ALV365" s="2"/>
      <c r="ALW365" s="2"/>
      <c r="ALX365" s="2"/>
      <c r="ALY365" s="2"/>
      <c r="ALZ365" s="2"/>
      <c r="AMA365" s="2"/>
      <c r="AMB365" s="2"/>
      <c r="AMC365" s="2"/>
      <c r="AMD365" s="2"/>
      <c r="AME365" s="2"/>
      <c r="AMF365" s="2"/>
      <c r="AMG365" s="2"/>
      <c r="AMH365" s="2"/>
      <c r="AMI365" s="2"/>
      <c r="AMJ365" s="2"/>
      <c r="AMK365" s="2"/>
    </row>
    <row r="366" s="113" customFormat="true" ht="32.8" hidden="false" customHeight="false" outlineLevel="0" collapsed="false">
      <c r="A366" s="109"/>
      <c r="B366" s="86"/>
      <c r="C366" s="30" t="s">
        <v>116</v>
      </c>
      <c r="D366" s="30" t="n">
        <v>925</v>
      </c>
      <c r="E366" s="138" t="s">
        <v>16</v>
      </c>
      <c r="F366" s="138" t="s">
        <v>32</v>
      </c>
      <c r="G366" s="79" t="n">
        <v>5030000000</v>
      </c>
      <c r="H366" s="80"/>
      <c r="I366" s="141" t="n">
        <f aca="false">SUM(J366:P366)</f>
        <v>1430000</v>
      </c>
      <c r="J366" s="141" t="n">
        <f aca="false">J367</f>
        <v>2500000</v>
      </c>
      <c r="K366" s="74" t="n">
        <f aca="false">K367</f>
        <v>-1070000</v>
      </c>
      <c r="L366" s="74" t="n">
        <f aca="false">L367</f>
        <v>0</v>
      </c>
      <c r="M366" s="74" t="n">
        <f aca="false">M367</f>
        <v>0</v>
      </c>
      <c r="N366" s="74" t="n">
        <f aca="false">N367</f>
        <v>0</v>
      </c>
      <c r="O366" s="141" t="n">
        <f aca="false">O367</f>
        <v>0</v>
      </c>
      <c r="P366" s="142" t="n">
        <f aca="false">P367</f>
        <v>0</v>
      </c>
      <c r="ALO366" s="1"/>
      <c r="ALP366" s="2"/>
      <c r="ALQ366" s="2"/>
      <c r="ALR366" s="2"/>
      <c r="ALS366" s="2"/>
      <c r="ALT366" s="2"/>
      <c r="ALU366" s="2"/>
      <c r="ALV366" s="2"/>
      <c r="ALW366" s="2"/>
      <c r="ALX366" s="2"/>
      <c r="ALY366" s="2"/>
      <c r="ALZ366" s="2"/>
      <c r="AMA366" s="2"/>
      <c r="AMB366" s="2"/>
      <c r="AMC366" s="2"/>
      <c r="AMD366" s="2"/>
      <c r="AME366" s="2"/>
      <c r="AMF366" s="2"/>
      <c r="AMG366" s="2"/>
      <c r="AMH366" s="2"/>
      <c r="AMI366" s="2"/>
      <c r="AMJ366" s="2"/>
      <c r="AMK366" s="2"/>
    </row>
    <row r="367" s="113" customFormat="true" ht="32.8" hidden="false" customHeight="false" outlineLevel="0" collapsed="false">
      <c r="A367" s="109"/>
      <c r="B367" s="86"/>
      <c r="C367" s="30" t="s">
        <v>117</v>
      </c>
      <c r="D367" s="30" t="n">
        <v>925</v>
      </c>
      <c r="E367" s="138" t="s">
        <v>16</v>
      </c>
      <c r="F367" s="138" t="s">
        <v>32</v>
      </c>
      <c r="G367" s="79" t="n">
        <v>5030010030</v>
      </c>
      <c r="H367" s="80"/>
      <c r="I367" s="141" t="n">
        <f aca="false">SUM(J367:P367)</f>
        <v>1430000</v>
      </c>
      <c r="J367" s="141" t="n">
        <f aca="false">J368+J369</f>
        <v>2500000</v>
      </c>
      <c r="K367" s="74" t="n">
        <f aca="false">K368+K369</f>
        <v>-1070000</v>
      </c>
      <c r="L367" s="74" t="n">
        <f aca="false">L368+L369</f>
        <v>0</v>
      </c>
      <c r="M367" s="74" t="n">
        <f aca="false">M368+M369</f>
        <v>0</v>
      </c>
      <c r="N367" s="74" t="n">
        <f aca="false">N368+N369</f>
        <v>0</v>
      </c>
      <c r="O367" s="141" t="n">
        <f aca="false">O368+O369</f>
        <v>0</v>
      </c>
      <c r="P367" s="142" t="n">
        <f aca="false">P368+P369</f>
        <v>0</v>
      </c>
      <c r="ALO367" s="1"/>
      <c r="ALP367" s="2"/>
      <c r="ALQ367" s="2"/>
      <c r="ALR367" s="2"/>
      <c r="ALS367" s="2"/>
      <c r="ALT367" s="2"/>
      <c r="ALU367" s="2"/>
      <c r="ALV367" s="2"/>
      <c r="ALW367" s="2"/>
      <c r="ALX367" s="2"/>
      <c r="ALY367" s="2"/>
      <c r="ALZ367" s="2"/>
      <c r="AMA367" s="2"/>
      <c r="AMB367" s="2"/>
      <c r="AMC367" s="2"/>
      <c r="AMD367" s="2"/>
      <c r="AME367" s="2"/>
      <c r="AMF367" s="2"/>
      <c r="AMG367" s="2"/>
      <c r="AMH367" s="2"/>
      <c r="AMI367" s="2"/>
      <c r="AMJ367" s="2"/>
      <c r="AMK367" s="2"/>
    </row>
    <row r="368" s="113" customFormat="true" ht="32.8" hidden="false" customHeight="false" outlineLevel="0" collapsed="false">
      <c r="A368" s="109"/>
      <c r="B368" s="86"/>
      <c r="C368" s="30" t="s">
        <v>103</v>
      </c>
      <c r="D368" s="30" t="n">
        <v>925</v>
      </c>
      <c r="E368" s="138" t="s">
        <v>16</v>
      </c>
      <c r="F368" s="138" t="s">
        <v>32</v>
      </c>
      <c r="G368" s="79" t="n">
        <v>5030010030</v>
      </c>
      <c r="H368" s="80" t="s">
        <v>104</v>
      </c>
      <c r="I368" s="141" t="n">
        <f aca="false">SUM(J368:P368)</f>
        <v>1418000</v>
      </c>
      <c r="J368" s="141" t="n">
        <v>2485000</v>
      </c>
      <c r="K368" s="74" t="n">
        <v>-1067000</v>
      </c>
      <c r="L368" s="74"/>
      <c r="M368" s="74"/>
      <c r="N368" s="74"/>
      <c r="O368" s="141"/>
      <c r="P368" s="142"/>
      <c r="ALO368" s="1"/>
      <c r="ALP368" s="2"/>
      <c r="ALQ368" s="2"/>
      <c r="ALR368" s="2"/>
      <c r="ALS368" s="2"/>
      <c r="ALT368" s="2"/>
      <c r="ALU368" s="2"/>
      <c r="ALV368" s="2"/>
      <c r="ALW368" s="2"/>
      <c r="ALX368" s="2"/>
      <c r="ALY368" s="2"/>
      <c r="ALZ368" s="2"/>
      <c r="AMA368" s="2"/>
      <c r="AMB368" s="2"/>
      <c r="AMC368" s="2"/>
      <c r="AMD368" s="2"/>
      <c r="AME368" s="2"/>
      <c r="AMF368" s="2"/>
      <c r="AMG368" s="2"/>
      <c r="AMH368" s="2"/>
      <c r="AMI368" s="2"/>
      <c r="AMJ368" s="2"/>
      <c r="AMK368" s="2"/>
    </row>
    <row r="369" customFormat="false" ht="17.6" hidden="false" customHeight="false" outlineLevel="0" collapsed="false">
      <c r="A369" s="109"/>
      <c r="B369" s="86"/>
      <c r="C369" s="30" t="s">
        <v>106</v>
      </c>
      <c r="D369" s="30" t="n">
        <v>925</v>
      </c>
      <c r="E369" s="138" t="s">
        <v>16</v>
      </c>
      <c r="F369" s="138" t="s">
        <v>32</v>
      </c>
      <c r="G369" s="79" t="n">
        <v>5030010030</v>
      </c>
      <c r="H369" s="80" t="s">
        <v>107</v>
      </c>
      <c r="I369" s="141" t="n">
        <f aca="false">SUM(J369:P369)</f>
        <v>12000</v>
      </c>
      <c r="J369" s="141" t="n">
        <v>15000</v>
      </c>
      <c r="K369" s="74" t="n">
        <v>-3000</v>
      </c>
      <c r="L369" s="74"/>
      <c r="M369" s="74"/>
      <c r="N369" s="74"/>
      <c r="O369" s="141"/>
      <c r="P369" s="142"/>
      <c r="Q369" s="113"/>
      <c r="R369" s="113"/>
      <c r="S369" s="113"/>
      <c r="T369" s="113"/>
      <c r="U369" s="113"/>
      <c r="V369" s="113"/>
      <c r="W369" s="113"/>
      <c r="X369" s="113"/>
      <c r="Y369" s="113"/>
      <c r="Z369" s="113"/>
      <c r="AA369" s="113"/>
      <c r="AB369" s="113"/>
      <c r="AC369" s="113"/>
      <c r="AD369" s="113"/>
      <c r="AE369" s="113"/>
      <c r="AF369" s="113"/>
      <c r="AG369" s="113"/>
      <c r="AH369" s="113"/>
      <c r="AI369" s="113"/>
      <c r="AJ369" s="113"/>
      <c r="AK369" s="113"/>
      <c r="AL369" s="113"/>
      <c r="AM369" s="113"/>
      <c r="AN369" s="113"/>
      <c r="AO369" s="113"/>
      <c r="AP369" s="113"/>
      <c r="AQ369" s="113"/>
      <c r="AR369" s="113"/>
      <c r="AS369" s="113"/>
      <c r="AT369" s="113"/>
      <c r="AU369" s="113"/>
      <c r="AV369" s="113"/>
      <c r="AW369" s="113"/>
      <c r="AX369" s="113"/>
      <c r="AY369" s="113"/>
      <c r="AZ369" s="113"/>
      <c r="BA369" s="113"/>
      <c r="BB369" s="113"/>
      <c r="BC369" s="113"/>
      <c r="BD369" s="113"/>
      <c r="BE369" s="113"/>
      <c r="BF369" s="113"/>
      <c r="BG369" s="113"/>
      <c r="BH369" s="113"/>
      <c r="BI369" s="113"/>
      <c r="BJ369" s="113"/>
      <c r="BK369" s="113"/>
      <c r="BL369" s="113"/>
      <c r="BM369" s="113"/>
      <c r="BN369" s="113"/>
      <c r="BO369" s="113"/>
      <c r="BP369" s="113"/>
      <c r="BQ369" s="113"/>
      <c r="BR369" s="113"/>
      <c r="BS369" s="113"/>
      <c r="BT369" s="113"/>
      <c r="BU369" s="113"/>
      <c r="BV369" s="113"/>
      <c r="BW369" s="113"/>
      <c r="BX369" s="113"/>
      <c r="BY369" s="113"/>
      <c r="BZ369" s="113"/>
      <c r="CA369" s="113"/>
      <c r="CB369" s="113"/>
      <c r="CC369" s="113"/>
      <c r="CD369" s="113"/>
      <c r="CE369" s="113"/>
      <c r="CF369" s="113"/>
      <c r="CG369" s="113"/>
      <c r="CH369" s="113"/>
      <c r="CI369" s="113"/>
      <c r="CJ369" s="113"/>
      <c r="CK369" s="113"/>
      <c r="CL369" s="113"/>
      <c r="CM369" s="113"/>
      <c r="CN369" s="113"/>
      <c r="CO369" s="113"/>
      <c r="CP369" s="113"/>
      <c r="CQ369" s="113"/>
      <c r="CR369" s="113"/>
      <c r="CS369" s="113"/>
      <c r="CT369" s="113"/>
      <c r="CU369" s="113"/>
      <c r="CV369" s="113"/>
      <c r="CW369" s="113"/>
      <c r="CX369" s="113"/>
      <c r="CY369" s="113"/>
      <c r="CZ369" s="113"/>
      <c r="DA369" s="113"/>
      <c r="DB369" s="113"/>
      <c r="DC369" s="113"/>
      <c r="DD369" s="113"/>
      <c r="DE369" s="113"/>
      <c r="DF369" s="113"/>
      <c r="DG369" s="113"/>
      <c r="DH369" s="113"/>
      <c r="DI369" s="113"/>
      <c r="DJ369" s="113"/>
      <c r="DK369" s="113"/>
      <c r="DL369" s="113"/>
      <c r="DM369" s="113"/>
      <c r="DN369" s="113"/>
      <c r="DO369" s="113"/>
      <c r="DP369" s="113"/>
      <c r="DQ369" s="113"/>
      <c r="DR369" s="113"/>
      <c r="DS369" s="113"/>
      <c r="DT369" s="113"/>
      <c r="DU369" s="113"/>
      <c r="DV369" s="113"/>
      <c r="DW369" s="113"/>
      <c r="DX369" s="113"/>
      <c r="DY369" s="113"/>
      <c r="DZ369" s="113"/>
      <c r="EA369" s="113"/>
      <c r="EB369" s="113"/>
      <c r="EC369" s="113"/>
      <c r="ED369" s="113"/>
      <c r="EE369" s="113"/>
      <c r="EF369" s="113"/>
      <c r="EG369" s="113"/>
      <c r="EH369" s="113"/>
      <c r="EI369" s="113"/>
      <c r="EJ369" s="113"/>
      <c r="EK369" s="113"/>
      <c r="EL369" s="113"/>
      <c r="EM369" s="113"/>
      <c r="EN369" s="113"/>
      <c r="EO369" s="113"/>
      <c r="EP369" s="113"/>
      <c r="EQ369" s="113"/>
      <c r="ER369" s="113"/>
      <c r="ES369" s="113"/>
      <c r="ET369" s="113"/>
      <c r="EU369" s="113"/>
      <c r="EV369" s="113"/>
      <c r="EW369" s="113"/>
      <c r="EX369" s="113"/>
      <c r="EY369" s="113"/>
      <c r="EZ369" s="113"/>
      <c r="FA369" s="113"/>
      <c r="FB369" s="113"/>
      <c r="FC369" s="113"/>
      <c r="FD369" s="113"/>
      <c r="FE369" s="113"/>
      <c r="FF369" s="113"/>
      <c r="FG369" s="113"/>
      <c r="FH369" s="113"/>
      <c r="FI369" s="113"/>
      <c r="FJ369" s="113"/>
      <c r="FK369" s="113"/>
      <c r="FL369" s="113"/>
      <c r="FM369" s="113"/>
      <c r="FN369" s="113"/>
      <c r="FO369" s="113"/>
      <c r="FP369" s="113"/>
      <c r="FQ369" s="113"/>
      <c r="FR369" s="113"/>
      <c r="FS369" s="113"/>
      <c r="FT369" s="113"/>
      <c r="FU369" s="113"/>
      <c r="FV369" s="113"/>
      <c r="FW369" s="113"/>
      <c r="FX369" s="113"/>
      <c r="FY369" s="113"/>
      <c r="FZ369" s="113"/>
      <c r="GA369" s="113"/>
      <c r="GB369" s="113"/>
      <c r="GC369" s="113"/>
      <c r="GD369" s="113"/>
      <c r="GE369" s="113"/>
      <c r="GF369" s="113"/>
      <c r="GG369" s="113"/>
      <c r="GH369" s="113"/>
      <c r="GI369" s="113"/>
      <c r="GJ369" s="113"/>
      <c r="GK369" s="113"/>
      <c r="GL369" s="113"/>
      <c r="GM369" s="113"/>
      <c r="GN369" s="113"/>
      <c r="GO369" s="113"/>
      <c r="GP369" s="113"/>
      <c r="GQ369" s="113"/>
      <c r="GR369" s="113"/>
      <c r="GS369" s="113"/>
      <c r="GT369" s="113"/>
      <c r="GU369" s="113"/>
      <c r="GV369" s="113"/>
      <c r="GW369" s="113"/>
      <c r="GX369" s="113"/>
      <c r="GY369" s="113"/>
      <c r="GZ369" s="113"/>
      <c r="HA369" s="113"/>
      <c r="HB369" s="113"/>
      <c r="HC369" s="113"/>
      <c r="HD369" s="113"/>
      <c r="HE369" s="113"/>
      <c r="HF369" s="113"/>
      <c r="HG369" s="113"/>
      <c r="HH369" s="113"/>
      <c r="HI369" s="113"/>
      <c r="HJ369" s="113"/>
      <c r="HK369" s="113"/>
      <c r="HL369" s="113"/>
      <c r="HM369" s="113"/>
      <c r="HN369" s="113"/>
      <c r="HO369" s="113"/>
      <c r="HP369" s="113"/>
      <c r="HQ369" s="113"/>
      <c r="HR369" s="113"/>
      <c r="HS369" s="113"/>
      <c r="HT369" s="113"/>
      <c r="HU369" s="113"/>
      <c r="HV369" s="113"/>
      <c r="HW369" s="113"/>
      <c r="HX369" s="113"/>
      <c r="HY369" s="113"/>
      <c r="HZ369" s="113"/>
      <c r="IA369" s="113"/>
      <c r="IB369" s="113"/>
      <c r="IC369" s="113"/>
      <c r="ID369" s="113"/>
      <c r="IE369" s="113"/>
      <c r="IF369" s="113"/>
      <c r="IG369" s="113"/>
      <c r="IH369" s="113"/>
      <c r="II369" s="113"/>
      <c r="IJ369" s="113"/>
      <c r="IK369" s="113"/>
      <c r="IL369" s="113"/>
      <c r="IM369" s="113"/>
      <c r="IN369" s="113"/>
      <c r="IO369" s="113"/>
      <c r="IP369" s="113"/>
      <c r="IQ369" s="113"/>
      <c r="IR369" s="113"/>
      <c r="IS369" s="113"/>
      <c r="IT369" s="113"/>
      <c r="IU369" s="113"/>
      <c r="IV369" s="113"/>
      <c r="IW369" s="113"/>
      <c r="IX369" s="113"/>
      <c r="IY369" s="113"/>
      <c r="IZ369" s="113"/>
      <c r="JA369" s="113"/>
      <c r="JB369" s="113"/>
      <c r="JC369" s="113"/>
      <c r="JD369" s="113"/>
      <c r="JE369" s="113"/>
      <c r="JF369" s="113"/>
      <c r="JG369" s="113"/>
      <c r="JH369" s="113"/>
      <c r="JI369" s="113"/>
      <c r="JJ369" s="113"/>
      <c r="JK369" s="113"/>
      <c r="JL369" s="113"/>
      <c r="JM369" s="113"/>
      <c r="JN369" s="113"/>
      <c r="JO369" s="113"/>
      <c r="JP369" s="113"/>
      <c r="JQ369" s="113"/>
      <c r="JR369" s="113"/>
      <c r="JS369" s="113"/>
      <c r="JT369" s="113"/>
      <c r="JU369" s="113"/>
      <c r="JV369" s="113"/>
      <c r="JW369" s="113"/>
      <c r="JX369" s="113"/>
      <c r="JY369" s="113"/>
      <c r="JZ369" s="113"/>
      <c r="KA369" s="113"/>
      <c r="KB369" s="113"/>
      <c r="KC369" s="113"/>
      <c r="KD369" s="113"/>
      <c r="KE369" s="113"/>
      <c r="KF369" s="113"/>
      <c r="KG369" s="113"/>
      <c r="KH369" s="113"/>
      <c r="KI369" s="113"/>
      <c r="KJ369" s="113"/>
      <c r="KK369" s="113"/>
      <c r="KL369" s="113"/>
      <c r="KM369" s="113"/>
      <c r="KN369" s="113"/>
      <c r="KO369" s="113"/>
      <c r="KP369" s="113"/>
      <c r="KQ369" s="113"/>
      <c r="KR369" s="113"/>
      <c r="KS369" s="113"/>
      <c r="KT369" s="113"/>
      <c r="KU369" s="113"/>
      <c r="KV369" s="113"/>
      <c r="KW369" s="113"/>
      <c r="KX369" s="113"/>
      <c r="KY369" s="113"/>
      <c r="KZ369" s="113"/>
      <c r="LA369" s="113"/>
      <c r="LB369" s="113"/>
      <c r="LC369" s="113"/>
      <c r="LD369" s="113"/>
      <c r="LE369" s="113"/>
      <c r="LF369" s="113"/>
      <c r="LG369" s="113"/>
      <c r="LH369" s="113"/>
      <c r="LI369" s="113"/>
      <c r="LJ369" s="113"/>
      <c r="LK369" s="113"/>
      <c r="LL369" s="113"/>
      <c r="LM369" s="113"/>
      <c r="LN369" s="113"/>
      <c r="LO369" s="113"/>
      <c r="LP369" s="113"/>
      <c r="LQ369" s="113"/>
      <c r="LR369" s="113"/>
      <c r="LS369" s="113"/>
      <c r="LT369" s="113"/>
      <c r="LU369" s="113"/>
      <c r="LV369" s="113"/>
      <c r="LW369" s="113"/>
      <c r="LX369" s="113"/>
      <c r="LY369" s="113"/>
      <c r="LZ369" s="113"/>
      <c r="MA369" s="113"/>
      <c r="MB369" s="113"/>
      <c r="MC369" s="113"/>
      <c r="MD369" s="113"/>
      <c r="ME369" s="113"/>
      <c r="MF369" s="113"/>
      <c r="MG369" s="113"/>
      <c r="MH369" s="113"/>
      <c r="MI369" s="113"/>
      <c r="MJ369" s="113"/>
      <c r="MK369" s="113"/>
      <c r="ML369" s="113"/>
      <c r="MM369" s="113"/>
      <c r="MN369" s="113"/>
      <c r="MO369" s="113"/>
      <c r="MP369" s="113"/>
      <c r="MQ369" s="113"/>
      <c r="MR369" s="113"/>
      <c r="MS369" s="113"/>
      <c r="MT369" s="113"/>
      <c r="MU369" s="113"/>
      <c r="MV369" s="113"/>
      <c r="MW369" s="113"/>
      <c r="MX369" s="113"/>
      <c r="MY369" s="113"/>
      <c r="MZ369" s="113"/>
      <c r="NA369" s="113"/>
      <c r="NB369" s="113"/>
      <c r="NC369" s="113"/>
      <c r="ND369" s="113"/>
      <c r="NE369" s="113"/>
      <c r="NF369" s="113"/>
      <c r="NG369" s="113"/>
      <c r="NH369" s="113"/>
      <c r="NI369" s="113"/>
      <c r="NJ369" s="113"/>
      <c r="NK369" s="113"/>
      <c r="NL369" s="113"/>
      <c r="NM369" s="113"/>
      <c r="NN369" s="113"/>
      <c r="NO369" s="113"/>
      <c r="NP369" s="113"/>
      <c r="NQ369" s="113"/>
      <c r="NR369" s="113"/>
      <c r="NS369" s="113"/>
      <c r="NT369" s="113"/>
      <c r="NU369" s="113"/>
      <c r="NV369" s="113"/>
      <c r="NW369" s="113"/>
      <c r="NX369" s="113"/>
      <c r="NY369" s="113"/>
      <c r="NZ369" s="113"/>
      <c r="OA369" s="113"/>
      <c r="OB369" s="113"/>
      <c r="OC369" s="113"/>
      <c r="OD369" s="113"/>
      <c r="OE369" s="113"/>
      <c r="OF369" s="113"/>
      <c r="OG369" s="113"/>
      <c r="OH369" s="113"/>
      <c r="OI369" s="113"/>
      <c r="OJ369" s="113"/>
      <c r="OK369" s="113"/>
      <c r="OL369" s="113"/>
      <c r="OM369" s="113"/>
      <c r="ON369" s="113"/>
      <c r="OO369" s="113"/>
      <c r="OP369" s="113"/>
      <c r="OQ369" s="113"/>
      <c r="OR369" s="113"/>
      <c r="OS369" s="113"/>
      <c r="OT369" s="113"/>
      <c r="OU369" s="113"/>
      <c r="OV369" s="113"/>
      <c r="OW369" s="113"/>
      <c r="OX369" s="113"/>
      <c r="OY369" s="113"/>
      <c r="OZ369" s="113"/>
      <c r="PA369" s="113"/>
      <c r="PB369" s="113"/>
      <c r="PC369" s="113"/>
      <c r="PD369" s="113"/>
      <c r="PE369" s="113"/>
      <c r="PF369" s="113"/>
      <c r="PG369" s="113"/>
      <c r="PH369" s="113"/>
      <c r="PI369" s="113"/>
      <c r="PJ369" s="113"/>
      <c r="PK369" s="113"/>
      <c r="PL369" s="113"/>
      <c r="PM369" s="113"/>
      <c r="PN369" s="113"/>
      <c r="PO369" s="113"/>
      <c r="PP369" s="113"/>
      <c r="PQ369" s="113"/>
      <c r="PR369" s="113"/>
      <c r="PS369" s="113"/>
      <c r="PT369" s="113"/>
      <c r="PU369" s="113"/>
      <c r="PV369" s="113"/>
      <c r="PW369" s="113"/>
      <c r="PX369" s="113"/>
      <c r="PY369" s="113"/>
      <c r="PZ369" s="113"/>
      <c r="QA369" s="113"/>
      <c r="QB369" s="113"/>
      <c r="QC369" s="113"/>
      <c r="QD369" s="113"/>
      <c r="QE369" s="113"/>
      <c r="QF369" s="113"/>
      <c r="QG369" s="113"/>
      <c r="QH369" s="113"/>
      <c r="QI369" s="113"/>
      <c r="QJ369" s="113"/>
      <c r="QK369" s="113"/>
      <c r="QL369" s="113"/>
      <c r="QM369" s="113"/>
      <c r="QN369" s="113"/>
      <c r="QO369" s="113"/>
      <c r="QP369" s="113"/>
      <c r="QQ369" s="113"/>
      <c r="QR369" s="113"/>
      <c r="QS369" s="113"/>
      <c r="QT369" s="113"/>
      <c r="QU369" s="113"/>
      <c r="QV369" s="113"/>
      <c r="QW369" s="113"/>
      <c r="QX369" s="113"/>
      <c r="QY369" s="113"/>
      <c r="QZ369" s="113"/>
      <c r="RA369" s="113"/>
      <c r="RB369" s="113"/>
      <c r="RC369" s="113"/>
      <c r="RD369" s="113"/>
      <c r="RE369" s="113"/>
      <c r="RF369" s="113"/>
      <c r="RG369" s="113"/>
      <c r="RH369" s="113"/>
      <c r="RI369" s="113"/>
      <c r="RJ369" s="113"/>
      <c r="RK369" s="113"/>
      <c r="RL369" s="113"/>
      <c r="RM369" s="113"/>
      <c r="RN369" s="113"/>
      <c r="RO369" s="113"/>
      <c r="RP369" s="113"/>
      <c r="RQ369" s="113"/>
      <c r="RR369" s="113"/>
      <c r="RS369" s="113"/>
      <c r="RT369" s="113"/>
      <c r="RU369" s="113"/>
      <c r="RV369" s="113"/>
      <c r="RW369" s="113"/>
      <c r="RX369" s="113"/>
      <c r="RY369" s="113"/>
      <c r="RZ369" s="113"/>
      <c r="SA369" s="113"/>
      <c r="SB369" s="113"/>
      <c r="SC369" s="113"/>
      <c r="SD369" s="113"/>
      <c r="SE369" s="113"/>
      <c r="SF369" s="113"/>
      <c r="SG369" s="113"/>
      <c r="SH369" s="113"/>
      <c r="SI369" s="113"/>
      <c r="SJ369" s="113"/>
      <c r="SK369" s="113"/>
      <c r="SL369" s="113"/>
      <c r="SM369" s="113"/>
      <c r="SN369" s="113"/>
      <c r="SO369" s="113"/>
      <c r="SP369" s="113"/>
      <c r="SQ369" s="113"/>
      <c r="SR369" s="113"/>
      <c r="SS369" s="113"/>
      <c r="ST369" s="113"/>
      <c r="SU369" s="113"/>
      <c r="SV369" s="113"/>
      <c r="SW369" s="113"/>
      <c r="SX369" s="113"/>
      <c r="SY369" s="113"/>
      <c r="SZ369" s="113"/>
      <c r="TA369" s="113"/>
      <c r="TB369" s="113"/>
      <c r="TC369" s="113"/>
      <c r="TD369" s="113"/>
      <c r="TE369" s="113"/>
      <c r="TF369" s="113"/>
      <c r="TG369" s="113"/>
      <c r="TH369" s="113"/>
      <c r="TI369" s="113"/>
      <c r="TJ369" s="113"/>
      <c r="TK369" s="113"/>
      <c r="TL369" s="113"/>
      <c r="TM369" s="113"/>
      <c r="TN369" s="113"/>
      <c r="TO369" s="113"/>
      <c r="TP369" s="113"/>
      <c r="TQ369" s="113"/>
      <c r="TR369" s="113"/>
      <c r="TS369" s="113"/>
      <c r="TT369" s="113"/>
      <c r="TU369" s="113"/>
      <c r="TV369" s="113"/>
      <c r="TW369" s="113"/>
      <c r="TX369" s="113"/>
      <c r="TY369" s="113"/>
      <c r="TZ369" s="113"/>
      <c r="UA369" s="113"/>
      <c r="UB369" s="113"/>
      <c r="UC369" s="113"/>
      <c r="UD369" s="113"/>
      <c r="UE369" s="113"/>
      <c r="UF369" s="113"/>
      <c r="UG369" s="113"/>
      <c r="UH369" s="113"/>
      <c r="UI369" s="113"/>
      <c r="UJ369" s="113"/>
      <c r="UK369" s="113"/>
      <c r="UL369" s="113"/>
      <c r="UM369" s="113"/>
      <c r="UN369" s="113"/>
      <c r="UO369" s="113"/>
      <c r="UP369" s="113"/>
      <c r="UQ369" s="113"/>
      <c r="UR369" s="113"/>
      <c r="US369" s="113"/>
      <c r="UT369" s="113"/>
      <c r="UU369" s="113"/>
      <c r="UV369" s="113"/>
      <c r="UW369" s="113"/>
      <c r="UX369" s="113"/>
      <c r="UY369" s="113"/>
      <c r="UZ369" s="113"/>
      <c r="VA369" s="113"/>
      <c r="VB369" s="113"/>
      <c r="VC369" s="113"/>
      <c r="VD369" s="113"/>
      <c r="VE369" s="113"/>
      <c r="VF369" s="113"/>
      <c r="VG369" s="113"/>
      <c r="VH369" s="113"/>
      <c r="VI369" s="113"/>
      <c r="VJ369" s="113"/>
      <c r="VK369" s="113"/>
      <c r="VL369" s="113"/>
      <c r="VM369" s="113"/>
      <c r="VN369" s="113"/>
      <c r="VO369" s="113"/>
      <c r="VP369" s="113"/>
      <c r="VQ369" s="113"/>
      <c r="VR369" s="113"/>
      <c r="VS369" s="113"/>
      <c r="VT369" s="113"/>
      <c r="VU369" s="113"/>
      <c r="VV369" s="113"/>
      <c r="VW369" s="113"/>
      <c r="VX369" s="113"/>
      <c r="VY369" s="113"/>
      <c r="VZ369" s="113"/>
      <c r="WA369" s="113"/>
      <c r="WB369" s="113"/>
      <c r="WC369" s="113"/>
      <c r="WD369" s="113"/>
      <c r="WE369" s="113"/>
      <c r="WF369" s="113"/>
      <c r="WG369" s="113"/>
      <c r="WH369" s="113"/>
      <c r="WI369" s="113"/>
      <c r="WJ369" s="113"/>
      <c r="WK369" s="113"/>
      <c r="WL369" s="113"/>
      <c r="WM369" s="113"/>
      <c r="WN369" s="113"/>
      <c r="WO369" s="113"/>
      <c r="WP369" s="113"/>
      <c r="WQ369" s="113"/>
      <c r="WR369" s="113"/>
      <c r="WS369" s="113"/>
      <c r="WT369" s="113"/>
      <c r="WU369" s="113"/>
      <c r="WV369" s="113"/>
      <c r="WW369" s="113"/>
      <c r="WX369" s="113"/>
      <c r="WY369" s="113"/>
      <c r="WZ369" s="113"/>
      <c r="XA369" s="113"/>
      <c r="XB369" s="113"/>
      <c r="XC369" s="113"/>
      <c r="XD369" s="113"/>
      <c r="XE369" s="113"/>
      <c r="XF369" s="113"/>
      <c r="XG369" s="113"/>
      <c r="XH369" s="113"/>
      <c r="XI369" s="113"/>
      <c r="XJ369" s="113"/>
      <c r="XK369" s="113"/>
      <c r="XL369" s="113"/>
      <c r="XM369" s="113"/>
      <c r="XN369" s="113"/>
      <c r="XO369" s="113"/>
      <c r="XP369" s="113"/>
      <c r="XQ369" s="113"/>
      <c r="XR369" s="113"/>
      <c r="XS369" s="113"/>
      <c r="XT369" s="113"/>
      <c r="XU369" s="113"/>
      <c r="XV369" s="113"/>
      <c r="XW369" s="113"/>
      <c r="XX369" s="113"/>
      <c r="XY369" s="113"/>
      <c r="XZ369" s="113"/>
      <c r="YA369" s="113"/>
      <c r="YB369" s="113"/>
      <c r="YC369" s="113"/>
      <c r="YD369" s="113"/>
      <c r="YE369" s="113"/>
      <c r="YF369" s="113"/>
      <c r="YG369" s="113"/>
      <c r="YH369" s="113"/>
      <c r="YI369" s="113"/>
      <c r="YJ369" s="113"/>
      <c r="YK369" s="113"/>
      <c r="YL369" s="113"/>
      <c r="YM369" s="113"/>
      <c r="YN369" s="113"/>
      <c r="YO369" s="113"/>
      <c r="YP369" s="113"/>
      <c r="YQ369" s="113"/>
      <c r="YR369" s="113"/>
      <c r="YS369" s="113"/>
      <c r="YT369" s="113"/>
      <c r="YU369" s="113"/>
      <c r="YV369" s="113"/>
      <c r="YW369" s="113"/>
      <c r="YX369" s="113"/>
      <c r="YY369" s="113"/>
      <c r="YZ369" s="113"/>
      <c r="ZA369" s="113"/>
      <c r="ZB369" s="113"/>
      <c r="ZC369" s="113"/>
      <c r="ZD369" s="113"/>
      <c r="ZE369" s="113"/>
      <c r="ZF369" s="113"/>
      <c r="ZG369" s="113"/>
      <c r="ZH369" s="113"/>
      <c r="ZI369" s="113"/>
      <c r="ZJ369" s="113"/>
      <c r="ZK369" s="113"/>
      <c r="ZL369" s="113"/>
      <c r="ZM369" s="113"/>
      <c r="ZN369" s="113"/>
      <c r="ZO369" s="113"/>
      <c r="ZP369" s="113"/>
      <c r="ZQ369" s="113"/>
      <c r="ZR369" s="113"/>
      <c r="ZS369" s="113"/>
      <c r="ZT369" s="113"/>
      <c r="ZU369" s="113"/>
      <c r="ZV369" s="113"/>
      <c r="ZW369" s="113"/>
      <c r="ZX369" s="113"/>
      <c r="ZY369" s="113"/>
      <c r="ZZ369" s="113"/>
      <c r="AAA369" s="113"/>
      <c r="AAB369" s="113"/>
      <c r="AAC369" s="113"/>
      <c r="AAD369" s="113"/>
      <c r="AAE369" s="113"/>
      <c r="AAF369" s="113"/>
      <c r="AAG369" s="113"/>
      <c r="AAH369" s="113"/>
      <c r="AAI369" s="113"/>
      <c r="AAJ369" s="113"/>
      <c r="AAK369" s="113"/>
      <c r="AAL369" s="113"/>
      <c r="AAM369" s="113"/>
      <c r="AAN369" s="113"/>
      <c r="AAO369" s="113"/>
      <c r="AAP369" s="113"/>
      <c r="AAQ369" s="113"/>
      <c r="AAR369" s="113"/>
      <c r="AAS369" s="113"/>
      <c r="AAT369" s="113"/>
      <c r="AAU369" s="113"/>
      <c r="AAV369" s="113"/>
      <c r="AAW369" s="113"/>
      <c r="AAX369" s="113"/>
      <c r="AAY369" s="113"/>
      <c r="AAZ369" s="113"/>
      <c r="ABA369" s="113"/>
      <c r="ABB369" s="113"/>
      <c r="ABC369" s="113"/>
      <c r="ABD369" s="113"/>
      <c r="ABE369" s="113"/>
      <c r="ABF369" s="113"/>
      <c r="ABG369" s="113"/>
      <c r="ABH369" s="113"/>
      <c r="ABI369" s="113"/>
      <c r="ABJ369" s="113"/>
      <c r="ABK369" s="113"/>
      <c r="ABL369" s="113"/>
      <c r="ABM369" s="113"/>
      <c r="ABN369" s="113"/>
      <c r="ABO369" s="113"/>
      <c r="ABP369" s="113"/>
      <c r="ABQ369" s="113"/>
      <c r="ABR369" s="113"/>
      <c r="ABS369" s="113"/>
      <c r="ABT369" s="113"/>
      <c r="ABU369" s="113"/>
      <c r="ABV369" s="113"/>
      <c r="ABW369" s="113"/>
      <c r="ABX369" s="113"/>
      <c r="ABY369" s="113"/>
      <c r="ABZ369" s="113"/>
      <c r="ACA369" s="113"/>
      <c r="ACB369" s="113"/>
      <c r="ACC369" s="113"/>
      <c r="ACD369" s="113"/>
      <c r="ACE369" s="113"/>
      <c r="ACF369" s="113"/>
      <c r="ACG369" s="113"/>
      <c r="ACH369" s="113"/>
      <c r="ACI369" s="113"/>
      <c r="ACJ369" s="113"/>
      <c r="ACK369" s="113"/>
      <c r="ACL369" s="113"/>
      <c r="ACM369" s="113"/>
      <c r="ACN369" s="113"/>
      <c r="ACO369" s="113"/>
      <c r="ACP369" s="113"/>
      <c r="ACQ369" s="113"/>
      <c r="ACR369" s="113"/>
      <c r="ACS369" s="113"/>
      <c r="ACT369" s="113"/>
      <c r="ACU369" s="113"/>
      <c r="ACV369" s="113"/>
      <c r="ACW369" s="113"/>
      <c r="ACX369" s="113"/>
      <c r="ACY369" s="113"/>
      <c r="ACZ369" s="113"/>
      <c r="ADA369" s="113"/>
      <c r="ADB369" s="113"/>
      <c r="ADC369" s="113"/>
      <c r="ADD369" s="113"/>
      <c r="ADE369" s="113"/>
      <c r="ADF369" s="113"/>
      <c r="ADG369" s="113"/>
      <c r="ADH369" s="113"/>
      <c r="ADI369" s="113"/>
      <c r="ADJ369" s="113"/>
      <c r="ADK369" s="113"/>
      <c r="ADL369" s="113"/>
      <c r="ADM369" s="113"/>
      <c r="ADN369" s="113"/>
      <c r="ADO369" s="113"/>
      <c r="ADP369" s="113"/>
      <c r="ADQ369" s="113"/>
      <c r="ADR369" s="113"/>
      <c r="ADS369" s="113"/>
      <c r="ADT369" s="113"/>
      <c r="ADU369" s="113"/>
      <c r="ADV369" s="113"/>
      <c r="ADW369" s="113"/>
      <c r="ADX369" s="113"/>
      <c r="ADY369" s="113"/>
      <c r="ADZ369" s="113"/>
      <c r="AEA369" s="113"/>
      <c r="AEB369" s="113"/>
      <c r="AEC369" s="113"/>
      <c r="AED369" s="113"/>
      <c r="AEE369" s="113"/>
      <c r="AEF369" s="113"/>
      <c r="AEG369" s="113"/>
      <c r="AEH369" s="113"/>
      <c r="AEI369" s="113"/>
      <c r="AEJ369" s="113"/>
      <c r="AEK369" s="113"/>
      <c r="AEL369" s="113"/>
      <c r="AEM369" s="113"/>
      <c r="AEN369" s="113"/>
      <c r="AEO369" s="113"/>
      <c r="AEP369" s="113"/>
      <c r="AEQ369" s="113"/>
      <c r="AER369" s="113"/>
      <c r="AES369" s="113"/>
      <c r="AET369" s="113"/>
      <c r="AEU369" s="113"/>
      <c r="AEV369" s="113"/>
      <c r="AEW369" s="113"/>
      <c r="AEX369" s="113"/>
      <c r="AEY369" s="113"/>
      <c r="AEZ369" s="113"/>
      <c r="AFA369" s="113"/>
      <c r="AFB369" s="113"/>
      <c r="AFC369" s="113"/>
      <c r="AFD369" s="113"/>
      <c r="AFE369" s="113"/>
      <c r="AFF369" s="113"/>
      <c r="AFG369" s="113"/>
      <c r="AFH369" s="113"/>
      <c r="AFI369" s="113"/>
      <c r="AFJ369" s="113"/>
      <c r="AFK369" s="113"/>
      <c r="AFL369" s="113"/>
      <c r="AFM369" s="113"/>
      <c r="AFN369" s="113"/>
      <c r="AFO369" s="113"/>
      <c r="AFP369" s="113"/>
      <c r="AFQ369" s="113"/>
      <c r="AFR369" s="113"/>
      <c r="AFS369" s="113"/>
      <c r="AFT369" s="113"/>
      <c r="AFU369" s="113"/>
      <c r="AFV369" s="113"/>
      <c r="AFW369" s="113"/>
      <c r="AFX369" s="113"/>
      <c r="AFY369" s="113"/>
      <c r="AFZ369" s="113"/>
      <c r="AGA369" s="113"/>
      <c r="AGB369" s="113"/>
      <c r="AGC369" s="113"/>
      <c r="AGD369" s="113"/>
      <c r="AGE369" s="113"/>
      <c r="AGF369" s="113"/>
      <c r="AGG369" s="113"/>
      <c r="AGH369" s="113"/>
      <c r="AGI369" s="113"/>
      <c r="AGJ369" s="113"/>
      <c r="AGK369" s="113"/>
      <c r="AGL369" s="113"/>
      <c r="AGM369" s="113"/>
      <c r="AGN369" s="113"/>
      <c r="AGO369" s="113"/>
      <c r="AGP369" s="113"/>
      <c r="AGQ369" s="113"/>
      <c r="AGR369" s="113"/>
      <c r="AGS369" s="113"/>
      <c r="AGT369" s="113"/>
      <c r="AGU369" s="113"/>
      <c r="AGV369" s="113"/>
      <c r="AGW369" s="113"/>
      <c r="AGX369" s="113"/>
      <c r="AGY369" s="113"/>
      <c r="AGZ369" s="113"/>
      <c r="AHA369" s="113"/>
      <c r="AHB369" s="113"/>
      <c r="AHC369" s="113"/>
      <c r="AHD369" s="113"/>
      <c r="AHE369" s="113"/>
      <c r="AHF369" s="113"/>
      <c r="AHG369" s="113"/>
      <c r="AHH369" s="113"/>
      <c r="AHI369" s="113"/>
      <c r="AHJ369" s="113"/>
      <c r="AHK369" s="113"/>
      <c r="AHL369" s="113"/>
      <c r="AHM369" s="113"/>
      <c r="AHN369" s="113"/>
      <c r="AHO369" s="113"/>
      <c r="AHP369" s="113"/>
      <c r="AHQ369" s="113"/>
      <c r="AHR369" s="113"/>
      <c r="AHS369" s="113"/>
      <c r="AHT369" s="113"/>
      <c r="AHU369" s="113"/>
      <c r="AHV369" s="113"/>
      <c r="AHW369" s="113"/>
      <c r="AHX369" s="113"/>
      <c r="AHY369" s="113"/>
      <c r="AHZ369" s="113"/>
      <c r="AIA369" s="113"/>
      <c r="AIB369" s="113"/>
      <c r="AIC369" s="113"/>
      <c r="AID369" s="113"/>
      <c r="AIE369" s="113"/>
      <c r="AIF369" s="113"/>
      <c r="AIG369" s="113"/>
      <c r="AIH369" s="113"/>
      <c r="AII369" s="113"/>
      <c r="AIJ369" s="113"/>
      <c r="AIK369" s="113"/>
      <c r="AIL369" s="113"/>
      <c r="AIM369" s="113"/>
      <c r="AIN369" s="113"/>
      <c r="AIO369" s="113"/>
      <c r="AIP369" s="113"/>
      <c r="AIQ369" s="113"/>
      <c r="AIR369" s="113"/>
      <c r="AIS369" s="113"/>
      <c r="AIT369" s="113"/>
      <c r="AIU369" s="113"/>
      <c r="AIV369" s="113"/>
      <c r="AIW369" s="113"/>
      <c r="AIX369" s="113"/>
      <c r="AIY369" s="113"/>
      <c r="AIZ369" s="113"/>
      <c r="AJA369" s="113"/>
      <c r="AJB369" s="113"/>
      <c r="AJC369" s="113"/>
      <c r="AJD369" s="113"/>
      <c r="AJE369" s="113"/>
      <c r="AJF369" s="113"/>
      <c r="AJG369" s="113"/>
      <c r="AJH369" s="113"/>
      <c r="AJI369" s="113"/>
      <c r="AJJ369" s="113"/>
      <c r="AJK369" s="113"/>
      <c r="AJL369" s="113"/>
      <c r="AJM369" s="113"/>
      <c r="AJN369" s="113"/>
      <c r="AJO369" s="113"/>
      <c r="AJP369" s="113"/>
      <c r="AJQ369" s="113"/>
      <c r="AJR369" s="113"/>
      <c r="AJS369" s="113"/>
      <c r="AJT369" s="113"/>
      <c r="AJU369" s="113"/>
      <c r="AJV369" s="113"/>
      <c r="AJW369" s="113"/>
      <c r="AJX369" s="113"/>
      <c r="AJY369" s="113"/>
      <c r="AJZ369" s="113"/>
      <c r="AKA369" s="113"/>
      <c r="AKB369" s="113"/>
      <c r="AKC369" s="113"/>
      <c r="AKD369" s="113"/>
      <c r="AKE369" s="113"/>
      <c r="AKF369" s="113"/>
      <c r="AKG369" s="113"/>
      <c r="AKH369" s="113"/>
      <c r="AKI369" s="113"/>
      <c r="AKJ369" s="113"/>
      <c r="AKK369" s="113"/>
      <c r="AKL369" s="113"/>
      <c r="AKM369" s="113"/>
      <c r="AKN369" s="113"/>
      <c r="AKO369" s="113"/>
      <c r="AKP369" s="113"/>
      <c r="AKQ369" s="113"/>
      <c r="AKR369" s="113"/>
      <c r="AKS369" s="113"/>
      <c r="AKT369" s="113"/>
      <c r="AKU369" s="113"/>
      <c r="AKV369" s="113"/>
      <c r="AKW369" s="113"/>
      <c r="AKX369" s="113"/>
      <c r="AKY369" s="113"/>
      <c r="AKZ369" s="113"/>
      <c r="ALA369" s="113"/>
      <c r="ALB369" s="113"/>
      <c r="ALC369" s="113"/>
      <c r="ALD369" s="113"/>
      <c r="ALE369" s="113"/>
      <c r="ALF369" s="113"/>
      <c r="ALG369" s="113"/>
      <c r="ALH369" s="113"/>
      <c r="ALI369" s="113"/>
      <c r="ALJ369" s="113"/>
      <c r="ALK369" s="113"/>
      <c r="ALL369" s="113"/>
      <c r="ALM369" s="113"/>
      <c r="ALN369" s="113"/>
      <c r="AML369" s="113"/>
    </row>
    <row r="370" customFormat="false" ht="17.6" hidden="false" customHeight="false" outlineLevel="0" collapsed="false">
      <c r="B370" s="86"/>
      <c r="C370" s="30" t="s">
        <v>55</v>
      </c>
      <c r="D370" s="30" t="n">
        <v>925</v>
      </c>
      <c r="E370" s="138" t="s">
        <v>56</v>
      </c>
      <c r="F370" s="138" t="s">
        <v>83</v>
      </c>
      <c r="G370" s="79"/>
      <c r="H370" s="83"/>
      <c r="I370" s="141" t="n">
        <f aca="false">SUM(J370:P370)</f>
        <v>3070803200</v>
      </c>
      <c r="J370" s="141" t="n">
        <f aca="false">J371+J394+J452+J476</f>
        <v>3163813600</v>
      </c>
      <c r="K370" s="74" t="n">
        <f aca="false">K371+K394+K452+K476</f>
        <v>-175431900</v>
      </c>
      <c r="L370" s="74" t="n">
        <f aca="false">L371+L394+L452+L476</f>
        <v>0</v>
      </c>
      <c r="M370" s="74" t="n">
        <f aca="false">M371+M394+M452+M476</f>
        <v>-7394900</v>
      </c>
      <c r="N370" s="74" t="n">
        <f aca="false">N371+N394+N452+N476</f>
        <v>1191300</v>
      </c>
      <c r="O370" s="141" t="n">
        <f aca="false">O371+O394+O452+O476+O471</f>
        <v>88625100</v>
      </c>
      <c r="P370" s="142" t="n">
        <f aca="false">P371+P394+P452+P476</f>
        <v>0</v>
      </c>
    </row>
    <row r="371" customFormat="false" ht="17.6" hidden="false" customHeight="false" outlineLevel="0" collapsed="false">
      <c r="B371" s="86"/>
      <c r="C371" s="30" t="s">
        <v>57</v>
      </c>
      <c r="D371" s="30" t="n">
        <v>925</v>
      </c>
      <c r="E371" s="138" t="s">
        <v>56</v>
      </c>
      <c r="F371" s="138" t="s">
        <v>16</v>
      </c>
      <c r="G371" s="79"/>
      <c r="H371" s="83"/>
      <c r="I371" s="141" t="n">
        <f aca="false">SUM(J371:P371)</f>
        <v>1052742622.94</v>
      </c>
      <c r="J371" s="141" t="n">
        <f aca="false">J372+J391+J387</f>
        <v>991524800</v>
      </c>
      <c r="K371" s="74" t="n">
        <f aca="false">K372+K391+K387</f>
        <v>36016500</v>
      </c>
      <c r="L371" s="74" t="n">
        <f aca="false">L372+L391</f>
        <v>0</v>
      </c>
      <c r="M371" s="74" t="n">
        <f aca="false">M372+M391</f>
        <v>-1031200</v>
      </c>
      <c r="N371" s="74" t="n">
        <f aca="false">N372+N391</f>
        <v>0</v>
      </c>
      <c r="O371" s="141" t="n">
        <f aca="false">O372+O391</f>
        <v>26232522.94</v>
      </c>
      <c r="P371" s="142" t="n">
        <f aca="false">P372+P391</f>
        <v>0</v>
      </c>
    </row>
    <row r="372" customFormat="false" ht="17.6" hidden="false" customHeight="false" outlineLevel="0" collapsed="false">
      <c r="B372" s="86"/>
      <c r="C372" s="30" t="s">
        <v>165</v>
      </c>
      <c r="D372" s="30" t="n">
        <v>925</v>
      </c>
      <c r="E372" s="138" t="s">
        <v>56</v>
      </c>
      <c r="F372" s="138" t="s">
        <v>16</v>
      </c>
      <c r="G372" s="79" t="n">
        <v>5800000000</v>
      </c>
      <c r="H372" s="83"/>
      <c r="I372" s="141" t="n">
        <f aca="false">SUM(J372:P372)</f>
        <v>1051228822.94</v>
      </c>
      <c r="J372" s="141" t="n">
        <f aca="false">J373</f>
        <v>983272404.72</v>
      </c>
      <c r="K372" s="141" t="n">
        <f aca="false">K373</f>
        <v>42755095.28</v>
      </c>
      <c r="L372" s="74" t="n">
        <f aca="false">L373</f>
        <v>0</v>
      </c>
      <c r="M372" s="74" t="n">
        <f aca="false">M373</f>
        <v>-1031200</v>
      </c>
      <c r="N372" s="74" t="n">
        <f aca="false">N373</f>
        <v>0</v>
      </c>
      <c r="O372" s="141" t="n">
        <f aca="false">O373</f>
        <v>26232522.94</v>
      </c>
      <c r="P372" s="142" t="n">
        <f aca="false">P373</f>
        <v>0</v>
      </c>
    </row>
    <row r="373" customFormat="false" ht="17.6" hidden="false" customHeight="false" outlineLevel="0" collapsed="false">
      <c r="B373" s="86"/>
      <c r="C373" s="30" t="s">
        <v>166</v>
      </c>
      <c r="D373" s="30" t="n">
        <v>925</v>
      </c>
      <c r="E373" s="138" t="s">
        <v>56</v>
      </c>
      <c r="F373" s="138" t="s">
        <v>16</v>
      </c>
      <c r="G373" s="79" t="n">
        <v>5810000000</v>
      </c>
      <c r="H373" s="83"/>
      <c r="I373" s="141" t="n">
        <f aca="false">SUM(J373:P373)</f>
        <v>1051228822.94</v>
      </c>
      <c r="J373" s="141" t="n">
        <f aca="false">J378+J380+J374+J376+J382</f>
        <v>983272404.72</v>
      </c>
      <c r="K373" s="74" t="n">
        <f aca="false">K378+K380+K374+K376+K382</f>
        <v>42755095.28</v>
      </c>
      <c r="L373" s="74" t="n">
        <f aca="false">L378+L380+L374+L376+L382</f>
        <v>0</v>
      </c>
      <c r="M373" s="74" t="n">
        <f aca="false">M378+M380+M374+M376+M382</f>
        <v>-1031200</v>
      </c>
      <c r="N373" s="74" t="n">
        <f aca="false">N378+N380+N374+N376+N382</f>
        <v>0</v>
      </c>
      <c r="O373" s="141" t="n">
        <f aca="false">O378+O380+O374+O376+O382</f>
        <v>26232522.94</v>
      </c>
      <c r="P373" s="142" t="n">
        <f aca="false">P378+P380+P374+P376+P382</f>
        <v>0</v>
      </c>
    </row>
    <row r="374" customFormat="false" ht="32.8" hidden="false" customHeight="false" outlineLevel="0" collapsed="false">
      <c r="B374" s="86"/>
      <c r="C374" s="30" t="s">
        <v>130</v>
      </c>
      <c r="D374" s="30" t="n">
        <v>925</v>
      </c>
      <c r="E374" s="138" t="s">
        <v>56</v>
      </c>
      <c r="F374" s="138" t="s">
        <v>16</v>
      </c>
      <c r="G374" s="79" t="n">
        <v>5810000590</v>
      </c>
      <c r="H374" s="83"/>
      <c r="I374" s="141" t="n">
        <f aca="false">SUM(J374:P374)</f>
        <v>284078122.94</v>
      </c>
      <c r="J374" s="141" t="n">
        <f aca="false">J375</f>
        <v>256946804.72</v>
      </c>
      <c r="K374" s="74" t="n">
        <f aca="false">K375</f>
        <v>2476095.28</v>
      </c>
      <c r="L374" s="74" t="n">
        <f aca="false">L375</f>
        <v>0</v>
      </c>
      <c r="M374" s="74" t="n">
        <f aca="false">M375</f>
        <v>0</v>
      </c>
      <c r="N374" s="74" t="n">
        <f aca="false">N375</f>
        <v>650100</v>
      </c>
      <c r="O374" s="141" t="n">
        <f aca="false">O375</f>
        <v>24005122.94</v>
      </c>
      <c r="P374" s="142" t="n">
        <f aca="false">P375</f>
        <v>0</v>
      </c>
    </row>
    <row r="375" customFormat="false" ht="32.8" hidden="false" customHeight="false" outlineLevel="0" collapsed="false">
      <c r="B375" s="86"/>
      <c r="C375" s="30" t="s">
        <v>146</v>
      </c>
      <c r="D375" s="30" t="n">
        <v>925</v>
      </c>
      <c r="E375" s="138" t="s">
        <v>56</v>
      </c>
      <c r="F375" s="138" t="s">
        <v>16</v>
      </c>
      <c r="G375" s="79" t="n">
        <v>5810000590</v>
      </c>
      <c r="H375" s="83" t="n">
        <v>600</v>
      </c>
      <c r="I375" s="141" t="n">
        <f aca="false">SUM(J375:P375)</f>
        <v>284078122.94</v>
      </c>
      <c r="J375" s="141" t="n">
        <v>256946804.72</v>
      </c>
      <c r="K375" s="74" t="n">
        <v>2476095.28</v>
      </c>
      <c r="L375" s="74"/>
      <c r="M375" s="74"/>
      <c r="N375" s="74" t="n">
        <v>650100</v>
      </c>
      <c r="O375" s="141" t="n">
        <v>24005122.94</v>
      </c>
      <c r="P375" s="142"/>
    </row>
    <row r="376" s="159" customFormat="true" ht="17.6" hidden="true" customHeight="false" outlineLevel="0" collapsed="false">
      <c r="A376" s="147"/>
      <c r="B376" s="148"/>
      <c r="C376" s="149" t="s">
        <v>169</v>
      </c>
      <c r="D376" s="149" t="n">
        <v>925</v>
      </c>
      <c r="E376" s="151" t="s">
        <v>56</v>
      </c>
      <c r="F376" s="151" t="s">
        <v>16</v>
      </c>
      <c r="G376" s="152" t="n">
        <v>5810009020</v>
      </c>
      <c r="H376" s="162"/>
      <c r="I376" s="154" t="n">
        <f aca="false">SUM(J376:P376)</f>
        <v>0</v>
      </c>
      <c r="J376" s="154" t="n">
        <f aca="false">J377</f>
        <v>0</v>
      </c>
      <c r="K376" s="155" t="n">
        <f aca="false">K377</f>
        <v>0</v>
      </c>
      <c r="L376" s="155" t="n">
        <f aca="false">L377</f>
        <v>0</v>
      </c>
      <c r="M376" s="155" t="n">
        <f aca="false">M377</f>
        <v>0</v>
      </c>
      <c r="N376" s="155" t="n">
        <f aca="false">N377</f>
        <v>0</v>
      </c>
      <c r="O376" s="155"/>
      <c r="P376" s="156" t="n">
        <f aca="false">P377</f>
        <v>0</v>
      </c>
      <c r="Q376" s="157"/>
      <c r="R376" s="157"/>
      <c r="S376" s="157"/>
      <c r="T376" s="157"/>
      <c r="U376" s="157"/>
      <c r="V376" s="157"/>
      <c r="W376" s="157"/>
      <c r="X376" s="157"/>
      <c r="Y376" s="157"/>
      <c r="Z376" s="157"/>
      <c r="AA376" s="157"/>
      <c r="AB376" s="157"/>
      <c r="AC376" s="157"/>
      <c r="AD376" s="157"/>
      <c r="AE376" s="157"/>
      <c r="AF376" s="157"/>
      <c r="AG376" s="157"/>
      <c r="AH376" s="157"/>
      <c r="AI376" s="157"/>
      <c r="AJ376" s="157"/>
      <c r="AK376" s="157"/>
      <c r="AL376" s="157"/>
      <c r="AM376" s="157"/>
      <c r="AN376" s="157"/>
      <c r="AO376" s="157"/>
      <c r="AP376" s="157"/>
      <c r="AQ376" s="157"/>
      <c r="AR376" s="157"/>
      <c r="AS376" s="157"/>
      <c r="AT376" s="157"/>
      <c r="AU376" s="157"/>
      <c r="AV376" s="157"/>
      <c r="AW376" s="157"/>
      <c r="AX376" s="157"/>
      <c r="AY376" s="157"/>
      <c r="AZ376" s="157"/>
      <c r="BA376" s="157"/>
      <c r="BB376" s="157"/>
      <c r="BC376" s="157"/>
      <c r="BD376" s="157"/>
      <c r="BE376" s="157"/>
      <c r="BF376" s="157"/>
      <c r="BG376" s="157"/>
      <c r="BH376" s="157"/>
      <c r="BI376" s="157"/>
      <c r="BJ376" s="157"/>
      <c r="BK376" s="157"/>
      <c r="BL376" s="157"/>
      <c r="BM376" s="157"/>
      <c r="BN376" s="157"/>
      <c r="BO376" s="157"/>
      <c r="BP376" s="157"/>
      <c r="BQ376" s="157"/>
      <c r="BR376" s="157"/>
      <c r="BS376" s="157"/>
      <c r="BT376" s="157"/>
      <c r="BU376" s="157"/>
      <c r="BV376" s="157"/>
      <c r="BW376" s="157"/>
      <c r="BX376" s="157"/>
      <c r="BY376" s="157"/>
      <c r="BZ376" s="157"/>
      <c r="CA376" s="157"/>
      <c r="CB376" s="157"/>
      <c r="CC376" s="157"/>
      <c r="CD376" s="157"/>
      <c r="CE376" s="157"/>
      <c r="CF376" s="157"/>
      <c r="CG376" s="157"/>
      <c r="CH376" s="157"/>
      <c r="CI376" s="157"/>
      <c r="CJ376" s="157"/>
      <c r="CK376" s="157"/>
      <c r="CL376" s="157"/>
      <c r="CM376" s="157"/>
      <c r="CN376" s="157"/>
      <c r="CO376" s="157"/>
      <c r="CP376" s="157"/>
      <c r="CQ376" s="157"/>
      <c r="CR376" s="157"/>
      <c r="CS376" s="157"/>
      <c r="CT376" s="157"/>
      <c r="CU376" s="157"/>
      <c r="CV376" s="157"/>
      <c r="CW376" s="157"/>
      <c r="CX376" s="157"/>
      <c r="CY376" s="157"/>
      <c r="CZ376" s="157"/>
      <c r="DA376" s="157"/>
      <c r="DB376" s="157"/>
      <c r="DC376" s="157"/>
      <c r="DD376" s="157"/>
      <c r="DE376" s="157"/>
      <c r="DF376" s="157"/>
      <c r="DG376" s="157"/>
      <c r="DH376" s="157"/>
      <c r="DI376" s="157"/>
      <c r="DJ376" s="157"/>
      <c r="DK376" s="157"/>
      <c r="DL376" s="157"/>
      <c r="DM376" s="157"/>
      <c r="DN376" s="157"/>
      <c r="DO376" s="157"/>
      <c r="DP376" s="157"/>
      <c r="DQ376" s="157"/>
      <c r="DR376" s="157"/>
      <c r="DS376" s="157"/>
      <c r="DT376" s="157"/>
      <c r="DU376" s="157"/>
      <c r="DV376" s="157"/>
      <c r="DW376" s="157"/>
      <c r="DX376" s="157"/>
      <c r="DY376" s="157"/>
      <c r="DZ376" s="157"/>
      <c r="EA376" s="157"/>
      <c r="EB376" s="157"/>
      <c r="EC376" s="157"/>
      <c r="ED376" s="157"/>
      <c r="EE376" s="157"/>
      <c r="EF376" s="157"/>
      <c r="EG376" s="157"/>
      <c r="EH376" s="157"/>
      <c r="EI376" s="157"/>
      <c r="EJ376" s="157"/>
      <c r="EK376" s="157"/>
      <c r="EL376" s="157"/>
      <c r="EM376" s="157"/>
      <c r="EN376" s="157"/>
      <c r="EO376" s="157"/>
      <c r="EP376" s="157"/>
      <c r="EQ376" s="157"/>
      <c r="ER376" s="157"/>
      <c r="ES376" s="157"/>
      <c r="ET376" s="157"/>
      <c r="EU376" s="157"/>
      <c r="EV376" s="157"/>
      <c r="EW376" s="157"/>
      <c r="EX376" s="157"/>
      <c r="EY376" s="157"/>
      <c r="EZ376" s="157"/>
      <c r="FA376" s="157"/>
      <c r="FB376" s="157"/>
      <c r="FC376" s="157"/>
      <c r="FD376" s="157"/>
      <c r="FE376" s="157"/>
      <c r="FF376" s="157"/>
      <c r="FG376" s="157"/>
      <c r="FH376" s="157"/>
      <c r="FI376" s="157"/>
      <c r="FJ376" s="157"/>
      <c r="FK376" s="157"/>
      <c r="FL376" s="157"/>
      <c r="FM376" s="157"/>
      <c r="FN376" s="157"/>
      <c r="FO376" s="157"/>
      <c r="FP376" s="157"/>
      <c r="FQ376" s="157"/>
      <c r="FR376" s="157"/>
      <c r="FS376" s="157"/>
      <c r="FT376" s="157"/>
      <c r="FU376" s="157"/>
      <c r="FV376" s="157"/>
      <c r="FW376" s="157"/>
      <c r="FX376" s="157"/>
      <c r="FY376" s="157"/>
      <c r="FZ376" s="157"/>
      <c r="GA376" s="157"/>
      <c r="GB376" s="157"/>
      <c r="GC376" s="157"/>
      <c r="GD376" s="157"/>
      <c r="GE376" s="157"/>
      <c r="GF376" s="157"/>
      <c r="GG376" s="157"/>
      <c r="GH376" s="157"/>
      <c r="GI376" s="157"/>
      <c r="GJ376" s="157"/>
      <c r="GK376" s="157"/>
      <c r="GL376" s="157"/>
      <c r="GM376" s="157"/>
      <c r="GN376" s="157"/>
      <c r="GO376" s="157"/>
      <c r="GP376" s="157"/>
      <c r="GQ376" s="157"/>
      <c r="GR376" s="157"/>
      <c r="GS376" s="157"/>
      <c r="GT376" s="157"/>
      <c r="GU376" s="157"/>
      <c r="GV376" s="157"/>
      <c r="GW376" s="157"/>
      <c r="GX376" s="157"/>
      <c r="GY376" s="157"/>
      <c r="GZ376" s="157"/>
      <c r="HA376" s="157"/>
      <c r="HB376" s="157"/>
      <c r="HC376" s="157"/>
      <c r="HD376" s="157"/>
      <c r="HE376" s="157"/>
      <c r="HF376" s="157"/>
      <c r="HG376" s="157"/>
      <c r="HH376" s="157"/>
      <c r="HI376" s="157"/>
      <c r="HJ376" s="157"/>
      <c r="HK376" s="157"/>
      <c r="HL376" s="157"/>
      <c r="HM376" s="157"/>
      <c r="HN376" s="157"/>
      <c r="HO376" s="157"/>
      <c r="HP376" s="157"/>
      <c r="HQ376" s="157"/>
      <c r="HR376" s="157"/>
      <c r="HS376" s="157"/>
      <c r="HT376" s="157"/>
      <c r="HU376" s="157"/>
      <c r="HV376" s="157"/>
      <c r="HW376" s="157"/>
      <c r="HX376" s="157"/>
      <c r="HY376" s="157"/>
      <c r="HZ376" s="157"/>
      <c r="IA376" s="157"/>
      <c r="IB376" s="157"/>
      <c r="IC376" s="157"/>
      <c r="ID376" s="158"/>
      <c r="IE376" s="158"/>
      <c r="IF376" s="158"/>
      <c r="IG376" s="158"/>
      <c r="IH376" s="158"/>
      <c r="II376" s="158"/>
      <c r="IJ376" s="158"/>
      <c r="IK376" s="158"/>
      <c r="IL376" s="158"/>
      <c r="IM376" s="158"/>
      <c r="IN376" s="158"/>
      <c r="IO376" s="158"/>
      <c r="IP376" s="158"/>
      <c r="IQ376" s="158"/>
      <c r="IR376" s="158"/>
      <c r="IS376" s="158"/>
      <c r="IT376" s="158"/>
      <c r="IU376" s="158"/>
      <c r="IV376" s="158"/>
      <c r="IW376" s="158"/>
      <c r="IX376" s="158"/>
      <c r="IY376" s="158"/>
      <c r="IZ376" s="158"/>
      <c r="JA376" s="158"/>
      <c r="JB376" s="158"/>
      <c r="JC376" s="158"/>
      <c r="JD376" s="158"/>
      <c r="JE376" s="158"/>
      <c r="JF376" s="158"/>
      <c r="JG376" s="158"/>
      <c r="JH376" s="158"/>
      <c r="JI376" s="158"/>
      <c r="JJ376" s="158"/>
      <c r="JK376" s="158"/>
      <c r="JL376" s="158"/>
      <c r="JM376" s="158"/>
      <c r="JN376" s="158"/>
      <c r="JO376" s="158"/>
      <c r="JP376" s="158"/>
      <c r="JQ376" s="158"/>
      <c r="JR376" s="158"/>
      <c r="JS376" s="158"/>
      <c r="JT376" s="158"/>
      <c r="JU376" s="158"/>
      <c r="JV376" s="158"/>
      <c r="JW376" s="158"/>
      <c r="JX376" s="158"/>
      <c r="JY376" s="158"/>
      <c r="JZ376" s="158"/>
      <c r="KA376" s="158"/>
      <c r="KB376" s="158"/>
      <c r="KC376" s="158"/>
      <c r="KD376" s="158"/>
      <c r="KE376" s="158"/>
      <c r="KF376" s="158"/>
      <c r="KG376" s="158"/>
      <c r="KH376" s="158"/>
      <c r="KI376" s="158"/>
      <c r="KJ376" s="158"/>
      <c r="KK376" s="158"/>
      <c r="KL376" s="158"/>
      <c r="KM376" s="158"/>
      <c r="KN376" s="158"/>
      <c r="KO376" s="158"/>
      <c r="KP376" s="158"/>
      <c r="KQ376" s="158"/>
      <c r="KR376" s="158"/>
      <c r="KS376" s="158"/>
      <c r="KT376" s="158"/>
      <c r="KU376" s="158"/>
      <c r="KV376" s="158"/>
      <c r="KW376" s="158"/>
      <c r="KX376" s="158"/>
      <c r="KY376" s="158"/>
      <c r="KZ376" s="158"/>
      <c r="LA376" s="158"/>
      <c r="LB376" s="158"/>
      <c r="LC376" s="158"/>
      <c r="LD376" s="158"/>
      <c r="LE376" s="158"/>
      <c r="LF376" s="158"/>
      <c r="LG376" s="158"/>
      <c r="LH376" s="158"/>
      <c r="LI376" s="158"/>
      <c r="LJ376" s="158"/>
      <c r="LK376" s="158"/>
      <c r="LL376" s="158"/>
      <c r="LM376" s="158"/>
      <c r="LN376" s="158"/>
      <c r="LO376" s="158"/>
      <c r="LP376" s="158"/>
      <c r="LQ376" s="158"/>
      <c r="LR376" s="158"/>
      <c r="LS376" s="158"/>
      <c r="LT376" s="158"/>
      <c r="LU376" s="158"/>
      <c r="LV376" s="158"/>
      <c r="LW376" s="158"/>
      <c r="LX376" s="158"/>
      <c r="LY376" s="158"/>
      <c r="LZ376" s="158"/>
      <c r="MA376" s="158"/>
      <c r="MB376" s="158"/>
      <c r="MC376" s="158"/>
      <c r="MD376" s="158"/>
      <c r="ME376" s="158"/>
      <c r="MF376" s="158"/>
      <c r="MG376" s="158"/>
      <c r="MH376" s="158"/>
      <c r="MI376" s="158"/>
      <c r="MJ376" s="158"/>
      <c r="MK376" s="158"/>
      <c r="ML376" s="158"/>
      <c r="MM376" s="158"/>
      <c r="MN376" s="158"/>
      <c r="MO376" s="158"/>
      <c r="MP376" s="158"/>
      <c r="MQ376" s="158"/>
      <c r="MR376" s="158"/>
      <c r="MS376" s="158"/>
      <c r="MT376" s="158"/>
      <c r="MU376" s="158"/>
      <c r="MV376" s="158"/>
      <c r="MW376" s="158"/>
      <c r="MX376" s="158"/>
      <c r="MY376" s="158"/>
      <c r="MZ376" s="158"/>
      <c r="NA376" s="158"/>
      <c r="NB376" s="158"/>
      <c r="NC376" s="158"/>
      <c r="ND376" s="158"/>
      <c r="NE376" s="158"/>
      <c r="NF376" s="158"/>
      <c r="NG376" s="158"/>
      <c r="NH376" s="158"/>
      <c r="NI376" s="158"/>
      <c r="NJ376" s="158"/>
      <c r="NK376" s="158"/>
      <c r="NL376" s="158"/>
      <c r="NM376" s="158"/>
      <c r="NN376" s="158"/>
      <c r="NO376" s="158"/>
      <c r="NP376" s="158"/>
      <c r="NQ376" s="158"/>
      <c r="NR376" s="158"/>
      <c r="NS376" s="158"/>
      <c r="NT376" s="158"/>
      <c r="NU376" s="158"/>
      <c r="NV376" s="158"/>
      <c r="NW376" s="158"/>
      <c r="NX376" s="158"/>
      <c r="NY376" s="158"/>
      <c r="NZ376" s="158"/>
      <c r="OA376" s="158"/>
      <c r="OB376" s="158"/>
      <c r="OC376" s="158"/>
      <c r="OD376" s="158"/>
      <c r="OE376" s="158"/>
      <c r="OF376" s="158"/>
      <c r="OG376" s="158"/>
      <c r="OH376" s="158"/>
      <c r="OI376" s="158"/>
      <c r="OJ376" s="158"/>
      <c r="OK376" s="158"/>
      <c r="OL376" s="158"/>
      <c r="OM376" s="158"/>
      <c r="ON376" s="158"/>
      <c r="OO376" s="158"/>
      <c r="OP376" s="158"/>
      <c r="OQ376" s="158"/>
      <c r="OR376" s="158"/>
      <c r="OS376" s="158"/>
      <c r="OT376" s="158"/>
      <c r="OU376" s="158"/>
      <c r="OV376" s="158"/>
      <c r="OW376" s="158"/>
      <c r="OX376" s="158"/>
      <c r="OY376" s="158"/>
      <c r="OZ376" s="158"/>
      <c r="PA376" s="158"/>
      <c r="PB376" s="158"/>
      <c r="PC376" s="158"/>
      <c r="PD376" s="158"/>
      <c r="PE376" s="158"/>
      <c r="PF376" s="158"/>
      <c r="PG376" s="158"/>
      <c r="PH376" s="158"/>
      <c r="PI376" s="158"/>
      <c r="PJ376" s="158"/>
      <c r="PK376" s="158"/>
      <c r="PL376" s="158"/>
      <c r="PM376" s="158"/>
      <c r="PN376" s="158"/>
      <c r="PO376" s="158"/>
      <c r="PP376" s="158"/>
      <c r="PQ376" s="158"/>
      <c r="PR376" s="158"/>
      <c r="PS376" s="158"/>
      <c r="PT376" s="158"/>
      <c r="PU376" s="158"/>
      <c r="PV376" s="158"/>
      <c r="PW376" s="158"/>
      <c r="PX376" s="158"/>
      <c r="PY376" s="158"/>
      <c r="PZ376" s="158"/>
      <c r="QA376" s="158"/>
      <c r="QB376" s="158"/>
      <c r="QC376" s="158"/>
      <c r="QD376" s="158"/>
      <c r="QE376" s="158"/>
      <c r="QF376" s="158"/>
      <c r="QG376" s="158"/>
      <c r="QH376" s="158"/>
      <c r="QI376" s="158"/>
      <c r="QJ376" s="158"/>
      <c r="QK376" s="158"/>
      <c r="QL376" s="158"/>
      <c r="QM376" s="158"/>
      <c r="QN376" s="158"/>
      <c r="QO376" s="158"/>
      <c r="QP376" s="158"/>
      <c r="QQ376" s="158"/>
      <c r="QR376" s="158"/>
      <c r="QS376" s="158"/>
      <c r="QT376" s="158"/>
      <c r="QU376" s="158"/>
      <c r="QV376" s="158"/>
      <c r="QW376" s="158"/>
      <c r="QX376" s="158"/>
      <c r="QY376" s="158"/>
      <c r="QZ376" s="158"/>
      <c r="RA376" s="158"/>
      <c r="RB376" s="158"/>
      <c r="RC376" s="158"/>
      <c r="RD376" s="158"/>
      <c r="RE376" s="158"/>
      <c r="RF376" s="158"/>
      <c r="RG376" s="158"/>
      <c r="RH376" s="158"/>
      <c r="RI376" s="158"/>
      <c r="RJ376" s="158"/>
      <c r="RK376" s="158"/>
      <c r="RL376" s="158"/>
      <c r="RM376" s="158"/>
      <c r="RN376" s="158"/>
      <c r="RO376" s="158"/>
      <c r="RP376" s="158"/>
      <c r="RQ376" s="158"/>
      <c r="RR376" s="158"/>
      <c r="RS376" s="158"/>
      <c r="RT376" s="158"/>
      <c r="RU376" s="158"/>
      <c r="RV376" s="158"/>
      <c r="RW376" s="158"/>
      <c r="RX376" s="158"/>
      <c r="RY376" s="158"/>
      <c r="RZ376" s="158"/>
      <c r="SA376" s="158"/>
      <c r="SB376" s="158"/>
      <c r="SC376" s="158"/>
      <c r="SD376" s="158"/>
      <c r="SE376" s="158"/>
      <c r="SF376" s="158"/>
      <c r="SG376" s="158"/>
      <c r="SH376" s="158"/>
      <c r="SI376" s="158"/>
      <c r="SJ376" s="158"/>
      <c r="SK376" s="158"/>
      <c r="SL376" s="158"/>
      <c r="SM376" s="158"/>
      <c r="SN376" s="158"/>
      <c r="SO376" s="158"/>
      <c r="SP376" s="158"/>
      <c r="SQ376" s="158"/>
      <c r="SR376" s="158"/>
      <c r="SS376" s="158"/>
      <c r="ST376" s="158"/>
      <c r="SU376" s="158"/>
      <c r="SV376" s="158"/>
      <c r="SW376" s="158"/>
      <c r="SX376" s="158"/>
      <c r="SY376" s="158"/>
      <c r="SZ376" s="158"/>
      <c r="TA376" s="158"/>
      <c r="TB376" s="158"/>
      <c r="TC376" s="158"/>
      <c r="TD376" s="158"/>
      <c r="TE376" s="158"/>
      <c r="TF376" s="158"/>
      <c r="TG376" s="158"/>
      <c r="TH376" s="158"/>
      <c r="TI376" s="158"/>
      <c r="TJ376" s="158"/>
      <c r="TK376" s="158"/>
      <c r="TL376" s="158"/>
      <c r="TM376" s="158"/>
      <c r="TN376" s="158"/>
      <c r="TO376" s="158"/>
      <c r="TP376" s="158"/>
      <c r="TQ376" s="158"/>
      <c r="TR376" s="158"/>
      <c r="TS376" s="158"/>
      <c r="TT376" s="158"/>
      <c r="TU376" s="158"/>
      <c r="TV376" s="158"/>
      <c r="TW376" s="158"/>
      <c r="TX376" s="158"/>
      <c r="TY376" s="158"/>
      <c r="TZ376" s="158"/>
      <c r="UA376" s="158"/>
      <c r="UB376" s="158"/>
      <c r="UC376" s="158"/>
      <c r="UD376" s="158"/>
      <c r="UE376" s="158"/>
      <c r="UF376" s="158"/>
      <c r="UG376" s="158"/>
      <c r="UH376" s="158"/>
      <c r="UI376" s="158"/>
      <c r="UJ376" s="158"/>
      <c r="UK376" s="158"/>
      <c r="UL376" s="158"/>
      <c r="UM376" s="158"/>
      <c r="UN376" s="158"/>
      <c r="UO376" s="158"/>
      <c r="UP376" s="158"/>
      <c r="UQ376" s="158"/>
      <c r="UR376" s="158"/>
      <c r="US376" s="158"/>
      <c r="UT376" s="158"/>
      <c r="UU376" s="158"/>
      <c r="UV376" s="158"/>
      <c r="UW376" s="158"/>
      <c r="UX376" s="158"/>
      <c r="UY376" s="158"/>
      <c r="UZ376" s="158"/>
      <c r="VA376" s="158"/>
      <c r="VB376" s="158"/>
      <c r="VC376" s="158"/>
      <c r="VD376" s="158"/>
      <c r="VE376" s="158"/>
      <c r="VF376" s="158"/>
      <c r="VG376" s="158"/>
      <c r="VH376" s="158"/>
      <c r="VI376" s="158"/>
      <c r="VJ376" s="158"/>
      <c r="VK376" s="158"/>
      <c r="VL376" s="158"/>
      <c r="VM376" s="158"/>
      <c r="VN376" s="158"/>
      <c r="VO376" s="158"/>
      <c r="VP376" s="158"/>
      <c r="VQ376" s="158"/>
      <c r="VR376" s="158"/>
      <c r="VS376" s="158"/>
      <c r="VT376" s="158"/>
      <c r="VU376" s="158"/>
      <c r="VV376" s="158"/>
      <c r="VW376" s="158"/>
      <c r="VX376" s="158"/>
      <c r="VY376" s="158"/>
      <c r="VZ376" s="158"/>
      <c r="WA376" s="158"/>
      <c r="WB376" s="158"/>
      <c r="WC376" s="158"/>
      <c r="WD376" s="158"/>
      <c r="WE376" s="158"/>
      <c r="WF376" s="158"/>
      <c r="WG376" s="158"/>
      <c r="WH376" s="158"/>
      <c r="WI376" s="158"/>
      <c r="WJ376" s="158"/>
      <c r="WK376" s="158"/>
      <c r="WL376" s="158"/>
      <c r="WM376" s="158"/>
      <c r="WN376" s="158"/>
      <c r="WO376" s="158"/>
      <c r="WP376" s="158"/>
      <c r="WQ376" s="158"/>
      <c r="WR376" s="158"/>
      <c r="WS376" s="158"/>
      <c r="WT376" s="158"/>
      <c r="WU376" s="158"/>
      <c r="WV376" s="158"/>
      <c r="WW376" s="158"/>
      <c r="WX376" s="158"/>
      <c r="WY376" s="158"/>
      <c r="WZ376" s="158"/>
      <c r="XA376" s="158"/>
      <c r="XB376" s="158"/>
      <c r="XC376" s="158"/>
      <c r="XD376" s="158"/>
      <c r="XE376" s="158"/>
      <c r="XF376" s="158"/>
      <c r="XG376" s="158"/>
      <c r="XH376" s="158"/>
      <c r="XI376" s="158"/>
      <c r="XJ376" s="158"/>
      <c r="XK376" s="158"/>
      <c r="XL376" s="158"/>
      <c r="XM376" s="158"/>
      <c r="XN376" s="158"/>
      <c r="XO376" s="158"/>
      <c r="XP376" s="158"/>
      <c r="XQ376" s="158"/>
      <c r="XR376" s="158"/>
      <c r="XS376" s="158"/>
      <c r="XT376" s="158"/>
      <c r="XU376" s="158"/>
      <c r="XV376" s="158"/>
      <c r="XW376" s="158"/>
      <c r="XX376" s="158"/>
      <c r="XY376" s="158"/>
      <c r="XZ376" s="158"/>
      <c r="YA376" s="158"/>
      <c r="YB376" s="158"/>
      <c r="YC376" s="158"/>
      <c r="YD376" s="158"/>
      <c r="YE376" s="158"/>
      <c r="YF376" s="158"/>
      <c r="YG376" s="158"/>
      <c r="YH376" s="158"/>
      <c r="YI376" s="158"/>
      <c r="YJ376" s="158"/>
      <c r="YK376" s="158"/>
      <c r="YL376" s="158"/>
      <c r="YM376" s="158"/>
      <c r="YN376" s="158"/>
      <c r="YO376" s="158"/>
      <c r="YP376" s="158"/>
      <c r="YQ376" s="158"/>
      <c r="YR376" s="158"/>
      <c r="YS376" s="158"/>
      <c r="YT376" s="158"/>
      <c r="YU376" s="158"/>
      <c r="YV376" s="158"/>
      <c r="YW376" s="158"/>
      <c r="YX376" s="158"/>
      <c r="YY376" s="158"/>
      <c r="YZ376" s="158"/>
      <c r="ZA376" s="158"/>
      <c r="ZB376" s="158"/>
      <c r="ZC376" s="158"/>
      <c r="ZD376" s="158"/>
      <c r="ZE376" s="158"/>
      <c r="ZF376" s="158"/>
      <c r="ZG376" s="158"/>
      <c r="ZH376" s="158"/>
      <c r="ZI376" s="158"/>
      <c r="ZJ376" s="158"/>
      <c r="ZK376" s="158"/>
      <c r="ZL376" s="158"/>
      <c r="ZM376" s="158"/>
      <c r="ZN376" s="158"/>
      <c r="ZO376" s="158"/>
      <c r="ZP376" s="158"/>
      <c r="ZQ376" s="158"/>
      <c r="ZR376" s="158"/>
      <c r="ZS376" s="158"/>
      <c r="ZT376" s="158"/>
      <c r="ZU376" s="158"/>
      <c r="ZV376" s="158"/>
      <c r="ZW376" s="158"/>
      <c r="ZX376" s="158"/>
      <c r="ZY376" s="158"/>
      <c r="ZZ376" s="158"/>
      <c r="AAA376" s="158"/>
      <c r="AAB376" s="158"/>
      <c r="AAC376" s="158"/>
      <c r="AAD376" s="158"/>
      <c r="AAE376" s="158"/>
      <c r="AAF376" s="158"/>
      <c r="AAG376" s="158"/>
      <c r="AAH376" s="158"/>
      <c r="AAI376" s="158"/>
      <c r="AAJ376" s="158"/>
      <c r="AAK376" s="158"/>
      <c r="AAL376" s="158"/>
      <c r="AAM376" s="158"/>
      <c r="AAN376" s="158"/>
      <c r="AAO376" s="158"/>
      <c r="AAP376" s="158"/>
      <c r="AAQ376" s="158"/>
      <c r="AAR376" s="158"/>
      <c r="AAS376" s="158"/>
      <c r="AAT376" s="158"/>
      <c r="AAU376" s="158"/>
      <c r="AAV376" s="158"/>
      <c r="AAW376" s="158"/>
      <c r="AAX376" s="158"/>
      <c r="AAY376" s="158"/>
      <c r="AAZ376" s="158"/>
      <c r="ABA376" s="158"/>
      <c r="ABB376" s="158"/>
      <c r="ABC376" s="158"/>
      <c r="ABD376" s="158"/>
      <c r="ABE376" s="158"/>
      <c r="ABF376" s="158"/>
      <c r="ABG376" s="158"/>
      <c r="ABH376" s="158"/>
      <c r="ABI376" s="158"/>
      <c r="ABJ376" s="158"/>
      <c r="ABK376" s="158"/>
      <c r="ABL376" s="158"/>
      <c r="ABM376" s="158"/>
      <c r="ABN376" s="158"/>
      <c r="ABO376" s="158"/>
      <c r="ABP376" s="158"/>
      <c r="ABQ376" s="158"/>
      <c r="ABR376" s="158"/>
      <c r="ABS376" s="158"/>
      <c r="ABT376" s="158"/>
      <c r="ABU376" s="158"/>
      <c r="ABV376" s="158"/>
      <c r="ABW376" s="158"/>
      <c r="ABX376" s="158"/>
      <c r="ABY376" s="158"/>
      <c r="ABZ376" s="158"/>
      <c r="ACA376" s="158"/>
      <c r="ACB376" s="158"/>
      <c r="ACC376" s="158"/>
      <c r="ACD376" s="158"/>
      <c r="ACE376" s="158"/>
      <c r="ACF376" s="158"/>
      <c r="ACG376" s="158"/>
      <c r="ACH376" s="158"/>
      <c r="ACI376" s="158"/>
      <c r="ACJ376" s="158"/>
      <c r="ACK376" s="158"/>
      <c r="ACL376" s="158"/>
      <c r="ACM376" s="158"/>
      <c r="ACN376" s="158"/>
      <c r="ACO376" s="158"/>
      <c r="ACP376" s="158"/>
      <c r="ACQ376" s="158"/>
      <c r="ACR376" s="158"/>
      <c r="ACS376" s="158"/>
      <c r="ACT376" s="158"/>
      <c r="ACU376" s="158"/>
      <c r="ACV376" s="158"/>
      <c r="ACW376" s="158"/>
      <c r="ACX376" s="158"/>
      <c r="ACY376" s="158"/>
      <c r="ACZ376" s="158"/>
      <c r="ADA376" s="158"/>
      <c r="ADB376" s="158"/>
      <c r="ADC376" s="158"/>
      <c r="ADD376" s="158"/>
      <c r="ADE376" s="158"/>
      <c r="ADF376" s="158"/>
      <c r="ADG376" s="158"/>
      <c r="ADH376" s="158"/>
      <c r="ADI376" s="158"/>
      <c r="ADJ376" s="158"/>
      <c r="ADK376" s="158"/>
      <c r="ADL376" s="158"/>
      <c r="ADM376" s="158"/>
      <c r="ADN376" s="158"/>
      <c r="ADO376" s="158"/>
      <c r="ADP376" s="158"/>
      <c r="ADQ376" s="158"/>
      <c r="ADR376" s="158"/>
      <c r="ADS376" s="158"/>
      <c r="ADT376" s="158"/>
      <c r="ADU376" s="158"/>
      <c r="ADV376" s="158"/>
      <c r="ADW376" s="158"/>
      <c r="ADX376" s="158"/>
      <c r="ADY376" s="158"/>
      <c r="ADZ376" s="158"/>
      <c r="AEA376" s="158"/>
      <c r="AEB376" s="158"/>
      <c r="AEC376" s="158"/>
      <c r="AED376" s="158"/>
      <c r="AEE376" s="158"/>
      <c r="AEF376" s="158"/>
      <c r="AEG376" s="158"/>
      <c r="AEH376" s="158"/>
      <c r="AEI376" s="158"/>
      <c r="AEJ376" s="158"/>
      <c r="AEK376" s="158"/>
      <c r="AEL376" s="158"/>
      <c r="AEM376" s="158"/>
      <c r="AEN376" s="158"/>
      <c r="AEO376" s="158"/>
      <c r="AEP376" s="158"/>
      <c r="AEQ376" s="158"/>
      <c r="AER376" s="158"/>
      <c r="AES376" s="158"/>
      <c r="AET376" s="158"/>
      <c r="AEU376" s="158"/>
      <c r="AEV376" s="158"/>
      <c r="AEW376" s="158"/>
      <c r="AEX376" s="158"/>
      <c r="AEY376" s="158"/>
      <c r="AEZ376" s="158"/>
      <c r="AFA376" s="158"/>
      <c r="AFB376" s="158"/>
      <c r="AFC376" s="158"/>
      <c r="AFD376" s="158"/>
      <c r="AFE376" s="158"/>
      <c r="AFF376" s="158"/>
      <c r="AFG376" s="158"/>
      <c r="AFH376" s="158"/>
      <c r="AFI376" s="158"/>
      <c r="AFJ376" s="158"/>
      <c r="AFK376" s="158"/>
      <c r="AFL376" s="158"/>
      <c r="AFM376" s="158"/>
      <c r="AFN376" s="158"/>
      <c r="AFO376" s="158"/>
      <c r="AFP376" s="158"/>
      <c r="AFQ376" s="158"/>
      <c r="AFR376" s="158"/>
      <c r="AFS376" s="158"/>
      <c r="AFT376" s="158"/>
      <c r="AFU376" s="158"/>
      <c r="AFV376" s="158"/>
      <c r="AFW376" s="158"/>
      <c r="AFX376" s="158"/>
      <c r="AFY376" s="158"/>
      <c r="AFZ376" s="158"/>
      <c r="AGA376" s="158"/>
      <c r="AGB376" s="158"/>
      <c r="AGC376" s="158"/>
      <c r="AGD376" s="158"/>
      <c r="AGE376" s="158"/>
      <c r="AGF376" s="158"/>
      <c r="AGG376" s="158"/>
      <c r="AGH376" s="158"/>
      <c r="AGI376" s="158"/>
      <c r="AGJ376" s="158"/>
      <c r="AGK376" s="158"/>
      <c r="AGL376" s="158"/>
      <c r="AGM376" s="158"/>
      <c r="AGN376" s="158"/>
      <c r="AGO376" s="158"/>
      <c r="AGP376" s="158"/>
      <c r="AGQ376" s="158"/>
      <c r="AGR376" s="158"/>
      <c r="AGS376" s="158"/>
      <c r="AGT376" s="158"/>
      <c r="AGU376" s="158"/>
      <c r="AGV376" s="158"/>
      <c r="AGW376" s="158"/>
      <c r="AGX376" s="158"/>
      <c r="AGY376" s="158"/>
      <c r="AGZ376" s="158"/>
      <c r="AHA376" s="158"/>
      <c r="AHB376" s="158"/>
      <c r="AHC376" s="158"/>
      <c r="AHD376" s="158"/>
      <c r="AHE376" s="158"/>
      <c r="AHF376" s="158"/>
      <c r="AHG376" s="158"/>
      <c r="AHH376" s="158"/>
      <c r="AHI376" s="158"/>
      <c r="AHJ376" s="158"/>
      <c r="AHK376" s="158"/>
      <c r="AHL376" s="158"/>
      <c r="AHM376" s="158"/>
      <c r="AHN376" s="158"/>
      <c r="AHO376" s="158"/>
      <c r="AHP376" s="158"/>
      <c r="AHQ376" s="158"/>
      <c r="AHR376" s="158"/>
      <c r="AHS376" s="158"/>
      <c r="AHT376" s="158"/>
      <c r="AHU376" s="158"/>
      <c r="AHV376" s="158"/>
      <c r="AHW376" s="158"/>
      <c r="AHX376" s="158"/>
      <c r="AHY376" s="158"/>
      <c r="AHZ376" s="158"/>
      <c r="AIA376" s="158"/>
      <c r="AIB376" s="158"/>
      <c r="AIC376" s="158"/>
      <c r="AID376" s="158"/>
      <c r="AIE376" s="158"/>
      <c r="AIF376" s="158"/>
      <c r="AIG376" s="158"/>
      <c r="AIH376" s="158"/>
      <c r="AII376" s="158"/>
      <c r="AIJ376" s="158"/>
      <c r="AIK376" s="158"/>
      <c r="AIL376" s="158"/>
      <c r="AIM376" s="158"/>
      <c r="AIN376" s="158"/>
      <c r="AIO376" s="158"/>
      <c r="AIP376" s="158"/>
      <c r="AIQ376" s="158"/>
      <c r="AIR376" s="158"/>
      <c r="AIS376" s="158"/>
      <c r="AIT376" s="158"/>
      <c r="AIU376" s="158"/>
      <c r="AIV376" s="158"/>
      <c r="AIW376" s="158"/>
      <c r="AIX376" s="158"/>
      <c r="AIY376" s="158"/>
      <c r="AIZ376" s="158"/>
      <c r="AJA376" s="158"/>
      <c r="AJB376" s="158"/>
      <c r="AJC376" s="158"/>
      <c r="AJD376" s="158"/>
      <c r="AJE376" s="158"/>
      <c r="AJF376" s="158"/>
      <c r="AJG376" s="158"/>
      <c r="AJH376" s="158"/>
      <c r="AJI376" s="158"/>
      <c r="AJJ376" s="158"/>
      <c r="AJK376" s="158"/>
      <c r="AJL376" s="158"/>
      <c r="AJM376" s="158"/>
      <c r="AJN376" s="158"/>
      <c r="AJO376" s="158"/>
      <c r="AJP376" s="158"/>
      <c r="AJQ376" s="158"/>
      <c r="AJR376" s="158"/>
      <c r="AJS376" s="158"/>
      <c r="AJT376" s="158"/>
      <c r="AJU376" s="158"/>
      <c r="AJV376" s="158"/>
      <c r="AJW376" s="158"/>
      <c r="AJX376" s="158"/>
      <c r="AJY376" s="158"/>
      <c r="AJZ376" s="158"/>
      <c r="AKA376" s="158"/>
      <c r="AKB376" s="158"/>
      <c r="AKC376" s="158"/>
      <c r="AKD376" s="158"/>
      <c r="AKE376" s="158"/>
      <c r="AKF376" s="158"/>
      <c r="AKG376" s="158"/>
      <c r="AKH376" s="158"/>
      <c r="AKI376" s="158"/>
      <c r="AKJ376" s="158"/>
      <c r="AKK376" s="158"/>
      <c r="AKL376" s="158"/>
      <c r="AKM376" s="158"/>
      <c r="AKN376" s="158"/>
      <c r="AKO376" s="158"/>
      <c r="AKP376" s="158"/>
      <c r="AKQ376" s="158"/>
      <c r="AKR376" s="158"/>
      <c r="AKS376" s="158"/>
      <c r="AKT376" s="158"/>
      <c r="AKU376" s="158"/>
      <c r="AKV376" s="158"/>
      <c r="AKW376" s="158"/>
      <c r="AKX376" s="158"/>
      <c r="AKY376" s="158"/>
      <c r="AKZ376" s="158"/>
      <c r="ALA376" s="158"/>
      <c r="ALB376" s="158"/>
      <c r="ALC376" s="158"/>
      <c r="ALD376" s="158"/>
      <c r="ALE376" s="158"/>
      <c r="ALF376" s="158"/>
      <c r="ALG376" s="158"/>
      <c r="ALH376" s="158"/>
      <c r="ALI376" s="158"/>
      <c r="ALJ376" s="158"/>
      <c r="ALK376" s="158"/>
      <c r="ALL376" s="158"/>
      <c r="ALM376" s="158"/>
      <c r="ALN376" s="158"/>
      <c r="ALO376" s="158"/>
    </row>
    <row r="377" s="159" customFormat="true" ht="32.8" hidden="true" customHeight="false" outlineLevel="0" collapsed="false">
      <c r="A377" s="147"/>
      <c r="B377" s="148"/>
      <c r="C377" s="149" t="s">
        <v>146</v>
      </c>
      <c r="D377" s="149" t="n">
        <v>925</v>
      </c>
      <c r="E377" s="151" t="s">
        <v>56</v>
      </c>
      <c r="F377" s="151" t="s">
        <v>16</v>
      </c>
      <c r="G377" s="152" t="n">
        <v>5810009020</v>
      </c>
      <c r="H377" s="162" t="n">
        <v>600</v>
      </c>
      <c r="I377" s="154" t="n">
        <f aca="false">SUM(J377:P377)</f>
        <v>0</v>
      </c>
      <c r="J377" s="154"/>
      <c r="K377" s="155"/>
      <c r="L377" s="155"/>
      <c r="M377" s="155"/>
      <c r="N377" s="155"/>
      <c r="O377" s="155"/>
      <c r="P377" s="156"/>
      <c r="Q377" s="157"/>
      <c r="R377" s="157"/>
      <c r="S377" s="157"/>
      <c r="T377" s="157"/>
      <c r="U377" s="157"/>
      <c r="V377" s="157"/>
      <c r="W377" s="157"/>
      <c r="X377" s="157"/>
      <c r="Y377" s="157"/>
      <c r="Z377" s="157"/>
      <c r="AA377" s="157"/>
      <c r="AB377" s="157"/>
      <c r="AC377" s="157"/>
      <c r="AD377" s="157"/>
      <c r="AE377" s="157"/>
      <c r="AF377" s="157"/>
      <c r="AG377" s="157"/>
      <c r="AH377" s="157"/>
      <c r="AI377" s="157"/>
      <c r="AJ377" s="157"/>
      <c r="AK377" s="157"/>
      <c r="AL377" s="157"/>
      <c r="AM377" s="157"/>
      <c r="AN377" s="157"/>
      <c r="AO377" s="157"/>
      <c r="AP377" s="157"/>
      <c r="AQ377" s="157"/>
      <c r="AR377" s="157"/>
      <c r="AS377" s="157"/>
      <c r="AT377" s="157"/>
      <c r="AU377" s="157"/>
      <c r="AV377" s="157"/>
      <c r="AW377" s="157"/>
      <c r="AX377" s="157"/>
      <c r="AY377" s="157"/>
      <c r="AZ377" s="157"/>
      <c r="BA377" s="157"/>
      <c r="BB377" s="157"/>
      <c r="BC377" s="157"/>
      <c r="BD377" s="157"/>
      <c r="BE377" s="157"/>
      <c r="BF377" s="157"/>
      <c r="BG377" s="157"/>
      <c r="BH377" s="157"/>
      <c r="BI377" s="157"/>
      <c r="BJ377" s="157"/>
      <c r="BK377" s="157"/>
      <c r="BL377" s="157"/>
      <c r="BM377" s="157"/>
      <c r="BN377" s="157"/>
      <c r="BO377" s="157"/>
      <c r="BP377" s="157"/>
      <c r="BQ377" s="157"/>
      <c r="BR377" s="157"/>
      <c r="BS377" s="157"/>
      <c r="BT377" s="157"/>
      <c r="BU377" s="157"/>
      <c r="BV377" s="157"/>
      <c r="BW377" s="157"/>
      <c r="BX377" s="157"/>
      <c r="BY377" s="157"/>
      <c r="BZ377" s="157"/>
      <c r="CA377" s="157"/>
      <c r="CB377" s="157"/>
      <c r="CC377" s="157"/>
      <c r="CD377" s="157"/>
      <c r="CE377" s="157"/>
      <c r="CF377" s="157"/>
      <c r="CG377" s="157"/>
      <c r="CH377" s="157"/>
      <c r="CI377" s="157"/>
      <c r="CJ377" s="157"/>
      <c r="CK377" s="157"/>
      <c r="CL377" s="157"/>
      <c r="CM377" s="157"/>
      <c r="CN377" s="157"/>
      <c r="CO377" s="157"/>
      <c r="CP377" s="157"/>
      <c r="CQ377" s="157"/>
      <c r="CR377" s="157"/>
      <c r="CS377" s="157"/>
      <c r="CT377" s="157"/>
      <c r="CU377" s="157"/>
      <c r="CV377" s="157"/>
      <c r="CW377" s="157"/>
      <c r="CX377" s="157"/>
      <c r="CY377" s="157"/>
      <c r="CZ377" s="157"/>
      <c r="DA377" s="157"/>
      <c r="DB377" s="157"/>
      <c r="DC377" s="157"/>
      <c r="DD377" s="157"/>
      <c r="DE377" s="157"/>
      <c r="DF377" s="157"/>
      <c r="DG377" s="157"/>
      <c r="DH377" s="157"/>
      <c r="DI377" s="157"/>
      <c r="DJ377" s="157"/>
      <c r="DK377" s="157"/>
      <c r="DL377" s="157"/>
      <c r="DM377" s="157"/>
      <c r="DN377" s="157"/>
      <c r="DO377" s="157"/>
      <c r="DP377" s="157"/>
      <c r="DQ377" s="157"/>
      <c r="DR377" s="157"/>
      <c r="DS377" s="157"/>
      <c r="DT377" s="157"/>
      <c r="DU377" s="157"/>
      <c r="DV377" s="157"/>
      <c r="DW377" s="157"/>
      <c r="DX377" s="157"/>
      <c r="DY377" s="157"/>
      <c r="DZ377" s="157"/>
      <c r="EA377" s="157"/>
      <c r="EB377" s="157"/>
      <c r="EC377" s="157"/>
      <c r="ED377" s="157"/>
      <c r="EE377" s="157"/>
      <c r="EF377" s="157"/>
      <c r="EG377" s="157"/>
      <c r="EH377" s="157"/>
      <c r="EI377" s="157"/>
      <c r="EJ377" s="157"/>
      <c r="EK377" s="157"/>
      <c r="EL377" s="157"/>
      <c r="EM377" s="157"/>
      <c r="EN377" s="157"/>
      <c r="EO377" s="157"/>
      <c r="EP377" s="157"/>
      <c r="EQ377" s="157"/>
      <c r="ER377" s="157"/>
      <c r="ES377" s="157"/>
      <c r="ET377" s="157"/>
      <c r="EU377" s="157"/>
      <c r="EV377" s="157"/>
      <c r="EW377" s="157"/>
      <c r="EX377" s="157"/>
      <c r="EY377" s="157"/>
      <c r="EZ377" s="157"/>
      <c r="FA377" s="157"/>
      <c r="FB377" s="157"/>
      <c r="FC377" s="157"/>
      <c r="FD377" s="157"/>
      <c r="FE377" s="157"/>
      <c r="FF377" s="157"/>
      <c r="FG377" s="157"/>
      <c r="FH377" s="157"/>
      <c r="FI377" s="157"/>
      <c r="FJ377" s="157"/>
      <c r="FK377" s="157"/>
      <c r="FL377" s="157"/>
      <c r="FM377" s="157"/>
      <c r="FN377" s="157"/>
      <c r="FO377" s="157"/>
      <c r="FP377" s="157"/>
      <c r="FQ377" s="157"/>
      <c r="FR377" s="157"/>
      <c r="FS377" s="157"/>
      <c r="FT377" s="157"/>
      <c r="FU377" s="157"/>
      <c r="FV377" s="157"/>
      <c r="FW377" s="157"/>
      <c r="FX377" s="157"/>
      <c r="FY377" s="157"/>
      <c r="FZ377" s="157"/>
      <c r="GA377" s="157"/>
      <c r="GB377" s="157"/>
      <c r="GC377" s="157"/>
      <c r="GD377" s="157"/>
      <c r="GE377" s="157"/>
      <c r="GF377" s="157"/>
      <c r="GG377" s="157"/>
      <c r="GH377" s="157"/>
      <c r="GI377" s="157"/>
      <c r="GJ377" s="157"/>
      <c r="GK377" s="157"/>
      <c r="GL377" s="157"/>
      <c r="GM377" s="157"/>
      <c r="GN377" s="157"/>
      <c r="GO377" s="157"/>
      <c r="GP377" s="157"/>
      <c r="GQ377" s="157"/>
      <c r="GR377" s="157"/>
      <c r="GS377" s="157"/>
      <c r="GT377" s="157"/>
      <c r="GU377" s="157"/>
      <c r="GV377" s="157"/>
      <c r="GW377" s="157"/>
      <c r="GX377" s="157"/>
      <c r="GY377" s="157"/>
      <c r="GZ377" s="157"/>
      <c r="HA377" s="157"/>
      <c r="HB377" s="157"/>
      <c r="HC377" s="157"/>
      <c r="HD377" s="157"/>
      <c r="HE377" s="157"/>
      <c r="HF377" s="157"/>
      <c r="HG377" s="157"/>
      <c r="HH377" s="157"/>
      <c r="HI377" s="157"/>
      <c r="HJ377" s="157"/>
      <c r="HK377" s="157"/>
      <c r="HL377" s="157"/>
      <c r="HM377" s="157"/>
      <c r="HN377" s="157"/>
      <c r="HO377" s="157"/>
      <c r="HP377" s="157"/>
      <c r="HQ377" s="157"/>
      <c r="HR377" s="157"/>
      <c r="HS377" s="157"/>
      <c r="HT377" s="157"/>
      <c r="HU377" s="157"/>
      <c r="HV377" s="157"/>
      <c r="HW377" s="157"/>
      <c r="HX377" s="157"/>
      <c r="HY377" s="157"/>
      <c r="HZ377" s="157"/>
      <c r="IA377" s="157"/>
      <c r="IB377" s="157"/>
      <c r="IC377" s="157"/>
      <c r="ID377" s="158"/>
      <c r="IE377" s="158"/>
      <c r="IF377" s="158"/>
      <c r="IG377" s="158"/>
      <c r="IH377" s="158"/>
      <c r="II377" s="158"/>
      <c r="IJ377" s="158"/>
      <c r="IK377" s="158"/>
      <c r="IL377" s="158"/>
      <c r="IM377" s="158"/>
      <c r="IN377" s="158"/>
      <c r="IO377" s="158"/>
      <c r="IP377" s="158"/>
      <c r="IQ377" s="158"/>
      <c r="IR377" s="158"/>
      <c r="IS377" s="158"/>
      <c r="IT377" s="158"/>
      <c r="IU377" s="158"/>
      <c r="IV377" s="158"/>
      <c r="IW377" s="158"/>
      <c r="IX377" s="158"/>
      <c r="IY377" s="158"/>
      <c r="IZ377" s="158"/>
      <c r="JA377" s="158"/>
      <c r="JB377" s="158"/>
      <c r="JC377" s="158"/>
      <c r="JD377" s="158"/>
      <c r="JE377" s="158"/>
      <c r="JF377" s="158"/>
      <c r="JG377" s="158"/>
      <c r="JH377" s="158"/>
      <c r="JI377" s="158"/>
      <c r="JJ377" s="158"/>
      <c r="JK377" s="158"/>
      <c r="JL377" s="158"/>
      <c r="JM377" s="158"/>
      <c r="JN377" s="158"/>
      <c r="JO377" s="158"/>
      <c r="JP377" s="158"/>
      <c r="JQ377" s="158"/>
      <c r="JR377" s="158"/>
      <c r="JS377" s="158"/>
      <c r="JT377" s="158"/>
      <c r="JU377" s="158"/>
      <c r="JV377" s="158"/>
      <c r="JW377" s="158"/>
      <c r="JX377" s="158"/>
      <c r="JY377" s="158"/>
      <c r="JZ377" s="158"/>
      <c r="KA377" s="158"/>
      <c r="KB377" s="158"/>
      <c r="KC377" s="158"/>
      <c r="KD377" s="158"/>
      <c r="KE377" s="158"/>
      <c r="KF377" s="158"/>
      <c r="KG377" s="158"/>
      <c r="KH377" s="158"/>
      <c r="KI377" s="158"/>
      <c r="KJ377" s="158"/>
      <c r="KK377" s="158"/>
      <c r="KL377" s="158"/>
      <c r="KM377" s="158"/>
      <c r="KN377" s="158"/>
      <c r="KO377" s="158"/>
      <c r="KP377" s="158"/>
      <c r="KQ377" s="158"/>
      <c r="KR377" s="158"/>
      <c r="KS377" s="158"/>
      <c r="KT377" s="158"/>
      <c r="KU377" s="158"/>
      <c r="KV377" s="158"/>
      <c r="KW377" s="158"/>
      <c r="KX377" s="158"/>
      <c r="KY377" s="158"/>
      <c r="KZ377" s="158"/>
      <c r="LA377" s="158"/>
      <c r="LB377" s="158"/>
      <c r="LC377" s="158"/>
      <c r="LD377" s="158"/>
      <c r="LE377" s="158"/>
      <c r="LF377" s="158"/>
      <c r="LG377" s="158"/>
      <c r="LH377" s="158"/>
      <c r="LI377" s="158"/>
      <c r="LJ377" s="158"/>
      <c r="LK377" s="158"/>
      <c r="LL377" s="158"/>
      <c r="LM377" s="158"/>
      <c r="LN377" s="158"/>
      <c r="LO377" s="158"/>
      <c r="LP377" s="158"/>
      <c r="LQ377" s="158"/>
      <c r="LR377" s="158"/>
      <c r="LS377" s="158"/>
      <c r="LT377" s="158"/>
      <c r="LU377" s="158"/>
      <c r="LV377" s="158"/>
      <c r="LW377" s="158"/>
      <c r="LX377" s="158"/>
      <c r="LY377" s="158"/>
      <c r="LZ377" s="158"/>
      <c r="MA377" s="158"/>
      <c r="MB377" s="158"/>
      <c r="MC377" s="158"/>
      <c r="MD377" s="158"/>
      <c r="ME377" s="158"/>
      <c r="MF377" s="158"/>
      <c r="MG377" s="158"/>
      <c r="MH377" s="158"/>
      <c r="MI377" s="158"/>
      <c r="MJ377" s="158"/>
      <c r="MK377" s="158"/>
      <c r="ML377" s="158"/>
      <c r="MM377" s="158"/>
      <c r="MN377" s="158"/>
      <c r="MO377" s="158"/>
      <c r="MP377" s="158"/>
      <c r="MQ377" s="158"/>
      <c r="MR377" s="158"/>
      <c r="MS377" s="158"/>
      <c r="MT377" s="158"/>
      <c r="MU377" s="158"/>
      <c r="MV377" s="158"/>
      <c r="MW377" s="158"/>
      <c r="MX377" s="158"/>
      <c r="MY377" s="158"/>
      <c r="MZ377" s="158"/>
      <c r="NA377" s="158"/>
      <c r="NB377" s="158"/>
      <c r="NC377" s="158"/>
      <c r="ND377" s="158"/>
      <c r="NE377" s="158"/>
      <c r="NF377" s="158"/>
      <c r="NG377" s="158"/>
      <c r="NH377" s="158"/>
      <c r="NI377" s="158"/>
      <c r="NJ377" s="158"/>
      <c r="NK377" s="158"/>
      <c r="NL377" s="158"/>
      <c r="NM377" s="158"/>
      <c r="NN377" s="158"/>
      <c r="NO377" s="158"/>
      <c r="NP377" s="158"/>
      <c r="NQ377" s="158"/>
      <c r="NR377" s="158"/>
      <c r="NS377" s="158"/>
      <c r="NT377" s="158"/>
      <c r="NU377" s="158"/>
      <c r="NV377" s="158"/>
      <c r="NW377" s="158"/>
      <c r="NX377" s="158"/>
      <c r="NY377" s="158"/>
      <c r="NZ377" s="158"/>
      <c r="OA377" s="158"/>
      <c r="OB377" s="158"/>
      <c r="OC377" s="158"/>
      <c r="OD377" s="158"/>
      <c r="OE377" s="158"/>
      <c r="OF377" s="158"/>
      <c r="OG377" s="158"/>
      <c r="OH377" s="158"/>
      <c r="OI377" s="158"/>
      <c r="OJ377" s="158"/>
      <c r="OK377" s="158"/>
      <c r="OL377" s="158"/>
      <c r="OM377" s="158"/>
      <c r="ON377" s="158"/>
      <c r="OO377" s="158"/>
      <c r="OP377" s="158"/>
      <c r="OQ377" s="158"/>
      <c r="OR377" s="158"/>
      <c r="OS377" s="158"/>
      <c r="OT377" s="158"/>
      <c r="OU377" s="158"/>
      <c r="OV377" s="158"/>
      <c r="OW377" s="158"/>
      <c r="OX377" s="158"/>
      <c r="OY377" s="158"/>
      <c r="OZ377" s="158"/>
      <c r="PA377" s="158"/>
      <c r="PB377" s="158"/>
      <c r="PC377" s="158"/>
      <c r="PD377" s="158"/>
      <c r="PE377" s="158"/>
      <c r="PF377" s="158"/>
      <c r="PG377" s="158"/>
      <c r="PH377" s="158"/>
      <c r="PI377" s="158"/>
      <c r="PJ377" s="158"/>
      <c r="PK377" s="158"/>
      <c r="PL377" s="158"/>
      <c r="PM377" s="158"/>
      <c r="PN377" s="158"/>
      <c r="PO377" s="158"/>
      <c r="PP377" s="158"/>
      <c r="PQ377" s="158"/>
      <c r="PR377" s="158"/>
      <c r="PS377" s="158"/>
      <c r="PT377" s="158"/>
      <c r="PU377" s="158"/>
      <c r="PV377" s="158"/>
      <c r="PW377" s="158"/>
      <c r="PX377" s="158"/>
      <c r="PY377" s="158"/>
      <c r="PZ377" s="158"/>
      <c r="QA377" s="158"/>
      <c r="QB377" s="158"/>
      <c r="QC377" s="158"/>
      <c r="QD377" s="158"/>
      <c r="QE377" s="158"/>
      <c r="QF377" s="158"/>
      <c r="QG377" s="158"/>
      <c r="QH377" s="158"/>
      <c r="QI377" s="158"/>
      <c r="QJ377" s="158"/>
      <c r="QK377" s="158"/>
      <c r="QL377" s="158"/>
      <c r="QM377" s="158"/>
      <c r="QN377" s="158"/>
      <c r="QO377" s="158"/>
      <c r="QP377" s="158"/>
      <c r="QQ377" s="158"/>
      <c r="QR377" s="158"/>
      <c r="QS377" s="158"/>
      <c r="QT377" s="158"/>
      <c r="QU377" s="158"/>
      <c r="QV377" s="158"/>
      <c r="QW377" s="158"/>
      <c r="QX377" s="158"/>
      <c r="QY377" s="158"/>
      <c r="QZ377" s="158"/>
      <c r="RA377" s="158"/>
      <c r="RB377" s="158"/>
      <c r="RC377" s="158"/>
      <c r="RD377" s="158"/>
      <c r="RE377" s="158"/>
      <c r="RF377" s="158"/>
      <c r="RG377" s="158"/>
      <c r="RH377" s="158"/>
      <c r="RI377" s="158"/>
      <c r="RJ377" s="158"/>
      <c r="RK377" s="158"/>
      <c r="RL377" s="158"/>
      <c r="RM377" s="158"/>
      <c r="RN377" s="158"/>
      <c r="RO377" s="158"/>
      <c r="RP377" s="158"/>
      <c r="RQ377" s="158"/>
      <c r="RR377" s="158"/>
      <c r="RS377" s="158"/>
      <c r="RT377" s="158"/>
      <c r="RU377" s="158"/>
      <c r="RV377" s="158"/>
      <c r="RW377" s="158"/>
      <c r="RX377" s="158"/>
      <c r="RY377" s="158"/>
      <c r="RZ377" s="158"/>
      <c r="SA377" s="158"/>
      <c r="SB377" s="158"/>
      <c r="SC377" s="158"/>
      <c r="SD377" s="158"/>
      <c r="SE377" s="158"/>
      <c r="SF377" s="158"/>
      <c r="SG377" s="158"/>
      <c r="SH377" s="158"/>
      <c r="SI377" s="158"/>
      <c r="SJ377" s="158"/>
      <c r="SK377" s="158"/>
      <c r="SL377" s="158"/>
      <c r="SM377" s="158"/>
      <c r="SN377" s="158"/>
      <c r="SO377" s="158"/>
      <c r="SP377" s="158"/>
      <c r="SQ377" s="158"/>
      <c r="SR377" s="158"/>
      <c r="SS377" s="158"/>
      <c r="ST377" s="158"/>
      <c r="SU377" s="158"/>
      <c r="SV377" s="158"/>
      <c r="SW377" s="158"/>
      <c r="SX377" s="158"/>
      <c r="SY377" s="158"/>
      <c r="SZ377" s="158"/>
      <c r="TA377" s="158"/>
      <c r="TB377" s="158"/>
      <c r="TC377" s="158"/>
      <c r="TD377" s="158"/>
      <c r="TE377" s="158"/>
      <c r="TF377" s="158"/>
      <c r="TG377" s="158"/>
      <c r="TH377" s="158"/>
      <c r="TI377" s="158"/>
      <c r="TJ377" s="158"/>
      <c r="TK377" s="158"/>
      <c r="TL377" s="158"/>
      <c r="TM377" s="158"/>
      <c r="TN377" s="158"/>
      <c r="TO377" s="158"/>
      <c r="TP377" s="158"/>
      <c r="TQ377" s="158"/>
      <c r="TR377" s="158"/>
      <c r="TS377" s="158"/>
      <c r="TT377" s="158"/>
      <c r="TU377" s="158"/>
      <c r="TV377" s="158"/>
      <c r="TW377" s="158"/>
      <c r="TX377" s="158"/>
      <c r="TY377" s="158"/>
      <c r="TZ377" s="158"/>
      <c r="UA377" s="158"/>
      <c r="UB377" s="158"/>
      <c r="UC377" s="158"/>
      <c r="UD377" s="158"/>
      <c r="UE377" s="158"/>
      <c r="UF377" s="158"/>
      <c r="UG377" s="158"/>
      <c r="UH377" s="158"/>
      <c r="UI377" s="158"/>
      <c r="UJ377" s="158"/>
      <c r="UK377" s="158"/>
      <c r="UL377" s="158"/>
      <c r="UM377" s="158"/>
      <c r="UN377" s="158"/>
      <c r="UO377" s="158"/>
      <c r="UP377" s="158"/>
      <c r="UQ377" s="158"/>
      <c r="UR377" s="158"/>
      <c r="US377" s="158"/>
      <c r="UT377" s="158"/>
      <c r="UU377" s="158"/>
      <c r="UV377" s="158"/>
      <c r="UW377" s="158"/>
      <c r="UX377" s="158"/>
      <c r="UY377" s="158"/>
      <c r="UZ377" s="158"/>
      <c r="VA377" s="158"/>
      <c r="VB377" s="158"/>
      <c r="VC377" s="158"/>
      <c r="VD377" s="158"/>
      <c r="VE377" s="158"/>
      <c r="VF377" s="158"/>
      <c r="VG377" s="158"/>
      <c r="VH377" s="158"/>
      <c r="VI377" s="158"/>
      <c r="VJ377" s="158"/>
      <c r="VK377" s="158"/>
      <c r="VL377" s="158"/>
      <c r="VM377" s="158"/>
      <c r="VN377" s="158"/>
      <c r="VO377" s="158"/>
      <c r="VP377" s="158"/>
      <c r="VQ377" s="158"/>
      <c r="VR377" s="158"/>
      <c r="VS377" s="158"/>
      <c r="VT377" s="158"/>
      <c r="VU377" s="158"/>
      <c r="VV377" s="158"/>
      <c r="VW377" s="158"/>
      <c r="VX377" s="158"/>
      <c r="VY377" s="158"/>
      <c r="VZ377" s="158"/>
      <c r="WA377" s="158"/>
      <c r="WB377" s="158"/>
      <c r="WC377" s="158"/>
      <c r="WD377" s="158"/>
      <c r="WE377" s="158"/>
      <c r="WF377" s="158"/>
      <c r="WG377" s="158"/>
      <c r="WH377" s="158"/>
      <c r="WI377" s="158"/>
      <c r="WJ377" s="158"/>
      <c r="WK377" s="158"/>
      <c r="WL377" s="158"/>
      <c r="WM377" s="158"/>
      <c r="WN377" s="158"/>
      <c r="WO377" s="158"/>
      <c r="WP377" s="158"/>
      <c r="WQ377" s="158"/>
      <c r="WR377" s="158"/>
      <c r="WS377" s="158"/>
      <c r="WT377" s="158"/>
      <c r="WU377" s="158"/>
      <c r="WV377" s="158"/>
      <c r="WW377" s="158"/>
      <c r="WX377" s="158"/>
      <c r="WY377" s="158"/>
      <c r="WZ377" s="158"/>
      <c r="XA377" s="158"/>
      <c r="XB377" s="158"/>
      <c r="XC377" s="158"/>
      <c r="XD377" s="158"/>
      <c r="XE377" s="158"/>
      <c r="XF377" s="158"/>
      <c r="XG377" s="158"/>
      <c r="XH377" s="158"/>
      <c r="XI377" s="158"/>
      <c r="XJ377" s="158"/>
      <c r="XK377" s="158"/>
      <c r="XL377" s="158"/>
      <c r="XM377" s="158"/>
      <c r="XN377" s="158"/>
      <c r="XO377" s="158"/>
      <c r="XP377" s="158"/>
      <c r="XQ377" s="158"/>
      <c r="XR377" s="158"/>
      <c r="XS377" s="158"/>
      <c r="XT377" s="158"/>
      <c r="XU377" s="158"/>
      <c r="XV377" s="158"/>
      <c r="XW377" s="158"/>
      <c r="XX377" s="158"/>
      <c r="XY377" s="158"/>
      <c r="XZ377" s="158"/>
      <c r="YA377" s="158"/>
      <c r="YB377" s="158"/>
      <c r="YC377" s="158"/>
      <c r="YD377" s="158"/>
      <c r="YE377" s="158"/>
      <c r="YF377" s="158"/>
      <c r="YG377" s="158"/>
      <c r="YH377" s="158"/>
      <c r="YI377" s="158"/>
      <c r="YJ377" s="158"/>
      <c r="YK377" s="158"/>
      <c r="YL377" s="158"/>
      <c r="YM377" s="158"/>
      <c r="YN377" s="158"/>
      <c r="YO377" s="158"/>
      <c r="YP377" s="158"/>
      <c r="YQ377" s="158"/>
      <c r="YR377" s="158"/>
      <c r="YS377" s="158"/>
      <c r="YT377" s="158"/>
      <c r="YU377" s="158"/>
      <c r="YV377" s="158"/>
      <c r="YW377" s="158"/>
      <c r="YX377" s="158"/>
      <c r="YY377" s="158"/>
      <c r="YZ377" s="158"/>
      <c r="ZA377" s="158"/>
      <c r="ZB377" s="158"/>
      <c r="ZC377" s="158"/>
      <c r="ZD377" s="158"/>
      <c r="ZE377" s="158"/>
      <c r="ZF377" s="158"/>
      <c r="ZG377" s="158"/>
      <c r="ZH377" s="158"/>
      <c r="ZI377" s="158"/>
      <c r="ZJ377" s="158"/>
      <c r="ZK377" s="158"/>
      <c r="ZL377" s="158"/>
      <c r="ZM377" s="158"/>
      <c r="ZN377" s="158"/>
      <c r="ZO377" s="158"/>
      <c r="ZP377" s="158"/>
      <c r="ZQ377" s="158"/>
      <c r="ZR377" s="158"/>
      <c r="ZS377" s="158"/>
      <c r="ZT377" s="158"/>
      <c r="ZU377" s="158"/>
      <c r="ZV377" s="158"/>
      <c r="ZW377" s="158"/>
      <c r="ZX377" s="158"/>
      <c r="ZY377" s="158"/>
      <c r="ZZ377" s="158"/>
      <c r="AAA377" s="158"/>
      <c r="AAB377" s="158"/>
      <c r="AAC377" s="158"/>
      <c r="AAD377" s="158"/>
      <c r="AAE377" s="158"/>
      <c r="AAF377" s="158"/>
      <c r="AAG377" s="158"/>
      <c r="AAH377" s="158"/>
      <c r="AAI377" s="158"/>
      <c r="AAJ377" s="158"/>
      <c r="AAK377" s="158"/>
      <c r="AAL377" s="158"/>
      <c r="AAM377" s="158"/>
      <c r="AAN377" s="158"/>
      <c r="AAO377" s="158"/>
      <c r="AAP377" s="158"/>
      <c r="AAQ377" s="158"/>
      <c r="AAR377" s="158"/>
      <c r="AAS377" s="158"/>
      <c r="AAT377" s="158"/>
      <c r="AAU377" s="158"/>
      <c r="AAV377" s="158"/>
      <c r="AAW377" s="158"/>
      <c r="AAX377" s="158"/>
      <c r="AAY377" s="158"/>
      <c r="AAZ377" s="158"/>
      <c r="ABA377" s="158"/>
      <c r="ABB377" s="158"/>
      <c r="ABC377" s="158"/>
      <c r="ABD377" s="158"/>
      <c r="ABE377" s="158"/>
      <c r="ABF377" s="158"/>
      <c r="ABG377" s="158"/>
      <c r="ABH377" s="158"/>
      <c r="ABI377" s="158"/>
      <c r="ABJ377" s="158"/>
      <c r="ABK377" s="158"/>
      <c r="ABL377" s="158"/>
      <c r="ABM377" s="158"/>
      <c r="ABN377" s="158"/>
      <c r="ABO377" s="158"/>
      <c r="ABP377" s="158"/>
      <c r="ABQ377" s="158"/>
      <c r="ABR377" s="158"/>
      <c r="ABS377" s="158"/>
      <c r="ABT377" s="158"/>
      <c r="ABU377" s="158"/>
      <c r="ABV377" s="158"/>
      <c r="ABW377" s="158"/>
      <c r="ABX377" s="158"/>
      <c r="ABY377" s="158"/>
      <c r="ABZ377" s="158"/>
      <c r="ACA377" s="158"/>
      <c r="ACB377" s="158"/>
      <c r="ACC377" s="158"/>
      <c r="ACD377" s="158"/>
      <c r="ACE377" s="158"/>
      <c r="ACF377" s="158"/>
      <c r="ACG377" s="158"/>
      <c r="ACH377" s="158"/>
      <c r="ACI377" s="158"/>
      <c r="ACJ377" s="158"/>
      <c r="ACK377" s="158"/>
      <c r="ACL377" s="158"/>
      <c r="ACM377" s="158"/>
      <c r="ACN377" s="158"/>
      <c r="ACO377" s="158"/>
      <c r="ACP377" s="158"/>
      <c r="ACQ377" s="158"/>
      <c r="ACR377" s="158"/>
      <c r="ACS377" s="158"/>
      <c r="ACT377" s="158"/>
      <c r="ACU377" s="158"/>
      <c r="ACV377" s="158"/>
      <c r="ACW377" s="158"/>
      <c r="ACX377" s="158"/>
      <c r="ACY377" s="158"/>
      <c r="ACZ377" s="158"/>
      <c r="ADA377" s="158"/>
      <c r="ADB377" s="158"/>
      <c r="ADC377" s="158"/>
      <c r="ADD377" s="158"/>
      <c r="ADE377" s="158"/>
      <c r="ADF377" s="158"/>
      <c r="ADG377" s="158"/>
      <c r="ADH377" s="158"/>
      <c r="ADI377" s="158"/>
      <c r="ADJ377" s="158"/>
      <c r="ADK377" s="158"/>
      <c r="ADL377" s="158"/>
      <c r="ADM377" s="158"/>
      <c r="ADN377" s="158"/>
      <c r="ADO377" s="158"/>
      <c r="ADP377" s="158"/>
      <c r="ADQ377" s="158"/>
      <c r="ADR377" s="158"/>
      <c r="ADS377" s="158"/>
      <c r="ADT377" s="158"/>
      <c r="ADU377" s="158"/>
      <c r="ADV377" s="158"/>
      <c r="ADW377" s="158"/>
      <c r="ADX377" s="158"/>
      <c r="ADY377" s="158"/>
      <c r="ADZ377" s="158"/>
      <c r="AEA377" s="158"/>
      <c r="AEB377" s="158"/>
      <c r="AEC377" s="158"/>
      <c r="AED377" s="158"/>
      <c r="AEE377" s="158"/>
      <c r="AEF377" s="158"/>
      <c r="AEG377" s="158"/>
      <c r="AEH377" s="158"/>
      <c r="AEI377" s="158"/>
      <c r="AEJ377" s="158"/>
      <c r="AEK377" s="158"/>
      <c r="AEL377" s="158"/>
      <c r="AEM377" s="158"/>
      <c r="AEN377" s="158"/>
      <c r="AEO377" s="158"/>
      <c r="AEP377" s="158"/>
      <c r="AEQ377" s="158"/>
      <c r="AER377" s="158"/>
      <c r="AES377" s="158"/>
      <c r="AET377" s="158"/>
      <c r="AEU377" s="158"/>
      <c r="AEV377" s="158"/>
      <c r="AEW377" s="158"/>
      <c r="AEX377" s="158"/>
      <c r="AEY377" s="158"/>
      <c r="AEZ377" s="158"/>
      <c r="AFA377" s="158"/>
      <c r="AFB377" s="158"/>
      <c r="AFC377" s="158"/>
      <c r="AFD377" s="158"/>
      <c r="AFE377" s="158"/>
      <c r="AFF377" s="158"/>
      <c r="AFG377" s="158"/>
      <c r="AFH377" s="158"/>
      <c r="AFI377" s="158"/>
      <c r="AFJ377" s="158"/>
      <c r="AFK377" s="158"/>
      <c r="AFL377" s="158"/>
      <c r="AFM377" s="158"/>
      <c r="AFN377" s="158"/>
      <c r="AFO377" s="158"/>
      <c r="AFP377" s="158"/>
      <c r="AFQ377" s="158"/>
      <c r="AFR377" s="158"/>
      <c r="AFS377" s="158"/>
      <c r="AFT377" s="158"/>
      <c r="AFU377" s="158"/>
      <c r="AFV377" s="158"/>
      <c r="AFW377" s="158"/>
      <c r="AFX377" s="158"/>
      <c r="AFY377" s="158"/>
      <c r="AFZ377" s="158"/>
      <c r="AGA377" s="158"/>
      <c r="AGB377" s="158"/>
      <c r="AGC377" s="158"/>
      <c r="AGD377" s="158"/>
      <c r="AGE377" s="158"/>
      <c r="AGF377" s="158"/>
      <c r="AGG377" s="158"/>
      <c r="AGH377" s="158"/>
      <c r="AGI377" s="158"/>
      <c r="AGJ377" s="158"/>
      <c r="AGK377" s="158"/>
      <c r="AGL377" s="158"/>
      <c r="AGM377" s="158"/>
      <c r="AGN377" s="158"/>
      <c r="AGO377" s="158"/>
      <c r="AGP377" s="158"/>
      <c r="AGQ377" s="158"/>
      <c r="AGR377" s="158"/>
      <c r="AGS377" s="158"/>
      <c r="AGT377" s="158"/>
      <c r="AGU377" s="158"/>
      <c r="AGV377" s="158"/>
      <c r="AGW377" s="158"/>
      <c r="AGX377" s="158"/>
      <c r="AGY377" s="158"/>
      <c r="AGZ377" s="158"/>
      <c r="AHA377" s="158"/>
      <c r="AHB377" s="158"/>
      <c r="AHC377" s="158"/>
      <c r="AHD377" s="158"/>
      <c r="AHE377" s="158"/>
      <c r="AHF377" s="158"/>
      <c r="AHG377" s="158"/>
      <c r="AHH377" s="158"/>
      <c r="AHI377" s="158"/>
      <c r="AHJ377" s="158"/>
      <c r="AHK377" s="158"/>
      <c r="AHL377" s="158"/>
      <c r="AHM377" s="158"/>
      <c r="AHN377" s="158"/>
      <c r="AHO377" s="158"/>
      <c r="AHP377" s="158"/>
      <c r="AHQ377" s="158"/>
      <c r="AHR377" s="158"/>
      <c r="AHS377" s="158"/>
      <c r="AHT377" s="158"/>
      <c r="AHU377" s="158"/>
      <c r="AHV377" s="158"/>
      <c r="AHW377" s="158"/>
      <c r="AHX377" s="158"/>
      <c r="AHY377" s="158"/>
      <c r="AHZ377" s="158"/>
      <c r="AIA377" s="158"/>
      <c r="AIB377" s="158"/>
      <c r="AIC377" s="158"/>
      <c r="AID377" s="158"/>
      <c r="AIE377" s="158"/>
      <c r="AIF377" s="158"/>
      <c r="AIG377" s="158"/>
      <c r="AIH377" s="158"/>
      <c r="AII377" s="158"/>
      <c r="AIJ377" s="158"/>
      <c r="AIK377" s="158"/>
      <c r="AIL377" s="158"/>
      <c r="AIM377" s="158"/>
      <c r="AIN377" s="158"/>
      <c r="AIO377" s="158"/>
      <c r="AIP377" s="158"/>
      <c r="AIQ377" s="158"/>
      <c r="AIR377" s="158"/>
      <c r="AIS377" s="158"/>
      <c r="AIT377" s="158"/>
      <c r="AIU377" s="158"/>
      <c r="AIV377" s="158"/>
      <c r="AIW377" s="158"/>
      <c r="AIX377" s="158"/>
      <c r="AIY377" s="158"/>
      <c r="AIZ377" s="158"/>
      <c r="AJA377" s="158"/>
      <c r="AJB377" s="158"/>
      <c r="AJC377" s="158"/>
      <c r="AJD377" s="158"/>
      <c r="AJE377" s="158"/>
      <c r="AJF377" s="158"/>
      <c r="AJG377" s="158"/>
      <c r="AJH377" s="158"/>
      <c r="AJI377" s="158"/>
      <c r="AJJ377" s="158"/>
      <c r="AJK377" s="158"/>
      <c r="AJL377" s="158"/>
      <c r="AJM377" s="158"/>
      <c r="AJN377" s="158"/>
      <c r="AJO377" s="158"/>
      <c r="AJP377" s="158"/>
      <c r="AJQ377" s="158"/>
      <c r="AJR377" s="158"/>
      <c r="AJS377" s="158"/>
      <c r="AJT377" s="158"/>
      <c r="AJU377" s="158"/>
      <c r="AJV377" s="158"/>
      <c r="AJW377" s="158"/>
      <c r="AJX377" s="158"/>
      <c r="AJY377" s="158"/>
      <c r="AJZ377" s="158"/>
      <c r="AKA377" s="158"/>
      <c r="AKB377" s="158"/>
      <c r="AKC377" s="158"/>
      <c r="AKD377" s="158"/>
      <c r="AKE377" s="158"/>
      <c r="AKF377" s="158"/>
      <c r="AKG377" s="158"/>
      <c r="AKH377" s="158"/>
      <c r="AKI377" s="158"/>
      <c r="AKJ377" s="158"/>
      <c r="AKK377" s="158"/>
      <c r="AKL377" s="158"/>
      <c r="AKM377" s="158"/>
      <c r="AKN377" s="158"/>
      <c r="AKO377" s="158"/>
      <c r="AKP377" s="158"/>
      <c r="AKQ377" s="158"/>
      <c r="AKR377" s="158"/>
      <c r="AKS377" s="158"/>
      <c r="AKT377" s="158"/>
      <c r="AKU377" s="158"/>
      <c r="AKV377" s="158"/>
      <c r="AKW377" s="158"/>
      <c r="AKX377" s="158"/>
      <c r="AKY377" s="158"/>
      <c r="AKZ377" s="158"/>
      <c r="ALA377" s="158"/>
      <c r="ALB377" s="158"/>
      <c r="ALC377" s="158"/>
      <c r="ALD377" s="158"/>
      <c r="ALE377" s="158"/>
      <c r="ALF377" s="158"/>
      <c r="ALG377" s="158"/>
      <c r="ALH377" s="158"/>
      <c r="ALI377" s="158"/>
      <c r="ALJ377" s="158"/>
      <c r="ALK377" s="158"/>
      <c r="ALL377" s="158"/>
      <c r="ALM377" s="158"/>
      <c r="ALN377" s="158"/>
      <c r="ALO377" s="158"/>
    </row>
    <row r="378" customFormat="false" ht="142.4" hidden="false" customHeight="true" outlineLevel="0" collapsed="false">
      <c r="B378" s="86"/>
      <c r="C378" s="30" t="s">
        <v>170</v>
      </c>
      <c r="D378" s="30" t="n">
        <v>925</v>
      </c>
      <c r="E378" s="138" t="s">
        <v>56</v>
      </c>
      <c r="F378" s="138" t="s">
        <v>16</v>
      </c>
      <c r="G378" s="79" t="n">
        <v>5810060820</v>
      </c>
      <c r="H378" s="83"/>
      <c r="I378" s="141" t="n">
        <f aca="false">SUM(J378:P378)</f>
        <v>561400</v>
      </c>
      <c r="J378" s="141" t="n">
        <f aca="false">J379</f>
        <v>583500</v>
      </c>
      <c r="K378" s="74" t="n">
        <f aca="false">K379</f>
        <v>-22100</v>
      </c>
      <c r="L378" s="74" t="n">
        <f aca="false">L379</f>
        <v>0</v>
      </c>
      <c r="M378" s="74" t="n">
        <f aca="false">M379</f>
        <v>0</v>
      </c>
      <c r="N378" s="74" t="n">
        <f aca="false">N379</f>
        <v>0</v>
      </c>
      <c r="O378" s="141" t="n">
        <f aca="false">O379</f>
        <v>0</v>
      </c>
      <c r="P378" s="142" t="n">
        <f aca="false">P379</f>
        <v>0</v>
      </c>
    </row>
    <row r="379" customFormat="false" ht="32.8" hidden="false" customHeight="false" outlineLevel="0" collapsed="false">
      <c r="B379" s="86"/>
      <c r="C379" s="30" t="s">
        <v>146</v>
      </c>
      <c r="D379" s="30" t="n">
        <v>925</v>
      </c>
      <c r="E379" s="138" t="s">
        <v>56</v>
      </c>
      <c r="F379" s="138" t="s">
        <v>16</v>
      </c>
      <c r="G379" s="79" t="n">
        <v>5810060820</v>
      </c>
      <c r="H379" s="83" t="n">
        <v>600</v>
      </c>
      <c r="I379" s="141" t="n">
        <f aca="false">SUM(J379:P379)</f>
        <v>561400</v>
      </c>
      <c r="J379" s="141" t="n">
        <v>583500</v>
      </c>
      <c r="K379" s="74" t="n">
        <v>-22100</v>
      </c>
      <c r="L379" s="74"/>
      <c r="M379" s="74"/>
      <c r="N379" s="74"/>
      <c r="O379" s="141"/>
      <c r="P379" s="142"/>
    </row>
    <row r="380" customFormat="false" ht="102.4" hidden="false" customHeight="true" outlineLevel="0" collapsed="false">
      <c r="B380" s="86"/>
      <c r="C380" s="30" t="s">
        <v>171</v>
      </c>
      <c r="D380" s="30" t="n">
        <v>925</v>
      </c>
      <c r="E380" s="138" t="s">
        <v>56</v>
      </c>
      <c r="F380" s="138" t="s">
        <v>16</v>
      </c>
      <c r="G380" s="79" t="n">
        <v>5810060860</v>
      </c>
      <c r="H380" s="83"/>
      <c r="I380" s="141" t="n">
        <f aca="false">SUM(J380:P380)</f>
        <v>757115200</v>
      </c>
      <c r="J380" s="141" t="n">
        <f aca="false">J381</f>
        <v>713092400</v>
      </c>
      <c r="K380" s="74" t="n">
        <f aca="false">K381</f>
        <v>45054000</v>
      </c>
      <c r="L380" s="74" t="n">
        <f aca="false">L381</f>
        <v>0</v>
      </c>
      <c r="M380" s="74" t="n">
        <f aca="false">M381</f>
        <v>-1031200</v>
      </c>
      <c r="N380" s="74" t="n">
        <f aca="false">N381</f>
        <v>0</v>
      </c>
      <c r="O380" s="141" t="n">
        <f aca="false">O381</f>
        <v>0</v>
      </c>
      <c r="P380" s="142" t="n">
        <f aca="false">P381</f>
        <v>0</v>
      </c>
    </row>
    <row r="381" customFormat="false" ht="32.8" hidden="false" customHeight="false" outlineLevel="0" collapsed="false">
      <c r="B381" s="86"/>
      <c r="C381" s="30" t="s">
        <v>146</v>
      </c>
      <c r="D381" s="30" t="n">
        <v>925</v>
      </c>
      <c r="E381" s="138" t="s">
        <v>56</v>
      </c>
      <c r="F381" s="138" t="s">
        <v>16</v>
      </c>
      <c r="G381" s="79" t="n">
        <v>5810060860</v>
      </c>
      <c r="H381" s="83" t="n">
        <v>600</v>
      </c>
      <c r="I381" s="141" t="n">
        <f aca="false">SUM(J381:P381)</f>
        <v>757115200</v>
      </c>
      <c r="J381" s="141" t="n">
        <v>713092400</v>
      </c>
      <c r="K381" s="74" t="n">
        <v>45054000</v>
      </c>
      <c r="L381" s="74"/>
      <c r="M381" s="74" t="n">
        <v>-1031200</v>
      </c>
      <c r="N381" s="74"/>
      <c r="O381" s="141"/>
      <c r="P381" s="142"/>
    </row>
    <row r="382" customFormat="false" ht="32.8" hidden="false" customHeight="false" outlineLevel="0" collapsed="false">
      <c r="B382" s="86"/>
      <c r="C382" s="30" t="s">
        <v>177</v>
      </c>
      <c r="D382" s="30" t="n">
        <v>925</v>
      </c>
      <c r="E382" s="138" t="s">
        <v>56</v>
      </c>
      <c r="F382" s="138" t="s">
        <v>16</v>
      </c>
      <c r="G382" s="79" t="n">
        <v>5810100000</v>
      </c>
      <c r="H382" s="83"/>
      <c r="I382" s="141" t="n">
        <f aca="false">SUM(J382:P382)</f>
        <v>9474100</v>
      </c>
      <c r="J382" s="141" t="n">
        <f aca="false">J383</f>
        <v>12649700</v>
      </c>
      <c r="K382" s="74" t="n">
        <f aca="false">K383+K385</f>
        <v>-4752900</v>
      </c>
      <c r="L382" s="74" t="n">
        <f aca="false">L383</f>
        <v>0</v>
      </c>
      <c r="M382" s="74" t="n">
        <f aca="false">M383</f>
        <v>0</v>
      </c>
      <c r="N382" s="74" t="n">
        <f aca="false">N383+N385</f>
        <v>-650100</v>
      </c>
      <c r="O382" s="141" t="n">
        <f aca="false">O383+O385</f>
        <v>2227400</v>
      </c>
      <c r="P382" s="142" t="n">
        <f aca="false">P383</f>
        <v>0</v>
      </c>
    </row>
    <row r="383" customFormat="false" ht="32.8" hidden="false" customHeight="false" outlineLevel="0" collapsed="false">
      <c r="B383" s="86"/>
      <c r="C383" s="30" t="s">
        <v>177</v>
      </c>
      <c r="D383" s="30" t="n">
        <v>925</v>
      </c>
      <c r="E383" s="138" t="s">
        <v>56</v>
      </c>
      <c r="F383" s="138" t="s">
        <v>16</v>
      </c>
      <c r="G383" s="79" t="n">
        <v>5810100590</v>
      </c>
      <c r="H383" s="83"/>
      <c r="I383" s="141" t="n">
        <f aca="false">SUM(J383:P383)</f>
        <v>510400</v>
      </c>
      <c r="J383" s="141" t="n">
        <f aca="false">J384</f>
        <v>12649700</v>
      </c>
      <c r="K383" s="74" t="n">
        <f aca="false">K384</f>
        <v>-12139300</v>
      </c>
      <c r="L383" s="74" t="n">
        <f aca="false">L384</f>
        <v>0</v>
      </c>
      <c r="M383" s="74" t="n">
        <f aca="false">M384</f>
        <v>0</v>
      </c>
      <c r="N383" s="74" t="n">
        <f aca="false">N384</f>
        <v>0</v>
      </c>
      <c r="O383" s="141" t="n">
        <f aca="false">O384</f>
        <v>0</v>
      </c>
      <c r="P383" s="142" t="n">
        <f aca="false">P384</f>
        <v>0</v>
      </c>
    </row>
    <row r="384" customFormat="false" ht="32.8" hidden="false" customHeight="false" outlineLevel="0" collapsed="false">
      <c r="B384" s="86"/>
      <c r="C384" s="30" t="s">
        <v>146</v>
      </c>
      <c r="D384" s="30" t="n">
        <v>925</v>
      </c>
      <c r="E384" s="138" t="s">
        <v>56</v>
      </c>
      <c r="F384" s="138" t="s">
        <v>16</v>
      </c>
      <c r="G384" s="79" t="n">
        <v>5810100590</v>
      </c>
      <c r="H384" s="83" t="n">
        <v>600</v>
      </c>
      <c r="I384" s="141" t="n">
        <f aca="false">SUM(J384:P384)</f>
        <v>510400</v>
      </c>
      <c r="J384" s="141" t="n">
        <v>12649700</v>
      </c>
      <c r="K384" s="74" t="n">
        <v>-12139300</v>
      </c>
      <c r="L384" s="74"/>
      <c r="M384" s="74"/>
      <c r="N384" s="74"/>
      <c r="O384" s="141"/>
      <c r="P384" s="142"/>
    </row>
    <row r="385" customFormat="false" ht="79.85" hidden="false" customHeight="false" outlineLevel="0" collapsed="false">
      <c r="B385" s="86"/>
      <c r="C385" s="30" t="s">
        <v>178</v>
      </c>
      <c r="D385" s="30" t="n">
        <v>925</v>
      </c>
      <c r="E385" s="138" t="s">
        <v>56</v>
      </c>
      <c r="F385" s="138" t="s">
        <v>16</v>
      </c>
      <c r="G385" s="79" t="n">
        <v>5810100591</v>
      </c>
      <c r="H385" s="83"/>
      <c r="I385" s="141" t="n">
        <f aca="false">SUM(J385:P385)</f>
        <v>8963700</v>
      </c>
      <c r="J385" s="141" t="n">
        <v>0</v>
      </c>
      <c r="K385" s="74" t="n">
        <f aca="false">K386</f>
        <v>7386400</v>
      </c>
      <c r="L385" s="74"/>
      <c r="M385" s="74"/>
      <c r="N385" s="74" t="n">
        <f aca="false">N386</f>
        <v>-650100</v>
      </c>
      <c r="O385" s="141" t="n">
        <f aca="false">O386</f>
        <v>2227400</v>
      </c>
      <c r="P385" s="142"/>
    </row>
    <row r="386" customFormat="false" ht="32.8" hidden="false" customHeight="false" outlineLevel="0" collapsed="false">
      <c r="B386" s="86"/>
      <c r="C386" s="30" t="s">
        <v>146</v>
      </c>
      <c r="D386" s="30" t="n">
        <v>925</v>
      </c>
      <c r="E386" s="138" t="s">
        <v>56</v>
      </c>
      <c r="F386" s="138" t="s">
        <v>16</v>
      </c>
      <c r="G386" s="79" t="n">
        <v>5810100591</v>
      </c>
      <c r="H386" s="83" t="n">
        <v>600</v>
      </c>
      <c r="I386" s="141" t="n">
        <f aca="false">SUM(J386:P386)</f>
        <v>8963700</v>
      </c>
      <c r="J386" s="141" t="n">
        <v>0</v>
      </c>
      <c r="K386" s="74" t="n">
        <v>7386400</v>
      </c>
      <c r="L386" s="74"/>
      <c r="M386" s="74"/>
      <c r="N386" s="74" t="n">
        <v>-650100</v>
      </c>
      <c r="O386" s="141" t="n">
        <v>2227400</v>
      </c>
      <c r="P386" s="142"/>
    </row>
    <row r="387" customFormat="false" ht="48.5" hidden="false" customHeight="false" outlineLevel="0" collapsed="false">
      <c r="B387" s="86"/>
      <c r="C387" s="30" t="s">
        <v>249</v>
      </c>
      <c r="D387" s="30" t="n">
        <v>925</v>
      </c>
      <c r="E387" s="138" t="s">
        <v>56</v>
      </c>
      <c r="F387" s="138" t="s">
        <v>16</v>
      </c>
      <c r="G387" s="79" t="n">
        <v>6500000000</v>
      </c>
      <c r="H387" s="83"/>
      <c r="I387" s="141" t="n">
        <f aca="false">SUM(J387:P387)</f>
        <v>1513800</v>
      </c>
      <c r="J387" s="141" t="n">
        <f aca="false">J388</f>
        <v>7752395.28</v>
      </c>
      <c r="K387" s="74" t="n">
        <f aca="false">K388</f>
        <v>-6238595.28</v>
      </c>
      <c r="L387" s="74" t="n">
        <f aca="false">L388</f>
        <v>0</v>
      </c>
      <c r="M387" s="74" t="n">
        <f aca="false">M388</f>
        <v>0</v>
      </c>
      <c r="N387" s="74" t="n">
        <f aca="false">N388</f>
        <v>0</v>
      </c>
      <c r="O387" s="141" t="n">
        <f aca="false">O388</f>
        <v>0</v>
      </c>
      <c r="P387" s="142" t="n">
        <f aca="false">P388</f>
        <v>0</v>
      </c>
    </row>
    <row r="388" customFormat="false" ht="17.6" hidden="false" customHeight="false" outlineLevel="0" collapsed="false">
      <c r="B388" s="86"/>
      <c r="C388" s="30" t="s">
        <v>268</v>
      </c>
      <c r="D388" s="30" t="n">
        <v>925</v>
      </c>
      <c r="E388" s="138" t="s">
        <v>56</v>
      </c>
      <c r="F388" s="138" t="s">
        <v>16</v>
      </c>
      <c r="G388" s="79" t="n">
        <v>6570000000</v>
      </c>
      <c r="H388" s="83"/>
      <c r="I388" s="141" t="n">
        <f aca="false">SUM(J388:P388)</f>
        <v>1513800</v>
      </c>
      <c r="J388" s="141" t="n">
        <f aca="false">J389</f>
        <v>7752395.28</v>
      </c>
      <c r="K388" s="74" t="n">
        <f aca="false">K389</f>
        <v>-6238595.28</v>
      </c>
      <c r="L388" s="74" t="n">
        <f aca="false">L389</f>
        <v>0</v>
      </c>
      <c r="M388" s="74" t="n">
        <f aca="false">M389</f>
        <v>0</v>
      </c>
      <c r="N388" s="74" t="n">
        <f aca="false">N389</f>
        <v>0</v>
      </c>
      <c r="O388" s="141" t="n">
        <f aca="false">O389</f>
        <v>0</v>
      </c>
      <c r="P388" s="142" t="n">
        <f aca="false">P389</f>
        <v>0</v>
      </c>
    </row>
    <row r="389" customFormat="false" ht="72" hidden="false" customHeight="true" outlineLevel="0" collapsed="false">
      <c r="B389" s="86"/>
      <c r="C389" s="30" t="s">
        <v>274</v>
      </c>
      <c r="D389" s="30" t="n">
        <v>925</v>
      </c>
      <c r="E389" s="138" t="s">
        <v>56</v>
      </c>
      <c r="F389" s="138" t="s">
        <v>16</v>
      </c>
      <c r="G389" s="79" t="s">
        <v>275</v>
      </c>
      <c r="H389" s="83"/>
      <c r="I389" s="141" t="n">
        <f aca="false">SUM(J389:P389)</f>
        <v>1513800</v>
      </c>
      <c r="J389" s="141" t="n">
        <f aca="false">J390</f>
        <v>7752395.28</v>
      </c>
      <c r="K389" s="74" t="n">
        <f aca="false">K390</f>
        <v>-6238595.28</v>
      </c>
      <c r="L389" s="74" t="n">
        <f aca="false">L390</f>
        <v>0</v>
      </c>
      <c r="M389" s="74" t="n">
        <f aca="false">M390</f>
        <v>0</v>
      </c>
      <c r="N389" s="74" t="n">
        <f aca="false">N390</f>
        <v>0</v>
      </c>
      <c r="O389" s="141" t="n">
        <f aca="false">O390</f>
        <v>0</v>
      </c>
      <c r="P389" s="142" t="n">
        <f aca="false">P390</f>
        <v>0</v>
      </c>
    </row>
    <row r="390" customFormat="false" ht="32.8" hidden="false" customHeight="false" outlineLevel="0" collapsed="false">
      <c r="B390" s="86"/>
      <c r="C390" s="30" t="s">
        <v>258</v>
      </c>
      <c r="D390" s="30" t="n">
        <v>925</v>
      </c>
      <c r="E390" s="138" t="s">
        <v>56</v>
      </c>
      <c r="F390" s="138" t="s">
        <v>16</v>
      </c>
      <c r="G390" s="79" t="s">
        <v>275</v>
      </c>
      <c r="H390" s="83" t="n">
        <v>400</v>
      </c>
      <c r="I390" s="141" t="n">
        <f aca="false">SUM(J390:P390)</f>
        <v>1513800</v>
      </c>
      <c r="J390" s="141" t="n">
        <v>7752395.28</v>
      </c>
      <c r="K390" s="74" t="n">
        <v>-6238595.28</v>
      </c>
      <c r="L390" s="74"/>
      <c r="M390" s="74"/>
      <c r="N390" s="74"/>
      <c r="O390" s="141"/>
      <c r="P390" s="142"/>
    </row>
    <row r="391" s="159" customFormat="true" ht="32.8" hidden="true" customHeight="false" outlineLevel="0" collapsed="false">
      <c r="A391" s="147"/>
      <c r="B391" s="148"/>
      <c r="C391" s="149" t="s">
        <v>337</v>
      </c>
      <c r="D391" s="149" t="n">
        <v>925</v>
      </c>
      <c r="E391" s="151" t="s">
        <v>56</v>
      </c>
      <c r="F391" s="151" t="s">
        <v>16</v>
      </c>
      <c r="G391" s="152" t="n">
        <v>9900000000</v>
      </c>
      <c r="H391" s="162"/>
      <c r="I391" s="154" t="n">
        <f aca="false">SUM(J391:P391)</f>
        <v>0</v>
      </c>
      <c r="J391" s="154" t="n">
        <f aca="false">J392</f>
        <v>500000</v>
      </c>
      <c r="K391" s="155" t="n">
        <f aca="false">K392</f>
        <v>-500000</v>
      </c>
      <c r="L391" s="155" t="n">
        <f aca="false">L392</f>
        <v>0</v>
      </c>
      <c r="M391" s="155" t="n">
        <f aca="false">M392</f>
        <v>0</v>
      </c>
      <c r="N391" s="155" t="n">
        <f aca="false">N392</f>
        <v>0</v>
      </c>
      <c r="O391" s="155"/>
      <c r="P391" s="156" t="n">
        <f aca="false">P392</f>
        <v>0</v>
      </c>
      <c r="Q391" s="157"/>
      <c r="R391" s="157"/>
      <c r="S391" s="157"/>
      <c r="T391" s="157"/>
      <c r="U391" s="157"/>
      <c r="V391" s="157"/>
      <c r="W391" s="157"/>
      <c r="X391" s="157"/>
      <c r="Y391" s="157"/>
      <c r="Z391" s="157"/>
      <c r="AA391" s="157"/>
      <c r="AB391" s="157"/>
      <c r="AC391" s="157"/>
      <c r="AD391" s="157"/>
      <c r="AE391" s="157"/>
      <c r="AF391" s="157"/>
      <c r="AG391" s="157"/>
      <c r="AH391" s="157"/>
      <c r="AI391" s="157"/>
      <c r="AJ391" s="157"/>
      <c r="AK391" s="157"/>
      <c r="AL391" s="157"/>
      <c r="AM391" s="157"/>
      <c r="AN391" s="157"/>
      <c r="AO391" s="157"/>
      <c r="AP391" s="157"/>
      <c r="AQ391" s="157"/>
      <c r="AR391" s="157"/>
      <c r="AS391" s="157"/>
      <c r="AT391" s="157"/>
      <c r="AU391" s="157"/>
      <c r="AV391" s="157"/>
      <c r="AW391" s="157"/>
      <c r="AX391" s="157"/>
      <c r="AY391" s="157"/>
      <c r="AZ391" s="157"/>
      <c r="BA391" s="157"/>
      <c r="BB391" s="157"/>
      <c r="BC391" s="157"/>
      <c r="BD391" s="157"/>
      <c r="BE391" s="157"/>
      <c r="BF391" s="157"/>
      <c r="BG391" s="157"/>
      <c r="BH391" s="157"/>
      <c r="BI391" s="157"/>
      <c r="BJ391" s="157"/>
      <c r="BK391" s="157"/>
      <c r="BL391" s="157"/>
      <c r="BM391" s="157"/>
      <c r="BN391" s="157"/>
      <c r="BO391" s="157"/>
      <c r="BP391" s="157"/>
      <c r="BQ391" s="157"/>
      <c r="BR391" s="157"/>
      <c r="BS391" s="157"/>
      <c r="BT391" s="157"/>
      <c r="BU391" s="157"/>
      <c r="BV391" s="157"/>
      <c r="BW391" s="157"/>
      <c r="BX391" s="157"/>
      <c r="BY391" s="157"/>
      <c r="BZ391" s="157"/>
      <c r="CA391" s="157"/>
      <c r="CB391" s="157"/>
      <c r="CC391" s="157"/>
      <c r="CD391" s="157"/>
      <c r="CE391" s="157"/>
      <c r="CF391" s="157"/>
      <c r="CG391" s="157"/>
      <c r="CH391" s="157"/>
      <c r="CI391" s="157"/>
      <c r="CJ391" s="157"/>
      <c r="CK391" s="157"/>
      <c r="CL391" s="157"/>
      <c r="CM391" s="157"/>
      <c r="CN391" s="157"/>
      <c r="CO391" s="157"/>
      <c r="CP391" s="157"/>
      <c r="CQ391" s="157"/>
      <c r="CR391" s="157"/>
      <c r="CS391" s="157"/>
      <c r="CT391" s="157"/>
      <c r="CU391" s="157"/>
      <c r="CV391" s="157"/>
      <c r="CW391" s="157"/>
      <c r="CX391" s="157"/>
      <c r="CY391" s="157"/>
      <c r="CZ391" s="157"/>
      <c r="DA391" s="157"/>
      <c r="DB391" s="157"/>
      <c r="DC391" s="157"/>
      <c r="DD391" s="157"/>
      <c r="DE391" s="157"/>
      <c r="DF391" s="157"/>
      <c r="DG391" s="157"/>
      <c r="DH391" s="157"/>
      <c r="DI391" s="157"/>
      <c r="DJ391" s="157"/>
      <c r="DK391" s="157"/>
      <c r="DL391" s="157"/>
      <c r="DM391" s="157"/>
      <c r="DN391" s="157"/>
      <c r="DO391" s="157"/>
      <c r="DP391" s="157"/>
      <c r="DQ391" s="157"/>
      <c r="DR391" s="157"/>
      <c r="DS391" s="157"/>
      <c r="DT391" s="157"/>
      <c r="DU391" s="157"/>
      <c r="DV391" s="157"/>
      <c r="DW391" s="157"/>
      <c r="DX391" s="157"/>
      <c r="DY391" s="157"/>
      <c r="DZ391" s="157"/>
      <c r="EA391" s="157"/>
      <c r="EB391" s="157"/>
      <c r="EC391" s="157"/>
      <c r="ED391" s="157"/>
      <c r="EE391" s="157"/>
      <c r="EF391" s="157"/>
      <c r="EG391" s="157"/>
      <c r="EH391" s="157"/>
      <c r="EI391" s="157"/>
      <c r="EJ391" s="157"/>
      <c r="EK391" s="157"/>
      <c r="EL391" s="157"/>
      <c r="EM391" s="157"/>
      <c r="EN391" s="157"/>
      <c r="EO391" s="157"/>
      <c r="EP391" s="157"/>
      <c r="EQ391" s="157"/>
      <c r="ER391" s="157"/>
      <c r="ES391" s="157"/>
      <c r="ET391" s="157"/>
      <c r="EU391" s="157"/>
      <c r="EV391" s="157"/>
      <c r="EW391" s="157"/>
      <c r="EX391" s="157"/>
      <c r="EY391" s="157"/>
      <c r="EZ391" s="157"/>
      <c r="FA391" s="157"/>
      <c r="FB391" s="157"/>
      <c r="FC391" s="157"/>
      <c r="FD391" s="157"/>
      <c r="FE391" s="157"/>
      <c r="FF391" s="157"/>
      <c r="FG391" s="157"/>
      <c r="FH391" s="157"/>
      <c r="FI391" s="157"/>
      <c r="FJ391" s="157"/>
      <c r="FK391" s="157"/>
      <c r="FL391" s="157"/>
      <c r="FM391" s="157"/>
      <c r="FN391" s="157"/>
      <c r="FO391" s="157"/>
      <c r="FP391" s="157"/>
      <c r="FQ391" s="157"/>
      <c r="FR391" s="157"/>
      <c r="FS391" s="157"/>
      <c r="FT391" s="157"/>
      <c r="FU391" s="157"/>
      <c r="FV391" s="157"/>
      <c r="FW391" s="157"/>
      <c r="FX391" s="157"/>
      <c r="FY391" s="157"/>
      <c r="FZ391" s="157"/>
      <c r="GA391" s="157"/>
      <c r="GB391" s="157"/>
      <c r="GC391" s="157"/>
      <c r="GD391" s="157"/>
      <c r="GE391" s="157"/>
      <c r="GF391" s="157"/>
      <c r="GG391" s="157"/>
      <c r="GH391" s="157"/>
      <c r="GI391" s="157"/>
      <c r="GJ391" s="157"/>
      <c r="GK391" s="157"/>
      <c r="GL391" s="157"/>
      <c r="GM391" s="157"/>
      <c r="GN391" s="157"/>
      <c r="GO391" s="157"/>
      <c r="GP391" s="157"/>
      <c r="GQ391" s="157"/>
      <c r="GR391" s="157"/>
      <c r="GS391" s="157"/>
      <c r="GT391" s="157"/>
      <c r="GU391" s="157"/>
      <c r="GV391" s="157"/>
      <c r="GW391" s="157"/>
      <c r="GX391" s="157"/>
      <c r="GY391" s="157"/>
      <c r="GZ391" s="157"/>
      <c r="HA391" s="157"/>
      <c r="HB391" s="157"/>
      <c r="HC391" s="157"/>
      <c r="HD391" s="157"/>
      <c r="HE391" s="157"/>
      <c r="HF391" s="157"/>
      <c r="HG391" s="157"/>
      <c r="HH391" s="157"/>
      <c r="HI391" s="157"/>
      <c r="HJ391" s="157"/>
      <c r="HK391" s="157"/>
      <c r="HL391" s="157"/>
      <c r="HM391" s="157"/>
      <c r="HN391" s="157"/>
      <c r="HO391" s="157"/>
      <c r="HP391" s="157"/>
      <c r="HQ391" s="157"/>
      <c r="HR391" s="157"/>
      <c r="HS391" s="157"/>
      <c r="HT391" s="157"/>
      <c r="HU391" s="157"/>
      <c r="HV391" s="157"/>
      <c r="HW391" s="157"/>
      <c r="HX391" s="157"/>
      <c r="HY391" s="157"/>
      <c r="HZ391" s="157"/>
      <c r="IA391" s="157"/>
      <c r="IB391" s="157"/>
      <c r="IC391" s="157"/>
      <c r="ID391" s="158"/>
      <c r="IE391" s="158"/>
      <c r="IF391" s="158"/>
      <c r="IG391" s="158"/>
      <c r="IH391" s="158"/>
      <c r="II391" s="158"/>
      <c r="IJ391" s="158"/>
      <c r="IK391" s="158"/>
      <c r="IL391" s="158"/>
      <c r="IM391" s="158"/>
      <c r="IN391" s="158"/>
      <c r="IO391" s="158"/>
      <c r="IP391" s="158"/>
      <c r="IQ391" s="158"/>
      <c r="IR391" s="158"/>
      <c r="IS391" s="158"/>
      <c r="IT391" s="158"/>
      <c r="IU391" s="158"/>
      <c r="IV391" s="158"/>
      <c r="IW391" s="158"/>
      <c r="IX391" s="158"/>
      <c r="IY391" s="158"/>
      <c r="IZ391" s="158"/>
      <c r="JA391" s="158"/>
      <c r="JB391" s="158"/>
      <c r="JC391" s="158"/>
      <c r="JD391" s="158"/>
      <c r="JE391" s="158"/>
      <c r="JF391" s="158"/>
      <c r="JG391" s="158"/>
      <c r="JH391" s="158"/>
      <c r="JI391" s="158"/>
      <c r="JJ391" s="158"/>
      <c r="JK391" s="158"/>
      <c r="JL391" s="158"/>
      <c r="JM391" s="158"/>
      <c r="JN391" s="158"/>
      <c r="JO391" s="158"/>
      <c r="JP391" s="158"/>
      <c r="JQ391" s="158"/>
      <c r="JR391" s="158"/>
      <c r="JS391" s="158"/>
      <c r="JT391" s="158"/>
      <c r="JU391" s="158"/>
      <c r="JV391" s="158"/>
      <c r="JW391" s="158"/>
      <c r="JX391" s="158"/>
      <c r="JY391" s="158"/>
      <c r="JZ391" s="158"/>
      <c r="KA391" s="158"/>
      <c r="KB391" s="158"/>
      <c r="KC391" s="158"/>
      <c r="KD391" s="158"/>
      <c r="KE391" s="158"/>
      <c r="KF391" s="158"/>
      <c r="KG391" s="158"/>
      <c r="KH391" s="158"/>
      <c r="KI391" s="158"/>
      <c r="KJ391" s="158"/>
      <c r="KK391" s="158"/>
      <c r="KL391" s="158"/>
      <c r="KM391" s="158"/>
      <c r="KN391" s="158"/>
      <c r="KO391" s="158"/>
      <c r="KP391" s="158"/>
      <c r="KQ391" s="158"/>
      <c r="KR391" s="158"/>
      <c r="KS391" s="158"/>
      <c r="KT391" s="158"/>
      <c r="KU391" s="158"/>
      <c r="KV391" s="158"/>
      <c r="KW391" s="158"/>
      <c r="KX391" s="158"/>
      <c r="KY391" s="158"/>
      <c r="KZ391" s="158"/>
      <c r="LA391" s="158"/>
      <c r="LB391" s="158"/>
      <c r="LC391" s="158"/>
      <c r="LD391" s="158"/>
      <c r="LE391" s="158"/>
      <c r="LF391" s="158"/>
      <c r="LG391" s="158"/>
      <c r="LH391" s="158"/>
      <c r="LI391" s="158"/>
      <c r="LJ391" s="158"/>
      <c r="LK391" s="158"/>
      <c r="LL391" s="158"/>
      <c r="LM391" s="158"/>
      <c r="LN391" s="158"/>
      <c r="LO391" s="158"/>
      <c r="LP391" s="158"/>
      <c r="LQ391" s="158"/>
      <c r="LR391" s="158"/>
      <c r="LS391" s="158"/>
      <c r="LT391" s="158"/>
      <c r="LU391" s="158"/>
      <c r="LV391" s="158"/>
      <c r="LW391" s="158"/>
      <c r="LX391" s="158"/>
      <c r="LY391" s="158"/>
      <c r="LZ391" s="158"/>
      <c r="MA391" s="158"/>
      <c r="MB391" s="158"/>
      <c r="MC391" s="158"/>
      <c r="MD391" s="158"/>
      <c r="ME391" s="158"/>
      <c r="MF391" s="158"/>
      <c r="MG391" s="158"/>
      <c r="MH391" s="158"/>
      <c r="MI391" s="158"/>
      <c r="MJ391" s="158"/>
      <c r="MK391" s="158"/>
      <c r="ML391" s="158"/>
      <c r="MM391" s="158"/>
      <c r="MN391" s="158"/>
      <c r="MO391" s="158"/>
      <c r="MP391" s="158"/>
      <c r="MQ391" s="158"/>
      <c r="MR391" s="158"/>
      <c r="MS391" s="158"/>
      <c r="MT391" s="158"/>
      <c r="MU391" s="158"/>
      <c r="MV391" s="158"/>
      <c r="MW391" s="158"/>
      <c r="MX391" s="158"/>
      <c r="MY391" s="158"/>
      <c r="MZ391" s="158"/>
      <c r="NA391" s="158"/>
      <c r="NB391" s="158"/>
      <c r="NC391" s="158"/>
      <c r="ND391" s="158"/>
      <c r="NE391" s="158"/>
      <c r="NF391" s="158"/>
      <c r="NG391" s="158"/>
      <c r="NH391" s="158"/>
      <c r="NI391" s="158"/>
      <c r="NJ391" s="158"/>
      <c r="NK391" s="158"/>
      <c r="NL391" s="158"/>
      <c r="NM391" s="158"/>
      <c r="NN391" s="158"/>
      <c r="NO391" s="158"/>
      <c r="NP391" s="158"/>
      <c r="NQ391" s="158"/>
      <c r="NR391" s="158"/>
      <c r="NS391" s="158"/>
      <c r="NT391" s="158"/>
      <c r="NU391" s="158"/>
      <c r="NV391" s="158"/>
      <c r="NW391" s="158"/>
      <c r="NX391" s="158"/>
      <c r="NY391" s="158"/>
      <c r="NZ391" s="158"/>
      <c r="OA391" s="158"/>
      <c r="OB391" s="158"/>
      <c r="OC391" s="158"/>
      <c r="OD391" s="158"/>
      <c r="OE391" s="158"/>
      <c r="OF391" s="158"/>
      <c r="OG391" s="158"/>
      <c r="OH391" s="158"/>
      <c r="OI391" s="158"/>
      <c r="OJ391" s="158"/>
      <c r="OK391" s="158"/>
      <c r="OL391" s="158"/>
      <c r="OM391" s="158"/>
      <c r="ON391" s="158"/>
      <c r="OO391" s="158"/>
      <c r="OP391" s="158"/>
      <c r="OQ391" s="158"/>
      <c r="OR391" s="158"/>
      <c r="OS391" s="158"/>
      <c r="OT391" s="158"/>
      <c r="OU391" s="158"/>
      <c r="OV391" s="158"/>
      <c r="OW391" s="158"/>
      <c r="OX391" s="158"/>
      <c r="OY391" s="158"/>
      <c r="OZ391" s="158"/>
      <c r="PA391" s="158"/>
      <c r="PB391" s="158"/>
      <c r="PC391" s="158"/>
      <c r="PD391" s="158"/>
      <c r="PE391" s="158"/>
      <c r="PF391" s="158"/>
      <c r="PG391" s="158"/>
      <c r="PH391" s="158"/>
      <c r="PI391" s="158"/>
      <c r="PJ391" s="158"/>
      <c r="PK391" s="158"/>
      <c r="PL391" s="158"/>
      <c r="PM391" s="158"/>
      <c r="PN391" s="158"/>
      <c r="PO391" s="158"/>
      <c r="PP391" s="158"/>
      <c r="PQ391" s="158"/>
      <c r="PR391" s="158"/>
      <c r="PS391" s="158"/>
      <c r="PT391" s="158"/>
      <c r="PU391" s="158"/>
      <c r="PV391" s="158"/>
      <c r="PW391" s="158"/>
      <c r="PX391" s="158"/>
      <c r="PY391" s="158"/>
      <c r="PZ391" s="158"/>
      <c r="QA391" s="158"/>
      <c r="QB391" s="158"/>
      <c r="QC391" s="158"/>
      <c r="QD391" s="158"/>
      <c r="QE391" s="158"/>
      <c r="QF391" s="158"/>
      <c r="QG391" s="158"/>
      <c r="QH391" s="158"/>
      <c r="QI391" s="158"/>
      <c r="QJ391" s="158"/>
      <c r="QK391" s="158"/>
      <c r="QL391" s="158"/>
      <c r="QM391" s="158"/>
      <c r="QN391" s="158"/>
      <c r="QO391" s="158"/>
      <c r="QP391" s="158"/>
      <c r="QQ391" s="158"/>
      <c r="QR391" s="158"/>
      <c r="QS391" s="158"/>
      <c r="QT391" s="158"/>
      <c r="QU391" s="158"/>
      <c r="QV391" s="158"/>
      <c r="QW391" s="158"/>
      <c r="QX391" s="158"/>
      <c r="QY391" s="158"/>
      <c r="QZ391" s="158"/>
      <c r="RA391" s="158"/>
      <c r="RB391" s="158"/>
      <c r="RC391" s="158"/>
      <c r="RD391" s="158"/>
      <c r="RE391" s="158"/>
      <c r="RF391" s="158"/>
      <c r="RG391" s="158"/>
      <c r="RH391" s="158"/>
      <c r="RI391" s="158"/>
      <c r="RJ391" s="158"/>
      <c r="RK391" s="158"/>
      <c r="RL391" s="158"/>
      <c r="RM391" s="158"/>
      <c r="RN391" s="158"/>
      <c r="RO391" s="158"/>
      <c r="RP391" s="158"/>
      <c r="RQ391" s="158"/>
      <c r="RR391" s="158"/>
      <c r="RS391" s="158"/>
      <c r="RT391" s="158"/>
      <c r="RU391" s="158"/>
      <c r="RV391" s="158"/>
      <c r="RW391" s="158"/>
      <c r="RX391" s="158"/>
      <c r="RY391" s="158"/>
      <c r="RZ391" s="158"/>
      <c r="SA391" s="158"/>
      <c r="SB391" s="158"/>
      <c r="SC391" s="158"/>
      <c r="SD391" s="158"/>
      <c r="SE391" s="158"/>
      <c r="SF391" s="158"/>
      <c r="SG391" s="158"/>
      <c r="SH391" s="158"/>
      <c r="SI391" s="158"/>
      <c r="SJ391" s="158"/>
      <c r="SK391" s="158"/>
      <c r="SL391" s="158"/>
      <c r="SM391" s="158"/>
      <c r="SN391" s="158"/>
      <c r="SO391" s="158"/>
      <c r="SP391" s="158"/>
      <c r="SQ391" s="158"/>
      <c r="SR391" s="158"/>
      <c r="SS391" s="158"/>
      <c r="ST391" s="158"/>
      <c r="SU391" s="158"/>
      <c r="SV391" s="158"/>
      <c r="SW391" s="158"/>
      <c r="SX391" s="158"/>
      <c r="SY391" s="158"/>
      <c r="SZ391" s="158"/>
      <c r="TA391" s="158"/>
      <c r="TB391" s="158"/>
      <c r="TC391" s="158"/>
      <c r="TD391" s="158"/>
      <c r="TE391" s="158"/>
      <c r="TF391" s="158"/>
      <c r="TG391" s="158"/>
      <c r="TH391" s="158"/>
      <c r="TI391" s="158"/>
      <c r="TJ391" s="158"/>
      <c r="TK391" s="158"/>
      <c r="TL391" s="158"/>
      <c r="TM391" s="158"/>
      <c r="TN391" s="158"/>
      <c r="TO391" s="158"/>
      <c r="TP391" s="158"/>
      <c r="TQ391" s="158"/>
      <c r="TR391" s="158"/>
      <c r="TS391" s="158"/>
      <c r="TT391" s="158"/>
      <c r="TU391" s="158"/>
      <c r="TV391" s="158"/>
      <c r="TW391" s="158"/>
      <c r="TX391" s="158"/>
      <c r="TY391" s="158"/>
      <c r="TZ391" s="158"/>
      <c r="UA391" s="158"/>
      <c r="UB391" s="158"/>
      <c r="UC391" s="158"/>
      <c r="UD391" s="158"/>
      <c r="UE391" s="158"/>
      <c r="UF391" s="158"/>
      <c r="UG391" s="158"/>
      <c r="UH391" s="158"/>
      <c r="UI391" s="158"/>
      <c r="UJ391" s="158"/>
      <c r="UK391" s="158"/>
      <c r="UL391" s="158"/>
      <c r="UM391" s="158"/>
      <c r="UN391" s="158"/>
      <c r="UO391" s="158"/>
      <c r="UP391" s="158"/>
      <c r="UQ391" s="158"/>
      <c r="UR391" s="158"/>
      <c r="US391" s="158"/>
      <c r="UT391" s="158"/>
      <c r="UU391" s="158"/>
      <c r="UV391" s="158"/>
      <c r="UW391" s="158"/>
      <c r="UX391" s="158"/>
      <c r="UY391" s="158"/>
      <c r="UZ391" s="158"/>
      <c r="VA391" s="158"/>
      <c r="VB391" s="158"/>
      <c r="VC391" s="158"/>
      <c r="VD391" s="158"/>
      <c r="VE391" s="158"/>
      <c r="VF391" s="158"/>
      <c r="VG391" s="158"/>
      <c r="VH391" s="158"/>
      <c r="VI391" s="158"/>
      <c r="VJ391" s="158"/>
      <c r="VK391" s="158"/>
      <c r="VL391" s="158"/>
      <c r="VM391" s="158"/>
      <c r="VN391" s="158"/>
      <c r="VO391" s="158"/>
      <c r="VP391" s="158"/>
      <c r="VQ391" s="158"/>
      <c r="VR391" s="158"/>
      <c r="VS391" s="158"/>
      <c r="VT391" s="158"/>
      <c r="VU391" s="158"/>
      <c r="VV391" s="158"/>
      <c r="VW391" s="158"/>
      <c r="VX391" s="158"/>
      <c r="VY391" s="158"/>
      <c r="VZ391" s="158"/>
      <c r="WA391" s="158"/>
      <c r="WB391" s="158"/>
      <c r="WC391" s="158"/>
      <c r="WD391" s="158"/>
      <c r="WE391" s="158"/>
      <c r="WF391" s="158"/>
      <c r="WG391" s="158"/>
      <c r="WH391" s="158"/>
      <c r="WI391" s="158"/>
      <c r="WJ391" s="158"/>
      <c r="WK391" s="158"/>
      <c r="WL391" s="158"/>
      <c r="WM391" s="158"/>
      <c r="WN391" s="158"/>
      <c r="WO391" s="158"/>
      <c r="WP391" s="158"/>
      <c r="WQ391" s="158"/>
      <c r="WR391" s="158"/>
      <c r="WS391" s="158"/>
      <c r="WT391" s="158"/>
      <c r="WU391" s="158"/>
      <c r="WV391" s="158"/>
      <c r="WW391" s="158"/>
      <c r="WX391" s="158"/>
      <c r="WY391" s="158"/>
      <c r="WZ391" s="158"/>
      <c r="XA391" s="158"/>
      <c r="XB391" s="158"/>
      <c r="XC391" s="158"/>
      <c r="XD391" s="158"/>
      <c r="XE391" s="158"/>
      <c r="XF391" s="158"/>
      <c r="XG391" s="158"/>
      <c r="XH391" s="158"/>
      <c r="XI391" s="158"/>
      <c r="XJ391" s="158"/>
      <c r="XK391" s="158"/>
      <c r="XL391" s="158"/>
      <c r="XM391" s="158"/>
      <c r="XN391" s="158"/>
      <c r="XO391" s="158"/>
      <c r="XP391" s="158"/>
      <c r="XQ391" s="158"/>
      <c r="XR391" s="158"/>
      <c r="XS391" s="158"/>
      <c r="XT391" s="158"/>
      <c r="XU391" s="158"/>
      <c r="XV391" s="158"/>
      <c r="XW391" s="158"/>
      <c r="XX391" s="158"/>
      <c r="XY391" s="158"/>
      <c r="XZ391" s="158"/>
      <c r="YA391" s="158"/>
      <c r="YB391" s="158"/>
      <c r="YC391" s="158"/>
      <c r="YD391" s="158"/>
      <c r="YE391" s="158"/>
      <c r="YF391" s="158"/>
      <c r="YG391" s="158"/>
      <c r="YH391" s="158"/>
      <c r="YI391" s="158"/>
      <c r="YJ391" s="158"/>
      <c r="YK391" s="158"/>
      <c r="YL391" s="158"/>
      <c r="YM391" s="158"/>
      <c r="YN391" s="158"/>
      <c r="YO391" s="158"/>
      <c r="YP391" s="158"/>
      <c r="YQ391" s="158"/>
      <c r="YR391" s="158"/>
      <c r="YS391" s="158"/>
      <c r="YT391" s="158"/>
      <c r="YU391" s="158"/>
      <c r="YV391" s="158"/>
      <c r="YW391" s="158"/>
      <c r="YX391" s="158"/>
      <c r="YY391" s="158"/>
      <c r="YZ391" s="158"/>
      <c r="ZA391" s="158"/>
      <c r="ZB391" s="158"/>
      <c r="ZC391" s="158"/>
      <c r="ZD391" s="158"/>
      <c r="ZE391" s="158"/>
      <c r="ZF391" s="158"/>
      <c r="ZG391" s="158"/>
      <c r="ZH391" s="158"/>
      <c r="ZI391" s="158"/>
      <c r="ZJ391" s="158"/>
      <c r="ZK391" s="158"/>
      <c r="ZL391" s="158"/>
      <c r="ZM391" s="158"/>
      <c r="ZN391" s="158"/>
      <c r="ZO391" s="158"/>
      <c r="ZP391" s="158"/>
      <c r="ZQ391" s="158"/>
      <c r="ZR391" s="158"/>
      <c r="ZS391" s="158"/>
      <c r="ZT391" s="158"/>
      <c r="ZU391" s="158"/>
      <c r="ZV391" s="158"/>
      <c r="ZW391" s="158"/>
      <c r="ZX391" s="158"/>
      <c r="ZY391" s="158"/>
      <c r="ZZ391" s="158"/>
      <c r="AAA391" s="158"/>
      <c r="AAB391" s="158"/>
      <c r="AAC391" s="158"/>
      <c r="AAD391" s="158"/>
      <c r="AAE391" s="158"/>
      <c r="AAF391" s="158"/>
      <c r="AAG391" s="158"/>
      <c r="AAH391" s="158"/>
      <c r="AAI391" s="158"/>
      <c r="AAJ391" s="158"/>
      <c r="AAK391" s="158"/>
      <c r="AAL391" s="158"/>
      <c r="AAM391" s="158"/>
      <c r="AAN391" s="158"/>
      <c r="AAO391" s="158"/>
      <c r="AAP391" s="158"/>
      <c r="AAQ391" s="158"/>
      <c r="AAR391" s="158"/>
      <c r="AAS391" s="158"/>
      <c r="AAT391" s="158"/>
      <c r="AAU391" s="158"/>
      <c r="AAV391" s="158"/>
      <c r="AAW391" s="158"/>
      <c r="AAX391" s="158"/>
      <c r="AAY391" s="158"/>
      <c r="AAZ391" s="158"/>
      <c r="ABA391" s="158"/>
      <c r="ABB391" s="158"/>
      <c r="ABC391" s="158"/>
      <c r="ABD391" s="158"/>
      <c r="ABE391" s="158"/>
      <c r="ABF391" s="158"/>
      <c r="ABG391" s="158"/>
      <c r="ABH391" s="158"/>
      <c r="ABI391" s="158"/>
      <c r="ABJ391" s="158"/>
      <c r="ABK391" s="158"/>
      <c r="ABL391" s="158"/>
      <c r="ABM391" s="158"/>
      <c r="ABN391" s="158"/>
      <c r="ABO391" s="158"/>
      <c r="ABP391" s="158"/>
      <c r="ABQ391" s="158"/>
      <c r="ABR391" s="158"/>
      <c r="ABS391" s="158"/>
      <c r="ABT391" s="158"/>
      <c r="ABU391" s="158"/>
      <c r="ABV391" s="158"/>
      <c r="ABW391" s="158"/>
      <c r="ABX391" s="158"/>
      <c r="ABY391" s="158"/>
      <c r="ABZ391" s="158"/>
      <c r="ACA391" s="158"/>
      <c r="ACB391" s="158"/>
      <c r="ACC391" s="158"/>
      <c r="ACD391" s="158"/>
      <c r="ACE391" s="158"/>
      <c r="ACF391" s="158"/>
      <c r="ACG391" s="158"/>
      <c r="ACH391" s="158"/>
      <c r="ACI391" s="158"/>
      <c r="ACJ391" s="158"/>
      <c r="ACK391" s="158"/>
      <c r="ACL391" s="158"/>
      <c r="ACM391" s="158"/>
      <c r="ACN391" s="158"/>
      <c r="ACO391" s="158"/>
      <c r="ACP391" s="158"/>
      <c r="ACQ391" s="158"/>
      <c r="ACR391" s="158"/>
      <c r="ACS391" s="158"/>
      <c r="ACT391" s="158"/>
      <c r="ACU391" s="158"/>
      <c r="ACV391" s="158"/>
      <c r="ACW391" s="158"/>
      <c r="ACX391" s="158"/>
      <c r="ACY391" s="158"/>
      <c r="ACZ391" s="158"/>
      <c r="ADA391" s="158"/>
      <c r="ADB391" s="158"/>
      <c r="ADC391" s="158"/>
      <c r="ADD391" s="158"/>
      <c r="ADE391" s="158"/>
      <c r="ADF391" s="158"/>
      <c r="ADG391" s="158"/>
      <c r="ADH391" s="158"/>
      <c r="ADI391" s="158"/>
      <c r="ADJ391" s="158"/>
      <c r="ADK391" s="158"/>
      <c r="ADL391" s="158"/>
      <c r="ADM391" s="158"/>
      <c r="ADN391" s="158"/>
      <c r="ADO391" s="158"/>
      <c r="ADP391" s="158"/>
      <c r="ADQ391" s="158"/>
      <c r="ADR391" s="158"/>
      <c r="ADS391" s="158"/>
      <c r="ADT391" s="158"/>
      <c r="ADU391" s="158"/>
      <c r="ADV391" s="158"/>
      <c r="ADW391" s="158"/>
      <c r="ADX391" s="158"/>
      <c r="ADY391" s="158"/>
      <c r="ADZ391" s="158"/>
      <c r="AEA391" s="158"/>
      <c r="AEB391" s="158"/>
      <c r="AEC391" s="158"/>
      <c r="AED391" s="158"/>
      <c r="AEE391" s="158"/>
      <c r="AEF391" s="158"/>
      <c r="AEG391" s="158"/>
      <c r="AEH391" s="158"/>
      <c r="AEI391" s="158"/>
      <c r="AEJ391" s="158"/>
      <c r="AEK391" s="158"/>
      <c r="AEL391" s="158"/>
      <c r="AEM391" s="158"/>
      <c r="AEN391" s="158"/>
      <c r="AEO391" s="158"/>
      <c r="AEP391" s="158"/>
      <c r="AEQ391" s="158"/>
      <c r="AER391" s="158"/>
      <c r="AES391" s="158"/>
      <c r="AET391" s="158"/>
      <c r="AEU391" s="158"/>
      <c r="AEV391" s="158"/>
      <c r="AEW391" s="158"/>
      <c r="AEX391" s="158"/>
      <c r="AEY391" s="158"/>
      <c r="AEZ391" s="158"/>
      <c r="AFA391" s="158"/>
      <c r="AFB391" s="158"/>
      <c r="AFC391" s="158"/>
      <c r="AFD391" s="158"/>
      <c r="AFE391" s="158"/>
      <c r="AFF391" s="158"/>
      <c r="AFG391" s="158"/>
      <c r="AFH391" s="158"/>
      <c r="AFI391" s="158"/>
      <c r="AFJ391" s="158"/>
      <c r="AFK391" s="158"/>
      <c r="AFL391" s="158"/>
      <c r="AFM391" s="158"/>
      <c r="AFN391" s="158"/>
      <c r="AFO391" s="158"/>
      <c r="AFP391" s="158"/>
      <c r="AFQ391" s="158"/>
      <c r="AFR391" s="158"/>
      <c r="AFS391" s="158"/>
      <c r="AFT391" s="158"/>
      <c r="AFU391" s="158"/>
      <c r="AFV391" s="158"/>
      <c r="AFW391" s="158"/>
      <c r="AFX391" s="158"/>
      <c r="AFY391" s="158"/>
      <c r="AFZ391" s="158"/>
      <c r="AGA391" s="158"/>
      <c r="AGB391" s="158"/>
      <c r="AGC391" s="158"/>
      <c r="AGD391" s="158"/>
      <c r="AGE391" s="158"/>
      <c r="AGF391" s="158"/>
      <c r="AGG391" s="158"/>
      <c r="AGH391" s="158"/>
      <c r="AGI391" s="158"/>
      <c r="AGJ391" s="158"/>
      <c r="AGK391" s="158"/>
      <c r="AGL391" s="158"/>
      <c r="AGM391" s="158"/>
      <c r="AGN391" s="158"/>
      <c r="AGO391" s="158"/>
      <c r="AGP391" s="158"/>
      <c r="AGQ391" s="158"/>
      <c r="AGR391" s="158"/>
      <c r="AGS391" s="158"/>
      <c r="AGT391" s="158"/>
      <c r="AGU391" s="158"/>
      <c r="AGV391" s="158"/>
      <c r="AGW391" s="158"/>
      <c r="AGX391" s="158"/>
      <c r="AGY391" s="158"/>
      <c r="AGZ391" s="158"/>
      <c r="AHA391" s="158"/>
      <c r="AHB391" s="158"/>
      <c r="AHC391" s="158"/>
      <c r="AHD391" s="158"/>
      <c r="AHE391" s="158"/>
      <c r="AHF391" s="158"/>
      <c r="AHG391" s="158"/>
      <c r="AHH391" s="158"/>
      <c r="AHI391" s="158"/>
      <c r="AHJ391" s="158"/>
      <c r="AHK391" s="158"/>
      <c r="AHL391" s="158"/>
      <c r="AHM391" s="158"/>
      <c r="AHN391" s="158"/>
      <c r="AHO391" s="158"/>
      <c r="AHP391" s="158"/>
      <c r="AHQ391" s="158"/>
      <c r="AHR391" s="158"/>
      <c r="AHS391" s="158"/>
      <c r="AHT391" s="158"/>
      <c r="AHU391" s="158"/>
      <c r="AHV391" s="158"/>
      <c r="AHW391" s="158"/>
      <c r="AHX391" s="158"/>
      <c r="AHY391" s="158"/>
      <c r="AHZ391" s="158"/>
      <c r="AIA391" s="158"/>
      <c r="AIB391" s="158"/>
      <c r="AIC391" s="158"/>
      <c r="AID391" s="158"/>
      <c r="AIE391" s="158"/>
      <c r="AIF391" s="158"/>
      <c r="AIG391" s="158"/>
      <c r="AIH391" s="158"/>
      <c r="AII391" s="158"/>
      <c r="AIJ391" s="158"/>
      <c r="AIK391" s="158"/>
      <c r="AIL391" s="158"/>
      <c r="AIM391" s="158"/>
      <c r="AIN391" s="158"/>
      <c r="AIO391" s="158"/>
      <c r="AIP391" s="158"/>
      <c r="AIQ391" s="158"/>
      <c r="AIR391" s="158"/>
      <c r="AIS391" s="158"/>
      <c r="AIT391" s="158"/>
      <c r="AIU391" s="158"/>
      <c r="AIV391" s="158"/>
      <c r="AIW391" s="158"/>
      <c r="AIX391" s="158"/>
      <c r="AIY391" s="158"/>
      <c r="AIZ391" s="158"/>
      <c r="AJA391" s="158"/>
      <c r="AJB391" s="158"/>
      <c r="AJC391" s="158"/>
      <c r="AJD391" s="158"/>
      <c r="AJE391" s="158"/>
      <c r="AJF391" s="158"/>
      <c r="AJG391" s="158"/>
      <c r="AJH391" s="158"/>
      <c r="AJI391" s="158"/>
      <c r="AJJ391" s="158"/>
      <c r="AJK391" s="158"/>
      <c r="AJL391" s="158"/>
      <c r="AJM391" s="158"/>
      <c r="AJN391" s="158"/>
      <c r="AJO391" s="158"/>
      <c r="AJP391" s="158"/>
      <c r="AJQ391" s="158"/>
      <c r="AJR391" s="158"/>
      <c r="AJS391" s="158"/>
      <c r="AJT391" s="158"/>
      <c r="AJU391" s="158"/>
      <c r="AJV391" s="158"/>
      <c r="AJW391" s="158"/>
      <c r="AJX391" s="158"/>
      <c r="AJY391" s="158"/>
      <c r="AJZ391" s="158"/>
      <c r="AKA391" s="158"/>
      <c r="AKB391" s="158"/>
      <c r="AKC391" s="158"/>
      <c r="AKD391" s="158"/>
      <c r="AKE391" s="158"/>
      <c r="AKF391" s="158"/>
      <c r="AKG391" s="158"/>
      <c r="AKH391" s="158"/>
      <c r="AKI391" s="158"/>
      <c r="AKJ391" s="158"/>
      <c r="AKK391" s="158"/>
      <c r="AKL391" s="158"/>
      <c r="AKM391" s="158"/>
      <c r="AKN391" s="158"/>
      <c r="AKO391" s="158"/>
      <c r="AKP391" s="158"/>
      <c r="AKQ391" s="158"/>
      <c r="AKR391" s="158"/>
      <c r="AKS391" s="158"/>
      <c r="AKT391" s="158"/>
      <c r="AKU391" s="158"/>
      <c r="AKV391" s="158"/>
      <c r="AKW391" s="158"/>
      <c r="AKX391" s="158"/>
      <c r="AKY391" s="158"/>
      <c r="AKZ391" s="158"/>
      <c r="ALA391" s="158"/>
      <c r="ALB391" s="158"/>
      <c r="ALC391" s="158"/>
      <c r="ALD391" s="158"/>
      <c r="ALE391" s="158"/>
      <c r="ALF391" s="158"/>
      <c r="ALG391" s="158"/>
      <c r="ALH391" s="158"/>
      <c r="ALI391" s="158"/>
      <c r="ALJ391" s="158"/>
      <c r="ALK391" s="158"/>
      <c r="ALL391" s="158"/>
      <c r="ALM391" s="158"/>
      <c r="ALN391" s="158"/>
      <c r="ALO391" s="158"/>
    </row>
    <row r="392" s="159" customFormat="true" ht="17.6" hidden="true" customHeight="false" outlineLevel="0" collapsed="false">
      <c r="A392" s="147"/>
      <c r="B392" s="148"/>
      <c r="C392" s="149" t="s">
        <v>342</v>
      </c>
      <c r="D392" s="149" t="n">
        <v>925</v>
      </c>
      <c r="E392" s="151" t="s">
        <v>56</v>
      </c>
      <c r="F392" s="151" t="s">
        <v>16</v>
      </c>
      <c r="G392" s="152" t="n">
        <v>9900010910</v>
      </c>
      <c r="H392" s="162"/>
      <c r="I392" s="154" t="n">
        <f aca="false">SUM(J392:P392)</f>
        <v>0</v>
      </c>
      <c r="J392" s="154" t="n">
        <f aca="false">J393</f>
        <v>500000</v>
      </c>
      <c r="K392" s="155" t="n">
        <f aca="false">K393</f>
        <v>-500000</v>
      </c>
      <c r="L392" s="155" t="n">
        <f aca="false">L393</f>
        <v>0</v>
      </c>
      <c r="M392" s="155" t="n">
        <f aca="false">M393</f>
        <v>0</v>
      </c>
      <c r="N392" s="155" t="n">
        <f aca="false">N393</f>
        <v>0</v>
      </c>
      <c r="O392" s="155"/>
      <c r="P392" s="156" t="n">
        <f aca="false">P393</f>
        <v>0</v>
      </c>
      <c r="Q392" s="157"/>
      <c r="R392" s="157"/>
      <c r="S392" s="157"/>
      <c r="T392" s="157"/>
      <c r="U392" s="157"/>
      <c r="V392" s="157"/>
      <c r="W392" s="157"/>
      <c r="X392" s="157"/>
      <c r="Y392" s="157"/>
      <c r="Z392" s="157"/>
      <c r="AA392" s="157"/>
      <c r="AB392" s="157"/>
      <c r="AC392" s="157"/>
      <c r="AD392" s="157"/>
      <c r="AE392" s="157"/>
      <c r="AF392" s="157"/>
      <c r="AG392" s="157"/>
      <c r="AH392" s="157"/>
      <c r="AI392" s="157"/>
      <c r="AJ392" s="157"/>
      <c r="AK392" s="157"/>
      <c r="AL392" s="157"/>
      <c r="AM392" s="157"/>
      <c r="AN392" s="157"/>
      <c r="AO392" s="157"/>
      <c r="AP392" s="157"/>
      <c r="AQ392" s="157"/>
      <c r="AR392" s="157"/>
      <c r="AS392" s="157"/>
      <c r="AT392" s="157"/>
      <c r="AU392" s="157"/>
      <c r="AV392" s="157"/>
      <c r="AW392" s="157"/>
      <c r="AX392" s="157"/>
      <c r="AY392" s="157"/>
      <c r="AZ392" s="157"/>
      <c r="BA392" s="157"/>
      <c r="BB392" s="157"/>
      <c r="BC392" s="157"/>
      <c r="BD392" s="157"/>
      <c r="BE392" s="157"/>
      <c r="BF392" s="157"/>
      <c r="BG392" s="157"/>
      <c r="BH392" s="157"/>
      <c r="BI392" s="157"/>
      <c r="BJ392" s="157"/>
      <c r="BK392" s="157"/>
      <c r="BL392" s="157"/>
      <c r="BM392" s="157"/>
      <c r="BN392" s="157"/>
      <c r="BO392" s="157"/>
      <c r="BP392" s="157"/>
      <c r="BQ392" s="157"/>
      <c r="BR392" s="157"/>
      <c r="BS392" s="157"/>
      <c r="BT392" s="157"/>
      <c r="BU392" s="157"/>
      <c r="BV392" s="157"/>
      <c r="BW392" s="157"/>
      <c r="BX392" s="157"/>
      <c r="BY392" s="157"/>
      <c r="BZ392" s="157"/>
      <c r="CA392" s="157"/>
      <c r="CB392" s="157"/>
      <c r="CC392" s="157"/>
      <c r="CD392" s="157"/>
      <c r="CE392" s="157"/>
      <c r="CF392" s="157"/>
      <c r="CG392" s="157"/>
      <c r="CH392" s="157"/>
      <c r="CI392" s="157"/>
      <c r="CJ392" s="157"/>
      <c r="CK392" s="157"/>
      <c r="CL392" s="157"/>
      <c r="CM392" s="157"/>
      <c r="CN392" s="157"/>
      <c r="CO392" s="157"/>
      <c r="CP392" s="157"/>
      <c r="CQ392" s="157"/>
      <c r="CR392" s="157"/>
      <c r="CS392" s="157"/>
      <c r="CT392" s="157"/>
      <c r="CU392" s="157"/>
      <c r="CV392" s="157"/>
      <c r="CW392" s="157"/>
      <c r="CX392" s="157"/>
      <c r="CY392" s="157"/>
      <c r="CZ392" s="157"/>
      <c r="DA392" s="157"/>
      <c r="DB392" s="157"/>
      <c r="DC392" s="157"/>
      <c r="DD392" s="157"/>
      <c r="DE392" s="157"/>
      <c r="DF392" s="157"/>
      <c r="DG392" s="157"/>
      <c r="DH392" s="157"/>
      <c r="DI392" s="157"/>
      <c r="DJ392" s="157"/>
      <c r="DK392" s="157"/>
      <c r="DL392" s="157"/>
      <c r="DM392" s="157"/>
      <c r="DN392" s="157"/>
      <c r="DO392" s="157"/>
      <c r="DP392" s="157"/>
      <c r="DQ392" s="157"/>
      <c r="DR392" s="157"/>
      <c r="DS392" s="157"/>
      <c r="DT392" s="157"/>
      <c r="DU392" s="157"/>
      <c r="DV392" s="157"/>
      <c r="DW392" s="157"/>
      <c r="DX392" s="157"/>
      <c r="DY392" s="157"/>
      <c r="DZ392" s="157"/>
      <c r="EA392" s="157"/>
      <c r="EB392" s="157"/>
      <c r="EC392" s="157"/>
      <c r="ED392" s="157"/>
      <c r="EE392" s="157"/>
      <c r="EF392" s="157"/>
      <c r="EG392" s="157"/>
      <c r="EH392" s="157"/>
      <c r="EI392" s="157"/>
      <c r="EJ392" s="157"/>
      <c r="EK392" s="157"/>
      <c r="EL392" s="157"/>
      <c r="EM392" s="157"/>
      <c r="EN392" s="157"/>
      <c r="EO392" s="157"/>
      <c r="EP392" s="157"/>
      <c r="EQ392" s="157"/>
      <c r="ER392" s="157"/>
      <c r="ES392" s="157"/>
      <c r="ET392" s="157"/>
      <c r="EU392" s="157"/>
      <c r="EV392" s="157"/>
      <c r="EW392" s="157"/>
      <c r="EX392" s="157"/>
      <c r="EY392" s="157"/>
      <c r="EZ392" s="157"/>
      <c r="FA392" s="157"/>
      <c r="FB392" s="157"/>
      <c r="FC392" s="157"/>
      <c r="FD392" s="157"/>
      <c r="FE392" s="157"/>
      <c r="FF392" s="157"/>
      <c r="FG392" s="157"/>
      <c r="FH392" s="157"/>
      <c r="FI392" s="157"/>
      <c r="FJ392" s="157"/>
      <c r="FK392" s="157"/>
      <c r="FL392" s="157"/>
      <c r="FM392" s="157"/>
      <c r="FN392" s="157"/>
      <c r="FO392" s="157"/>
      <c r="FP392" s="157"/>
      <c r="FQ392" s="157"/>
      <c r="FR392" s="157"/>
      <c r="FS392" s="157"/>
      <c r="FT392" s="157"/>
      <c r="FU392" s="157"/>
      <c r="FV392" s="157"/>
      <c r="FW392" s="157"/>
      <c r="FX392" s="157"/>
      <c r="FY392" s="157"/>
      <c r="FZ392" s="157"/>
      <c r="GA392" s="157"/>
      <c r="GB392" s="157"/>
      <c r="GC392" s="157"/>
      <c r="GD392" s="157"/>
      <c r="GE392" s="157"/>
      <c r="GF392" s="157"/>
      <c r="GG392" s="157"/>
      <c r="GH392" s="157"/>
      <c r="GI392" s="157"/>
      <c r="GJ392" s="157"/>
      <c r="GK392" s="157"/>
      <c r="GL392" s="157"/>
      <c r="GM392" s="157"/>
      <c r="GN392" s="157"/>
      <c r="GO392" s="157"/>
      <c r="GP392" s="157"/>
      <c r="GQ392" s="157"/>
      <c r="GR392" s="157"/>
      <c r="GS392" s="157"/>
      <c r="GT392" s="157"/>
      <c r="GU392" s="157"/>
      <c r="GV392" s="157"/>
      <c r="GW392" s="157"/>
      <c r="GX392" s="157"/>
      <c r="GY392" s="157"/>
      <c r="GZ392" s="157"/>
      <c r="HA392" s="157"/>
      <c r="HB392" s="157"/>
      <c r="HC392" s="157"/>
      <c r="HD392" s="157"/>
      <c r="HE392" s="157"/>
      <c r="HF392" s="157"/>
      <c r="HG392" s="157"/>
      <c r="HH392" s="157"/>
      <c r="HI392" s="157"/>
      <c r="HJ392" s="157"/>
      <c r="HK392" s="157"/>
      <c r="HL392" s="157"/>
      <c r="HM392" s="157"/>
      <c r="HN392" s="157"/>
      <c r="HO392" s="157"/>
      <c r="HP392" s="157"/>
      <c r="HQ392" s="157"/>
      <c r="HR392" s="157"/>
      <c r="HS392" s="157"/>
      <c r="HT392" s="157"/>
      <c r="HU392" s="157"/>
      <c r="HV392" s="157"/>
      <c r="HW392" s="157"/>
      <c r="HX392" s="157"/>
      <c r="HY392" s="157"/>
      <c r="HZ392" s="157"/>
      <c r="IA392" s="157"/>
      <c r="IB392" s="157"/>
      <c r="IC392" s="157"/>
      <c r="ID392" s="158"/>
      <c r="IE392" s="158"/>
      <c r="IF392" s="158"/>
      <c r="IG392" s="158"/>
      <c r="IH392" s="158"/>
      <c r="II392" s="158"/>
      <c r="IJ392" s="158"/>
      <c r="IK392" s="158"/>
      <c r="IL392" s="158"/>
      <c r="IM392" s="158"/>
      <c r="IN392" s="158"/>
      <c r="IO392" s="158"/>
      <c r="IP392" s="158"/>
      <c r="IQ392" s="158"/>
      <c r="IR392" s="158"/>
      <c r="IS392" s="158"/>
      <c r="IT392" s="158"/>
      <c r="IU392" s="158"/>
      <c r="IV392" s="158"/>
      <c r="IW392" s="158"/>
      <c r="IX392" s="158"/>
      <c r="IY392" s="158"/>
      <c r="IZ392" s="158"/>
      <c r="JA392" s="158"/>
      <c r="JB392" s="158"/>
      <c r="JC392" s="158"/>
      <c r="JD392" s="158"/>
      <c r="JE392" s="158"/>
      <c r="JF392" s="158"/>
      <c r="JG392" s="158"/>
      <c r="JH392" s="158"/>
      <c r="JI392" s="158"/>
      <c r="JJ392" s="158"/>
      <c r="JK392" s="158"/>
      <c r="JL392" s="158"/>
      <c r="JM392" s="158"/>
      <c r="JN392" s="158"/>
      <c r="JO392" s="158"/>
      <c r="JP392" s="158"/>
      <c r="JQ392" s="158"/>
      <c r="JR392" s="158"/>
      <c r="JS392" s="158"/>
      <c r="JT392" s="158"/>
      <c r="JU392" s="158"/>
      <c r="JV392" s="158"/>
      <c r="JW392" s="158"/>
      <c r="JX392" s="158"/>
      <c r="JY392" s="158"/>
      <c r="JZ392" s="158"/>
      <c r="KA392" s="158"/>
      <c r="KB392" s="158"/>
      <c r="KC392" s="158"/>
      <c r="KD392" s="158"/>
      <c r="KE392" s="158"/>
      <c r="KF392" s="158"/>
      <c r="KG392" s="158"/>
      <c r="KH392" s="158"/>
      <c r="KI392" s="158"/>
      <c r="KJ392" s="158"/>
      <c r="KK392" s="158"/>
      <c r="KL392" s="158"/>
      <c r="KM392" s="158"/>
      <c r="KN392" s="158"/>
      <c r="KO392" s="158"/>
      <c r="KP392" s="158"/>
      <c r="KQ392" s="158"/>
      <c r="KR392" s="158"/>
      <c r="KS392" s="158"/>
      <c r="KT392" s="158"/>
      <c r="KU392" s="158"/>
      <c r="KV392" s="158"/>
      <c r="KW392" s="158"/>
      <c r="KX392" s="158"/>
      <c r="KY392" s="158"/>
      <c r="KZ392" s="158"/>
      <c r="LA392" s="158"/>
      <c r="LB392" s="158"/>
      <c r="LC392" s="158"/>
      <c r="LD392" s="158"/>
      <c r="LE392" s="158"/>
      <c r="LF392" s="158"/>
      <c r="LG392" s="158"/>
      <c r="LH392" s="158"/>
      <c r="LI392" s="158"/>
      <c r="LJ392" s="158"/>
      <c r="LK392" s="158"/>
      <c r="LL392" s="158"/>
      <c r="LM392" s="158"/>
      <c r="LN392" s="158"/>
      <c r="LO392" s="158"/>
      <c r="LP392" s="158"/>
      <c r="LQ392" s="158"/>
      <c r="LR392" s="158"/>
      <c r="LS392" s="158"/>
      <c r="LT392" s="158"/>
      <c r="LU392" s="158"/>
      <c r="LV392" s="158"/>
      <c r="LW392" s="158"/>
      <c r="LX392" s="158"/>
      <c r="LY392" s="158"/>
      <c r="LZ392" s="158"/>
      <c r="MA392" s="158"/>
      <c r="MB392" s="158"/>
      <c r="MC392" s="158"/>
      <c r="MD392" s="158"/>
      <c r="ME392" s="158"/>
      <c r="MF392" s="158"/>
      <c r="MG392" s="158"/>
      <c r="MH392" s="158"/>
      <c r="MI392" s="158"/>
      <c r="MJ392" s="158"/>
      <c r="MK392" s="158"/>
      <c r="ML392" s="158"/>
      <c r="MM392" s="158"/>
      <c r="MN392" s="158"/>
      <c r="MO392" s="158"/>
      <c r="MP392" s="158"/>
      <c r="MQ392" s="158"/>
      <c r="MR392" s="158"/>
      <c r="MS392" s="158"/>
      <c r="MT392" s="158"/>
      <c r="MU392" s="158"/>
      <c r="MV392" s="158"/>
      <c r="MW392" s="158"/>
      <c r="MX392" s="158"/>
      <c r="MY392" s="158"/>
      <c r="MZ392" s="158"/>
      <c r="NA392" s="158"/>
      <c r="NB392" s="158"/>
      <c r="NC392" s="158"/>
      <c r="ND392" s="158"/>
      <c r="NE392" s="158"/>
      <c r="NF392" s="158"/>
      <c r="NG392" s="158"/>
      <c r="NH392" s="158"/>
      <c r="NI392" s="158"/>
      <c r="NJ392" s="158"/>
      <c r="NK392" s="158"/>
      <c r="NL392" s="158"/>
      <c r="NM392" s="158"/>
      <c r="NN392" s="158"/>
      <c r="NO392" s="158"/>
      <c r="NP392" s="158"/>
      <c r="NQ392" s="158"/>
      <c r="NR392" s="158"/>
      <c r="NS392" s="158"/>
      <c r="NT392" s="158"/>
      <c r="NU392" s="158"/>
      <c r="NV392" s="158"/>
      <c r="NW392" s="158"/>
      <c r="NX392" s="158"/>
      <c r="NY392" s="158"/>
      <c r="NZ392" s="158"/>
      <c r="OA392" s="158"/>
      <c r="OB392" s="158"/>
      <c r="OC392" s="158"/>
      <c r="OD392" s="158"/>
      <c r="OE392" s="158"/>
      <c r="OF392" s="158"/>
      <c r="OG392" s="158"/>
      <c r="OH392" s="158"/>
      <c r="OI392" s="158"/>
      <c r="OJ392" s="158"/>
      <c r="OK392" s="158"/>
      <c r="OL392" s="158"/>
      <c r="OM392" s="158"/>
      <c r="ON392" s="158"/>
      <c r="OO392" s="158"/>
      <c r="OP392" s="158"/>
      <c r="OQ392" s="158"/>
      <c r="OR392" s="158"/>
      <c r="OS392" s="158"/>
      <c r="OT392" s="158"/>
      <c r="OU392" s="158"/>
      <c r="OV392" s="158"/>
      <c r="OW392" s="158"/>
      <c r="OX392" s="158"/>
      <c r="OY392" s="158"/>
      <c r="OZ392" s="158"/>
      <c r="PA392" s="158"/>
      <c r="PB392" s="158"/>
      <c r="PC392" s="158"/>
      <c r="PD392" s="158"/>
      <c r="PE392" s="158"/>
      <c r="PF392" s="158"/>
      <c r="PG392" s="158"/>
      <c r="PH392" s="158"/>
      <c r="PI392" s="158"/>
      <c r="PJ392" s="158"/>
      <c r="PK392" s="158"/>
      <c r="PL392" s="158"/>
      <c r="PM392" s="158"/>
      <c r="PN392" s="158"/>
      <c r="PO392" s="158"/>
      <c r="PP392" s="158"/>
      <c r="PQ392" s="158"/>
      <c r="PR392" s="158"/>
      <c r="PS392" s="158"/>
      <c r="PT392" s="158"/>
      <c r="PU392" s="158"/>
      <c r="PV392" s="158"/>
      <c r="PW392" s="158"/>
      <c r="PX392" s="158"/>
      <c r="PY392" s="158"/>
      <c r="PZ392" s="158"/>
      <c r="QA392" s="158"/>
      <c r="QB392" s="158"/>
      <c r="QC392" s="158"/>
      <c r="QD392" s="158"/>
      <c r="QE392" s="158"/>
      <c r="QF392" s="158"/>
      <c r="QG392" s="158"/>
      <c r="QH392" s="158"/>
      <c r="QI392" s="158"/>
      <c r="QJ392" s="158"/>
      <c r="QK392" s="158"/>
      <c r="QL392" s="158"/>
      <c r="QM392" s="158"/>
      <c r="QN392" s="158"/>
      <c r="QO392" s="158"/>
      <c r="QP392" s="158"/>
      <c r="QQ392" s="158"/>
      <c r="QR392" s="158"/>
      <c r="QS392" s="158"/>
      <c r="QT392" s="158"/>
      <c r="QU392" s="158"/>
      <c r="QV392" s="158"/>
      <c r="QW392" s="158"/>
      <c r="QX392" s="158"/>
      <c r="QY392" s="158"/>
      <c r="QZ392" s="158"/>
      <c r="RA392" s="158"/>
      <c r="RB392" s="158"/>
      <c r="RC392" s="158"/>
      <c r="RD392" s="158"/>
      <c r="RE392" s="158"/>
      <c r="RF392" s="158"/>
      <c r="RG392" s="158"/>
      <c r="RH392" s="158"/>
      <c r="RI392" s="158"/>
      <c r="RJ392" s="158"/>
      <c r="RK392" s="158"/>
      <c r="RL392" s="158"/>
      <c r="RM392" s="158"/>
      <c r="RN392" s="158"/>
      <c r="RO392" s="158"/>
      <c r="RP392" s="158"/>
      <c r="RQ392" s="158"/>
      <c r="RR392" s="158"/>
      <c r="RS392" s="158"/>
      <c r="RT392" s="158"/>
      <c r="RU392" s="158"/>
      <c r="RV392" s="158"/>
      <c r="RW392" s="158"/>
      <c r="RX392" s="158"/>
      <c r="RY392" s="158"/>
      <c r="RZ392" s="158"/>
      <c r="SA392" s="158"/>
      <c r="SB392" s="158"/>
      <c r="SC392" s="158"/>
      <c r="SD392" s="158"/>
      <c r="SE392" s="158"/>
      <c r="SF392" s="158"/>
      <c r="SG392" s="158"/>
      <c r="SH392" s="158"/>
      <c r="SI392" s="158"/>
      <c r="SJ392" s="158"/>
      <c r="SK392" s="158"/>
      <c r="SL392" s="158"/>
      <c r="SM392" s="158"/>
      <c r="SN392" s="158"/>
      <c r="SO392" s="158"/>
      <c r="SP392" s="158"/>
      <c r="SQ392" s="158"/>
      <c r="SR392" s="158"/>
      <c r="SS392" s="158"/>
      <c r="ST392" s="158"/>
      <c r="SU392" s="158"/>
      <c r="SV392" s="158"/>
      <c r="SW392" s="158"/>
      <c r="SX392" s="158"/>
      <c r="SY392" s="158"/>
      <c r="SZ392" s="158"/>
      <c r="TA392" s="158"/>
      <c r="TB392" s="158"/>
      <c r="TC392" s="158"/>
      <c r="TD392" s="158"/>
      <c r="TE392" s="158"/>
      <c r="TF392" s="158"/>
      <c r="TG392" s="158"/>
      <c r="TH392" s="158"/>
      <c r="TI392" s="158"/>
      <c r="TJ392" s="158"/>
      <c r="TK392" s="158"/>
      <c r="TL392" s="158"/>
      <c r="TM392" s="158"/>
      <c r="TN392" s="158"/>
      <c r="TO392" s="158"/>
      <c r="TP392" s="158"/>
      <c r="TQ392" s="158"/>
      <c r="TR392" s="158"/>
      <c r="TS392" s="158"/>
      <c r="TT392" s="158"/>
      <c r="TU392" s="158"/>
      <c r="TV392" s="158"/>
      <c r="TW392" s="158"/>
      <c r="TX392" s="158"/>
      <c r="TY392" s="158"/>
      <c r="TZ392" s="158"/>
      <c r="UA392" s="158"/>
      <c r="UB392" s="158"/>
      <c r="UC392" s="158"/>
      <c r="UD392" s="158"/>
      <c r="UE392" s="158"/>
      <c r="UF392" s="158"/>
      <c r="UG392" s="158"/>
      <c r="UH392" s="158"/>
      <c r="UI392" s="158"/>
      <c r="UJ392" s="158"/>
      <c r="UK392" s="158"/>
      <c r="UL392" s="158"/>
      <c r="UM392" s="158"/>
      <c r="UN392" s="158"/>
      <c r="UO392" s="158"/>
      <c r="UP392" s="158"/>
      <c r="UQ392" s="158"/>
      <c r="UR392" s="158"/>
      <c r="US392" s="158"/>
      <c r="UT392" s="158"/>
      <c r="UU392" s="158"/>
      <c r="UV392" s="158"/>
      <c r="UW392" s="158"/>
      <c r="UX392" s="158"/>
      <c r="UY392" s="158"/>
      <c r="UZ392" s="158"/>
      <c r="VA392" s="158"/>
      <c r="VB392" s="158"/>
      <c r="VC392" s="158"/>
      <c r="VD392" s="158"/>
      <c r="VE392" s="158"/>
      <c r="VF392" s="158"/>
      <c r="VG392" s="158"/>
      <c r="VH392" s="158"/>
      <c r="VI392" s="158"/>
      <c r="VJ392" s="158"/>
      <c r="VK392" s="158"/>
      <c r="VL392" s="158"/>
      <c r="VM392" s="158"/>
      <c r="VN392" s="158"/>
      <c r="VO392" s="158"/>
      <c r="VP392" s="158"/>
      <c r="VQ392" s="158"/>
      <c r="VR392" s="158"/>
      <c r="VS392" s="158"/>
      <c r="VT392" s="158"/>
      <c r="VU392" s="158"/>
      <c r="VV392" s="158"/>
      <c r="VW392" s="158"/>
      <c r="VX392" s="158"/>
      <c r="VY392" s="158"/>
      <c r="VZ392" s="158"/>
      <c r="WA392" s="158"/>
      <c r="WB392" s="158"/>
      <c r="WC392" s="158"/>
      <c r="WD392" s="158"/>
      <c r="WE392" s="158"/>
      <c r="WF392" s="158"/>
      <c r="WG392" s="158"/>
      <c r="WH392" s="158"/>
      <c r="WI392" s="158"/>
      <c r="WJ392" s="158"/>
      <c r="WK392" s="158"/>
      <c r="WL392" s="158"/>
      <c r="WM392" s="158"/>
      <c r="WN392" s="158"/>
      <c r="WO392" s="158"/>
      <c r="WP392" s="158"/>
      <c r="WQ392" s="158"/>
      <c r="WR392" s="158"/>
      <c r="WS392" s="158"/>
      <c r="WT392" s="158"/>
      <c r="WU392" s="158"/>
      <c r="WV392" s="158"/>
      <c r="WW392" s="158"/>
      <c r="WX392" s="158"/>
      <c r="WY392" s="158"/>
      <c r="WZ392" s="158"/>
      <c r="XA392" s="158"/>
      <c r="XB392" s="158"/>
      <c r="XC392" s="158"/>
      <c r="XD392" s="158"/>
      <c r="XE392" s="158"/>
      <c r="XF392" s="158"/>
      <c r="XG392" s="158"/>
      <c r="XH392" s="158"/>
      <c r="XI392" s="158"/>
      <c r="XJ392" s="158"/>
      <c r="XK392" s="158"/>
      <c r="XL392" s="158"/>
      <c r="XM392" s="158"/>
      <c r="XN392" s="158"/>
      <c r="XO392" s="158"/>
      <c r="XP392" s="158"/>
      <c r="XQ392" s="158"/>
      <c r="XR392" s="158"/>
      <c r="XS392" s="158"/>
      <c r="XT392" s="158"/>
      <c r="XU392" s="158"/>
      <c r="XV392" s="158"/>
      <c r="XW392" s="158"/>
      <c r="XX392" s="158"/>
      <c r="XY392" s="158"/>
      <c r="XZ392" s="158"/>
      <c r="YA392" s="158"/>
      <c r="YB392" s="158"/>
      <c r="YC392" s="158"/>
      <c r="YD392" s="158"/>
      <c r="YE392" s="158"/>
      <c r="YF392" s="158"/>
      <c r="YG392" s="158"/>
      <c r="YH392" s="158"/>
      <c r="YI392" s="158"/>
      <c r="YJ392" s="158"/>
      <c r="YK392" s="158"/>
      <c r="YL392" s="158"/>
      <c r="YM392" s="158"/>
      <c r="YN392" s="158"/>
      <c r="YO392" s="158"/>
      <c r="YP392" s="158"/>
      <c r="YQ392" s="158"/>
      <c r="YR392" s="158"/>
      <c r="YS392" s="158"/>
      <c r="YT392" s="158"/>
      <c r="YU392" s="158"/>
      <c r="YV392" s="158"/>
      <c r="YW392" s="158"/>
      <c r="YX392" s="158"/>
      <c r="YY392" s="158"/>
      <c r="YZ392" s="158"/>
      <c r="ZA392" s="158"/>
      <c r="ZB392" s="158"/>
      <c r="ZC392" s="158"/>
      <c r="ZD392" s="158"/>
      <c r="ZE392" s="158"/>
      <c r="ZF392" s="158"/>
      <c r="ZG392" s="158"/>
      <c r="ZH392" s="158"/>
      <c r="ZI392" s="158"/>
      <c r="ZJ392" s="158"/>
      <c r="ZK392" s="158"/>
      <c r="ZL392" s="158"/>
      <c r="ZM392" s="158"/>
      <c r="ZN392" s="158"/>
      <c r="ZO392" s="158"/>
      <c r="ZP392" s="158"/>
      <c r="ZQ392" s="158"/>
      <c r="ZR392" s="158"/>
      <c r="ZS392" s="158"/>
      <c r="ZT392" s="158"/>
      <c r="ZU392" s="158"/>
      <c r="ZV392" s="158"/>
      <c r="ZW392" s="158"/>
      <c r="ZX392" s="158"/>
      <c r="ZY392" s="158"/>
      <c r="ZZ392" s="158"/>
      <c r="AAA392" s="158"/>
      <c r="AAB392" s="158"/>
      <c r="AAC392" s="158"/>
      <c r="AAD392" s="158"/>
      <c r="AAE392" s="158"/>
      <c r="AAF392" s="158"/>
      <c r="AAG392" s="158"/>
      <c r="AAH392" s="158"/>
      <c r="AAI392" s="158"/>
      <c r="AAJ392" s="158"/>
      <c r="AAK392" s="158"/>
      <c r="AAL392" s="158"/>
      <c r="AAM392" s="158"/>
      <c r="AAN392" s="158"/>
      <c r="AAO392" s="158"/>
      <c r="AAP392" s="158"/>
      <c r="AAQ392" s="158"/>
      <c r="AAR392" s="158"/>
      <c r="AAS392" s="158"/>
      <c r="AAT392" s="158"/>
      <c r="AAU392" s="158"/>
      <c r="AAV392" s="158"/>
      <c r="AAW392" s="158"/>
      <c r="AAX392" s="158"/>
      <c r="AAY392" s="158"/>
      <c r="AAZ392" s="158"/>
      <c r="ABA392" s="158"/>
      <c r="ABB392" s="158"/>
      <c r="ABC392" s="158"/>
      <c r="ABD392" s="158"/>
      <c r="ABE392" s="158"/>
      <c r="ABF392" s="158"/>
      <c r="ABG392" s="158"/>
      <c r="ABH392" s="158"/>
      <c r="ABI392" s="158"/>
      <c r="ABJ392" s="158"/>
      <c r="ABK392" s="158"/>
      <c r="ABL392" s="158"/>
      <c r="ABM392" s="158"/>
      <c r="ABN392" s="158"/>
      <c r="ABO392" s="158"/>
      <c r="ABP392" s="158"/>
      <c r="ABQ392" s="158"/>
      <c r="ABR392" s="158"/>
      <c r="ABS392" s="158"/>
      <c r="ABT392" s="158"/>
      <c r="ABU392" s="158"/>
      <c r="ABV392" s="158"/>
      <c r="ABW392" s="158"/>
      <c r="ABX392" s="158"/>
      <c r="ABY392" s="158"/>
      <c r="ABZ392" s="158"/>
      <c r="ACA392" s="158"/>
      <c r="ACB392" s="158"/>
      <c r="ACC392" s="158"/>
      <c r="ACD392" s="158"/>
      <c r="ACE392" s="158"/>
      <c r="ACF392" s="158"/>
      <c r="ACG392" s="158"/>
      <c r="ACH392" s="158"/>
      <c r="ACI392" s="158"/>
      <c r="ACJ392" s="158"/>
      <c r="ACK392" s="158"/>
      <c r="ACL392" s="158"/>
      <c r="ACM392" s="158"/>
      <c r="ACN392" s="158"/>
      <c r="ACO392" s="158"/>
      <c r="ACP392" s="158"/>
      <c r="ACQ392" s="158"/>
      <c r="ACR392" s="158"/>
      <c r="ACS392" s="158"/>
      <c r="ACT392" s="158"/>
      <c r="ACU392" s="158"/>
      <c r="ACV392" s="158"/>
      <c r="ACW392" s="158"/>
      <c r="ACX392" s="158"/>
      <c r="ACY392" s="158"/>
      <c r="ACZ392" s="158"/>
      <c r="ADA392" s="158"/>
      <c r="ADB392" s="158"/>
      <c r="ADC392" s="158"/>
      <c r="ADD392" s="158"/>
      <c r="ADE392" s="158"/>
      <c r="ADF392" s="158"/>
      <c r="ADG392" s="158"/>
      <c r="ADH392" s="158"/>
      <c r="ADI392" s="158"/>
      <c r="ADJ392" s="158"/>
      <c r="ADK392" s="158"/>
      <c r="ADL392" s="158"/>
      <c r="ADM392" s="158"/>
      <c r="ADN392" s="158"/>
      <c r="ADO392" s="158"/>
      <c r="ADP392" s="158"/>
      <c r="ADQ392" s="158"/>
      <c r="ADR392" s="158"/>
      <c r="ADS392" s="158"/>
      <c r="ADT392" s="158"/>
      <c r="ADU392" s="158"/>
      <c r="ADV392" s="158"/>
      <c r="ADW392" s="158"/>
      <c r="ADX392" s="158"/>
      <c r="ADY392" s="158"/>
      <c r="ADZ392" s="158"/>
      <c r="AEA392" s="158"/>
      <c r="AEB392" s="158"/>
      <c r="AEC392" s="158"/>
      <c r="AED392" s="158"/>
      <c r="AEE392" s="158"/>
      <c r="AEF392" s="158"/>
      <c r="AEG392" s="158"/>
      <c r="AEH392" s="158"/>
      <c r="AEI392" s="158"/>
      <c r="AEJ392" s="158"/>
      <c r="AEK392" s="158"/>
      <c r="AEL392" s="158"/>
      <c r="AEM392" s="158"/>
      <c r="AEN392" s="158"/>
      <c r="AEO392" s="158"/>
      <c r="AEP392" s="158"/>
      <c r="AEQ392" s="158"/>
      <c r="AER392" s="158"/>
      <c r="AES392" s="158"/>
      <c r="AET392" s="158"/>
      <c r="AEU392" s="158"/>
      <c r="AEV392" s="158"/>
      <c r="AEW392" s="158"/>
      <c r="AEX392" s="158"/>
      <c r="AEY392" s="158"/>
      <c r="AEZ392" s="158"/>
      <c r="AFA392" s="158"/>
      <c r="AFB392" s="158"/>
      <c r="AFC392" s="158"/>
      <c r="AFD392" s="158"/>
      <c r="AFE392" s="158"/>
      <c r="AFF392" s="158"/>
      <c r="AFG392" s="158"/>
      <c r="AFH392" s="158"/>
      <c r="AFI392" s="158"/>
      <c r="AFJ392" s="158"/>
      <c r="AFK392" s="158"/>
      <c r="AFL392" s="158"/>
      <c r="AFM392" s="158"/>
      <c r="AFN392" s="158"/>
      <c r="AFO392" s="158"/>
      <c r="AFP392" s="158"/>
      <c r="AFQ392" s="158"/>
      <c r="AFR392" s="158"/>
      <c r="AFS392" s="158"/>
      <c r="AFT392" s="158"/>
      <c r="AFU392" s="158"/>
      <c r="AFV392" s="158"/>
      <c r="AFW392" s="158"/>
      <c r="AFX392" s="158"/>
      <c r="AFY392" s="158"/>
      <c r="AFZ392" s="158"/>
      <c r="AGA392" s="158"/>
      <c r="AGB392" s="158"/>
      <c r="AGC392" s="158"/>
      <c r="AGD392" s="158"/>
      <c r="AGE392" s="158"/>
      <c r="AGF392" s="158"/>
      <c r="AGG392" s="158"/>
      <c r="AGH392" s="158"/>
      <c r="AGI392" s="158"/>
      <c r="AGJ392" s="158"/>
      <c r="AGK392" s="158"/>
      <c r="AGL392" s="158"/>
      <c r="AGM392" s="158"/>
      <c r="AGN392" s="158"/>
      <c r="AGO392" s="158"/>
      <c r="AGP392" s="158"/>
      <c r="AGQ392" s="158"/>
      <c r="AGR392" s="158"/>
      <c r="AGS392" s="158"/>
      <c r="AGT392" s="158"/>
      <c r="AGU392" s="158"/>
      <c r="AGV392" s="158"/>
      <c r="AGW392" s="158"/>
      <c r="AGX392" s="158"/>
      <c r="AGY392" s="158"/>
      <c r="AGZ392" s="158"/>
      <c r="AHA392" s="158"/>
      <c r="AHB392" s="158"/>
      <c r="AHC392" s="158"/>
      <c r="AHD392" s="158"/>
      <c r="AHE392" s="158"/>
      <c r="AHF392" s="158"/>
      <c r="AHG392" s="158"/>
      <c r="AHH392" s="158"/>
      <c r="AHI392" s="158"/>
      <c r="AHJ392" s="158"/>
      <c r="AHK392" s="158"/>
      <c r="AHL392" s="158"/>
      <c r="AHM392" s="158"/>
      <c r="AHN392" s="158"/>
      <c r="AHO392" s="158"/>
      <c r="AHP392" s="158"/>
      <c r="AHQ392" s="158"/>
      <c r="AHR392" s="158"/>
      <c r="AHS392" s="158"/>
      <c r="AHT392" s="158"/>
      <c r="AHU392" s="158"/>
      <c r="AHV392" s="158"/>
      <c r="AHW392" s="158"/>
      <c r="AHX392" s="158"/>
      <c r="AHY392" s="158"/>
      <c r="AHZ392" s="158"/>
      <c r="AIA392" s="158"/>
      <c r="AIB392" s="158"/>
      <c r="AIC392" s="158"/>
      <c r="AID392" s="158"/>
      <c r="AIE392" s="158"/>
      <c r="AIF392" s="158"/>
      <c r="AIG392" s="158"/>
      <c r="AIH392" s="158"/>
      <c r="AII392" s="158"/>
      <c r="AIJ392" s="158"/>
      <c r="AIK392" s="158"/>
      <c r="AIL392" s="158"/>
      <c r="AIM392" s="158"/>
      <c r="AIN392" s="158"/>
      <c r="AIO392" s="158"/>
      <c r="AIP392" s="158"/>
      <c r="AIQ392" s="158"/>
      <c r="AIR392" s="158"/>
      <c r="AIS392" s="158"/>
      <c r="AIT392" s="158"/>
      <c r="AIU392" s="158"/>
      <c r="AIV392" s="158"/>
      <c r="AIW392" s="158"/>
      <c r="AIX392" s="158"/>
      <c r="AIY392" s="158"/>
      <c r="AIZ392" s="158"/>
      <c r="AJA392" s="158"/>
      <c r="AJB392" s="158"/>
      <c r="AJC392" s="158"/>
      <c r="AJD392" s="158"/>
      <c r="AJE392" s="158"/>
      <c r="AJF392" s="158"/>
      <c r="AJG392" s="158"/>
      <c r="AJH392" s="158"/>
      <c r="AJI392" s="158"/>
      <c r="AJJ392" s="158"/>
      <c r="AJK392" s="158"/>
      <c r="AJL392" s="158"/>
      <c r="AJM392" s="158"/>
      <c r="AJN392" s="158"/>
      <c r="AJO392" s="158"/>
      <c r="AJP392" s="158"/>
      <c r="AJQ392" s="158"/>
      <c r="AJR392" s="158"/>
      <c r="AJS392" s="158"/>
      <c r="AJT392" s="158"/>
      <c r="AJU392" s="158"/>
      <c r="AJV392" s="158"/>
      <c r="AJW392" s="158"/>
      <c r="AJX392" s="158"/>
      <c r="AJY392" s="158"/>
      <c r="AJZ392" s="158"/>
      <c r="AKA392" s="158"/>
      <c r="AKB392" s="158"/>
      <c r="AKC392" s="158"/>
      <c r="AKD392" s="158"/>
      <c r="AKE392" s="158"/>
      <c r="AKF392" s="158"/>
      <c r="AKG392" s="158"/>
      <c r="AKH392" s="158"/>
      <c r="AKI392" s="158"/>
      <c r="AKJ392" s="158"/>
      <c r="AKK392" s="158"/>
      <c r="AKL392" s="158"/>
      <c r="AKM392" s="158"/>
      <c r="AKN392" s="158"/>
      <c r="AKO392" s="158"/>
      <c r="AKP392" s="158"/>
      <c r="AKQ392" s="158"/>
      <c r="AKR392" s="158"/>
      <c r="AKS392" s="158"/>
      <c r="AKT392" s="158"/>
      <c r="AKU392" s="158"/>
      <c r="AKV392" s="158"/>
      <c r="AKW392" s="158"/>
      <c r="AKX392" s="158"/>
      <c r="AKY392" s="158"/>
      <c r="AKZ392" s="158"/>
      <c r="ALA392" s="158"/>
      <c r="ALB392" s="158"/>
      <c r="ALC392" s="158"/>
      <c r="ALD392" s="158"/>
      <c r="ALE392" s="158"/>
      <c r="ALF392" s="158"/>
      <c r="ALG392" s="158"/>
      <c r="ALH392" s="158"/>
      <c r="ALI392" s="158"/>
      <c r="ALJ392" s="158"/>
      <c r="ALK392" s="158"/>
      <c r="ALL392" s="158"/>
      <c r="ALM392" s="158"/>
      <c r="ALN392" s="158"/>
      <c r="ALO392" s="158"/>
    </row>
    <row r="393" s="159" customFormat="true" ht="17.6" hidden="true" customHeight="false" outlineLevel="0" collapsed="false">
      <c r="A393" s="147"/>
      <c r="B393" s="148"/>
      <c r="C393" s="149" t="s">
        <v>106</v>
      </c>
      <c r="D393" s="149" t="n">
        <v>925</v>
      </c>
      <c r="E393" s="151" t="s">
        <v>56</v>
      </c>
      <c r="F393" s="151" t="s">
        <v>16</v>
      </c>
      <c r="G393" s="152" t="n">
        <v>9900010910</v>
      </c>
      <c r="H393" s="162" t="n">
        <v>800</v>
      </c>
      <c r="I393" s="154" t="n">
        <f aca="false">SUM(J393:P393)</f>
        <v>0</v>
      </c>
      <c r="J393" s="154" t="n">
        <v>500000</v>
      </c>
      <c r="K393" s="155" t="n">
        <v>-500000</v>
      </c>
      <c r="L393" s="155"/>
      <c r="M393" s="155"/>
      <c r="N393" s="155"/>
      <c r="O393" s="155"/>
      <c r="P393" s="156"/>
      <c r="Q393" s="157"/>
      <c r="R393" s="157"/>
      <c r="S393" s="157"/>
      <c r="T393" s="157"/>
      <c r="U393" s="157"/>
      <c r="V393" s="157"/>
      <c r="W393" s="157"/>
      <c r="X393" s="157"/>
      <c r="Y393" s="157"/>
      <c r="Z393" s="157"/>
      <c r="AA393" s="157"/>
      <c r="AB393" s="157"/>
      <c r="AC393" s="157"/>
      <c r="AD393" s="157"/>
      <c r="AE393" s="157"/>
      <c r="AF393" s="157"/>
      <c r="AG393" s="157"/>
      <c r="AH393" s="157"/>
      <c r="AI393" s="157"/>
      <c r="AJ393" s="157"/>
      <c r="AK393" s="157"/>
      <c r="AL393" s="157"/>
      <c r="AM393" s="157"/>
      <c r="AN393" s="157"/>
      <c r="AO393" s="157"/>
      <c r="AP393" s="157"/>
      <c r="AQ393" s="157"/>
      <c r="AR393" s="157"/>
      <c r="AS393" s="157"/>
      <c r="AT393" s="157"/>
      <c r="AU393" s="157"/>
      <c r="AV393" s="157"/>
      <c r="AW393" s="157"/>
      <c r="AX393" s="157"/>
      <c r="AY393" s="157"/>
      <c r="AZ393" s="157"/>
      <c r="BA393" s="157"/>
      <c r="BB393" s="157"/>
      <c r="BC393" s="157"/>
      <c r="BD393" s="157"/>
      <c r="BE393" s="157"/>
      <c r="BF393" s="157"/>
      <c r="BG393" s="157"/>
      <c r="BH393" s="157"/>
      <c r="BI393" s="157"/>
      <c r="BJ393" s="157"/>
      <c r="BK393" s="157"/>
      <c r="BL393" s="157"/>
      <c r="BM393" s="157"/>
      <c r="BN393" s="157"/>
      <c r="BO393" s="157"/>
      <c r="BP393" s="157"/>
      <c r="BQ393" s="157"/>
      <c r="BR393" s="157"/>
      <c r="BS393" s="157"/>
      <c r="BT393" s="157"/>
      <c r="BU393" s="157"/>
      <c r="BV393" s="157"/>
      <c r="BW393" s="157"/>
      <c r="BX393" s="157"/>
      <c r="BY393" s="157"/>
      <c r="BZ393" s="157"/>
      <c r="CA393" s="157"/>
      <c r="CB393" s="157"/>
      <c r="CC393" s="157"/>
      <c r="CD393" s="157"/>
      <c r="CE393" s="157"/>
      <c r="CF393" s="157"/>
      <c r="CG393" s="157"/>
      <c r="CH393" s="157"/>
      <c r="CI393" s="157"/>
      <c r="CJ393" s="157"/>
      <c r="CK393" s="157"/>
      <c r="CL393" s="157"/>
      <c r="CM393" s="157"/>
      <c r="CN393" s="157"/>
      <c r="CO393" s="157"/>
      <c r="CP393" s="157"/>
      <c r="CQ393" s="157"/>
      <c r="CR393" s="157"/>
      <c r="CS393" s="157"/>
      <c r="CT393" s="157"/>
      <c r="CU393" s="157"/>
      <c r="CV393" s="157"/>
      <c r="CW393" s="157"/>
      <c r="CX393" s="157"/>
      <c r="CY393" s="157"/>
      <c r="CZ393" s="157"/>
      <c r="DA393" s="157"/>
      <c r="DB393" s="157"/>
      <c r="DC393" s="157"/>
      <c r="DD393" s="157"/>
      <c r="DE393" s="157"/>
      <c r="DF393" s="157"/>
      <c r="DG393" s="157"/>
      <c r="DH393" s="157"/>
      <c r="DI393" s="157"/>
      <c r="DJ393" s="157"/>
      <c r="DK393" s="157"/>
      <c r="DL393" s="157"/>
      <c r="DM393" s="157"/>
      <c r="DN393" s="157"/>
      <c r="DO393" s="157"/>
      <c r="DP393" s="157"/>
      <c r="DQ393" s="157"/>
      <c r="DR393" s="157"/>
      <c r="DS393" s="157"/>
      <c r="DT393" s="157"/>
      <c r="DU393" s="157"/>
      <c r="DV393" s="157"/>
      <c r="DW393" s="157"/>
      <c r="DX393" s="157"/>
      <c r="DY393" s="157"/>
      <c r="DZ393" s="157"/>
      <c r="EA393" s="157"/>
      <c r="EB393" s="157"/>
      <c r="EC393" s="157"/>
      <c r="ED393" s="157"/>
      <c r="EE393" s="157"/>
      <c r="EF393" s="157"/>
      <c r="EG393" s="157"/>
      <c r="EH393" s="157"/>
      <c r="EI393" s="157"/>
      <c r="EJ393" s="157"/>
      <c r="EK393" s="157"/>
      <c r="EL393" s="157"/>
      <c r="EM393" s="157"/>
      <c r="EN393" s="157"/>
      <c r="EO393" s="157"/>
      <c r="EP393" s="157"/>
      <c r="EQ393" s="157"/>
      <c r="ER393" s="157"/>
      <c r="ES393" s="157"/>
      <c r="ET393" s="157"/>
      <c r="EU393" s="157"/>
      <c r="EV393" s="157"/>
      <c r="EW393" s="157"/>
      <c r="EX393" s="157"/>
      <c r="EY393" s="157"/>
      <c r="EZ393" s="157"/>
      <c r="FA393" s="157"/>
      <c r="FB393" s="157"/>
      <c r="FC393" s="157"/>
      <c r="FD393" s="157"/>
      <c r="FE393" s="157"/>
      <c r="FF393" s="157"/>
      <c r="FG393" s="157"/>
      <c r="FH393" s="157"/>
      <c r="FI393" s="157"/>
      <c r="FJ393" s="157"/>
      <c r="FK393" s="157"/>
      <c r="FL393" s="157"/>
      <c r="FM393" s="157"/>
      <c r="FN393" s="157"/>
      <c r="FO393" s="157"/>
      <c r="FP393" s="157"/>
      <c r="FQ393" s="157"/>
      <c r="FR393" s="157"/>
      <c r="FS393" s="157"/>
      <c r="FT393" s="157"/>
      <c r="FU393" s="157"/>
      <c r="FV393" s="157"/>
      <c r="FW393" s="157"/>
      <c r="FX393" s="157"/>
      <c r="FY393" s="157"/>
      <c r="FZ393" s="157"/>
      <c r="GA393" s="157"/>
      <c r="GB393" s="157"/>
      <c r="GC393" s="157"/>
      <c r="GD393" s="157"/>
      <c r="GE393" s="157"/>
      <c r="GF393" s="157"/>
      <c r="GG393" s="157"/>
      <c r="GH393" s="157"/>
      <c r="GI393" s="157"/>
      <c r="GJ393" s="157"/>
      <c r="GK393" s="157"/>
      <c r="GL393" s="157"/>
      <c r="GM393" s="157"/>
      <c r="GN393" s="157"/>
      <c r="GO393" s="157"/>
      <c r="GP393" s="157"/>
      <c r="GQ393" s="157"/>
      <c r="GR393" s="157"/>
      <c r="GS393" s="157"/>
      <c r="GT393" s="157"/>
      <c r="GU393" s="157"/>
      <c r="GV393" s="157"/>
      <c r="GW393" s="157"/>
      <c r="GX393" s="157"/>
      <c r="GY393" s="157"/>
      <c r="GZ393" s="157"/>
      <c r="HA393" s="157"/>
      <c r="HB393" s="157"/>
      <c r="HC393" s="157"/>
      <c r="HD393" s="157"/>
      <c r="HE393" s="157"/>
      <c r="HF393" s="157"/>
      <c r="HG393" s="157"/>
      <c r="HH393" s="157"/>
      <c r="HI393" s="157"/>
      <c r="HJ393" s="157"/>
      <c r="HK393" s="157"/>
      <c r="HL393" s="157"/>
      <c r="HM393" s="157"/>
      <c r="HN393" s="157"/>
      <c r="HO393" s="157"/>
      <c r="HP393" s="157"/>
      <c r="HQ393" s="157"/>
      <c r="HR393" s="157"/>
      <c r="HS393" s="157"/>
      <c r="HT393" s="157"/>
      <c r="HU393" s="157"/>
      <c r="HV393" s="157"/>
      <c r="HW393" s="157"/>
      <c r="HX393" s="157"/>
      <c r="HY393" s="157"/>
      <c r="HZ393" s="157"/>
      <c r="IA393" s="157"/>
      <c r="IB393" s="157"/>
      <c r="IC393" s="157"/>
      <c r="ID393" s="158"/>
      <c r="IE393" s="158"/>
      <c r="IF393" s="158"/>
      <c r="IG393" s="158"/>
      <c r="IH393" s="158"/>
      <c r="II393" s="158"/>
      <c r="IJ393" s="158"/>
      <c r="IK393" s="158"/>
      <c r="IL393" s="158"/>
      <c r="IM393" s="158"/>
      <c r="IN393" s="158"/>
      <c r="IO393" s="158"/>
      <c r="IP393" s="158"/>
      <c r="IQ393" s="158"/>
      <c r="IR393" s="158"/>
      <c r="IS393" s="158"/>
      <c r="IT393" s="158"/>
      <c r="IU393" s="158"/>
      <c r="IV393" s="158"/>
      <c r="IW393" s="158"/>
      <c r="IX393" s="158"/>
      <c r="IY393" s="158"/>
      <c r="IZ393" s="158"/>
      <c r="JA393" s="158"/>
      <c r="JB393" s="158"/>
      <c r="JC393" s="158"/>
      <c r="JD393" s="158"/>
      <c r="JE393" s="158"/>
      <c r="JF393" s="158"/>
      <c r="JG393" s="158"/>
      <c r="JH393" s="158"/>
      <c r="JI393" s="158"/>
      <c r="JJ393" s="158"/>
      <c r="JK393" s="158"/>
      <c r="JL393" s="158"/>
      <c r="JM393" s="158"/>
      <c r="JN393" s="158"/>
      <c r="JO393" s="158"/>
      <c r="JP393" s="158"/>
      <c r="JQ393" s="158"/>
      <c r="JR393" s="158"/>
      <c r="JS393" s="158"/>
      <c r="JT393" s="158"/>
      <c r="JU393" s="158"/>
      <c r="JV393" s="158"/>
      <c r="JW393" s="158"/>
      <c r="JX393" s="158"/>
      <c r="JY393" s="158"/>
      <c r="JZ393" s="158"/>
      <c r="KA393" s="158"/>
      <c r="KB393" s="158"/>
      <c r="KC393" s="158"/>
      <c r="KD393" s="158"/>
      <c r="KE393" s="158"/>
      <c r="KF393" s="158"/>
      <c r="KG393" s="158"/>
      <c r="KH393" s="158"/>
      <c r="KI393" s="158"/>
      <c r="KJ393" s="158"/>
      <c r="KK393" s="158"/>
      <c r="KL393" s="158"/>
      <c r="KM393" s="158"/>
      <c r="KN393" s="158"/>
      <c r="KO393" s="158"/>
      <c r="KP393" s="158"/>
      <c r="KQ393" s="158"/>
      <c r="KR393" s="158"/>
      <c r="KS393" s="158"/>
      <c r="KT393" s="158"/>
      <c r="KU393" s="158"/>
      <c r="KV393" s="158"/>
      <c r="KW393" s="158"/>
      <c r="KX393" s="158"/>
      <c r="KY393" s="158"/>
      <c r="KZ393" s="158"/>
      <c r="LA393" s="158"/>
      <c r="LB393" s="158"/>
      <c r="LC393" s="158"/>
      <c r="LD393" s="158"/>
      <c r="LE393" s="158"/>
      <c r="LF393" s="158"/>
      <c r="LG393" s="158"/>
      <c r="LH393" s="158"/>
      <c r="LI393" s="158"/>
      <c r="LJ393" s="158"/>
      <c r="LK393" s="158"/>
      <c r="LL393" s="158"/>
      <c r="LM393" s="158"/>
      <c r="LN393" s="158"/>
      <c r="LO393" s="158"/>
      <c r="LP393" s="158"/>
      <c r="LQ393" s="158"/>
      <c r="LR393" s="158"/>
      <c r="LS393" s="158"/>
      <c r="LT393" s="158"/>
      <c r="LU393" s="158"/>
      <c r="LV393" s="158"/>
      <c r="LW393" s="158"/>
      <c r="LX393" s="158"/>
      <c r="LY393" s="158"/>
      <c r="LZ393" s="158"/>
      <c r="MA393" s="158"/>
      <c r="MB393" s="158"/>
      <c r="MC393" s="158"/>
      <c r="MD393" s="158"/>
      <c r="ME393" s="158"/>
      <c r="MF393" s="158"/>
      <c r="MG393" s="158"/>
      <c r="MH393" s="158"/>
      <c r="MI393" s="158"/>
      <c r="MJ393" s="158"/>
      <c r="MK393" s="158"/>
      <c r="ML393" s="158"/>
      <c r="MM393" s="158"/>
      <c r="MN393" s="158"/>
      <c r="MO393" s="158"/>
      <c r="MP393" s="158"/>
      <c r="MQ393" s="158"/>
      <c r="MR393" s="158"/>
      <c r="MS393" s="158"/>
      <c r="MT393" s="158"/>
      <c r="MU393" s="158"/>
      <c r="MV393" s="158"/>
      <c r="MW393" s="158"/>
      <c r="MX393" s="158"/>
      <c r="MY393" s="158"/>
      <c r="MZ393" s="158"/>
      <c r="NA393" s="158"/>
      <c r="NB393" s="158"/>
      <c r="NC393" s="158"/>
      <c r="ND393" s="158"/>
      <c r="NE393" s="158"/>
      <c r="NF393" s="158"/>
      <c r="NG393" s="158"/>
      <c r="NH393" s="158"/>
      <c r="NI393" s="158"/>
      <c r="NJ393" s="158"/>
      <c r="NK393" s="158"/>
      <c r="NL393" s="158"/>
      <c r="NM393" s="158"/>
      <c r="NN393" s="158"/>
      <c r="NO393" s="158"/>
      <c r="NP393" s="158"/>
      <c r="NQ393" s="158"/>
      <c r="NR393" s="158"/>
      <c r="NS393" s="158"/>
      <c r="NT393" s="158"/>
      <c r="NU393" s="158"/>
      <c r="NV393" s="158"/>
      <c r="NW393" s="158"/>
      <c r="NX393" s="158"/>
      <c r="NY393" s="158"/>
      <c r="NZ393" s="158"/>
      <c r="OA393" s="158"/>
      <c r="OB393" s="158"/>
      <c r="OC393" s="158"/>
      <c r="OD393" s="158"/>
      <c r="OE393" s="158"/>
      <c r="OF393" s="158"/>
      <c r="OG393" s="158"/>
      <c r="OH393" s="158"/>
      <c r="OI393" s="158"/>
      <c r="OJ393" s="158"/>
      <c r="OK393" s="158"/>
      <c r="OL393" s="158"/>
      <c r="OM393" s="158"/>
      <c r="ON393" s="158"/>
      <c r="OO393" s="158"/>
      <c r="OP393" s="158"/>
      <c r="OQ393" s="158"/>
      <c r="OR393" s="158"/>
      <c r="OS393" s="158"/>
      <c r="OT393" s="158"/>
      <c r="OU393" s="158"/>
      <c r="OV393" s="158"/>
      <c r="OW393" s="158"/>
      <c r="OX393" s="158"/>
      <c r="OY393" s="158"/>
      <c r="OZ393" s="158"/>
      <c r="PA393" s="158"/>
      <c r="PB393" s="158"/>
      <c r="PC393" s="158"/>
      <c r="PD393" s="158"/>
      <c r="PE393" s="158"/>
      <c r="PF393" s="158"/>
      <c r="PG393" s="158"/>
      <c r="PH393" s="158"/>
      <c r="PI393" s="158"/>
      <c r="PJ393" s="158"/>
      <c r="PK393" s="158"/>
      <c r="PL393" s="158"/>
      <c r="PM393" s="158"/>
      <c r="PN393" s="158"/>
      <c r="PO393" s="158"/>
      <c r="PP393" s="158"/>
      <c r="PQ393" s="158"/>
      <c r="PR393" s="158"/>
      <c r="PS393" s="158"/>
      <c r="PT393" s="158"/>
      <c r="PU393" s="158"/>
      <c r="PV393" s="158"/>
      <c r="PW393" s="158"/>
      <c r="PX393" s="158"/>
      <c r="PY393" s="158"/>
      <c r="PZ393" s="158"/>
      <c r="QA393" s="158"/>
      <c r="QB393" s="158"/>
      <c r="QC393" s="158"/>
      <c r="QD393" s="158"/>
      <c r="QE393" s="158"/>
      <c r="QF393" s="158"/>
      <c r="QG393" s="158"/>
      <c r="QH393" s="158"/>
      <c r="QI393" s="158"/>
      <c r="QJ393" s="158"/>
      <c r="QK393" s="158"/>
      <c r="QL393" s="158"/>
      <c r="QM393" s="158"/>
      <c r="QN393" s="158"/>
      <c r="QO393" s="158"/>
      <c r="QP393" s="158"/>
      <c r="QQ393" s="158"/>
      <c r="QR393" s="158"/>
      <c r="QS393" s="158"/>
      <c r="QT393" s="158"/>
      <c r="QU393" s="158"/>
      <c r="QV393" s="158"/>
      <c r="QW393" s="158"/>
      <c r="QX393" s="158"/>
      <c r="QY393" s="158"/>
      <c r="QZ393" s="158"/>
      <c r="RA393" s="158"/>
      <c r="RB393" s="158"/>
      <c r="RC393" s="158"/>
      <c r="RD393" s="158"/>
      <c r="RE393" s="158"/>
      <c r="RF393" s="158"/>
      <c r="RG393" s="158"/>
      <c r="RH393" s="158"/>
      <c r="RI393" s="158"/>
      <c r="RJ393" s="158"/>
      <c r="RK393" s="158"/>
      <c r="RL393" s="158"/>
      <c r="RM393" s="158"/>
      <c r="RN393" s="158"/>
      <c r="RO393" s="158"/>
      <c r="RP393" s="158"/>
      <c r="RQ393" s="158"/>
      <c r="RR393" s="158"/>
      <c r="RS393" s="158"/>
      <c r="RT393" s="158"/>
      <c r="RU393" s="158"/>
      <c r="RV393" s="158"/>
      <c r="RW393" s="158"/>
      <c r="RX393" s="158"/>
      <c r="RY393" s="158"/>
      <c r="RZ393" s="158"/>
      <c r="SA393" s="158"/>
      <c r="SB393" s="158"/>
      <c r="SC393" s="158"/>
      <c r="SD393" s="158"/>
      <c r="SE393" s="158"/>
      <c r="SF393" s="158"/>
      <c r="SG393" s="158"/>
      <c r="SH393" s="158"/>
      <c r="SI393" s="158"/>
      <c r="SJ393" s="158"/>
      <c r="SK393" s="158"/>
      <c r="SL393" s="158"/>
      <c r="SM393" s="158"/>
      <c r="SN393" s="158"/>
      <c r="SO393" s="158"/>
      <c r="SP393" s="158"/>
      <c r="SQ393" s="158"/>
      <c r="SR393" s="158"/>
      <c r="SS393" s="158"/>
      <c r="ST393" s="158"/>
      <c r="SU393" s="158"/>
      <c r="SV393" s="158"/>
      <c r="SW393" s="158"/>
      <c r="SX393" s="158"/>
      <c r="SY393" s="158"/>
      <c r="SZ393" s="158"/>
      <c r="TA393" s="158"/>
      <c r="TB393" s="158"/>
      <c r="TC393" s="158"/>
      <c r="TD393" s="158"/>
      <c r="TE393" s="158"/>
      <c r="TF393" s="158"/>
      <c r="TG393" s="158"/>
      <c r="TH393" s="158"/>
      <c r="TI393" s="158"/>
      <c r="TJ393" s="158"/>
      <c r="TK393" s="158"/>
      <c r="TL393" s="158"/>
      <c r="TM393" s="158"/>
      <c r="TN393" s="158"/>
      <c r="TO393" s="158"/>
      <c r="TP393" s="158"/>
      <c r="TQ393" s="158"/>
      <c r="TR393" s="158"/>
      <c r="TS393" s="158"/>
      <c r="TT393" s="158"/>
      <c r="TU393" s="158"/>
      <c r="TV393" s="158"/>
      <c r="TW393" s="158"/>
      <c r="TX393" s="158"/>
      <c r="TY393" s="158"/>
      <c r="TZ393" s="158"/>
      <c r="UA393" s="158"/>
      <c r="UB393" s="158"/>
      <c r="UC393" s="158"/>
      <c r="UD393" s="158"/>
      <c r="UE393" s="158"/>
      <c r="UF393" s="158"/>
      <c r="UG393" s="158"/>
      <c r="UH393" s="158"/>
      <c r="UI393" s="158"/>
      <c r="UJ393" s="158"/>
      <c r="UK393" s="158"/>
      <c r="UL393" s="158"/>
      <c r="UM393" s="158"/>
      <c r="UN393" s="158"/>
      <c r="UO393" s="158"/>
      <c r="UP393" s="158"/>
      <c r="UQ393" s="158"/>
      <c r="UR393" s="158"/>
      <c r="US393" s="158"/>
      <c r="UT393" s="158"/>
      <c r="UU393" s="158"/>
      <c r="UV393" s="158"/>
      <c r="UW393" s="158"/>
      <c r="UX393" s="158"/>
      <c r="UY393" s="158"/>
      <c r="UZ393" s="158"/>
      <c r="VA393" s="158"/>
      <c r="VB393" s="158"/>
      <c r="VC393" s="158"/>
      <c r="VD393" s="158"/>
      <c r="VE393" s="158"/>
      <c r="VF393" s="158"/>
      <c r="VG393" s="158"/>
      <c r="VH393" s="158"/>
      <c r="VI393" s="158"/>
      <c r="VJ393" s="158"/>
      <c r="VK393" s="158"/>
      <c r="VL393" s="158"/>
      <c r="VM393" s="158"/>
      <c r="VN393" s="158"/>
      <c r="VO393" s="158"/>
      <c r="VP393" s="158"/>
      <c r="VQ393" s="158"/>
      <c r="VR393" s="158"/>
      <c r="VS393" s="158"/>
      <c r="VT393" s="158"/>
      <c r="VU393" s="158"/>
      <c r="VV393" s="158"/>
      <c r="VW393" s="158"/>
      <c r="VX393" s="158"/>
      <c r="VY393" s="158"/>
      <c r="VZ393" s="158"/>
      <c r="WA393" s="158"/>
      <c r="WB393" s="158"/>
      <c r="WC393" s="158"/>
      <c r="WD393" s="158"/>
      <c r="WE393" s="158"/>
      <c r="WF393" s="158"/>
      <c r="WG393" s="158"/>
      <c r="WH393" s="158"/>
      <c r="WI393" s="158"/>
      <c r="WJ393" s="158"/>
      <c r="WK393" s="158"/>
      <c r="WL393" s="158"/>
      <c r="WM393" s="158"/>
      <c r="WN393" s="158"/>
      <c r="WO393" s="158"/>
      <c r="WP393" s="158"/>
      <c r="WQ393" s="158"/>
      <c r="WR393" s="158"/>
      <c r="WS393" s="158"/>
      <c r="WT393" s="158"/>
      <c r="WU393" s="158"/>
      <c r="WV393" s="158"/>
      <c r="WW393" s="158"/>
      <c r="WX393" s="158"/>
      <c r="WY393" s="158"/>
      <c r="WZ393" s="158"/>
      <c r="XA393" s="158"/>
      <c r="XB393" s="158"/>
      <c r="XC393" s="158"/>
      <c r="XD393" s="158"/>
      <c r="XE393" s="158"/>
      <c r="XF393" s="158"/>
      <c r="XG393" s="158"/>
      <c r="XH393" s="158"/>
      <c r="XI393" s="158"/>
      <c r="XJ393" s="158"/>
      <c r="XK393" s="158"/>
      <c r="XL393" s="158"/>
      <c r="XM393" s="158"/>
      <c r="XN393" s="158"/>
      <c r="XO393" s="158"/>
      <c r="XP393" s="158"/>
      <c r="XQ393" s="158"/>
      <c r="XR393" s="158"/>
      <c r="XS393" s="158"/>
      <c r="XT393" s="158"/>
      <c r="XU393" s="158"/>
      <c r="XV393" s="158"/>
      <c r="XW393" s="158"/>
      <c r="XX393" s="158"/>
      <c r="XY393" s="158"/>
      <c r="XZ393" s="158"/>
      <c r="YA393" s="158"/>
      <c r="YB393" s="158"/>
      <c r="YC393" s="158"/>
      <c r="YD393" s="158"/>
      <c r="YE393" s="158"/>
      <c r="YF393" s="158"/>
      <c r="YG393" s="158"/>
      <c r="YH393" s="158"/>
      <c r="YI393" s="158"/>
      <c r="YJ393" s="158"/>
      <c r="YK393" s="158"/>
      <c r="YL393" s="158"/>
      <c r="YM393" s="158"/>
      <c r="YN393" s="158"/>
      <c r="YO393" s="158"/>
      <c r="YP393" s="158"/>
      <c r="YQ393" s="158"/>
      <c r="YR393" s="158"/>
      <c r="YS393" s="158"/>
      <c r="YT393" s="158"/>
      <c r="YU393" s="158"/>
      <c r="YV393" s="158"/>
      <c r="YW393" s="158"/>
      <c r="YX393" s="158"/>
      <c r="YY393" s="158"/>
      <c r="YZ393" s="158"/>
      <c r="ZA393" s="158"/>
      <c r="ZB393" s="158"/>
      <c r="ZC393" s="158"/>
      <c r="ZD393" s="158"/>
      <c r="ZE393" s="158"/>
      <c r="ZF393" s="158"/>
      <c r="ZG393" s="158"/>
      <c r="ZH393" s="158"/>
      <c r="ZI393" s="158"/>
      <c r="ZJ393" s="158"/>
      <c r="ZK393" s="158"/>
      <c r="ZL393" s="158"/>
      <c r="ZM393" s="158"/>
      <c r="ZN393" s="158"/>
      <c r="ZO393" s="158"/>
      <c r="ZP393" s="158"/>
      <c r="ZQ393" s="158"/>
      <c r="ZR393" s="158"/>
      <c r="ZS393" s="158"/>
      <c r="ZT393" s="158"/>
      <c r="ZU393" s="158"/>
      <c r="ZV393" s="158"/>
      <c r="ZW393" s="158"/>
      <c r="ZX393" s="158"/>
      <c r="ZY393" s="158"/>
      <c r="ZZ393" s="158"/>
      <c r="AAA393" s="158"/>
      <c r="AAB393" s="158"/>
      <c r="AAC393" s="158"/>
      <c r="AAD393" s="158"/>
      <c r="AAE393" s="158"/>
      <c r="AAF393" s="158"/>
      <c r="AAG393" s="158"/>
      <c r="AAH393" s="158"/>
      <c r="AAI393" s="158"/>
      <c r="AAJ393" s="158"/>
      <c r="AAK393" s="158"/>
      <c r="AAL393" s="158"/>
      <c r="AAM393" s="158"/>
      <c r="AAN393" s="158"/>
      <c r="AAO393" s="158"/>
      <c r="AAP393" s="158"/>
      <c r="AAQ393" s="158"/>
      <c r="AAR393" s="158"/>
      <c r="AAS393" s="158"/>
      <c r="AAT393" s="158"/>
      <c r="AAU393" s="158"/>
      <c r="AAV393" s="158"/>
      <c r="AAW393" s="158"/>
      <c r="AAX393" s="158"/>
      <c r="AAY393" s="158"/>
      <c r="AAZ393" s="158"/>
      <c r="ABA393" s="158"/>
      <c r="ABB393" s="158"/>
      <c r="ABC393" s="158"/>
      <c r="ABD393" s="158"/>
      <c r="ABE393" s="158"/>
      <c r="ABF393" s="158"/>
      <c r="ABG393" s="158"/>
      <c r="ABH393" s="158"/>
      <c r="ABI393" s="158"/>
      <c r="ABJ393" s="158"/>
      <c r="ABK393" s="158"/>
      <c r="ABL393" s="158"/>
      <c r="ABM393" s="158"/>
      <c r="ABN393" s="158"/>
      <c r="ABO393" s="158"/>
      <c r="ABP393" s="158"/>
      <c r="ABQ393" s="158"/>
      <c r="ABR393" s="158"/>
      <c r="ABS393" s="158"/>
      <c r="ABT393" s="158"/>
      <c r="ABU393" s="158"/>
      <c r="ABV393" s="158"/>
      <c r="ABW393" s="158"/>
      <c r="ABX393" s="158"/>
      <c r="ABY393" s="158"/>
      <c r="ABZ393" s="158"/>
      <c r="ACA393" s="158"/>
      <c r="ACB393" s="158"/>
      <c r="ACC393" s="158"/>
      <c r="ACD393" s="158"/>
      <c r="ACE393" s="158"/>
      <c r="ACF393" s="158"/>
      <c r="ACG393" s="158"/>
      <c r="ACH393" s="158"/>
      <c r="ACI393" s="158"/>
      <c r="ACJ393" s="158"/>
      <c r="ACK393" s="158"/>
      <c r="ACL393" s="158"/>
      <c r="ACM393" s="158"/>
      <c r="ACN393" s="158"/>
      <c r="ACO393" s="158"/>
      <c r="ACP393" s="158"/>
      <c r="ACQ393" s="158"/>
      <c r="ACR393" s="158"/>
      <c r="ACS393" s="158"/>
      <c r="ACT393" s="158"/>
      <c r="ACU393" s="158"/>
      <c r="ACV393" s="158"/>
      <c r="ACW393" s="158"/>
      <c r="ACX393" s="158"/>
      <c r="ACY393" s="158"/>
      <c r="ACZ393" s="158"/>
      <c r="ADA393" s="158"/>
      <c r="ADB393" s="158"/>
      <c r="ADC393" s="158"/>
      <c r="ADD393" s="158"/>
      <c r="ADE393" s="158"/>
      <c r="ADF393" s="158"/>
      <c r="ADG393" s="158"/>
      <c r="ADH393" s="158"/>
      <c r="ADI393" s="158"/>
      <c r="ADJ393" s="158"/>
      <c r="ADK393" s="158"/>
      <c r="ADL393" s="158"/>
      <c r="ADM393" s="158"/>
      <c r="ADN393" s="158"/>
      <c r="ADO393" s="158"/>
      <c r="ADP393" s="158"/>
      <c r="ADQ393" s="158"/>
      <c r="ADR393" s="158"/>
      <c r="ADS393" s="158"/>
      <c r="ADT393" s="158"/>
      <c r="ADU393" s="158"/>
      <c r="ADV393" s="158"/>
      <c r="ADW393" s="158"/>
      <c r="ADX393" s="158"/>
      <c r="ADY393" s="158"/>
      <c r="ADZ393" s="158"/>
      <c r="AEA393" s="158"/>
      <c r="AEB393" s="158"/>
      <c r="AEC393" s="158"/>
      <c r="AED393" s="158"/>
      <c r="AEE393" s="158"/>
      <c r="AEF393" s="158"/>
      <c r="AEG393" s="158"/>
      <c r="AEH393" s="158"/>
      <c r="AEI393" s="158"/>
      <c r="AEJ393" s="158"/>
      <c r="AEK393" s="158"/>
      <c r="AEL393" s="158"/>
      <c r="AEM393" s="158"/>
      <c r="AEN393" s="158"/>
      <c r="AEO393" s="158"/>
      <c r="AEP393" s="158"/>
      <c r="AEQ393" s="158"/>
      <c r="AER393" s="158"/>
      <c r="AES393" s="158"/>
      <c r="AET393" s="158"/>
      <c r="AEU393" s="158"/>
      <c r="AEV393" s="158"/>
      <c r="AEW393" s="158"/>
      <c r="AEX393" s="158"/>
      <c r="AEY393" s="158"/>
      <c r="AEZ393" s="158"/>
      <c r="AFA393" s="158"/>
      <c r="AFB393" s="158"/>
      <c r="AFC393" s="158"/>
      <c r="AFD393" s="158"/>
      <c r="AFE393" s="158"/>
      <c r="AFF393" s="158"/>
      <c r="AFG393" s="158"/>
      <c r="AFH393" s="158"/>
      <c r="AFI393" s="158"/>
      <c r="AFJ393" s="158"/>
      <c r="AFK393" s="158"/>
      <c r="AFL393" s="158"/>
      <c r="AFM393" s="158"/>
      <c r="AFN393" s="158"/>
      <c r="AFO393" s="158"/>
      <c r="AFP393" s="158"/>
      <c r="AFQ393" s="158"/>
      <c r="AFR393" s="158"/>
      <c r="AFS393" s="158"/>
      <c r="AFT393" s="158"/>
      <c r="AFU393" s="158"/>
      <c r="AFV393" s="158"/>
      <c r="AFW393" s="158"/>
      <c r="AFX393" s="158"/>
      <c r="AFY393" s="158"/>
      <c r="AFZ393" s="158"/>
      <c r="AGA393" s="158"/>
      <c r="AGB393" s="158"/>
      <c r="AGC393" s="158"/>
      <c r="AGD393" s="158"/>
      <c r="AGE393" s="158"/>
      <c r="AGF393" s="158"/>
      <c r="AGG393" s="158"/>
      <c r="AGH393" s="158"/>
      <c r="AGI393" s="158"/>
      <c r="AGJ393" s="158"/>
      <c r="AGK393" s="158"/>
      <c r="AGL393" s="158"/>
      <c r="AGM393" s="158"/>
      <c r="AGN393" s="158"/>
      <c r="AGO393" s="158"/>
      <c r="AGP393" s="158"/>
      <c r="AGQ393" s="158"/>
      <c r="AGR393" s="158"/>
      <c r="AGS393" s="158"/>
      <c r="AGT393" s="158"/>
      <c r="AGU393" s="158"/>
      <c r="AGV393" s="158"/>
      <c r="AGW393" s="158"/>
      <c r="AGX393" s="158"/>
      <c r="AGY393" s="158"/>
      <c r="AGZ393" s="158"/>
      <c r="AHA393" s="158"/>
      <c r="AHB393" s="158"/>
      <c r="AHC393" s="158"/>
      <c r="AHD393" s="158"/>
      <c r="AHE393" s="158"/>
      <c r="AHF393" s="158"/>
      <c r="AHG393" s="158"/>
      <c r="AHH393" s="158"/>
      <c r="AHI393" s="158"/>
      <c r="AHJ393" s="158"/>
      <c r="AHK393" s="158"/>
      <c r="AHL393" s="158"/>
      <c r="AHM393" s="158"/>
      <c r="AHN393" s="158"/>
      <c r="AHO393" s="158"/>
      <c r="AHP393" s="158"/>
      <c r="AHQ393" s="158"/>
      <c r="AHR393" s="158"/>
      <c r="AHS393" s="158"/>
      <c r="AHT393" s="158"/>
      <c r="AHU393" s="158"/>
      <c r="AHV393" s="158"/>
      <c r="AHW393" s="158"/>
      <c r="AHX393" s="158"/>
      <c r="AHY393" s="158"/>
      <c r="AHZ393" s="158"/>
      <c r="AIA393" s="158"/>
      <c r="AIB393" s="158"/>
      <c r="AIC393" s="158"/>
      <c r="AID393" s="158"/>
      <c r="AIE393" s="158"/>
      <c r="AIF393" s="158"/>
      <c r="AIG393" s="158"/>
      <c r="AIH393" s="158"/>
      <c r="AII393" s="158"/>
      <c r="AIJ393" s="158"/>
      <c r="AIK393" s="158"/>
      <c r="AIL393" s="158"/>
      <c r="AIM393" s="158"/>
      <c r="AIN393" s="158"/>
      <c r="AIO393" s="158"/>
      <c r="AIP393" s="158"/>
      <c r="AIQ393" s="158"/>
      <c r="AIR393" s="158"/>
      <c r="AIS393" s="158"/>
      <c r="AIT393" s="158"/>
      <c r="AIU393" s="158"/>
      <c r="AIV393" s="158"/>
      <c r="AIW393" s="158"/>
      <c r="AIX393" s="158"/>
      <c r="AIY393" s="158"/>
      <c r="AIZ393" s="158"/>
      <c r="AJA393" s="158"/>
      <c r="AJB393" s="158"/>
      <c r="AJC393" s="158"/>
      <c r="AJD393" s="158"/>
      <c r="AJE393" s="158"/>
      <c r="AJF393" s="158"/>
      <c r="AJG393" s="158"/>
      <c r="AJH393" s="158"/>
      <c r="AJI393" s="158"/>
      <c r="AJJ393" s="158"/>
      <c r="AJK393" s="158"/>
      <c r="AJL393" s="158"/>
      <c r="AJM393" s="158"/>
      <c r="AJN393" s="158"/>
      <c r="AJO393" s="158"/>
      <c r="AJP393" s="158"/>
      <c r="AJQ393" s="158"/>
      <c r="AJR393" s="158"/>
      <c r="AJS393" s="158"/>
      <c r="AJT393" s="158"/>
      <c r="AJU393" s="158"/>
      <c r="AJV393" s="158"/>
      <c r="AJW393" s="158"/>
      <c r="AJX393" s="158"/>
      <c r="AJY393" s="158"/>
      <c r="AJZ393" s="158"/>
      <c r="AKA393" s="158"/>
      <c r="AKB393" s="158"/>
      <c r="AKC393" s="158"/>
      <c r="AKD393" s="158"/>
      <c r="AKE393" s="158"/>
      <c r="AKF393" s="158"/>
      <c r="AKG393" s="158"/>
      <c r="AKH393" s="158"/>
      <c r="AKI393" s="158"/>
      <c r="AKJ393" s="158"/>
      <c r="AKK393" s="158"/>
      <c r="AKL393" s="158"/>
      <c r="AKM393" s="158"/>
      <c r="AKN393" s="158"/>
      <c r="AKO393" s="158"/>
      <c r="AKP393" s="158"/>
      <c r="AKQ393" s="158"/>
      <c r="AKR393" s="158"/>
      <c r="AKS393" s="158"/>
      <c r="AKT393" s="158"/>
      <c r="AKU393" s="158"/>
      <c r="AKV393" s="158"/>
      <c r="AKW393" s="158"/>
      <c r="AKX393" s="158"/>
      <c r="AKY393" s="158"/>
      <c r="AKZ393" s="158"/>
      <c r="ALA393" s="158"/>
      <c r="ALB393" s="158"/>
      <c r="ALC393" s="158"/>
      <c r="ALD393" s="158"/>
      <c r="ALE393" s="158"/>
      <c r="ALF393" s="158"/>
      <c r="ALG393" s="158"/>
      <c r="ALH393" s="158"/>
      <c r="ALI393" s="158"/>
      <c r="ALJ393" s="158"/>
      <c r="ALK393" s="158"/>
      <c r="ALL393" s="158"/>
      <c r="ALM393" s="158"/>
      <c r="ALN393" s="158"/>
      <c r="ALO393" s="158"/>
    </row>
    <row r="394" customFormat="false" ht="17.6" hidden="false" customHeight="false" outlineLevel="0" collapsed="false">
      <c r="B394" s="86"/>
      <c r="C394" s="30" t="s">
        <v>58</v>
      </c>
      <c r="D394" s="30" t="n">
        <v>925</v>
      </c>
      <c r="E394" s="138" t="s">
        <v>56</v>
      </c>
      <c r="F394" s="138" t="s">
        <v>18</v>
      </c>
      <c r="G394" s="79"/>
      <c r="H394" s="83"/>
      <c r="I394" s="141" t="n">
        <f aca="false">SUM(J394:P394)</f>
        <v>1861624300</v>
      </c>
      <c r="J394" s="141" t="n">
        <f aca="false">J395+J449+J443</f>
        <v>1892494100</v>
      </c>
      <c r="K394" s="141" t="n">
        <f aca="false">K395+K449+K443</f>
        <v>-58117300</v>
      </c>
      <c r="L394" s="74" t="n">
        <f aca="false">L395+L449+L443</f>
        <v>0</v>
      </c>
      <c r="M394" s="74" t="n">
        <f aca="false">M395+M449+M443</f>
        <v>-6363700</v>
      </c>
      <c r="N394" s="74" t="n">
        <f aca="false">N395+N449+N443</f>
        <v>191300</v>
      </c>
      <c r="O394" s="141" t="n">
        <f aca="false">O395+O449+O443</f>
        <v>33419900</v>
      </c>
      <c r="P394" s="142" t="n">
        <f aca="false">P395+P449+P443</f>
        <v>0</v>
      </c>
    </row>
    <row r="395" customFormat="false" ht="17.6" hidden="false" customHeight="false" outlineLevel="0" collapsed="false">
      <c r="B395" s="86"/>
      <c r="C395" s="30" t="s">
        <v>165</v>
      </c>
      <c r="D395" s="30" t="n">
        <v>925</v>
      </c>
      <c r="E395" s="138" t="s">
        <v>56</v>
      </c>
      <c r="F395" s="138" t="s">
        <v>18</v>
      </c>
      <c r="G395" s="79" t="n">
        <v>5800000000</v>
      </c>
      <c r="H395" s="83"/>
      <c r="I395" s="141" t="n">
        <f aca="false">SUM(J395:P395)</f>
        <v>1857233322.48</v>
      </c>
      <c r="J395" s="141" t="n">
        <f aca="false">J396</f>
        <v>1877820190.32</v>
      </c>
      <c r="K395" s="74" t="n">
        <f aca="false">K396</f>
        <v>-44638990.32</v>
      </c>
      <c r="L395" s="74" t="n">
        <f aca="false">L396</f>
        <v>0</v>
      </c>
      <c r="M395" s="74" t="n">
        <f aca="false">M396</f>
        <v>-9559077.52</v>
      </c>
      <c r="N395" s="74" t="n">
        <f aca="false">N396</f>
        <v>191300</v>
      </c>
      <c r="O395" s="141" t="n">
        <f aca="false">O396</f>
        <v>33419900</v>
      </c>
      <c r="P395" s="142" t="n">
        <f aca="false">P396</f>
        <v>0</v>
      </c>
    </row>
    <row r="396" customFormat="false" ht="17.6" hidden="false" customHeight="false" outlineLevel="0" collapsed="false">
      <c r="B396" s="86"/>
      <c r="C396" s="30" t="s">
        <v>166</v>
      </c>
      <c r="D396" s="30" t="n">
        <v>925</v>
      </c>
      <c r="E396" s="138" t="s">
        <v>56</v>
      </c>
      <c r="F396" s="138" t="s">
        <v>18</v>
      </c>
      <c r="G396" s="79" t="n">
        <v>5810000000</v>
      </c>
      <c r="H396" s="83"/>
      <c r="I396" s="141" t="n">
        <f aca="false">SUM(J396:P396)</f>
        <v>1857233322.48</v>
      </c>
      <c r="J396" s="141" t="n">
        <f aca="false">J403+J405+J407+J409+J397+J415+J411+J401+J413</f>
        <v>1877820190.32</v>
      </c>
      <c r="K396" s="74" t="n">
        <f aca="false">K403+K405+K407+K409+K397+K415+K411+K401</f>
        <v>-44638990.32</v>
      </c>
      <c r="L396" s="74" t="n">
        <f aca="false">L403+L405+L407+L409+L397+L415+L411+L401+L438</f>
        <v>0</v>
      </c>
      <c r="M396" s="74" t="n">
        <f aca="false">M403+M405+M407+M409+M397+M415+M411+M401+M438</f>
        <v>-9559077.52</v>
      </c>
      <c r="N396" s="74" t="n">
        <f aca="false">N403+N405+N407+N409+N397+N415+N411+N401+N438+N399</f>
        <v>191300</v>
      </c>
      <c r="O396" s="141" t="n">
        <f aca="false">O403+O405+O407+O409+O397+O415+O411+O401+O438</f>
        <v>33419900</v>
      </c>
      <c r="P396" s="142" t="n">
        <f aca="false">P403+P405+P407+P409+P397+P415+P411+P401+P438</f>
        <v>0</v>
      </c>
    </row>
    <row r="397" customFormat="false" ht="32.8" hidden="false" customHeight="false" outlineLevel="0" collapsed="false">
      <c r="B397" s="86"/>
      <c r="C397" s="30" t="s">
        <v>130</v>
      </c>
      <c r="D397" s="30" t="n">
        <v>925</v>
      </c>
      <c r="E397" s="138" t="s">
        <v>56</v>
      </c>
      <c r="F397" s="138" t="s">
        <v>18</v>
      </c>
      <c r="G397" s="79" t="n">
        <v>5810000590</v>
      </c>
      <c r="H397" s="83"/>
      <c r="I397" s="141" t="n">
        <f aca="false">SUM(J397:P397)</f>
        <v>174778222.48</v>
      </c>
      <c r="J397" s="141" t="n">
        <f aca="false">J398</f>
        <v>183550100</v>
      </c>
      <c r="K397" s="74" t="n">
        <f aca="false">K398</f>
        <v>-34160400</v>
      </c>
      <c r="L397" s="74" t="n">
        <f aca="false">L398</f>
        <v>0</v>
      </c>
      <c r="M397" s="74" t="n">
        <f aca="false">M398</f>
        <v>-3195377.52</v>
      </c>
      <c r="N397" s="74" t="n">
        <f aca="false">N398</f>
        <v>0</v>
      </c>
      <c r="O397" s="141" t="n">
        <f aca="false">O398</f>
        <v>28583900</v>
      </c>
      <c r="P397" s="142" t="n">
        <f aca="false">P398</f>
        <v>0</v>
      </c>
    </row>
    <row r="398" customFormat="false" ht="32.8" hidden="false" customHeight="false" outlineLevel="0" collapsed="false">
      <c r="B398" s="86"/>
      <c r="C398" s="30" t="s">
        <v>146</v>
      </c>
      <c r="D398" s="30" t="n">
        <v>925</v>
      </c>
      <c r="E398" s="138" t="s">
        <v>56</v>
      </c>
      <c r="F398" s="138" t="s">
        <v>18</v>
      </c>
      <c r="G398" s="79" t="n">
        <v>5810000590</v>
      </c>
      <c r="H398" s="83" t="n">
        <v>600</v>
      </c>
      <c r="I398" s="141" t="n">
        <f aca="false">SUM(J398:P398)</f>
        <v>174778222.48</v>
      </c>
      <c r="J398" s="141" t="n">
        <v>183550100</v>
      </c>
      <c r="K398" s="74" t="n">
        <v>-34160400</v>
      </c>
      <c r="L398" s="74"/>
      <c r="M398" s="74" t="n">
        <v>-3195377.52</v>
      </c>
      <c r="N398" s="74"/>
      <c r="O398" s="141" t="n">
        <v>28583900</v>
      </c>
      <c r="P398" s="142"/>
    </row>
    <row r="399" customFormat="false" ht="32.8" hidden="false" customHeight="false" outlineLevel="0" collapsed="false">
      <c r="B399" s="86"/>
      <c r="C399" s="30" t="s">
        <v>168</v>
      </c>
      <c r="D399" s="30" t="n">
        <v>925</v>
      </c>
      <c r="E399" s="138" t="s">
        <v>56</v>
      </c>
      <c r="F399" s="138" t="s">
        <v>18</v>
      </c>
      <c r="G399" s="79" t="n">
        <v>5810009010</v>
      </c>
      <c r="H399" s="83"/>
      <c r="I399" s="141" t="n">
        <f aca="false">SUM(J399:P399)</f>
        <v>191300</v>
      </c>
      <c r="J399" s="141"/>
      <c r="K399" s="74"/>
      <c r="L399" s="74"/>
      <c r="M399" s="74"/>
      <c r="N399" s="74" t="n">
        <f aca="false">N400</f>
        <v>191300</v>
      </c>
      <c r="O399" s="141"/>
      <c r="P399" s="142"/>
    </row>
    <row r="400" customFormat="false" ht="32.8" hidden="false" customHeight="false" outlineLevel="0" collapsed="false">
      <c r="B400" s="86"/>
      <c r="C400" s="30" t="s">
        <v>146</v>
      </c>
      <c r="D400" s="30" t="n">
        <v>925</v>
      </c>
      <c r="E400" s="138" t="s">
        <v>56</v>
      </c>
      <c r="F400" s="138" t="s">
        <v>18</v>
      </c>
      <c r="G400" s="79" t="n">
        <v>5810009010</v>
      </c>
      <c r="H400" s="83" t="n">
        <v>600</v>
      </c>
      <c r="I400" s="141" t="n">
        <f aca="false">SUM(J400:P400)</f>
        <v>191300</v>
      </c>
      <c r="J400" s="141"/>
      <c r="K400" s="74"/>
      <c r="L400" s="74"/>
      <c r="M400" s="74"/>
      <c r="N400" s="74" t="n">
        <v>191300</v>
      </c>
      <c r="O400" s="141"/>
      <c r="P400" s="142"/>
    </row>
    <row r="401" s="159" customFormat="true" ht="17.6" hidden="true" customHeight="false" outlineLevel="0" collapsed="false">
      <c r="A401" s="147"/>
      <c r="B401" s="148"/>
      <c r="C401" s="149" t="s">
        <v>169</v>
      </c>
      <c r="D401" s="149" t="n">
        <v>925</v>
      </c>
      <c r="E401" s="151" t="s">
        <v>56</v>
      </c>
      <c r="F401" s="151" t="s">
        <v>18</v>
      </c>
      <c r="G401" s="152" t="n">
        <v>5810009020</v>
      </c>
      <c r="H401" s="162"/>
      <c r="I401" s="154" t="n">
        <f aca="false">SUM(J401:P401)</f>
        <v>0</v>
      </c>
      <c r="J401" s="154" t="n">
        <f aca="false">J402</f>
        <v>0</v>
      </c>
      <c r="K401" s="155" t="n">
        <f aca="false">K402</f>
        <v>0</v>
      </c>
      <c r="L401" s="155" t="n">
        <f aca="false">L402</f>
        <v>0</v>
      </c>
      <c r="M401" s="155" t="n">
        <f aca="false">M402</f>
        <v>0</v>
      </c>
      <c r="N401" s="155" t="n">
        <f aca="false">N402</f>
        <v>0</v>
      </c>
      <c r="O401" s="155"/>
      <c r="P401" s="156" t="n">
        <f aca="false">P402</f>
        <v>0</v>
      </c>
      <c r="Q401" s="157"/>
      <c r="R401" s="157"/>
      <c r="S401" s="157"/>
      <c r="T401" s="157"/>
      <c r="U401" s="157"/>
      <c r="V401" s="157"/>
      <c r="W401" s="157"/>
      <c r="X401" s="157"/>
      <c r="Y401" s="157"/>
      <c r="Z401" s="157"/>
      <c r="AA401" s="157"/>
      <c r="AB401" s="157"/>
      <c r="AC401" s="157"/>
      <c r="AD401" s="157"/>
      <c r="AE401" s="157"/>
      <c r="AF401" s="157"/>
      <c r="AG401" s="157"/>
      <c r="AH401" s="157"/>
      <c r="AI401" s="157"/>
      <c r="AJ401" s="157"/>
      <c r="AK401" s="157"/>
      <c r="AL401" s="157"/>
      <c r="AM401" s="157"/>
      <c r="AN401" s="157"/>
      <c r="AO401" s="157"/>
      <c r="AP401" s="157"/>
      <c r="AQ401" s="157"/>
      <c r="AR401" s="157"/>
      <c r="AS401" s="157"/>
      <c r="AT401" s="157"/>
      <c r="AU401" s="157"/>
      <c r="AV401" s="157"/>
      <c r="AW401" s="157"/>
      <c r="AX401" s="157"/>
      <c r="AY401" s="157"/>
      <c r="AZ401" s="157"/>
      <c r="BA401" s="157"/>
      <c r="BB401" s="157"/>
      <c r="BC401" s="157"/>
      <c r="BD401" s="157"/>
      <c r="BE401" s="157"/>
      <c r="BF401" s="157"/>
      <c r="BG401" s="157"/>
      <c r="BH401" s="157"/>
      <c r="BI401" s="157"/>
      <c r="BJ401" s="157"/>
      <c r="BK401" s="157"/>
      <c r="BL401" s="157"/>
      <c r="BM401" s="157"/>
      <c r="BN401" s="157"/>
      <c r="BO401" s="157"/>
      <c r="BP401" s="157"/>
      <c r="BQ401" s="157"/>
      <c r="BR401" s="157"/>
      <c r="BS401" s="157"/>
      <c r="BT401" s="157"/>
      <c r="BU401" s="157"/>
      <c r="BV401" s="157"/>
      <c r="BW401" s="157"/>
      <c r="BX401" s="157"/>
      <c r="BY401" s="157"/>
      <c r="BZ401" s="157"/>
      <c r="CA401" s="157"/>
      <c r="CB401" s="157"/>
      <c r="CC401" s="157"/>
      <c r="CD401" s="157"/>
      <c r="CE401" s="157"/>
      <c r="CF401" s="157"/>
      <c r="CG401" s="157"/>
      <c r="CH401" s="157"/>
      <c r="CI401" s="157"/>
      <c r="CJ401" s="157"/>
      <c r="CK401" s="157"/>
      <c r="CL401" s="157"/>
      <c r="CM401" s="157"/>
      <c r="CN401" s="157"/>
      <c r="CO401" s="157"/>
      <c r="CP401" s="157"/>
      <c r="CQ401" s="157"/>
      <c r="CR401" s="157"/>
      <c r="CS401" s="157"/>
      <c r="CT401" s="157"/>
      <c r="CU401" s="157"/>
      <c r="CV401" s="157"/>
      <c r="CW401" s="157"/>
      <c r="CX401" s="157"/>
      <c r="CY401" s="157"/>
      <c r="CZ401" s="157"/>
      <c r="DA401" s="157"/>
      <c r="DB401" s="157"/>
      <c r="DC401" s="157"/>
      <c r="DD401" s="157"/>
      <c r="DE401" s="157"/>
      <c r="DF401" s="157"/>
      <c r="DG401" s="157"/>
      <c r="DH401" s="157"/>
      <c r="DI401" s="157"/>
      <c r="DJ401" s="157"/>
      <c r="DK401" s="157"/>
      <c r="DL401" s="157"/>
      <c r="DM401" s="157"/>
      <c r="DN401" s="157"/>
      <c r="DO401" s="157"/>
      <c r="DP401" s="157"/>
      <c r="DQ401" s="157"/>
      <c r="DR401" s="157"/>
      <c r="DS401" s="157"/>
      <c r="DT401" s="157"/>
      <c r="DU401" s="157"/>
      <c r="DV401" s="157"/>
      <c r="DW401" s="157"/>
      <c r="DX401" s="157"/>
      <c r="DY401" s="157"/>
      <c r="DZ401" s="157"/>
      <c r="EA401" s="157"/>
      <c r="EB401" s="157"/>
      <c r="EC401" s="157"/>
      <c r="ED401" s="157"/>
      <c r="EE401" s="157"/>
      <c r="EF401" s="157"/>
      <c r="EG401" s="157"/>
      <c r="EH401" s="157"/>
      <c r="EI401" s="157"/>
      <c r="EJ401" s="157"/>
      <c r="EK401" s="157"/>
      <c r="EL401" s="157"/>
      <c r="EM401" s="157"/>
      <c r="EN401" s="157"/>
      <c r="EO401" s="157"/>
      <c r="EP401" s="157"/>
      <c r="EQ401" s="157"/>
      <c r="ER401" s="157"/>
      <c r="ES401" s="157"/>
      <c r="ET401" s="157"/>
      <c r="EU401" s="157"/>
      <c r="EV401" s="157"/>
      <c r="EW401" s="157"/>
      <c r="EX401" s="157"/>
      <c r="EY401" s="157"/>
      <c r="EZ401" s="157"/>
      <c r="FA401" s="157"/>
      <c r="FB401" s="157"/>
      <c r="FC401" s="157"/>
      <c r="FD401" s="157"/>
      <c r="FE401" s="157"/>
      <c r="FF401" s="157"/>
      <c r="FG401" s="157"/>
      <c r="FH401" s="157"/>
      <c r="FI401" s="157"/>
      <c r="FJ401" s="157"/>
      <c r="FK401" s="157"/>
      <c r="FL401" s="157"/>
      <c r="FM401" s="157"/>
      <c r="FN401" s="157"/>
      <c r="FO401" s="157"/>
      <c r="FP401" s="157"/>
      <c r="FQ401" s="157"/>
      <c r="FR401" s="157"/>
      <c r="FS401" s="157"/>
      <c r="FT401" s="157"/>
      <c r="FU401" s="157"/>
      <c r="FV401" s="157"/>
      <c r="FW401" s="157"/>
      <c r="FX401" s="157"/>
      <c r="FY401" s="157"/>
      <c r="FZ401" s="157"/>
      <c r="GA401" s="157"/>
      <c r="GB401" s="157"/>
      <c r="GC401" s="157"/>
      <c r="GD401" s="157"/>
      <c r="GE401" s="157"/>
      <c r="GF401" s="157"/>
      <c r="GG401" s="157"/>
      <c r="GH401" s="157"/>
      <c r="GI401" s="157"/>
      <c r="GJ401" s="157"/>
      <c r="GK401" s="157"/>
      <c r="GL401" s="157"/>
      <c r="GM401" s="157"/>
      <c r="GN401" s="157"/>
      <c r="GO401" s="157"/>
      <c r="GP401" s="157"/>
      <c r="GQ401" s="157"/>
      <c r="GR401" s="157"/>
      <c r="GS401" s="157"/>
      <c r="GT401" s="157"/>
      <c r="GU401" s="157"/>
      <c r="GV401" s="157"/>
      <c r="GW401" s="157"/>
      <c r="GX401" s="157"/>
      <c r="GY401" s="157"/>
      <c r="GZ401" s="157"/>
      <c r="HA401" s="157"/>
      <c r="HB401" s="157"/>
      <c r="HC401" s="157"/>
      <c r="HD401" s="157"/>
      <c r="HE401" s="157"/>
      <c r="HF401" s="157"/>
      <c r="HG401" s="157"/>
      <c r="HH401" s="157"/>
      <c r="HI401" s="157"/>
      <c r="HJ401" s="157"/>
      <c r="HK401" s="157"/>
      <c r="HL401" s="157"/>
      <c r="HM401" s="157"/>
      <c r="HN401" s="157"/>
      <c r="HO401" s="157"/>
      <c r="HP401" s="157"/>
      <c r="HQ401" s="157"/>
      <c r="HR401" s="157"/>
      <c r="HS401" s="157"/>
      <c r="HT401" s="157"/>
      <c r="HU401" s="157"/>
      <c r="HV401" s="157"/>
      <c r="HW401" s="157"/>
      <c r="HX401" s="157"/>
      <c r="HY401" s="157"/>
      <c r="HZ401" s="157"/>
      <c r="IA401" s="157"/>
      <c r="IB401" s="157"/>
      <c r="IC401" s="157"/>
      <c r="ID401" s="158"/>
      <c r="IE401" s="158"/>
      <c r="IF401" s="158"/>
      <c r="IG401" s="158"/>
      <c r="IH401" s="158"/>
      <c r="II401" s="158"/>
      <c r="IJ401" s="158"/>
      <c r="IK401" s="158"/>
      <c r="IL401" s="158"/>
      <c r="IM401" s="158"/>
      <c r="IN401" s="158"/>
      <c r="IO401" s="158"/>
      <c r="IP401" s="158"/>
      <c r="IQ401" s="158"/>
      <c r="IR401" s="158"/>
      <c r="IS401" s="158"/>
      <c r="IT401" s="158"/>
      <c r="IU401" s="158"/>
      <c r="IV401" s="158"/>
      <c r="IW401" s="158"/>
      <c r="IX401" s="158"/>
      <c r="IY401" s="158"/>
      <c r="IZ401" s="158"/>
      <c r="JA401" s="158"/>
      <c r="JB401" s="158"/>
      <c r="JC401" s="158"/>
      <c r="JD401" s="158"/>
      <c r="JE401" s="158"/>
      <c r="JF401" s="158"/>
      <c r="JG401" s="158"/>
      <c r="JH401" s="158"/>
      <c r="JI401" s="158"/>
      <c r="JJ401" s="158"/>
      <c r="JK401" s="158"/>
      <c r="JL401" s="158"/>
      <c r="JM401" s="158"/>
      <c r="JN401" s="158"/>
      <c r="JO401" s="158"/>
      <c r="JP401" s="158"/>
      <c r="JQ401" s="158"/>
      <c r="JR401" s="158"/>
      <c r="JS401" s="158"/>
      <c r="JT401" s="158"/>
      <c r="JU401" s="158"/>
      <c r="JV401" s="158"/>
      <c r="JW401" s="158"/>
      <c r="JX401" s="158"/>
      <c r="JY401" s="158"/>
      <c r="JZ401" s="158"/>
      <c r="KA401" s="158"/>
      <c r="KB401" s="158"/>
      <c r="KC401" s="158"/>
      <c r="KD401" s="158"/>
      <c r="KE401" s="158"/>
      <c r="KF401" s="158"/>
      <c r="KG401" s="158"/>
      <c r="KH401" s="158"/>
      <c r="KI401" s="158"/>
      <c r="KJ401" s="158"/>
      <c r="KK401" s="158"/>
      <c r="KL401" s="158"/>
      <c r="KM401" s="158"/>
      <c r="KN401" s="158"/>
      <c r="KO401" s="158"/>
      <c r="KP401" s="158"/>
      <c r="KQ401" s="158"/>
      <c r="KR401" s="158"/>
      <c r="KS401" s="158"/>
      <c r="KT401" s="158"/>
      <c r="KU401" s="158"/>
      <c r="KV401" s="158"/>
      <c r="KW401" s="158"/>
      <c r="KX401" s="158"/>
      <c r="KY401" s="158"/>
      <c r="KZ401" s="158"/>
      <c r="LA401" s="158"/>
      <c r="LB401" s="158"/>
      <c r="LC401" s="158"/>
      <c r="LD401" s="158"/>
      <c r="LE401" s="158"/>
      <c r="LF401" s="158"/>
      <c r="LG401" s="158"/>
      <c r="LH401" s="158"/>
      <c r="LI401" s="158"/>
      <c r="LJ401" s="158"/>
      <c r="LK401" s="158"/>
      <c r="LL401" s="158"/>
      <c r="LM401" s="158"/>
      <c r="LN401" s="158"/>
      <c r="LO401" s="158"/>
      <c r="LP401" s="158"/>
      <c r="LQ401" s="158"/>
      <c r="LR401" s="158"/>
      <c r="LS401" s="158"/>
      <c r="LT401" s="158"/>
      <c r="LU401" s="158"/>
      <c r="LV401" s="158"/>
      <c r="LW401" s="158"/>
      <c r="LX401" s="158"/>
      <c r="LY401" s="158"/>
      <c r="LZ401" s="158"/>
      <c r="MA401" s="158"/>
      <c r="MB401" s="158"/>
      <c r="MC401" s="158"/>
      <c r="MD401" s="158"/>
      <c r="ME401" s="158"/>
      <c r="MF401" s="158"/>
      <c r="MG401" s="158"/>
      <c r="MH401" s="158"/>
      <c r="MI401" s="158"/>
      <c r="MJ401" s="158"/>
      <c r="MK401" s="158"/>
      <c r="ML401" s="158"/>
      <c r="MM401" s="158"/>
      <c r="MN401" s="158"/>
      <c r="MO401" s="158"/>
      <c r="MP401" s="158"/>
      <c r="MQ401" s="158"/>
      <c r="MR401" s="158"/>
      <c r="MS401" s="158"/>
      <c r="MT401" s="158"/>
      <c r="MU401" s="158"/>
      <c r="MV401" s="158"/>
      <c r="MW401" s="158"/>
      <c r="MX401" s="158"/>
      <c r="MY401" s="158"/>
      <c r="MZ401" s="158"/>
      <c r="NA401" s="158"/>
      <c r="NB401" s="158"/>
      <c r="NC401" s="158"/>
      <c r="ND401" s="158"/>
      <c r="NE401" s="158"/>
      <c r="NF401" s="158"/>
      <c r="NG401" s="158"/>
      <c r="NH401" s="158"/>
      <c r="NI401" s="158"/>
      <c r="NJ401" s="158"/>
      <c r="NK401" s="158"/>
      <c r="NL401" s="158"/>
      <c r="NM401" s="158"/>
      <c r="NN401" s="158"/>
      <c r="NO401" s="158"/>
      <c r="NP401" s="158"/>
      <c r="NQ401" s="158"/>
      <c r="NR401" s="158"/>
      <c r="NS401" s="158"/>
      <c r="NT401" s="158"/>
      <c r="NU401" s="158"/>
      <c r="NV401" s="158"/>
      <c r="NW401" s="158"/>
      <c r="NX401" s="158"/>
      <c r="NY401" s="158"/>
      <c r="NZ401" s="158"/>
      <c r="OA401" s="158"/>
      <c r="OB401" s="158"/>
      <c r="OC401" s="158"/>
      <c r="OD401" s="158"/>
      <c r="OE401" s="158"/>
      <c r="OF401" s="158"/>
      <c r="OG401" s="158"/>
      <c r="OH401" s="158"/>
      <c r="OI401" s="158"/>
      <c r="OJ401" s="158"/>
      <c r="OK401" s="158"/>
      <c r="OL401" s="158"/>
      <c r="OM401" s="158"/>
      <c r="ON401" s="158"/>
      <c r="OO401" s="158"/>
      <c r="OP401" s="158"/>
      <c r="OQ401" s="158"/>
      <c r="OR401" s="158"/>
      <c r="OS401" s="158"/>
      <c r="OT401" s="158"/>
      <c r="OU401" s="158"/>
      <c r="OV401" s="158"/>
      <c r="OW401" s="158"/>
      <c r="OX401" s="158"/>
      <c r="OY401" s="158"/>
      <c r="OZ401" s="158"/>
      <c r="PA401" s="158"/>
      <c r="PB401" s="158"/>
      <c r="PC401" s="158"/>
      <c r="PD401" s="158"/>
      <c r="PE401" s="158"/>
      <c r="PF401" s="158"/>
      <c r="PG401" s="158"/>
      <c r="PH401" s="158"/>
      <c r="PI401" s="158"/>
      <c r="PJ401" s="158"/>
      <c r="PK401" s="158"/>
      <c r="PL401" s="158"/>
      <c r="PM401" s="158"/>
      <c r="PN401" s="158"/>
      <c r="PO401" s="158"/>
      <c r="PP401" s="158"/>
      <c r="PQ401" s="158"/>
      <c r="PR401" s="158"/>
      <c r="PS401" s="158"/>
      <c r="PT401" s="158"/>
      <c r="PU401" s="158"/>
      <c r="PV401" s="158"/>
      <c r="PW401" s="158"/>
      <c r="PX401" s="158"/>
      <c r="PY401" s="158"/>
      <c r="PZ401" s="158"/>
      <c r="QA401" s="158"/>
      <c r="QB401" s="158"/>
      <c r="QC401" s="158"/>
      <c r="QD401" s="158"/>
      <c r="QE401" s="158"/>
      <c r="QF401" s="158"/>
      <c r="QG401" s="158"/>
      <c r="QH401" s="158"/>
      <c r="QI401" s="158"/>
      <c r="QJ401" s="158"/>
      <c r="QK401" s="158"/>
      <c r="QL401" s="158"/>
      <c r="QM401" s="158"/>
      <c r="QN401" s="158"/>
      <c r="QO401" s="158"/>
      <c r="QP401" s="158"/>
      <c r="QQ401" s="158"/>
      <c r="QR401" s="158"/>
      <c r="QS401" s="158"/>
      <c r="QT401" s="158"/>
      <c r="QU401" s="158"/>
      <c r="QV401" s="158"/>
      <c r="QW401" s="158"/>
      <c r="QX401" s="158"/>
      <c r="QY401" s="158"/>
      <c r="QZ401" s="158"/>
      <c r="RA401" s="158"/>
      <c r="RB401" s="158"/>
      <c r="RC401" s="158"/>
      <c r="RD401" s="158"/>
      <c r="RE401" s="158"/>
      <c r="RF401" s="158"/>
      <c r="RG401" s="158"/>
      <c r="RH401" s="158"/>
      <c r="RI401" s="158"/>
      <c r="RJ401" s="158"/>
      <c r="RK401" s="158"/>
      <c r="RL401" s="158"/>
      <c r="RM401" s="158"/>
      <c r="RN401" s="158"/>
      <c r="RO401" s="158"/>
      <c r="RP401" s="158"/>
      <c r="RQ401" s="158"/>
      <c r="RR401" s="158"/>
      <c r="RS401" s="158"/>
      <c r="RT401" s="158"/>
      <c r="RU401" s="158"/>
      <c r="RV401" s="158"/>
      <c r="RW401" s="158"/>
      <c r="RX401" s="158"/>
      <c r="RY401" s="158"/>
      <c r="RZ401" s="158"/>
      <c r="SA401" s="158"/>
      <c r="SB401" s="158"/>
      <c r="SC401" s="158"/>
      <c r="SD401" s="158"/>
      <c r="SE401" s="158"/>
      <c r="SF401" s="158"/>
      <c r="SG401" s="158"/>
      <c r="SH401" s="158"/>
      <c r="SI401" s="158"/>
      <c r="SJ401" s="158"/>
      <c r="SK401" s="158"/>
      <c r="SL401" s="158"/>
      <c r="SM401" s="158"/>
      <c r="SN401" s="158"/>
      <c r="SO401" s="158"/>
      <c r="SP401" s="158"/>
      <c r="SQ401" s="158"/>
      <c r="SR401" s="158"/>
      <c r="SS401" s="158"/>
      <c r="ST401" s="158"/>
      <c r="SU401" s="158"/>
      <c r="SV401" s="158"/>
      <c r="SW401" s="158"/>
      <c r="SX401" s="158"/>
      <c r="SY401" s="158"/>
      <c r="SZ401" s="158"/>
      <c r="TA401" s="158"/>
      <c r="TB401" s="158"/>
      <c r="TC401" s="158"/>
      <c r="TD401" s="158"/>
      <c r="TE401" s="158"/>
      <c r="TF401" s="158"/>
      <c r="TG401" s="158"/>
      <c r="TH401" s="158"/>
      <c r="TI401" s="158"/>
      <c r="TJ401" s="158"/>
      <c r="TK401" s="158"/>
      <c r="TL401" s="158"/>
      <c r="TM401" s="158"/>
      <c r="TN401" s="158"/>
      <c r="TO401" s="158"/>
      <c r="TP401" s="158"/>
      <c r="TQ401" s="158"/>
      <c r="TR401" s="158"/>
      <c r="TS401" s="158"/>
      <c r="TT401" s="158"/>
      <c r="TU401" s="158"/>
      <c r="TV401" s="158"/>
      <c r="TW401" s="158"/>
      <c r="TX401" s="158"/>
      <c r="TY401" s="158"/>
      <c r="TZ401" s="158"/>
      <c r="UA401" s="158"/>
      <c r="UB401" s="158"/>
      <c r="UC401" s="158"/>
      <c r="UD401" s="158"/>
      <c r="UE401" s="158"/>
      <c r="UF401" s="158"/>
      <c r="UG401" s="158"/>
      <c r="UH401" s="158"/>
      <c r="UI401" s="158"/>
      <c r="UJ401" s="158"/>
      <c r="UK401" s="158"/>
      <c r="UL401" s="158"/>
      <c r="UM401" s="158"/>
      <c r="UN401" s="158"/>
      <c r="UO401" s="158"/>
      <c r="UP401" s="158"/>
      <c r="UQ401" s="158"/>
      <c r="UR401" s="158"/>
      <c r="US401" s="158"/>
      <c r="UT401" s="158"/>
      <c r="UU401" s="158"/>
      <c r="UV401" s="158"/>
      <c r="UW401" s="158"/>
      <c r="UX401" s="158"/>
      <c r="UY401" s="158"/>
      <c r="UZ401" s="158"/>
      <c r="VA401" s="158"/>
      <c r="VB401" s="158"/>
      <c r="VC401" s="158"/>
      <c r="VD401" s="158"/>
      <c r="VE401" s="158"/>
      <c r="VF401" s="158"/>
      <c r="VG401" s="158"/>
      <c r="VH401" s="158"/>
      <c r="VI401" s="158"/>
      <c r="VJ401" s="158"/>
      <c r="VK401" s="158"/>
      <c r="VL401" s="158"/>
      <c r="VM401" s="158"/>
      <c r="VN401" s="158"/>
      <c r="VO401" s="158"/>
      <c r="VP401" s="158"/>
      <c r="VQ401" s="158"/>
      <c r="VR401" s="158"/>
      <c r="VS401" s="158"/>
      <c r="VT401" s="158"/>
      <c r="VU401" s="158"/>
      <c r="VV401" s="158"/>
      <c r="VW401" s="158"/>
      <c r="VX401" s="158"/>
      <c r="VY401" s="158"/>
      <c r="VZ401" s="158"/>
      <c r="WA401" s="158"/>
      <c r="WB401" s="158"/>
      <c r="WC401" s="158"/>
      <c r="WD401" s="158"/>
      <c r="WE401" s="158"/>
      <c r="WF401" s="158"/>
      <c r="WG401" s="158"/>
      <c r="WH401" s="158"/>
      <c r="WI401" s="158"/>
      <c r="WJ401" s="158"/>
      <c r="WK401" s="158"/>
      <c r="WL401" s="158"/>
      <c r="WM401" s="158"/>
      <c r="WN401" s="158"/>
      <c r="WO401" s="158"/>
      <c r="WP401" s="158"/>
      <c r="WQ401" s="158"/>
      <c r="WR401" s="158"/>
      <c r="WS401" s="158"/>
      <c r="WT401" s="158"/>
      <c r="WU401" s="158"/>
      <c r="WV401" s="158"/>
      <c r="WW401" s="158"/>
      <c r="WX401" s="158"/>
      <c r="WY401" s="158"/>
      <c r="WZ401" s="158"/>
      <c r="XA401" s="158"/>
      <c r="XB401" s="158"/>
      <c r="XC401" s="158"/>
      <c r="XD401" s="158"/>
      <c r="XE401" s="158"/>
      <c r="XF401" s="158"/>
      <c r="XG401" s="158"/>
      <c r="XH401" s="158"/>
      <c r="XI401" s="158"/>
      <c r="XJ401" s="158"/>
      <c r="XK401" s="158"/>
      <c r="XL401" s="158"/>
      <c r="XM401" s="158"/>
      <c r="XN401" s="158"/>
      <c r="XO401" s="158"/>
      <c r="XP401" s="158"/>
      <c r="XQ401" s="158"/>
      <c r="XR401" s="158"/>
      <c r="XS401" s="158"/>
      <c r="XT401" s="158"/>
      <c r="XU401" s="158"/>
      <c r="XV401" s="158"/>
      <c r="XW401" s="158"/>
      <c r="XX401" s="158"/>
      <c r="XY401" s="158"/>
      <c r="XZ401" s="158"/>
      <c r="YA401" s="158"/>
      <c r="YB401" s="158"/>
      <c r="YC401" s="158"/>
      <c r="YD401" s="158"/>
      <c r="YE401" s="158"/>
      <c r="YF401" s="158"/>
      <c r="YG401" s="158"/>
      <c r="YH401" s="158"/>
      <c r="YI401" s="158"/>
      <c r="YJ401" s="158"/>
      <c r="YK401" s="158"/>
      <c r="YL401" s="158"/>
      <c r="YM401" s="158"/>
      <c r="YN401" s="158"/>
      <c r="YO401" s="158"/>
      <c r="YP401" s="158"/>
      <c r="YQ401" s="158"/>
      <c r="YR401" s="158"/>
      <c r="YS401" s="158"/>
      <c r="YT401" s="158"/>
      <c r="YU401" s="158"/>
      <c r="YV401" s="158"/>
      <c r="YW401" s="158"/>
      <c r="YX401" s="158"/>
      <c r="YY401" s="158"/>
      <c r="YZ401" s="158"/>
      <c r="ZA401" s="158"/>
      <c r="ZB401" s="158"/>
      <c r="ZC401" s="158"/>
      <c r="ZD401" s="158"/>
      <c r="ZE401" s="158"/>
      <c r="ZF401" s="158"/>
      <c r="ZG401" s="158"/>
      <c r="ZH401" s="158"/>
      <c r="ZI401" s="158"/>
      <c r="ZJ401" s="158"/>
      <c r="ZK401" s="158"/>
      <c r="ZL401" s="158"/>
      <c r="ZM401" s="158"/>
      <c r="ZN401" s="158"/>
      <c r="ZO401" s="158"/>
      <c r="ZP401" s="158"/>
      <c r="ZQ401" s="158"/>
      <c r="ZR401" s="158"/>
      <c r="ZS401" s="158"/>
      <c r="ZT401" s="158"/>
      <c r="ZU401" s="158"/>
      <c r="ZV401" s="158"/>
      <c r="ZW401" s="158"/>
      <c r="ZX401" s="158"/>
      <c r="ZY401" s="158"/>
      <c r="ZZ401" s="158"/>
      <c r="AAA401" s="158"/>
      <c r="AAB401" s="158"/>
      <c r="AAC401" s="158"/>
      <c r="AAD401" s="158"/>
      <c r="AAE401" s="158"/>
      <c r="AAF401" s="158"/>
      <c r="AAG401" s="158"/>
      <c r="AAH401" s="158"/>
      <c r="AAI401" s="158"/>
      <c r="AAJ401" s="158"/>
      <c r="AAK401" s="158"/>
      <c r="AAL401" s="158"/>
      <c r="AAM401" s="158"/>
      <c r="AAN401" s="158"/>
      <c r="AAO401" s="158"/>
      <c r="AAP401" s="158"/>
      <c r="AAQ401" s="158"/>
      <c r="AAR401" s="158"/>
      <c r="AAS401" s="158"/>
      <c r="AAT401" s="158"/>
      <c r="AAU401" s="158"/>
      <c r="AAV401" s="158"/>
      <c r="AAW401" s="158"/>
      <c r="AAX401" s="158"/>
      <c r="AAY401" s="158"/>
      <c r="AAZ401" s="158"/>
      <c r="ABA401" s="158"/>
      <c r="ABB401" s="158"/>
      <c r="ABC401" s="158"/>
      <c r="ABD401" s="158"/>
      <c r="ABE401" s="158"/>
      <c r="ABF401" s="158"/>
      <c r="ABG401" s="158"/>
      <c r="ABH401" s="158"/>
      <c r="ABI401" s="158"/>
      <c r="ABJ401" s="158"/>
      <c r="ABK401" s="158"/>
      <c r="ABL401" s="158"/>
      <c r="ABM401" s="158"/>
      <c r="ABN401" s="158"/>
      <c r="ABO401" s="158"/>
      <c r="ABP401" s="158"/>
      <c r="ABQ401" s="158"/>
      <c r="ABR401" s="158"/>
      <c r="ABS401" s="158"/>
      <c r="ABT401" s="158"/>
      <c r="ABU401" s="158"/>
      <c r="ABV401" s="158"/>
      <c r="ABW401" s="158"/>
      <c r="ABX401" s="158"/>
      <c r="ABY401" s="158"/>
      <c r="ABZ401" s="158"/>
      <c r="ACA401" s="158"/>
      <c r="ACB401" s="158"/>
      <c r="ACC401" s="158"/>
      <c r="ACD401" s="158"/>
      <c r="ACE401" s="158"/>
      <c r="ACF401" s="158"/>
      <c r="ACG401" s="158"/>
      <c r="ACH401" s="158"/>
      <c r="ACI401" s="158"/>
      <c r="ACJ401" s="158"/>
      <c r="ACK401" s="158"/>
      <c r="ACL401" s="158"/>
      <c r="ACM401" s="158"/>
      <c r="ACN401" s="158"/>
      <c r="ACO401" s="158"/>
      <c r="ACP401" s="158"/>
      <c r="ACQ401" s="158"/>
      <c r="ACR401" s="158"/>
      <c r="ACS401" s="158"/>
      <c r="ACT401" s="158"/>
      <c r="ACU401" s="158"/>
      <c r="ACV401" s="158"/>
      <c r="ACW401" s="158"/>
      <c r="ACX401" s="158"/>
      <c r="ACY401" s="158"/>
      <c r="ACZ401" s="158"/>
      <c r="ADA401" s="158"/>
      <c r="ADB401" s="158"/>
      <c r="ADC401" s="158"/>
      <c r="ADD401" s="158"/>
      <c r="ADE401" s="158"/>
      <c r="ADF401" s="158"/>
      <c r="ADG401" s="158"/>
      <c r="ADH401" s="158"/>
      <c r="ADI401" s="158"/>
      <c r="ADJ401" s="158"/>
      <c r="ADK401" s="158"/>
      <c r="ADL401" s="158"/>
      <c r="ADM401" s="158"/>
      <c r="ADN401" s="158"/>
      <c r="ADO401" s="158"/>
      <c r="ADP401" s="158"/>
      <c r="ADQ401" s="158"/>
      <c r="ADR401" s="158"/>
      <c r="ADS401" s="158"/>
      <c r="ADT401" s="158"/>
      <c r="ADU401" s="158"/>
      <c r="ADV401" s="158"/>
      <c r="ADW401" s="158"/>
      <c r="ADX401" s="158"/>
      <c r="ADY401" s="158"/>
      <c r="ADZ401" s="158"/>
      <c r="AEA401" s="158"/>
      <c r="AEB401" s="158"/>
      <c r="AEC401" s="158"/>
      <c r="AED401" s="158"/>
      <c r="AEE401" s="158"/>
      <c r="AEF401" s="158"/>
      <c r="AEG401" s="158"/>
      <c r="AEH401" s="158"/>
      <c r="AEI401" s="158"/>
      <c r="AEJ401" s="158"/>
      <c r="AEK401" s="158"/>
      <c r="AEL401" s="158"/>
      <c r="AEM401" s="158"/>
      <c r="AEN401" s="158"/>
      <c r="AEO401" s="158"/>
      <c r="AEP401" s="158"/>
      <c r="AEQ401" s="158"/>
      <c r="AER401" s="158"/>
      <c r="AES401" s="158"/>
      <c r="AET401" s="158"/>
      <c r="AEU401" s="158"/>
      <c r="AEV401" s="158"/>
      <c r="AEW401" s="158"/>
      <c r="AEX401" s="158"/>
      <c r="AEY401" s="158"/>
      <c r="AEZ401" s="158"/>
      <c r="AFA401" s="158"/>
      <c r="AFB401" s="158"/>
      <c r="AFC401" s="158"/>
      <c r="AFD401" s="158"/>
      <c r="AFE401" s="158"/>
      <c r="AFF401" s="158"/>
      <c r="AFG401" s="158"/>
      <c r="AFH401" s="158"/>
      <c r="AFI401" s="158"/>
      <c r="AFJ401" s="158"/>
      <c r="AFK401" s="158"/>
      <c r="AFL401" s="158"/>
      <c r="AFM401" s="158"/>
      <c r="AFN401" s="158"/>
      <c r="AFO401" s="158"/>
      <c r="AFP401" s="158"/>
      <c r="AFQ401" s="158"/>
      <c r="AFR401" s="158"/>
      <c r="AFS401" s="158"/>
      <c r="AFT401" s="158"/>
      <c r="AFU401" s="158"/>
      <c r="AFV401" s="158"/>
      <c r="AFW401" s="158"/>
      <c r="AFX401" s="158"/>
      <c r="AFY401" s="158"/>
      <c r="AFZ401" s="158"/>
      <c r="AGA401" s="158"/>
      <c r="AGB401" s="158"/>
      <c r="AGC401" s="158"/>
      <c r="AGD401" s="158"/>
      <c r="AGE401" s="158"/>
      <c r="AGF401" s="158"/>
      <c r="AGG401" s="158"/>
      <c r="AGH401" s="158"/>
      <c r="AGI401" s="158"/>
      <c r="AGJ401" s="158"/>
      <c r="AGK401" s="158"/>
      <c r="AGL401" s="158"/>
      <c r="AGM401" s="158"/>
      <c r="AGN401" s="158"/>
      <c r="AGO401" s="158"/>
      <c r="AGP401" s="158"/>
      <c r="AGQ401" s="158"/>
      <c r="AGR401" s="158"/>
      <c r="AGS401" s="158"/>
      <c r="AGT401" s="158"/>
      <c r="AGU401" s="158"/>
      <c r="AGV401" s="158"/>
      <c r="AGW401" s="158"/>
      <c r="AGX401" s="158"/>
      <c r="AGY401" s="158"/>
      <c r="AGZ401" s="158"/>
      <c r="AHA401" s="158"/>
      <c r="AHB401" s="158"/>
      <c r="AHC401" s="158"/>
      <c r="AHD401" s="158"/>
      <c r="AHE401" s="158"/>
      <c r="AHF401" s="158"/>
      <c r="AHG401" s="158"/>
      <c r="AHH401" s="158"/>
      <c r="AHI401" s="158"/>
      <c r="AHJ401" s="158"/>
      <c r="AHK401" s="158"/>
      <c r="AHL401" s="158"/>
      <c r="AHM401" s="158"/>
      <c r="AHN401" s="158"/>
      <c r="AHO401" s="158"/>
      <c r="AHP401" s="158"/>
      <c r="AHQ401" s="158"/>
      <c r="AHR401" s="158"/>
      <c r="AHS401" s="158"/>
      <c r="AHT401" s="158"/>
      <c r="AHU401" s="158"/>
      <c r="AHV401" s="158"/>
      <c r="AHW401" s="158"/>
      <c r="AHX401" s="158"/>
      <c r="AHY401" s="158"/>
      <c r="AHZ401" s="158"/>
      <c r="AIA401" s="158"/>
      <c r="AIB401" s="158"/>
      <c r="AIC401" s="158"/>
      <c r="AID401" s="158"/>
      <c r="AIE401" s="158"/>
      <c r="AIF401" s="158"/>
      <c r="AIG401" s="158"/>
      <c r="AIH401" s="158"/>
      <c r="AII401" s="158"/>
      <c r="AIJ401" s="158"/>
      <c r="AIK401" s="158"/>
      <c r="AIL401" s="158"/>
      <c r="AIM401" s="158"/>
      <c r="AIN401" s="158"/>
      <c r="AIO401" s="158"/>
      <c r="AIP401" s="158"/>
      <c r="AIQ401" s="158"/>
      <c r="AIR401" s="158"/>
      <c r="AIS401" s="158"/>
      <c r="AIT401" s="158"/>
      <c r="AIU401" s="158"/>
      <c r="AIV401" s="158"/>
      <c r="AIW401" s="158"/>
      <c r="AIX401" s="158"/>
      <c r="AIY401" s="158"/>
      <c r="AIZ401" s="158"/>
      <c r="AJA401" s="158"/>
      <c r="AJB401" s="158"/>
      <c r="AJC401" s="158"/>
      <c r="AJD401" s="158"/>
      <c r="AJE401" s="158"/>
      <c r="AJF401" s="158"/>
      <c r="AJG401" s="158"/>
      <c r="AJH401" s="158"/>
      <c r="AJI401" s="158"/>
      <c r="AJJ401" s="158"/>
      <c r="AJK401" s="158"/>
      <c r="AJL401" s="158"/>
      <c r="AJM401" s="158"/>
      <c r="AJN401" s="158"/>
      <c r="AJO401" s="158"/>
      <c r="AJP401" s="158"/>
      <c r="AJQ401" s="158"/>
      <c r="AJR401" s="158"/>
      <c r="AJS401" s="158"/>
      <c r="AJT401" s="158"/>
      <c r="AJU401" s="158"/>
      <c r="AJV401" s="158"/>
      <c r="AJW401" s="158"/>
      <c r="AJX401" s="158"/>
      <c r="AJY401" s="158"/>
      <c r="AJZ401" s="158"/>
      <c r="AKA401" s="158"/>
      <c r="AKB401" s="158"/>
      <c r="AKC401" s="158"/>
      <c r="AKD401" s="158"/>
      <c r="AKE401" s="158"/>
      <c r="AKF401" s="158"/>
      <c r="AKG401" s="158"/>
      <c r="AKH401" s="158"/>
      <c r="AKI401" s="158"/>
      <c r="AKJ401" s="158"/>
      <c r="AKK401" s="158"/>
      <c r="AKL401" s="158"/>
      <c r="AKM401" s="158"/>
      <c r="AKN401" s="158"/>
      <c r="AKO401" s="158"/>
      <c r="AKP401" s="158"/>
      <c r="AKQ401" s="158"/>
      <c r="AKR401" s="158"/>
      <c r="AKS401" s="158"/>
      <c r="AKT401" s="158"/>
      <c r="AKU401" s="158"/>
      <c r="AKV401" s="158"/>
      <c r="AKW401" s="158"/>
      <c r="AKX401" s="158"/>
      <c r="AKY401" s="158"/>
      <c r="AKZ401" s="158"/>
      <c r="ALA401" s="158"/>
      <c r="ALB401" s="158"/>
      <c r="ALC401" s="158"/>
      <c r="ALD401" s="158"/>
      <c r="ALE401" s="158"/>
      <c r="ALF401" s="158"/>
      <c r="ALG401" s="158"/>
      <c r="ALH401" s="158"/>
      <c r="ALI401" s="158"/>
      <c r="ALJ401" s="158"/>
      <c r="ALK401" s="158"/>
      <c r="ALL401" s="158"/>
      <c r="ALM401" s="158"/>
      <c r="ALN401" s="158"/>
      <c r="ALO401" s="158"/>
    </row>
    <row r="402" s="159" customFormat="true" ht="32.8" hidden="true" customHeight="false" outlineLevel="0" collapsed="false">
      <c r="A402" s="147"/>
      <c r="B402" s="148"/>
      <c r="C402" s="149" t="s">
        <v>146</v>
      </c>
      <c r="D402" s="149" t="n">
        <v>925</v>
      </c>
      <c r="E402" s="151" t="s">
        <v>56</v>
      </c>
      <c r="F402" s="151" t="s">
        <v>18</v>
      </c>
      <c r="G402" s="152" t="n">
        <v>5810009020</v>
      </c>
      <c r="H402" s="162" t="n">
        <v>600</v>
      </c>
      <c r="I402" s="154" t="n">
        <f aca="false">SUM(J402:P402)</f>
        <v>0</v>
      </c>
      <c r="J402" s="154"/>
      <c r="K402" s="155"/>
      <c r="L402" s="155"/>
      <c r="M402" s="155"/>
      <c r="N402" s="155"/>
      <c r="O402" s="155"/>
      <c r="P402" s="156"/>
      <c r="Q402" s="157"/>
      <c r="R402" s="157"/>
      <c r="S402" s="157"/>
      <c r="T402" s="157"/>
      <c r="U402" s="157"/>
      <c r="V402" s="157"/>
      <c r="W402" s="157"/>
      <c r="X402" s="157"/>
      <c r="Y402" s="157"/>
      <c r="Z402" s="157"/>
      <c r="AA402" s="157"/>
      <c r="AB402" s="157"/>
      <c r="AC402" s="157"/>
      <c r="AD402" s="157"/>
      <c r="AE402" s="157"/>
      <c r="AF402" s="157"/>
      <c r="AG402" s="157"/>
      <c r="AH402" s="157"/>
      <c r="AI402" s="157"/>
      <c r="AJ402" s="157"/>
      <c r="AK402" s="157"/>
      <c r="AL402" s="157"/>
      <c r="AM402" s="157"/>
      <c r="AN402" s="157"/>
      <c r="AO402" s="157"/>
      <c r="AP402" s="157"/>
      <c r="AQ402" s="157"/>
      <c r="AR402" s="157"/>
      <c r="AS402" s="157"/>
      <c r="AT402" s="157"/>
      <c r="AU402" s="157"/>
      <c r="AV402" s="157"/>
      <c r="AW402" s="157"/>
      <c r="AX402" s="157"/>
      <c r="AY402" s="157"/>
      <c r="AZ402" s="157"/>
      <c r="BA402" s="157"/>
      <c r="BB402" s="157"/>
      <c r="BC402" s="157"/>
      <c r="BD402" s="157"/>
      <c r="BE402" s="157"/>
      <c r="BF402" s="157"/>
      <c r="BG402" s="157"/>
      <c r="BH402" s="157"/>
      <c r="BI402" s="157"/>
      <c r="BJ402" s="157"/>
      <c r="BK402" s="157"/>
      <c r="BL402" s="157"/>
      <c r="BM402" s="157"/>
      <c r="BN402" s="157"/>
      <c r="BO402" s="157"/>
      <c r="BP402" s="157"/>
      <c r="BQ402" s="157"/>
      <c r="BR402" s="157"/>
      <c r="BS402" s="157"/>
      <c r="BT402" s="157"/>
      <c r="BU402" s="157"/>
      <c r="BV402" s="157"/>
      <c r="BW402" s="157"/>
      <c r="BX402" s="157"/>
      <c r="BY402" s="157"/>
      <c r="BZ402" s="157"/>
      <c r="CA402" s="157"/>
      <c r="CB402" s="157"/>
      <c r="CC402" s="157"/>
      <c r="CD402" s="157"/>
      <c r="CE402" s="157"/>
      <c r="CF402" s="157"/>
      <c r="CG402" s="157"/>
      <c r="CH402" s="157"/>
      <c r="CI402" s="157"/>
      <c r="CJ402" s="157"/>
      <c r="CK402" s="157"/>
      <c r="CL402" s="157"/>
      <c r="CM402" s="157"/>
      <c r="CN402" s="157"/>
      <c r="CO402" s="157"/>
      <c r="CP402" s="157"/>
      <c r="CQ402" s="157"/>
      <c r="CR402" s="157"/>
      <c r="CS402" s="157"/>
      <c r="CT402" s="157"/>
      <c r="CU402" s="157"/>
      <c r="CV402" s="157"/>
      <c r="CW402" s="157"/>
      <c r="CX402" s="157"/>
      <c r="CY402" s="157"/>
      <c r="CZ402" s="157"/>
      <c r="DA402" s="157"/>
      <c r="DB402" s="157"/>
      <c r="DC402" s="157"/>
      <c r="DD402" s="157"/>
      <c r="DE402" s="157"/>
      <c r="DF402" s="157"/>
      <c r="DG402" s="157"/>
      <c r="DH402" s="157"/>
      <c r="DI402" s="157"/>
      <c r="DJ402" s="157"/>
      <c r="DK402" s="157"/>
      <c r="DL402" s="157"/>
      <c r="DM402" s="157"/>
      <c r="DN402" s="157"/>
      <c r="DO402" s="157"/>
      <c r="DP402" s="157"/>
      <c r="DQ402" s="157"/>
      <c r="DR402" s="157"/>
      <c r="DS402" s="157"/>
      <c r="DT402" s="157"/>
      <c r="DU402" s="157"/>
      <c r="DV402" s="157"/>
      <c r="DW402" s="157"/>
      <c r="DX402" s="157"/>
      <c r="DY402" s="157"/>
      <c r="DZ402" s="157"/>
      <c r="EA402" s="157"/>
      <c r="EB402" s="157"/>
      <c r="EC402" s="157"/>
      <c r="ED402" s="157"/>
      <c r="EE402" s="157"/>
      <c r="EF402" s="157"/>
      <c r="EG402" s="157"/>
      <c r="EH402" s="157"/>
      <c r="EI402" s="157"/>
      <c r="EJ402" s="157"/>
      <c r="EK402" s="157"/>
      <c r="EL402" s="157"/>
      <c r="EM402" s="157"/>
      <c r="EN402" s="157"/>
      <c r="EO402" s="157"/>
      <c r="EP402" s="157"/>
      <c r="EQ402" s="157"/>
      <c r="ER402" s="157"/>
      <c r="ES402" s="157"/>
      <c r="ET402" s="157"/>
      <c r="EU402" s="157"/>
      <c r="EV402" s="157"/>
      <c r="EW402" s="157"/>
      <c r="EX402" s="157"/>
      <c r="EY402" s="157"/>
      <c r="EZ402" s="157"/>
      <c r="FA402" s="157"/>
      <c r="FB402" s="157"/>
      <c r="FC402" s="157"/>
      <c r="FD402" s="157"/>
      <c r="FE402" s="157"/>
      <c r="FF402" s="157"/>
      <c r="FG402" s="157"/>
      <c r="FH402" s="157"/>
      <c r="FI402" s="157"/>
      <c r="FJ402" s="157"/>
      <c r="FK402" s="157"/>
      <c r="FL402" s="157"/>
      <c r="FM402" s="157"/>
      <c r="FN402" s="157"/>
      <c r="FO402" s="157"/>
      <c r="FP402" s="157"/>
      <c r="FQ402" s="157"/>
      <c r="FR402" s="157"/>
      <c r="FS402" s="157"/>
      <c r="FT402" s="157"/>
      <c r="FU402" s="157"/>
      <c r="FV402" s="157"/>
      <c r="FW402" s="157"/>
      <c r="FX402" s="157"/>
      <c r="FY402" s="157"/>
      <c r="FZ402" s="157"/>
      <c r="GA402" s="157"/>
      <c r="GB402" s="157"/>
      <c r="GC402" s="157"/>
      <c r="GD402" s="157"/>
      <c r="GE402" s="157"/>
      <c r="GF402" s="157"/>
      <c r="GG402" s="157"/>
      <c r="GH402" s="157"/>
      <c r="GI402" s="157"/>
      <c r="GJ402" s="157"/>
      <c r="GK402" s="157"/>
      <c r="GL402" s="157"/>
      <c r="GM402" s="157"/>
      <c r="GN402" s="157"/>
      <c r="GO402" s="157"/>
      <c r="GP402" s="157"/>
      <c r="GQ402" s="157"/>
      <c r="GR402" s="157"/>
      <c r="GS402" s="157"/>
      <c r="GT402" s="157"/>
      <c r="GU402" s="157"/>
      <c r="GV402" s="157"/>
      <c r="GW402" s="157"/>
      <c r="GX402" s="157"/>
      <c r="GY402" s="157"/>
      <c r="GZ402" s="157"/>
      <c r="HA402" s="157"/>
      <c r="HB402" s="157"/>
      <c r="HC402" s="157"/>
      <c r="HD402" s="157"/>
      <c r="HE402" s="157"/>
      <c r="HF402" s="157"/>
      <c r="HG402" s="157"/>
      <c r="HH402" s="157"/>
      <c r="HI402" s="157"/>
      <c r="HJ402" s="157"/>
      <c r="HK402" s="157"/>
      <c r="HL402" s="157"/>
      <c r="HM402" s="157"/>
      <c r="HN402" s="157"/>
      <c r="HO402" s="157"/>
      <c r="HP402" s="157"/>
      <c r="HQ402" s="157"/>
      <c r="HR402" s="157"/>
      <c r="HS402" s="157"/>
      <c r="HT402" s="157"/>
      <c r="HU402" s="157"/>
      <c r="HV402" s="157"/>
      <c r="HW402" s="157"/>
      <c r="HX402" s="157"/>
      <c r="HY402" s="157"/>
      <c r="HZ402" s="157"/>
      <c r="IA402" s="157"/>
      <c r="IB402" s="157"/>
      <c r="IC402" s="157"/>
      <c r="ID402" s="158"/>
      <c r="IE402" s="158"/>
      <c r="IF402" s="158"/>
      <c r="IG402" s="158"/>
      <c r="IH402" s="158"/>
      <c r="II402" s="158"/>
      <c r="IJ402" s="158"/>
      <c r="IK402" s="158"/>
      <c r="IL402" s="158"/>
      <c r="IM402" s="158"/>
      <c r="IN402" s="158"/>
      <c r="IO402" s="158"/>
      <c r="IP402" s="158"/>
      <c r="IQ402" s="158"/>
      <c r="IR402" s="158"/>
      <c r="IS402" s="158"/>
      <c r="IT402" s="158"/>
      <c r="IU402" s="158"/>
      <c r="IV402" s="158"/>
      <c r="IW402" s="158"/>
      <c r="IX402" s="158"/>
      <c r="IY402" s="158"/>
      <c r="IZ402" s="158"/>
      <c r="JA402" s="158"/>
      <c r="JB402" s="158"/>
      <c r="JC402" s="158"/>
      <c r="JD402" s="158"/>
      <c r="JE402" s="158"/>
      <c r="JF402" s="158"/>
      <c r="JG402" s="158"/>
      <c r="JH402" s="158"/>
      <c r="JI402" s="158"/>
      <c r="JJ402" s="158"/>
      <c r="JK402" s="158"/>
      <c r="JL402" s="158"/>
      <c r="JM402" s="158"/>
      <c r="JN402" s="158"/>
      <c r="JO402" s="158"/>
      <c r="JP402" s="158"/>
      <c r="JQ402" s="158"/>
      <c r="JR402" s="158"/>
      <c r="JS402" s="158"/>
      <c r="JT402" s="158"/>
      <c r="JU402" s="158"/>
      <c r="JV402" s="158"/>
      <c r="JW402" s="158"/>
      <c r="JX402" s="158"/>
      <c r="JY402" s="158"/>
      <c r="JZ402" s="158"/>
      <c r="KA402" s="158"/>
      <c r="KB402" s="158"/>
      <c r="KC402" s="158"/>
      <c r="KD402" s="158"/>
      <c r="KE402" s="158"/>
      <c r="KF402" s="158"/>
      <c r="KG402" s="158"/>
      <c r="KH402" s="158"/>
      <c r="KI402" s="158"/>
      <c r="KJ402" s="158"/>
      <c r="KK402" s="158"/>
      <c r="KL402" s="158"/>
      <c r="KM402" s="158"/>
      <c r="KN402" s="158"/>
      <c r="KO402" s="158"/>
      <c r="KP402" s="158"/>
      <c r="KQ402" s="158"/>
      <c r="KR402" s="158"/>
      <c r="KS402" s="158"/>
      <c r="KT402" s="158"/>
      <c r="KU402" s="158"/>
      <c r="KV402" s="158"/>
      <c r="KW402" s="158"/>
      <c r="KX402" s="158"/>
      <c r="KY402" s="158"/>
      <c r="KZ402" s="158"/>
      <c r="LA402" s="158"/>
      <c r="LB402" s="158"/>
      <c r="LC402" s="158"/>
      <c r="LD402" s="158"/>
      <c r="LE402" s="158"/>
      <c r="LF402" s="158"/>
      <c r="LG402" s="158"/>
      <c r="LH402" s="158"/>
      <c r="LI402" s="158"/>
      <c r="LJ402" s="158"/>
      <c r="LK402" s="158"/>
      <c r="LL402" s="158"/>
      <c r="LM402" s="158"/>
      <c r="LN402" s="158"/>
      <c r="LO402" s="158"/>
      <c r="LP402" s="158"/>
      <c r="LQ402" s="158"/>
      <c r="LR402" s="158"/>
      <c r="LS402" s="158"/>
      <c r="LT402" s="158"/>
      <c r="LU402" s="158"/>
      <c r="LV402" s="158"/>
      <c r="LW402" s="158"/>
      <c r="LX402" s="158"/>
      <c r="LY402" s="158"/>
      <c r="LZ402" s="158"/>
      <c r="MA402" s="158"/>
      <c r="MB402" s="158"/>
      <c r="MC402" s="158"/>
      <c r="MD402" s="158"/>
      <c r="ME402" s="158"/>
      <c r="MF402" s="158"/>
      <c r="MG402" s="158"/>
      <c r="MH402" s="158"/>
      <c r="MI402" s="158"/>
      <c r="MJ402" s="158"/>
      <c r="MK402" s="158"/>
      <c r="ML402" s="158"/>
      <c r="MM402" s="158"/>
      <c r="MN402" s="158"/>
      <c r="MO402" s="158"/>
      <c r="MP402" s="158"/>
      <c r="MQ402" s="158"/>
      <c r="MR402" s="158"/>
      <c r="MS402" s="158"/>
      <c r="MT402" s="158"/>
      <c r="MU402" s="158"/>
      <c r="MV402" s="158"/>
      <c r="MW402" s="158"/>
      <c r="MX402" s="158"/>
      <c r="MY402" s="158"/>
      <c r="MZ402" s="158"/>
      <c r="NA402" s="158"/>
      <c r="NB402" s="158"/>
      <c r="NC402" s="158"/>
      <c r="ND402" s="158"/>
      <c r="NE402" s="158"/>
      <c r="NF402" s="158"/>
      <c r="NG402" s="158"/>
      <c r="NH402" s="158"/>
      <c r="NI402" s="158"/>
      <c r="NJ402" s="158"/>
      <c r="NK402" s="158"/>
      <c r="NL402" s="158"/>
      <c r="NM402" s="158"/>
      <c r="NN402" s="158"/>
      <c r="NO402" s="158"/>
      <c r="NP402" s="158"/>
      <c r="NQ402" s="158"/>
      <c r="NR402" s="158"/>
      <c r="NS402" s="158"/>
      <c r="NT402" s="158"/>
      <c r="NU402" s="158"/>
      <c r="NV402" s="158"/>
      <c r="NW402" s="158"/>
      <c r="NX402" s="158"/>
      <c r="NY402" s="158"/>
      <c r="NZ402" s="158"/>
      <c r="OA402" s="158"/>
      <c r="OB402" s="158"/>
      <c r="OC402" s="158"/>
      <c r="OD402" s="158"/>
      <c r="OE402" s="158"/>
      <c r="OF402" s="158"/>
      <c r="OG402" s="158"/>
      <c r="OH402" s="158"/>
      <c r="OI402" s="158"/>
      <c r="OJ402" s="158"/>
      <c r="OK402" s="158"/>
      <c r="OL402" s="158"/>
      <c r="OM402" s="158"/>
      <c r="ON402" s="158"/>
      <c r="OO402" s="158"/>
      <c r="OP402" s="158"/>
      <c r="OQ402" s="158"/>
      <c r="OR402" s="158"/>
      <c r="OS402" s="158"/>
      <c r="OT402" s="158"/>
      <c r="OU402" s="158"/>
      <c r="OV402" s="158"/>
      <c r="OW402" s="158"/>
      <c r="OX402" s="158"/>
      <c r="OY402" s="158"/>
      <c r="OZ402" s="158"/>
      <c r="PA402" s="158"/>
      <c r="PB402" s="158"/>
      <c r="PC402" s="158"/>
      <c r="PD402" s="158"/>
      <c r="PE402" s="158"/>
      <c r="PF402" s="158"/>
      <c r="PG402" s="158"/>
      <c r="PH402" s="158"/>
      <c r="PI402" s="158"/>
      <c r="PJ402" s="158"/>
      <c r="PK402" s="158"/>
      <c r="PL402" s="158"/>
      <c r="PM402" s="158"/>
      <c r="PN402" s="158"/>
      <c r="PO402" s="158"/>
      <c r="PP402" s="158"/>
      <c r="PQ402" s="158"/>
      <c r="PR402" s="158"/>
      <c r="PS402" s="158"/>
      <c r="PT402" s="158"/>
      <c r="PU402" s="158"/>
      <c r="PV402" s="158"/>
      <c r="PW402" s="158"/>
      <c r="PX402" s="158"/>
      <c r="PY402" s="158"/>
      <c r="PZ402" s="158"/>
      <c r="QA402" s="158"/>
      <c r="QB402" s="158"/>
      <c r="QC402" s="158"/>
      <c r="QD402" s="158"/>
      <c r="QE402" s="158"/>
      <c r="QF402" s="158"/>
      <c r="QG402" s="158"/>
      <c r="QH402" s="158"/>
      <c r="QI402" s="158"/>
      <c r="QJ402" s="158"/>
      <c r="QK402" s="158"/>
      <c r="QL402" s="158"/>
      <c r="QM402" s="158"/>
      <c r="QN402" s="158"/>
      <c r="QO402" s="158"/>
      <c r="QP402" s="158"/>
      <c r="QQ402" s="158"/>
      <c r="QR402" s="158"/>
      <c r="QS402" s="158"/>
      <c r="QT402" s="158"/>
      <c r="QU402" s="158"/>
      <c r="QV402" s="158"/>
      <c r="QW402" s="158"/>
      <c r="QX402" s="158"/>
      <c r="QY402" s="158"/>
      <c r="QZ402" s="158"/>
      <c r="RA402" s="158"/>
      <c r="RB402" s="158"/>
      <c r="RC402" s="158"/>
      <c r="RD402" s="158"/>
      <c r="RE402" s="158"/>
      <c r="RF402" s="158"/>
      <c r="RG402" s="158"/>
      <c r="RH402" s="158"/>
      <c r="RI402" s="158"/>
      <c r="RJ402" s="158"/>
      <c r="RK402" s="158"/>
      <c r="RL402" s="158"/>
      <c r="RM402" s="158"/>
      <c r="RN402" s="158"/>
      <c r="RO402" s="158"/>
      <c r="RP402" s="158"/>
      <c r="RQ402" s="158"/>
      <c r="RR402" s="158"/>
      <c r="RS402" s="158"/>
      <c r="RT402" s="158"/>
      <c r="RU402" s="158"/>
      <c r="RV402" s="158"/>
      <c r="RW402" s="158"/>
      <c r="RX402" s="158"/>
      <c r="RY402" s="158"/>
      <c r="RZ402" s="158"/>
      <c r="SA402" s="158"/>
      <c r="SB402" s="158"/>
      <c r="SC402" s="158"/>
      <c r="SD402" s="158"/>
      <c r="SE402" s="158"/>
      <c r="SF402" s="158"/>
      <c r="SG402" s="158"/>
      <c r="SH402" s="158"/>
      <c r="SI402" s="158"/>
      <c r="SJ402" s="158"/>
      <c r="SK402" s="158"/>
      <c r="SL402" s="158"/>
      <c r="SM402" s="158"/>
      <c r="SN402" s="158"/>
      <c r="SO402" s="158"/>
      <c r="SP402" s="158"/>
      <c r="SQ402" s="158"/>
      <c r="SR402" s="158"/>
      <c r="SS402" s="158"/>
      <c r="ST402" s="158"/>
      <c r="SU402" s="158"/>
      <c r="SV402" s="158"/>
      <c r="SW402" s="158"/>
      <c r="SX402" s="158"/>
      <c r="SY402" s="158"/>
      <c r="SZ402" s="158"/>
      <c r="TA402" s="158"/>
      <c r="TB402" s="158"/>
      <c r="TC402" s="158"/>
      <c r="TD402" s="158"/>
      <c r="TE402" s="158"/>
      <c r="TF402" s="158"/>
      <c r="TG402" s="158"/>
      <c r="TH402" s="158"/>
      <c r="TI402" s="158"/>
      <c r="TJ402" s="158"/>
      <c r="TK402" s="158"/>
      <c r="TL402" s="158"/>
      <c r="TM402" s="158"/>
      <c r="TN402" s="158"/>
      <c r="TO402" s="158"/>
      <c r="TP402" s="158"/>
      <c r="TQ402" s="158"/>
      <c r="TR402" s="158"/>
      <c r="TS402" s="158"/>
      <c r="TT402" s="158"/>
      <c r="TU402" s="158"/>
      <c r="TV402" s="158"/>
      <c r="TW402" s="158"/>
      <c r="TX402" s="158"/>
      <c r="TY402" s="158"/>
      <c r="TZ402" s="158"/>
      <c r="UA402" s="158"/>
      <c r="UB402" s="158"/>
      <c r="UC402" s="158"/>
      <c r="UD402" s="158"/>
      <c r="UE402" s="158"/>
      <c r="UF402" s="158"/>
      <c r="UG402" s="158"/>
      <c r="UH402" s="158"/>
      <c r="UI402" s="158"/>
      <c r="UJ402" s="158"/>
      <c r="UK402" s="158"/>
      <c r="UL402" s="158"/>
      <c r="UM402" s="158"/>
      <c r="UN402" s="158"/>
      <c r="UO402" s="158"/>
      <c r="UP402" s="158"/>
      <c r="UQ402" s="158"/>
      <c r="UR402" s="158"/>
      <c r="US402" s="158"/>
      <c r="UT402" s="158"/>
      <c r="UU402" s="158"/>
      <c r="UV402" s="158"/>
      <c r="UW402" s="158"/>
      <c r="UX402" s="158"/>
      <c r="UY402" s="158"/>
      <c r="UZ402" s="158"/>
      <c r="VA402" s="158"/>
      <c r="VB402" s="158"/>
      <c r="VC402" s="158"/>
      <c r="VD402" s="158"/>
      <c r="VE402" s="158"/>
      <c r="VF402" s="158"/>
      <c r="VG402" s="158"/>
      <c r="VH402" s="158"/>
      <c r="VI402" s="158"/>
      <c r="VJ402" s="158"/>
      <c r="VK402" s="158"/>
      <c r="VL402" s="158"/>
      <c r="VM402" s="158"/>
      <c r="VN402" s="158"/>
      <c r="VO402" s="158"/>
      <c r="VP402" s="158"/>
      <c r="VQ402" s="158"/>
      <c r="VR402" s="158"/>
      <c r="VS402" s="158"/>
      <c r="VT402" s="158"/>
      <c r="VU402" s="158"/>
      <c r="VV402" s="158"/>
      <c r="VW402" s="158"/>
      <c r="VX402" s="158"/>
      <c r="VY402" s="158"/>
      <c r="VZ402" s="158"/>
      <c r="WA402" s="158"/>
      <c r="WB402" s="158"/>
      <c r="WC402" s="158"/>
      <c r="WD402" s="158"/>
      <c r="WE402" s="158"/>
      <c r="WF402" s="158"/>
      <c r="WG402" s="158"/>
      <c r="WH402" s="158"/>
      <c r="WI402" s="158"/>
      <c r="WJ402" s="158"/>
      <c r="WK402" s="158"/>
      <c r="WL402" s="158"/>
      <c r="WM402" s="158"/>
      <c r="WN402" s="158"/>
      <c r="WO402" s="158"/>
      <c r="WP402" s="158"/>
      <c r="WQ402" s="158"/>
      <c r="WR402" s="158"/>
      <c r="WS402" s="158"/>
      <c r="WT402" s="158"/>
      <c r="WU402" s="158"/>
      <c r="WV402" s="158"/>
      <c r="WW402" s="158"/>
      <c r="WX402" s="158"/>
      <c r="WY402" s="158"/>
      <c r="WZ402" s="158"/>
      <c r="XA402" s="158"/>
      <c r="XB402" s="158"/>
      <c r="XC402" s="158"/>
      <c r="XD402" s="158"/>
      <c r="XE402" s="158"/>
      <c r="XF402" s="158"/>
      <c r="XG402" s="158"/>
      <c r="XH402" s="158"/>
      <c r="XI402" s="158"/>
      <c r="XJ402" s="158"/>
      <c r="XK402" s="158"/>
      <c r="XL402" s="158"/>
      <c r="XM402" s="158"/>
      <c r="XN402" s="158"/>
      <c r="XO402" s="158"/>
      <c r="XP402" s="158"/>
      <c r="XQ402" s="158"/>
      <c r="XR402" s="158"/>
      <c r="XS402" s="158"/>
      <c r="XT402" s="158"/>
      <c r="XU402" s="158"/>
      <c r="XV402" s="158"/>
      <c r="XW402" s="158"/>
      <c r="XX402" s="158"/>
      <c r="XY402" s="158"/>
      <c r="XZ402" s="158"/>
      <c r="YA402" s="158"/>
      <c r="YB402" s="158"/>
      <c r="YC402" s="158"/>
      <c r="YD402" s="158"/>
      <c r="YE402" s="158"/>
      <c r="YF402" s="158"/>
      <c r="YG402" s="158"/>
      <c r="YH402" s="158"/>
      <c r="YI402" s="158"/>
      <c r="YJ402" s="158"/>
      <c r="YK402" s="158"/>
      <c r="YL402" s="158"/>
      <c r="YM402" s="158"/>
      <c r="YN402" s="158"/>
      <c r="YO402" s="158"/>
      <c r="YP402" s="158"/>
      <c r="YQ402" s="158"/>
      <c r="YR402" s="158"/>
      <c r="YS402" s="158"/>
      <c r="YT402" s="158"/>
      <c r="YU402" s="158"/>
      <c r="YV402" s="158"/>
      <c r="YW402" s="158"/>
      <c r="YX402" s="158"/>
      <c r="YY402" s="158"/>
      <c r="YZ402" s="158"/>
      <c r="ZA402" s="158"/>
      <c r="ZB402" s="158"/>
      <c r="ZC402" s="158"/>
      <c r="ZD402" s="158"/>
      <c r="ZE402" s="158"/>
      <c r="ZF402" s="158"/>
      <c r="ZG402" s="158"/>
      <c r="ZH402" s="158"/>
      <c r="ZI402" s="158"/>
      <c r="ZJ402" s="158"/>
      <c r="ZK402" s="158"/>
      <c r="ZL402" s="158"/>
      <c r="ZM402" s="158"/>
      <c r="ZN402" s="158"/>
      <c r="ZO402" s="158"/>
      <c r="ZP402" s="158"/>
      <c r="ZQ402" s="158"/>
      <c r="ZR402" s="158"/>
      <c r="ZS402" s="158"/>
      <c r="ZT402" s="158"/>
      <c r="ZU402" s="158"/>
      <c r="ZV402" s="158"/>
      <c r="ZW402" s="158"/>
      <c r="ZX402" s="158"/>
      <c r="ZY402" s="158"/>
      <c r="ZZ402" s="158"/>
      <c r="AAA402" s="158"/>
      <c r="AAB402" s="158"/>
      <c r="AAC402" s="158"/>
      <c r="AAD402" s="158"/>
      <c r="AAE402" s="158"/>
      <c r="AAF402" s="158"/>
      <c r="AAG402" s="158"/>
      <c r="AAH402" s="158"/>
      <c r="AAI402" s="158"/>
      <c r="AAJ402" s="158"/>
      <c r="AAK402" s="158"/>
      <c r="AAL402" s="158"/>
      <c r="AAM402" s="158"/>
      <c r="AAN402" s="158"/>
      <c r="AAO402" s="158"/>
      <c r="AAP402" s="158"/>
      <c r="AAQ402" s="158"/>
      <c r="AAR402" s="158"/>
      <c r="AAS402" s="158"/>
      <c r="AAT402" s="158"/>
      <c r="AAU402" s="158"/>
      <c r="AAV402" s="158"/>
      <c r="AAW402" s="158"/>
      <c r="AAX402" s="158"/>
      <c r="AAY402" s="158"/>
      <c r="AAZ402" s="158"/>
      <c r="ABA402" s="158"/>
      <c r="ABB402" s="158"/>
      <c r="ABC402" s="158"/>
      <c r="ABD402" s="158"/>
      <c r="ABE402" s="158"/>
      <c r="ABF402" s="158"/>
      <c r="ABG402" s="158"/>
      <c r="ABH402" s="158"/>
      <c r="ABI402" s="158"/>
      <c r="ABJ402" s="158"/>
      <c r="ABK402" s="158"/>
      <c r="ABL402" s="158"/>
      <c r="ABM402" s="158"/>
      <c r="ABN402" s="158"/>
      <c r="ABO402" s="158"/>
      <c r="ABP402" s="158"/>
      <c r="ABQ402" s="158"/>
      <c r="ABR402" s="158"/>
      <c r="ABS402" s="158"/>
      <c r="ABT402" s="158"/>
      <c r="ABU402" s="158"/>
      <c r="ABV402" s="158"/>
      <c r="ABW402" s="158"/>
      <c r="ABX402" s="158"/>
      <c r="ABY402" s="158"/>
      <c r="ABZ402" s="158"/>
      <c r="ACA402" s="158"/>
      <c r="ACB402" s="158"/>
      <c r="ACC402" s="158"/>
      <c r="ACD402" s="158"/>
      <c r="ACE402" s="158"/>
      <c r="ACF402" s="158"/>
      <c r="ACG402" s="158"/>
      <c r="ACH402" s="158"/>
      <c r="ACI402" s="158"/>
      <c r="ACJ402" s="158"/>
      <c r="ACK402" s="158"/>
      <c r="ACL402" s="158"/>
      <c r="ACM402" s="158"/>
      <c r="ACN402" s="158"/>
      <c r="ACO402" s="158"/>
      <c r="ACP402" s="158"/>
      <c r="ACQ402" s="158"/>
      <c r="ACR402" s="158"/>
      <c r="ACS402" s="158"/>
      <c r="ACT402" s="158"/>
      <c r="ACU402" s="158"/>
      <c r="ACV402" s="158"/>
      <c r="ACW402" s="158"/>
      <c r="ACX402" s="158"/>
      <c r="ACY402" s="158"/>
      <c r="ACZ402" s="158"/>
      <c r="ADA402" s="158"/>
      <c r="ADB402" s="158"/>
      <c r="ADC402" s="158"/>
      <c r="ADD402" s="158"/>
      <c r="ADE402" s="158"/>
      <c r="ADF402" s="158"/>
      <c r="ADG402" s="158"/>
      <c r="ADH402" s="158"/>
      <c r="ADI402" s="158"/>
      <c r="ADJ402" s="158"/>
      <c r="ADK402" s="158"/>
      <c r="ADL402" s="158"/>
      <c r="ADM402" s="158"/>
      <c r="ADN402" s="158"/>
      <c r="ADO402" s="158"/>
      <c r="ADP402" s="158"/>
      <c r="ADQ402" s="158"/>
      <c r="ADR402" s="158"/>
      <c r="ADS402" s="158"/>
      <c r="ADT402" s="158"/>
      <c r="ADU402" s="158"/>
      <c r="ADV402" s="158"/>
      <c r="ADW402" s="158"/>
      <c r="ADX402" s="158"/>
      <c r="ADY402" s="158"/>
      <c r="ADZ402" s="158"/>
      <c r="AEA402" s="158"/>
      <c r="AEB402" s="158"/>
      <c r="AEC402" s="158"/>
      <c r="AED402" s="158"/>
      <c r="AEE402" s="158"/>
      <c r="AEF402" s="158"/>
      <c r="AEG402" s="158"/>
      <c r="AEH402" s="158"/>
      <c r="AEI402" s="158"/>
      <c r="AEJ402" s="158"/>
      <c r="AEK402" s="158"/>
      <c r="AEL402" s="158"/>
      <c r="AEM402" s="158"/>
      <c r="AEN402" s="158"/>
      <c r="AEO402" s="158"/>
      <c r="AEP402" s="158"/>
      <c r="AEQ402" s="158"/>
      <c r="AER402" s="158"/>
      <c r="AES402" s="158"/>
      <c r="AET402" s="158"/>
      <c r="AEU402" s="158"/>
      <c r="AEV402" s="158"/>
      <c r="AEW402" s="158"/>
      <c r="AEX402" s="158"/>
      <c r="AEY402" s="158"/>
      <c r="AEZ402" s="158"/>
      <c r="AFA402" s="158"/>
      <c r="AFB402" s="158"/>
      <c r="AFC402" s="158"/>
      <c r="AFD402" s="158"/>
      <c r="AFE402" s="158"/>
      <c r="AFF402" s="158"/>
      <c r="AFG402" s="158"/>
      <c r="AFH402" s="158"/>
      <c r="AFI402" s="158"/>
      <c r="AFJ402" s="158"/>
      <c r="AFK402" s="158"/>
      <c r="AFL402" s="158"/>
      <c r="AFM402" s="158"/>
      <c r="AFN402" s="158"/>
      <c r="AFO402" s="158"/>
      <c r="AFP402" s="158"/>
      <c r="AFQ402" s="158"/>
      <c r="AFR402" s="158"/>
      <c r="AFS402" s="158"/>
      <c r="AFT402" s="158"/>
      <c r="AFU402" s="158"/>
      <c r="AFV402" s="158"/>
      <c r="AFW402" s="158"/>
      <c r="AFX402" s="158"/>
      <c r="AFY402" s="158"/>
      <c r="AFZ402" s="158"/>
      <c r="AGA402" s="158"/>
      <c r="AGB402" s="158"/>
      <c r="AGC402" s="158"/>
      <c r="AGD402" s="158"/>
      <c r="AGE402" s="158"/>
      <c r="AGF402" s="158"/>
      <c r="AGG402" s="158"/>
      <c r="AGH402" s="158"/>
      <c r="AGI402" s="158"/>
      <c r="AGJ402" s="158"/>
      <c r="AGK402" s="158"/>
      <c r="AGL402" s="158"/>
      <c r="AGM402" s="158"/>
      <c r="AGN402" s="158"/>
      <c r="AGO402" s="158"/>
      <c r="AGP402" s="158"/>
      <c r="AGQ402" s="158"/>
      <c r="AGR402" s="158"/>
      <c r="AGS402" s="158"/>
      <c r="AGT402" s="158"/>
      <c r="AGU402" s="158"/>
      <c r="AGV402" s="158"/>
      <c r="AGW402" s="158"/>
      <c r="AGX402" s="158"/>
      <c r="AGY402" s="158"/>
      <c r="AGZ402" s="158"/>
      <c r="AHA402" s="158"/>
      <c r="AHB402" s="158"/>
      <c r="AHC402" s="158"/>
      <c r="AHD402" s="158"/>
      <c r="AHE402" s="158"/>
      <c r="AHF402" s="158"/>
      <c r="AHG402" s="158"/>
      <c r="AHH402" s="158"/>
      <c r="AHI402" s="158"/>
      <c r="AHJ402" s="158"/>
      <c r="AHK402" s="158"/>
      <c r="AHL402" s="158"/>
      <c r="AHM402" s="158"/>
      <c r="AHN402" s="158"/>
      <c r="AHO402" s="158"/>
      <c r="AHP402" s="158"/>
      <c r="AHQ402" s="158"/>
      <c r="AHR402" s="158"/>
      <c r="AHS402" s="158"/>
      <c r="AHT402" s="158"/>
      <c r="AHU402" s="158"/>
      <c r="AHV402" s="158"/>
      <c r="AHW402" s="158"/>
      <c r="AHX402" s="158"/>
      <c r="AHY402" s="158"/>
      <c r="AHZ402" s="158"/>
      <c r="AIA402" s="158"/>
      <c r="AIB402" s="158"/>
      <c r="AIC402" s="158"/>
      <c r="AID402" s="158"/>
      <c r="AIE402" s="158"/>
      <c r="AIF402" s="158"/>
      <c r="AIG402" s="158"/>
      <c r="AIH402" s="158"/>
      <c r="AII402" s="158"/>
      <c r="AIJ402" s="158"/>
      <c r="AIK402" s="158"/>
      <c r="AIL402" s="158"/>
      <c r="AIM402" s="158"/>
      <c r="AIN402" s="158"/>
      <c r="AIO402" s="158"/>
      <c r="AIP402" s="158"/>
      <c r="AIQ402" s="158"/>
      <c r="AIR402" s="158"/>
      <c r="AIS402" s="158"/>
      <c r="AIT402" s="158"/>
      <c r="AIU402" s="158"/>
      <c r="AIV402" s="158"/>
      <c r="AIW402" s="158"/>
      <c r="AIX402" s="158"/>
      <c r="AIY402" s="158"/>
      <c r="AIZ402" s="158"/>
      <c r="AJA402" s="158"/>
      <c r="AJB402" s="158"/>
      <c r="AJC402" s="158"/>
      <c r="AJD402" s="158"/>
      <c r="AJE402" s="158"/>
      <c r="AJF402" s="158"/>
      <c r="AJG402" s="158"/>
      <c r="AJH402" s="158"/>
      <c r="AJI402" s="158"/>
      <c r="AJJ402" s="158"/>
      <c r="AJK402" s="158"/>
      <c r="AJL402" s="158"/>
      <c r="AJM402" s="158"/>
      <c r="AJN402" s="158"/>
      <c r="AJO402" s="158"/>
      <c r="AJP402" s="158"/>
      <c r="AJQ402" s="158"/>
      <c r="AJR402" s="158"/>
      <c r="AJS402" s="158"/>
      <c r="AJT402" s="158"/>
      <c r="AJU402" s="158"/>
      <c r="AJV402" s="158"/>
      <c r="AJW402" s="158"/>
      <c r="AJX402" s="158"/>
      <c r="AJY402" s="158"/>
      <c r="AJZ402" s="158"/>
      <c r="AKA402" s="158"/>
      <c r="AKB402" s="158"/>
      <c r="AKC402" s="158"/>
      <c r="AKD402" s="158"/>
      <c r="AKE402" s="158"/>
      <c r="AKF402" s="158"/>
      <c r="AKG402" s="158"/>
      <c r="AKH402" s="158"/>
      <c r="AKI402" s="158"/>
      <c r="AKJ402" s="158"/>
      <c r="AKK402" s="158"/>
      <c r="AKL402" s="158"/>
      <c r="AKM402" s="158"/>
      <c r="AKN402" s="158"/>
      <c r="AKO402" s="158"/>
      <c r="AKP402" s="158"/>
      <c r="AKQ402" s="158"/>
      <c r="AKR402" s="158"/>
      <c r="AKS402" s="158"/>
      <c r="AKT402" s="158"/>
      <c r="AKU402" s="158"/>
      <c r="AKV402" s="158"/>
      <c r="AKW402" s="158"/>
      <c r="AKX402" s="158"/>
      <c r="AKY402" s="158"/>
      <c r="AKZ402" s="158"/>
      <c r="ALA402" s="158"/>
      <c r="ALB402" s="158"/>
      <c r="ALC402" s="158"/>
      <c r="ALD402" s="158"/>
      <c r="ALE402" s="158"/>
      <c r="ALF402" s="158"/>
      <c r="ALG402" s="158"/>
      <c r="ALH402" s="158"/>
      <c r="ALI402" s="158"/>
      <c r="ALJ402" s="158"/>
      <c r="ALK402" s="158"/>
      <c r="ALL402" s="158"/>
      <c r="ALM402" s="158"/>
      <c r="ALN402" s="158"/>
      <c r="ALO402" s="158"/>
    </row>
    <row r="403" customFormat="false" ht="144" hidden="false" customHeight="true" outlineLevel="0" collapsed="false">
      <c r="B403" s="86"/>
      <c r="C403" s="30" t="s">
        <v>170</v>
      </c>
      <c r="D403" s="30" t="n">
        <v>925</v>
      </c>
      <c r="E403" s="138" t="s">
        <v>56</v>
      </c>
      <c r="F403" s="138" t="s">
        <v>18</v>
      </c>
      <c r="G403" s="79" t="n">
        <v>5810060820</v>
      </c>
      <c r="H403" s="83"/>
      <c r="I403" s="141" t="n">
        <f aca="false">SUM(J403:P403)</f>
        <v>2023200</v>
      </c>
      <c r="J403" s="141" t="n">
        <f aca="false">J404</f>
        <v>2112400</v>
      </c>
      <c r="K403" s="74" t="n">
        <f aca="false">K404</f>
        <v>-89200</v>
      </c>
      <c r="L403" s="74" t="n">
        <f aca="false">L404</f>
        <v>0</v>
      </c>
      <c r="M403" s="74" t="n">
        <f aca="false">M404</f>
        <v>0</v>
      </c>
      <c r="N403" s="74" t="n">
        <f aca="false">N404</f>
        <v>0</v>
      </c>
      <c r="O403" s="141" t="n">
        <f aca="false">O404</f>
        <v>0</v>
      </c>
      <c r="P403" s="142" t="n">
        <f aca="false">P404</f>
        <v>0</v>
      </c>
    </row>
    <row r="404" customFormat="false" ht="32.8" hidden="false" customHeight="false" outlineLevel="0" collapsed="false">
      <c r="B404" s="86"/>
      <c r="C404" s="30" t="s">
        <v>146</v>
      </c>
      <c r="D404" s="30" t="n">
        <v>925</v>
      </c>
      <c r="E404" s="138" t="s">
        <v>56</v>
      </c>
      <c r="F404" s="138" t="s">
        <v>18</v>
      </c>
      <c r="G404" s="79" t="n">
        <v>5810060820</v>
      </c>
      <c r="H404" s="83" t="n">
        <v>600</v>
      </c>
      <c r="I404" s="141" t="n">
        <f aca="false">SUM(J404:P404)</f>
        <v>2023200</v>
      </c>
      <c r="J404" s="141" t="n">
        <v>2112400</v>
      </c>
      <c r="K404" s="74" t="n">
        <v>-89200</v>
      </c>
      <c r="L404" s="74"/>
      <c r="M404" s="74"/>
      <c r="N404" s="74"/>
      <c r="O404" s="141"/>
      <c r="P404" s="142"/>
    </row>
    <row r="405" customFormat="false" ht="79.85" hidden="false" customHeight="false" outlineLevel="0" collapsed="false">
      <c r="B405" s="86"/>
      <c r="C405" s="30" t="s">
        <v>171</v>
      </c>
      <c r="D405" s="30" t="n">
        <v>925</v>
      </c>
      <c r="E405" s="138" t="s">
        <v>56</v>
      </c>
      <c r="F405" s="138" t="s">
        <v>18</v>
      </c>
      <c r="G405" s="79" t="n">
        <v>5810060860</v>
      </c>
      <c r="H405" s="83"/>
      <c r="I405" s="141" t="n">
        <f aca="false">SUM(J405:P405)</f>
        <v>1266028200</v>
      </c>
      <c r="J405" s="141" t="n">
        <f aca="false">J406</f>
        <v>1297665500</v>
      </c>
      <c r="K405" s="74" t="n">
        <f aca="false">K406</f>
        <v>-19030000</v>
      </c>
      <c r="L405" s="74" t="n">
        <f aca="false">L406</f>
        <v>0</v>
      </c>
      <c r="M405" s="74" t="n">
        <f aca="false">M406</f>
        <v>-12607300</v>
      </c>
      <c r="N405" s="74" t="n">
        <f aca="false">N406</f>
        <v>0</v>
      </c>
      <c r="O405" s="141" t="n">
        <f aca="false">O406</f>
        <v>0</v>
      </c>
      <c r="P405" s="142" t="n">
        <f aca="false">P406</f>
        <v>0</v>
      </c>
    </row>
    <row r="406" customFormat="false" ht="32.8" hidden="false" customHeight="false" outlineLevel="0" collapsed="false">
      <c r="B406" s="86"/>
      <c r="C406" s="30" t="s">
        <v>146</v>
      </c>
      <c r="D406" s="30" t="n">
        <v>925</v>
      </c>
      <c r="E406" s="138" t="s">
        <v>56</v>
      </c>
      <c r="F406" s="138" t="s">
        <v>18</v>
      </c>
      <c r="G406" s="79" t="n">
        <v>5810060860</v>
      </c>
      <c r="H406" s="83" t="n">
        <v>600</v>
      </c>
      <c r="I406" s="141" t="n">
        <f aca="false">SUM(J406:P406)</f>
        <v>1266028200</v>
      </c>
      <c r="J406" s="141" t="n">
        <v>1297665500</v>
      </c>
      <c r="K406" s="74" t="n">
        <v>-19030000</v>
      </c>
      <c r="L406" s="74"/>
      <c r="M406" s="74" t="n">
        <v>-12607300</v>
      </c>
      <c r="N406" s="74"/>
      <c r="O406" s="141"/>
      <c r="P406" s="142"/>
    </row>
    <row r="407" customFormat="false" ht="165.6" hidden="false" customHeight="true" outlineLevel="0" collapsed="false">
      <c r="B407" s="86"/>
      <c r="C407" s="30" t="s">
        <v>172</v>
      </c>
      <c r="D407" s="30" t="n">
        <v>925</v>
      </c>
      <c r="E407" s="138" t="s">
        <v>56</v>
      </c>
      <c r="F407" s="138" t="s">
        <v>18</v>
      </c>
      <c r="G407" s="79" t="n">
        <v>5810062370</v>
      </c>
      <c r="H407" s="83"/>
      <c r="I407" s="141" t="n">
        <f aca="false">SUM(J407:P407)</f>
        <v>66428600</v>
      </c>
      <c r="J407" s="141" t="n">
        <f aca="false">J408</f>
        <v>54474500</v>
      </c>
      <c r="K407" s="74" t="n">
        <f aca="false">K408</f>
        <v>11954100</v>
      </c>
      <c r="L407" s="74" t="n">
        <f aca="false">L408</f>
        <v>0</v>
      </c>
      <c r="M407" s="74" t="n">
        <f aca="false">M408</f>
        <v>0</v>
      </c>
      <c r="N407" s="74" t="n">
        <f aca="false">N408</f>
        <v>0</v>
      </c>
      <c r="O407" s="141" t="n">
        <f aca="false">O408</f>
        <v>0</v>
      </c>
      <c r="P407" s="142" t="n">
        <f aca="false">P408</f>
        <v>0</v>
      </c>
    </row>
    <row r="408" customFormat="false" ht="32.8" hidden="false" customHeight="false" outlineLevel="0" collapsed="false">
      <c r="B408" s="86"/>
      <c r="C408" s="30" t="s">
        <v>146</v>
      </c>
      <c r="D408" s="30" t="n">
        <v>925</v>
      </c>
      <c r="E408" s="138" t="s">
        <v>56</v>
      </c>
      <c r="F408" s="138" t="s">
        <v>18</v>
      </c>
      <c r="G408" s="79" t="n">
        <v>5810062370</v>
      </c>
      <c r="H408" s="83" t="n">
        <v>600</v>
      </c>
      <c r="I408" s="141" t="n">
        <f aca="false">SUM(J408:P408)</f>
        <v>66428600</v>
      </c>
      <c r="J408" s="141" t="n">
        <v>54474500</v>
      </c>
      <c r="K408" s="74" t="n">
        <v>11954100</v>
      </c>
      <c r="L408" s="74"/>
      <c r="M408" s="74"/>
      <c r="N408" s="74"/>
      <c r="O408" s="141"/>
      <c r="P408" s="142"/>
    </row>
    <row r="409" customFormat="false" ht="157.4" hidden="false" customHeight="true" outlineLevel="0" collapsed="false">
      <c r="B409" s="86"/>
      <c r="C409" s="30" t="s">
        <v>173</v>
      </c>
      <c r="D409" s="30" t="n">
        <v>925</v>
      </c>
      <c r="E409" s="138" t="s">
        <v>56</v>
      </c>
      <c r="F409" s="138" t="s">
        <v>18</v>
      </c>
      <c r="G409" s="79" t="n">
        <v>5810062500</v>
      </c>
      <c r="H409" s="83"/>
      <c r="I409" s="141" t="n">
        <f aca="false">SUM(J409:P409)</f>
        <v>8855300</v>
      </c>
      <c r="J409" s="141" t="n">
        <f aca="false">J410</f>
        <v>8412400</v>
      </c>
      <c r="K409" s="74" t="n">
        <f aca="false">K410</f>
        <v>442900</v>
      </c>
      <c r="L409" s="74" t="n">
        <f aca="false">L410</f>
        <v>0</v>
      </c>
      <c r="M409" s="74" t="n">
        <f aca="false">M410</f>
        <v>0</v>
      </c>
      <c r="N409" s="74" t="n">
        <f aca="false">N410</f>
        <v>0</v>
      </c>
      <c r="O409" s="141" t="n">
        <f aca="false">O410</f>
        <v>0</v>
      </c>
      <c r="P409" s="142" t="n">
        <f aca="false">P410</f>
        <v>0</v>
      </c>
    </row>
    <row r="410" customFormat="false" ht="32.8" hidden="false" customHeight="false" outlineLevel="0" collapsed="false">
      <c r="B410" s="86"/>
      <c r="C410" s="30" t="s">
        <v>146</v>
      </c>
      <c r="D410" s="30" t="n">
        <v>925</v>
      </c>
      <c r="E410" s="138" t="s">
        <v>56</v>
      </c>
      <c r="F410" s="138" t="s">
        <v>18</v>
      </c>
      <c r="G410" s="79" t="n">
        <v>5810062500</v>
      </c>
      <c r="H410" s="83" t="n">
        <v>600</v>
      </c>
      <c r="I410" s="141" t="n">
        <f aca="false">SUM(J410:P410)</f>
        <v>8855300</v>
      </c>
      <c r="J410" s="141" t="n">
        <v>8412400</v>
      </c>
      <c r="K410" s="74" t="n">
        <v>442900</v>
      </c>
      <c r="L410" s="74"/>
      <c r="M410" s="74"/>
      <c r="N410" s="74"/>
      <c r="O410" s="141"/>
      <c r="P410" s="142"/>
    </row>
    <row r="411" customFormat="false" ht="114.4" hidden="false" customHeight="true" outlineLevel="0" collapsed="false">
      <c r="B411" s="86"/>
      <c r="C411" s="30" t="s">
        <v>174</v>
      </c>
      <c r="D411" s="30" t="n">
        <v>925</v>
      </c>
      <c r="E411" s="138" t="s">
        <v>56</v>
      </c>
      <c r="F411" s="138" t="s">
        <v>18</v>
      </c>
      <c r="G411" s="79" t="n">
        <v>5810063540</v>
      </c>
      <c r="H411" s="83"/>
      <c r="I411" s="141" t="n">
        <f aca="false">SUM(J411:P411)</f>
        <v>2966900</v>
      </c>
      <c r="J411" s="141" t="n">
        <f aca="false">J412</f>
        <v>2401100</v>
      </c>
      <c r="K411" s="74" t="n">
        <f aca="false">K412</f>
        <v>565800</v>
      </c>
      <c r="L411" s="74" t="n">
        <f aca="false">L412</f>
        <v>0</v>
      </c>
      <c r="M411" s="74" t="n">
        <f aca="false">M412</f>
        <v>0</v>
      </c>
      <c r="N411" s="74" t="n">
        <f aca="false">N412</f>
        <v>0</v>
      </c>
      <c r="O411" s="141" t="n">
        <f aca="false">O412</f>
        <v>0</v>
      </c>
      <c r="P411" s="142" t="n">
        <f aca="false">P412</f>
        <v>0</v>
      </c>
    </row>
    <row r="412" customFormat="false" ht="32.8" hidden="false" customHeight="false" outlineLevel="0" collapsed="false">
      <c r="B412" s="86"/>
      <c r="C412" s="30" t="s">
        <v>146</v>
      </c>
      <c r="D412" s="30" t="n">
        <v>925</v>
      </c>
      <c r="E412" s="138" t="s">
        <v>56</v>
      </c>
      <c r="F412" s="138" t="s">
        <v>18</v>
      </c>
      <c r="G412" s="79" t="n">
        <v>5810063540</v>
      </c>
      <c r="H412" s="83" t="n">
        <v>600</v>
      </c>
      <c r="I412" s="141" t="n">
        <f aca="false">SUM(J412:P412)</f>
        <v>2966900</v>
      </c>
      <c r="J412" s="141" t="n">
        <v>2401100</v>
      </c>
      <c r="K412" s="74" t="n">
        <v>565800</v>
      </c>
      <c r="L412" s="74"/>
      <c r="M412" s="74"/>
      <c r="N412" s="74"/>
      <c r="O412" s="141"/>
      <c r="P412" s="142"/>
    </row>
    <row r="413" customFormat="false" ht="111.15" hidden="false" customHeight="false" outlineLevel="0" collapsed="false">
      <c r="B413" s="86"/>
      <c r="C413" s="30" t="s">
        <v>175</v>
      </c>
      <c r="D413" s="30" t="n">
        <v>925</v>
      </c>
      <c r="E413" s="138" t="s">
        <v>56</v>
      </c>
      <c r="F413" s="138" t="s">
        <v>18</v>
      </c>
      <c r="G413" s="79" t="s">
        <v>176</v>
      </c>
      <c r="H413" s="83"/>
      <c r="I413" s="141" t="n">
        <f aca="false">SUM(J413:P413)</f>
        <v>43063800</v>
      </c>
      <c r="J413" s="141" t="n">
        <f aca="false">J414</f>
        <v>43063800</v>
      </c>
      <c r="K413" s="74" t="n">
        <v>0</v>
      </c>
      <c r="L413" s="74"/>
      <c r="M413" s="74"/>
      <c r="N413" s="74"/>
      <c r="O413" s="141"/>
      <c r="P413" s="142"/>
    </row>
    <row r="414" customFormat="false" ht="32.8" hidden="false" customHeight="false" outlineLevel="0" collapsed="false">
      <c r="B414" s="86"/>
      <c r="C414" s="30" t="s">
        <v>146</v>
      </c>
      <c r="D414" s="30" t="n">
        <v>925</v>
      </c>
      <c r="E414" s="138" t="s">
        <v>56</v>
      </c>
      <c r="F414" s="138" t="s">
        <v>18</v>
      </c>
      <c r="G414" s="79" t="s">
        <v>176</v>
      </c>
      <c r="H414" s="83" t="n">
        <v>600</v>
      </c>
      <c r="I414" s="141" t="n">
        <f aca="false">SUM(J414:P414)</f>
        <v>43063800</v>
      </c>
      <c r="J414" s="141" t="n">
        <v>43063800</v>
      </c>
      <c r="K414" s="74" t="n">
        <v>0</v>
      </c>
      <c r="L414" s="74"/>
      <c r="M414" s="74"/>
      <c r="N414" s="74"/>
      <c r="O414" s="141"/>
      <c r="P414" s="142"/>
    </row>
    <row r="415" customFormat="false" ht="32.8" hidden="false" customHeight="false" outlineLevel="0" collapsed="false">
      <c r="B415" s="86"/>
      <c r="C415" s="30" t="s">
        <v>177</v>
      </c>
      <c r="D415" s="30" t="n">
        <v>925</v>
      </c>
      <c r="E415" s="138" t="s">
        <v>56</v>
      </c>
      <c r="F415" s="138" t="s">
        <v>18</v>
      </c>
      <c r="G415" s="79" t="n">
        <v>5810100000</v>
      </c>
      <c r="H415" s="83"/>
      <c r="I415" s="141" t="n">
        <f aca="false">SUM(J415:P415)</f>
        <v>292556800</v>
      </c>
      <c r="J415" s="141" t="n">
        <f aca="false">J426+J416+J432+J430+J428+J438</f>
        <v>286140390.32</v>
      </c>
      <c r="K415" s="141" t="n">
        <f aca="false">K426+K416+K432+K430+K418+K420+K422+K424+K428+K434+K436</f>
        <v>-4322190.32</v>
      </c>
      <c r="L415" s="74" t="n">
        <f aca="false">L426+L416+L432+L430+L418+L420+L422+L424+L428+L434+L436</f>
        <v>0</v>
      </c>
      <c r="M415" s="74" t="n">
        <f aca="false">M426+M416+M432+M430+M418+M420+M422+M424+M428+M434+M436</f>
        <v>5902600</v>
      </c>
      <c r="N415" s="74" t="n">
        <f aca="false">N426+N416+N432+N430+N418+N420+N422+N424+N428+N434+N436</f>
        <v>0</v>
      </c>
      <c r="O415" s="141" t="n">
        <f aca="false">O426+O416+O432+O430+O418+O420+O422+O424+O428+O434+O436</f>
        <v>4836000</v>
      </c>
      <c r="P415" s="142" t="n">
        <f aca="false">P426+P416+P432+P430+P418+P420+P422+P424+P428+P434+P436</f>
        <v>0</v>
      </c>
    </row>
    <row r="416" customFormat="false" ht="32.8" hidden="false" customHeight="false" outlineLevel="0" collapsed="false">
      <c r="B416" s="86"/>
      <c r="C416" s="30" t="s">
        <v>177</v>
      </c>
      <c r="D416" s="30" t="n">
        <v>925</v>
      </c>
      <c r="E416" s="138" t="s">
        <v>56</v>
      </c>
      <c r="F416" s="138" t="s">
        <v>18</v>
      </c>
      <c r="G416" s="79" t="n">
        <v>5810100590</v>
      </c>
      <c r="H416" s="83"/>
      <c r="I416" s="141" t="n">
        <f aca="false">SUM(J416:P416)</f>
        <v>517800</v>
      </c>
      <c r="J416" s="141" t="n">
        <f aca="false">J417</f>
        <v>36446690.32</v>
      </c>
      <c r="K416" s="74" t="n">
        <f aca="false">K417</f>
        <v>-35928890.32</v>
      </c>
      <c r="L416" s="74" t="n">
        <f aca="false">L417</f>
        <v>0</v>
      </c>
      <c r="M416" s="74" t="n">
        <f aca="false">M417</f>
        <v>0</v>
      </c>
      <c r="N416" s="74" t="n">
        <f aca="false">N417</f>
        <v>0</v>
      </c>
      <c r="O416" s="141" t="n">
        <f aca="false">O417</f>
        <v>0</v>
      </c>
      <c r="P416" s="142" t="n">
        <f aca="false">P417</f>
        <v>0</v>
      </c>
    </row>
    <row r="417" customFormat="false" ht="32.8" hidden="false" customHeight="false" outlineLevel="0" collapsed="false">
      <c r="B417" s="86"/>
      <c r="C417" s="30" t="s">
        <v>146</v>
      </c>
      <c r="D417" s="30" t="n">
        <v>925</v>
      </c>
      <c r="E417" s="138" t="s">
        <v>56</v>
      </c>
      <c r="F417" s="138" t="s">
        <v>18</v>
      </c>
      <c r="G417" s="79" t="n">
        <v>5810100590</v>
      </c>
      <c r="H417" s="83" t="n">
        <v>600</v>
      </c>
      <c r="I417" s="141" t="n">
        <f aca="false">SUM(J417:P417)</f>
        <v>517800</v>
      </c>
      <c r="J417" s="141" t="n">
        <v>36446690.32</v>
      </c>
      <c r="K417" s="74" t="n">
        <v>-35928890.32</v>
      </c>
      <c r="L417" s="74"/>
      <c r="M417" s="74"/>
      <c r="N417" s="74"/>
      <c r="O417" s="141"/>
      <c r="P417" s="142"/>
    </row>
    <row r="418" customFormat="false" ht="79.85" hidden="false" customHeight="false" outlineLevel="0" collapsed="false">
      <c r="B418" s="86"/>
      <c r="C418" s="30" t="s">
        <v>178</v>
      </c>
      <c r="D418" s="30" t="n">
        <v>925</v>
      </c>
      <c r="E418" s="138" t="s">
        <v>56</v>
      </c>
      <c r="F418" s="138" t="s">
        <v>18</v>
      </c>
      <c r="G418" s="79" t="n">
        <v>5810100591</v>
      </c>
      <c r="H418" s="83"/>
      <c r="I418" s="141" t="n">
        <f aca="false">SUM(J418:P418)</f>
        <v>5131200</v>
      </c>
      <c r="J418" s="141" t="n">
        <v>0</v>
      </c>
      <c r="K418" s="74" t="n">
        <f aca="false">K419</f>
        <v>5131200</v>
      </c>
      <c r="L418" s="74" t="n">
        <f aca="false">L419</f>
        <v>0</v>
      </c>
      <c r="M418" s="74" t="n">
        <f aca="false">M419</f>
        <v>0</v>
      </c>
      <c r="N418" s="74" t="n">
        <f aca="false">N419</f>
        <v>0</v>
      </c>
      <c r="O418" s="141" t="n">
        <f aca="false">O419</f>
        <v>0</v>
      </c>
      <c r="P418" s="142" t="n">
        <f aca="false">P419</f>
        <v>0</v>
      </c>
    </row>
    <row r="419" customFormat="false" ht="32.8" hidden="false" customHeight="false" outlineLevel="0" collapsed="false">
      <c r="B419" s="86"/>
      <c r="C419" s="30" t="s">
        <v>146</v>
      </c>
      <c r="D419" s="30" t="n">
        <v>925</v>
      </c>
      <c r="E419" s="138" t="s">
        <v>56</v>
      </c>
      <c r="F419" s="138" t="s">
        <v>18</v>
      </c>
      <c r="G419" s="79" t="n">
        <v>5810100591</v>
      </c>
      <c r="H419" s="83" t="n">
        <v>600</v>
      </c>
      <c r="I419" s="141" t="n">
        <f aca="false">SUM(J419:P419)</f>
        <v>5131200</v>
      </c>
      <c r="J419" s="141" t="n">
        <v>0</v>
      </c>
      <c r="K419" s="74" t="n">
        <v>5131200</v>
      </c>
      <c r="L419" s="74"/>
      <c r="M419" s="74"/>
      <c r="N419" s="74"/>
      <c r="O419" s="141"/>
      <c r="P419" s="142"/>
    </row>
    <row r="420" customFormat="false" ht="48.5" hidden="false" customHeight="false" outlineLevel="0" collapsed="false">
      <c r="B420" s="86"/>
      <c r="C420" s="30" t="s">
        <v>179</v>
      </c>
      <c r="D420" s="30" t="n">
        <v>925</v>
      </c>
      <c r="E420" s="138" t="s">
        <v>56</v>
      </c>
      <c r="F420" s="138" t="s">
        <v>18</v>
      </c>
      <c r="G420" s="79" t="n">
        <v>5810100592</v>
      </c>
      <c r="H420" s="83"/>
      <c r="I420" s="141" t="n">
        <f aca="false">SUM(J420:P420)</f>
        <v>12161500</v>
      </c>
      <c r="J420" s="141" t="n">
        <v>0</v>
      </c>
      <c r="K420" s="74" t="n">
        <f aca="false">K421</f>
        <v>9344100</v>
      </c>
      <c r="L420" s="74" t="n">
        <f aca="false">L421</f>
        <v>0</v>
      </c>
      <c r="M420" s="74" t="n">
        <f aca="false">M421</f>
        <v>0</v>
      </c>
      <c r="N420" s="74" t="n">
        <f aca="false">N421</f>
        <v>-182600</v>
      </c>
      <c r="O420" s="141" t="n">
        <f aca="false">O421</f>
        <v>3000000</v>
      </c>
      <c r="P420" s="142" t="n">
        <f aca="false">P421</f>
        <v>0</v>
      </c>
    </row>
    <row r="421" customFormat="false" ht="32.8" hidden="false" customHeight="false" outlineLevel="0" collapsed="false">
      <c r="B421" s="86"/>
      <c r="C421" s="30" t="s">
        <v>146</v>
      </c>
      <c r="D421" s="30" t="n">
        <v>925</v>
      </c>
      <c r="E421" s="138" t="s">
        <v>56</v>
      </c>
      <c r="F421" s="138" t="s">
        <v>18</v>
      </c>
      <c r="G421" s="79" t="n">
        <v>5810100592</v>
      </c>
      <c r="H421" s="83" t="n">
        <v>600</v>
      </c>
      <c r="I421" s="141" t="n">
        <f aca="false">SUM(J421:P421)</f>
        <v>12161500</v>
      </c>
      <c r="J421" s="141" t="n">
        <v>0</v>
      </c>
      <c r="K421" s="74" t="n">
        <v>9344100</v>
      </c>
      <c r="L421" s="74"/>
      <c r="M421" s="74"/>
      <c r="N421" s="74" t="n">
        <v>-182600</v>
      </c>
      <c r="O421" s="141" t="n">
        <v>3000000</v>
      </c>
      <c r="P421" s="142"/>
    </row>
    <row r="422" customFormat="false" ht="48.5" hidden="false" customHeight="false" outlineLevel="0" collapsed="false">
      <c r="B422" s="86"/>
      <c r="C422" s="30" t="s">
        <v>180</v>
      </c>
      <c r="D422" s="30" t="n">
        <v>925</v>
      </c>
      <c r="E422" s="138" t="s">
        <v>56</v>
      </c>
      <c r="F422" s="138" t="s">
        <v>18</v>
      </c>
      <c r="G422" s="79" t="n">
        <v>5810100593</v>
      </c>
      <c r="H422" s="83"/>
      <c r="I422" s="141" t="n">
        <f aca="false">SUM(J422:P422)</f>
        <v>10300</v>
      </c>
      <c r="J422" s="141" t="n">
        <v>0</v>
      </c>
      <c r="K422" s="74" t="n">
        <f aca="false">K423</f>
        <v>10300</v>
      </c>
      <c r="L422" s="74" t="n">
        <f aca="false">L423</f>
        <v>0</v>
      </c>
      <c r="M422" s="74" t="n">
        <f aca="false">M423</f>
        <v>0</v>
      </c>
      <c r="N422" s="74" t="n">
        <f aca="false">N423</f>
        <v>0</v>
      </c>
      <c r="O422" s="141" t="n">
        <f aca="false">O423</f>
        <v>0</v>
      </c>
      <c r="P422" s="142" t="n">
        <f aca="false">P423</f>
        <v>0</v>
      </c>
    </row>
    <row r="423" customFormat="false" ht="32.8" hidden="false" customHeight="false" outlineLevel="0" collapsed="false">
      <c r="B423" s="86"/>
      <c r="C423" s="30" t="s">
        <v>146</v>
      </c>
      <c r="D423" s="30" t="n">
        <v>925</v>
      </c>
      <c r="E423" s="138" t="s">
        <v>56</v>
      </c>
      <c r="F423" s="138" t="s">
        <v>18</v>
      </c>
      <c r="G423" s="79" t="n">
        <v>5810100593</v>
      </c>
      <c r="H423" s="83" t="n">
        <v>600</v>
      </c>
      <c r="I423" s="141" t="n">
        <f aca="false">SUM(J423:P423)</f>
        <v>10300</v>
      </c>
      <c r="J423" s="141" t="n">
        <v>0</v>
      </c>
      <c r="K423" s="74" t="n">
        <v>10300</v>
      </c>
      <c r="L423" s="74"/>
      <c r="M423" s="74"/>
      <c r="N423" s="74"/>
      <c r="O423" s="141"/>
      <c r="P423" s="142"/>
    </row>
    <row r="424" customFormat="false" ht="95.5" hidden="false" customHeight="false" outlineLevel="0" collapsed="false">
      <c r="B424" s="86"/>
      <c r="C424" s="30" t="s">
        <v>181</v>
      </c>
      <c r="D424" s="30" t="n">
        <v>925</v>
      </c>
      <c r="E424" s="138" t="s">
        <v>56</v>
      </c>
      <c r="F424" s="138" t="s">
        <v>18</v>
      </c>
      <c r="G424" s="79" t="n">
        <v>5810100594</v>
      </c>
      <c r="H424" s="83"/>
      <c r="I424" s="141" t="n">
        <f aca="false">SUM(J424:P424)</f>
        <v>746600</v>
      </c>
      <c r="J424" s="141" t="n">
        <v>0</v>
      </c>
      <c r="K424" s="74" t="n">
        <f aca="false">K425</f>
        <v>410600</v>
      </c>
      <c r="L424" s="74" t="n">
        <f aca="false">L425</f>
        <v>0</v>
      </c>
      <c r="M424" s="74" t="n">
        <f aca="false">M425</f>
        <v>0</v>
      </c>
      <c r="N424" s="74" t="n">
        <f aca="false">N425</f>
        <v>0</v>
      </c>
      <c r="O424" s="141" t="n">
        <f aca="false">O425</f>
        <v>336000</v>
      </c>
      <c r="P424" s="142" t="n">
        <f aca="false">P425</f>
        <v>0</v>
      </c>
    </row>
    <row r="425" customFormat="false" ht="32.8" hidden="false" customHeight="false" outlineLevel="0" collapsed="false">
      <c r="B425" s="86"/>
      <c r="C425" s="30" t="s">
        <v>146</v>
      </c>
      <c r="D425" s="30" t="n">
        <v>925</v>
      </c>
      <c r="E425" s="138" t="s">
        <v>56</v>
      </c>
      <c r="F425" s="138" t="s">
        <v>18</v>
      </c>
      <c r="G425" s="79" t="n">
        <v>5810100594</v>
      </c>
      <c r="H425" s="83" t="n">
        <v>600</v>
      </c>
      <c r="I425" s="141" t="n">
        <f aca="false">SUM(J425:P425)</f>
        <v>746600</v>
      </c>
      <c r="J425" s="141" t="n">
        <v>0</v>
      </c>
      <c r="K425" s="74" t="n">
        <v>410600</v>
      </c>
      <c r="L425" s="74"/>
      <c r="M425" s="74"/>
      <c r="N425" s="74"/>
      <c r="O425" s="141" t="n">
        <v>336000</v>
      </c>
      <c r="P425" s="142"/>
    </row>
    <row r="426" s="159" customFormat="true" ht="49.8" hidden="true" customHeight="true" outlineLevel="0" collapsed="false">
      <c r="A426" s="147"/>
      <c r="B426" s="148"/>
      <c r="C426" s="149" t="s">
        <v>182</v>
      </c>
      <c r="D426" s="149" t="n">
        <v>925</v>
      </c>
      <c r="E426" s="151" t="s">
        <v>56</v>
      </c>
      <c r="F426" s="151" t="s">
        <v>18</v>
      </c>
      <c r="G426" s="152" t="s">
        <v>183</v>
      </c>
      <c r="H426" s="162"/>
      <c r="I426" s="154" t="n">
        <f aca="false">SUM(J426:P426)</f>
        <v>0</v>
      </c>
      <c r="J426" s="154" t="n">
        <f aca="false">J427</f>
        <v>0</v>
      </c>
      <c r="K426" s="155" t="n">
        <f aca="false">K427</f>
        <v>0</v>
      </c>
      <c r="L426" s="155" t="n">
        <f aca="false">L427</f>
        <v>0</v>
      </c>
      <c r="M426" s="155" t="n">
        <f aca="false">M427</f>
        <v>0</v>
      </c>
      <c r="N426" s="155" t="n">
        <f aca="false">N427</f>
        <v>0</v>
      </c>
      <c r="O426" s="155"/>
      <c r="P426" s="156" t="n">
        <f aca="false">P427</f>
        <v>0</v>
      </c>
      <c r="Q426" s="157"/>
      <c r="R426" s="157"/>
      <c r="S426" s="157"/>
      <c r="T426" s="157"/>
      <c r="U426" s="157"/>
      <c r="V426" s="157"/>
      <c r="W426" s="157"/>
      <c r="X426" s="157"/>
      <c r="Y426" s="157"/>
      <c r="Z426" s="157"/>
      <c r="AA426" s="157"/>
      <c r="AB426" s="157"/>
      <c r="AC426" s="157"/>
      <c r="AD426" s="157"/>
      <c r="AE426" s="157"/>
      <c r="AF426" s="157"/>
      <c r="AG426" s="157"/>
      <c r="AH426" s="157"/>
      <c r="AI426" s="157"/>
      <c r="AJ426" s="157"/>
      <c r="AK426" s="157"/>
      <c r="AL426" s="157"/>
      <c r="AM426" s="157"/>
      <c r="AN426" s="157"/>
      <c r="AO426" s="157"/>
      <c r="AP426" s="157"/>
      <c r="AQ426" s="157"/>
      <c r="AR426" s="157"/>
      <c r="AS426" s="157"/>
      <c r="AT426" s="157"/>
      <c r="AU426" s="157"/>
      <c r="AV426" s="157"/>
      <c r="AW426" s="157"/>
      <c r="AX426" s="157"/>
      <c r="AY426" s="157"/>
      <c r="AZ426" s="157"/>
      <c r="BA426" s="157"/>
      <c r="BB426" s="157"/>
      <c r="BC426" s="157"/>
      <c r="BD426" s="157"/>
      <c r="BE426" s="157"/>
      <c r="BF426" s="157"/>
      <c r="BG426" s="157"/>
      <c r="BH426" s="157"/>
      <c r="BI426" s="157"/>
      <c r="BJ426" s="157"/>
      <c r="BK426" s="157"/>
      <c r="BL426" s="157"/>
      <c r="BM426" s="157"/>
      <c r="BN426" s="157"/>
      <c r="BO426" s="157"/>
      <c r="BP426" s="157"/>
      <c r="BQ426" s="157"/>
      <c r="BR426" s="157"/>
      <c r="BS426" s="157"/>
      <c r="BT426" s="157"/>
      <c r="BU426" s="157"/>
      <c r="BV426" s="157"/>
      <c r="BW426" s="157"/>
      <c r="BX426" s="157"/>
      <c r="BY426" s="157"/>
      <c r="BZ426" s="157"/>
      <c r="CA426" s="157"/>
      <c r="CB426" s="157"/>
      <c r="CC426" s="157"/>
      <c r="CD426" s="157"/>
      <c r="CE426" s="157"/>
      <c r="CF426" s="157"/>
      <c r="CG426" s="157"/>
      <c r="CH426" s="157"/>
      <c r="CI426" s="157"/>
      <c r="CJ426" s="157"/>
      <c r="CK426" s="157"/>
      <c r="CL426" s="157"/>
      <c r="CM426" s="157"/>
      <c r="CN426" s="157"/>
      <c r="CO426" s="157"/>
      <c r="CP426" s="157"/>
      <c r="CQ426" s="157"/>
      <c r="CR426" s="157"/>
      <c r="CS426" s="157"/>
      <c r="CT426" s="157"/>
      <c r="CU426" s="157"/>
      <c r="CV426" s="157"/>
      <c r="CW426" s="157"/>
      <c r="CX426" s="157"/>
      <c r="CY426" s="157"/>
      <c r="CZ426" s="157"/>
      <c r="DA426" s="157"/>
      <c r="DB426" s="157"/>
      <c r="DC426" s="157"/>
      <c r="DD426" s="157"/>
      <c r="DE426" s="157"/>
      <c r="DF426" s="157"/>
      <c r="DG426" s="157"/>
      <c r="DH426" s="157"/>
      <c r="DI426" s="157"/>
      <c r="DJ426" s="157"/>
      <c r="DK426" s="157"/>
      <c r="DL426" s="157"/>
      <c r="DM426" s="157"/>
      <c r="DN426" s="157"/>
      <c r="DO426" s="157"/>
      <c r="DP426" s="157"/>
      <c r="DQ426" s="157"/>
      <c r="DR426" s="157"/>
      <c r="DS426" s="157"/>
      <c r="DT426" s="157"/>
      <c r="DU426" s="157"/>
      <c r="DV426" s="157"/>
      <c r="DW426" s="157"/>
      <c r="DX426" s="157"/>
      <c r="DY426" s="157"/>
      <c r="DZ426" s="157"/>
      <c r="EA426" s="157"/>
      <c r="EB426" s="157"/>
      <c r="EC426" s="157"/>
      <c r="ED426" s="157"/>
      <c r="EE426" s="157"/>
      <c r="EF426" s="157"/>
      <c r="EG426" s="157"/>
      <c r="EH426" s="157"/>
      <c r="EI426" s="157"/>
      <c r="EJ426" s="157"/>
      <c r="EK426" s="157"/>
      <c r="EL426" s="157"/>
      <c r="EM426" s="157"/>
      <c r="EN426" s="157"/>
      <c r="EO426" s="157"/>
      <c r="EP426" s="157"/>
      <c r="EQ426" s="157"/>
      <c r="ER426" s="157"/>
      <c r="ES426" s="157"/>
      <c r="ET426" s="157"/>
      <c r="EU426" s="157"/>
      <c r="EV426" s="157"/>
      <c r="EW426" s="157"/>
      <c r="EX426" s="157"/>
      <c r="EY426" s="157"/>
      <c r="EZ426" s="157"/>
      <c r="FA426" s="157"/>
      <c r="FB426" s="157"/>
      <c r="FC426" s="157"/>
      <c r="FD426" s="157"/>
      <c r="FE426" s="157"/>
      <c r="FF426" s="157"/>
      <c r="FG426" s="157"/>
      <c r="FH426" s="157"/>
      <c r="FI426" s="157"/>
      <c r="FJ426" s="157"/>
      <c r="FK426" s="157"/>
      <c r="FL426" s="157"/>
      <c r="FM426" s="157"/>
      <c r="FN426" s="157"/>
      <c r="FO426" s="157"/>
      <c r="FP426" s="157"/>
      <c r="FQ426" s="157"/>
      <c r="FR426" s="157"/>
      <c r="FS426" s="157"/>
      <c r="FT426" s="157"/>
      <c r="FU426" s="157"/>
      <c r="FV426" s="157"/>
      <c r="FW426" s="157"/>
      <c r="FX426" s="157"/>
      <c r="FY426" s="157"/>
      <c r="FZ426" s="157"/>
      <c r="GA426" s="157"/>
      <c r="GB426" s="157"/>
      <c r="GC426" s="157"/>
      <c r="GD426" s="157"/>
      <c r="GE426" s="157"/>
      <c r="GF426" s="157"/>
      <c r="GG426" s="157"/>
      <c r="GH426" s="157"/>
      <c r="GI426" s="157"/>
      <c r="GJ426" s="157"/>
      <c r="GK426" s="157"/>
      <c r="GL426" s="157"/>
      <c r="GM426" s="157"/>
      <c r="GN426" s="157"/>
      <c r="GO426" s="157"/>
      <c r="GP426" s="157"/>
      <c r="GQ426" s="157"/>
      <c r="GR426" s="157"/>
      <c r="GS426" s="157"/>
      <c r="GT426" s="157"/>
      <c r="GU426" s="157"/>
      <c r="GV426" s="157"/>
      <c r="GW426" s="157"/>
      <c r="GX426" s="157"/>
      <c r="GY426" s="157"/>
      <c r="GZ426" s="157"/>
      <c r="HA426" s="157"/>
      <c r="HB426" s="157"/>
      <c r="HC426" s="157"/>
      <c r="HD426" s="157"/>
      <c r="HE426" s="157"/>
      <c r="HF426" s="157"/>
      <c r="HG426" s="157"/>
      <c r="HH426" s="157"/>
      <c r="HI426" s="157"/>
      <c r="HJ426" s="157"/>
      <c r="HK426" s="157"/>
      <c r="HL426" s="157"/>
      <c r="HM426" s="157"/>
      <c r="HN426" s="157"/>
      <c r="HO426" s="157"/>
      <c r="HP426" s="157"/>
      <c r="HQ426" s="157"/>
      <c r="HR426" s="157"/>
      <c r="HS426" s="157"/>
      <c r="HT426" s="157"/>
      <c r="HU426" s="157"/>
      <c r="HV426" s="157"/>
      <c r="HW426" s="157"/>
      <c r="HX426" s="157"/>
      <c r="HY426" s="157"/>
      <c r="HZ426" s="157"/>
      <c r="IA426" s="157"/>
      <c r="IB426" s="157"/>
      <c r="IC426" s="157"/>
      <c r="ID426" s="158"/>
      <c r="IE426" s="158"/>
      <c r="IF426" s="158"/>
      <c r="IG426" s="158"/>
      <c r="IH426" s="158"/>
      <c r="II426" s="158"/>
      <c r="IJ426" s="158"/>
      <c r="IK426" s="158"/>
      <c r="IL426" s="158"/>
      <c r="IM426" s="158"/>
      <c r="IN426" s="158"/>
      <c r="IO426" s="158"/>
      <c r="IP426" s="158"/>
      <c r="IQ426" s="158"/>
      <c r="IR426" s="158"/>
      <c r="IS426" s="158"/>
      <c r="IT426" s="158"/>
      <c r="IU426" s="158"/>
      <c r="IV426" s="158"/>
      <c r="IW426" s="158"/>
      <c r="IX426" s="158"/>
      <c r="IY426" s="158"/>
      <c r="IZ426" s="158"/>
      <c r="JA426" s="158"/>
      <c r="JB426" s="158"/>
      <c r="JC426" s="158"/>
      <c r="JD426" s="158"/>
      <c r="JE426" s="158"/>
      <c r="JF426" s="158"/>
      <c r="JG426" s="158"/>
      <c r="JH426" s="158"/>
      <c r="JI426" s="158"/>
      <c r="JJ426" s="158"/>
      <c r="JK426" s="158"/>
      <c r="JL426" s="158"/>
      <c r="JM426" s="158"/>
      <c r="JN426" s="158"/>
      <c r="JO426" s="158"/>
      <c r="JP426" s="158"/>
      <c r="JQ426" s="158"/>
      <c r="JR426" s="158"/>
      <c r="JS426" s="158"/>
      <c r="JT426" s="158"/>
      <c r="JU426" s="158"/>
      <c r="JV426" s="158"/>
      <c r="JW426" s="158"/>
      <c r="JX426" s="158"/>
      <c r="JY426" s="158"/>
      <c r="JZ426" s="158"/>
      <c r="KA426" s="158"/>
      <c r="KB426" s="158"/>
      <c r="KC426" s="158"/>
      <c r="KD426" s="158"/>
      <c r="KE426" s="158"/>
      <c r="KF426" s="158"/>
      <c r="KG426" s="158"/>
      <c r="KH426" s="158"/>
      <c r="KI426" s="158"/>
      <c r="KJ426" s="158"/>
      <c r="KK426" s="158"/>
      <c r="KL426" s="158"/>
      <c r="KM426" s="158"/>
      <c r="KN426" s="158"/>
      <c r="KO426" s="158"/>
      <c r="KP426" s="158"/>
      <c r="KQ426" s="158"/>
      <c r="KR426" s="158"/>
      <c r="KS426" s="158"/>
      <c r="KT426" s="158"/>
      <c r="KU426" s="158"/>
      <c r="KV426" s="158"/>
      <c r="KW426" s="158"/>
      <c r="KX426" s="158"/>
      <c r="KY426" s="158"/>
      <c r="KZ426" s="158"/>
      <c r="LA426" s="158"/>
      <c r="LB426" s="158"/>
      <c r="LC426" s="158"/>
      <c r="LD426" s="158"/>
      <c r="LE426" s="158"/>
      <c r="LF426" s="158"/>
      <c r="LG426" s="158"/>
      <c r="LH426" s="158"/>
      <c r="LI426" s="158"/>
      <c r="LJ426" s="158"/>
      <c r="LK426" s="158"/>
      <c r="LL426" s="158"/>
      <c r="LM426" s="158"/>
      <c r="LN426" s="158"/>
      <c r="LO426" s="158"/>
      <c r="LP426" s="158"/>
      <c r="LQ426" s="158"/>
      <c r="LR426" s="158"/>
      <c r="LS426" s="158"/>
      <c r="LT426" s="158"/>
      <c r="LU426" s="158"/>
      <c r="LV426" s="158"/>
      <c r="LW426" s="158"/>
      <c r="LX426" s="158"/>
      <c r="LY426" s="158"/>
      <c r="LZ426" s="158"/>
      <c r="MA426" s="158"/>
      <c r="MB426" s="158"/>
      <c r="MC426" s="158"/>
      <c r="MD426" s="158"/>
      <c r="ME426" s="158"/>
      <c r="MF426" s="158"/>
      <c r="MG426" s="158"/>
      <c r="MH426" s="158"/>
      <c r="MI426" s="158"/>
      <c r="MJ426" s="158"/>
      <c r="MK426" s="158"/>
      <c r="ML426" s="158"/>
      <c r="MM426" s="158"/>
      <c r="MN426" s="158"/>
      <c r="MO426" s="158"/>
      <c r="MP426" s="158"/>
      <c r="MQ426" s="158"/>
      <c r="MR426" s="158"/>
      <c r="MS426" s="158"/>
      <c r="MT426" s="158"/>
      <c r="MU426" s="158"/>
      <c r="MV426" s="158"/>
      <c r="MW426" s="158"/>
      <c r="MX426" s="158"/>
      <c r="MY426" s="158"/>
      <c r="MZ426" s="158"/>
      <c r="NA426" s="158"/>
      <c r="NB426" s="158"/>
      <c r="NC426" s="158"/>
      <c r="ND426" s="158"/>
      <c r="NE426" s="158"/>
      <c r="NF426" s="158"/>
      <c r="NG426" s="158"/>
      <c r="NH426" s="158"/>
      <c r="NI426" s="158"/>
      <c r="NJ426" s="158"/>
      <c r="NK426" s="158"/>
      <c r="NL426" s="158"/>
      <c r="NM426" s="158"/>
      <c r="NN426" s="158"/>
      <c r="NO426" s="158"/>
      <c r="NP426" s="158"/>
      <c r="NQ426" s="158"/>
      <c r="NR426" s="158"/>
      <c r="NS426" s="158"/>
      <c r="NT426" s="158"/>
      <c r="NU426" s="158"/>
      <c r="NV426" s="158"/>
      <c r="NW426" s="158"/>
      <c r="NX426" s="158"/>
      <c r="NY426" s="158"/>
      <c r="NZ426" s="158"/>
      <c r="OA426" s="158"/>
      <c r="OB426" s="158"/>
      <c r="OC426" s="158"/>
      <c r="OD426" s="158"/>
      <c r="OE426" s="158"/>
      <c r="OF426" s="158"/>
      <c r="OG426" s="158"/>
      <c r="OH426" s="158"/>
      <c r="OI426" s="158"/>
      <c r="OJ426" s="158"/>
      <c r="OK426" s="158"/>
      <c r="OL426" s="158"/>
      <c r="OM426" s="158"/>
      <c r="ON426" s="158"/>
      <c r="OO426" s="158"/>
      <c r="OP426" s="158"/>
      <c r="OQ426" s="158"/>
      <c r="OR426" s="158"/>
      <c r="OS426" s="158"/>
      <c r="OT426" s="158"/>
      <c r="OU426" s="158"/>
      <c r="OV426" s="158"/>
      <c r="OW426" s="158"/>
      <c r="OX426" s="158"/>
      <c r="OY426" s="158"/>
      <c r="OZ426" s="158"/>
      <c r="PA426" s="158"/>
      <c r="PB426" s="158"/>
      <c r="PC426" s="158"/>
      <c r="PD426" s="158"/>
      <c r="PE426" s="158"/>
      <c r="PF426" s="158"/>
      <c r="PG426" s="158"/>
      <c r="PH426" s="158"/>
      <c r="PI426" s="158"/>
      <c r="PJ426" s="158"/>
      <c r="PK426" s="158"/>
      <c r="PL426" s="158"/>
      <c r="PM426" s="158"/>
      <c r="PN426" s="158"/>
      <c r="PO426" s="158"/>
      <c r="PP426" s="158"/>
      <c r="PQ426" s="158"/>
      <c r="PR426" s="158"/>
      <c r="PS426" s="158"/>
      <c r="PT426" s="158"/>
      <c r="PU426" s="158"/>
      <c r="PV426" s="158"/>
      <c r="PW426" s="158"/>
      <c r="PX426" s="158"/>
      <c r="PY426" s="158"/>
      <c r="PZ426" s="158"/>
      <c r="QA426" s="158"/>
      <c r="QB426" s="158"/>
      <c r="QC426" s="158"/>
      <c r="QD426" s="158"/>
      <c r="QE426" s="158"/>
      <c r="QF426" s="158"/>
      <c r="QG426" s="158"/>
      <c r="QH426" s="158"/>
      <c r="QI426" s="158"/>
      <c r="QJ426" s="158"/>
      <c r="QK426" s="158"/>
      <c r="QL426" s="158"/>
      <c r="QM426" s="158"/>
      <c r="QN426" s="158"/>
      <c r="QO426" s="158"/>
      <c r="QP426" s="158"/>
      <c r="QQ426" s="158"/>
      <c r="QR426" s="158"/>
      <c r="QS426" s="158"/>
      <c r="QT426" s="158"/>
      <c r="QU426" s="158"/>
      <c r="QV426" s="158"/>
      <c r="QW426" s="158"/>
      <c r="QX426" s="158"/>
      <c r="QY426" s="158"/>
      <c r="QZ426" s="158"/>
      <c r="RA426" s="158"/>
      <c r="RB426" s="158"/>
      <c r="RC426" s="158"/>
      <c r="RD426" s="158"/>
      <c r="RE426" s="158"/>
      <c r="RF426" s="158"/>
      <c r="RG426" s="158"/>
      <c r="RH426" s="158"/>
      <c r="RI426" s="158"/>
      <c r="RJ426" s="158"/>
      <c r="RK426" s="158"/>
      <c r="RL426" s="158"/>
      <c r="RM426" s="158"/>
      <c r="RN426" s="158"/>
      <c r="RO426" s="158"/>
      <c r="RP426" s="158"/>
      <c r="RQ426" s="158"/>
      <c r="RR426" s="158"/>
      <c r="RS426" s="158"/>
      <c r="RT426" s="158"/>
      <c r="RU426" s="158"/>
      <c r="RV426" s="158"/>
      <c r="RW426" s="158"/>
      <c r="RX426" s="158"/>
      <c r="RY426" s="158"/>
      <c r="RZ426" s="158"/>
      <c r="SA426" s="158"/>
      <c r="SB426" s="158"/>
      <c r="SC426" s="158"/>
      <c r="SD426" s="158"/>
      <c r="SE426" s="158"/>
      <c r="SF426" s="158"/>
      <c r="SG426" s="158"/>
      <c r="SH426" s="158"/>
      <c r="SI426" s="158"/>
      <c r="SJ426" s="158"/>
      <c r="SK426" s="158"/>
      <c r="SL426" s="158"/>
      <c r="SM426" s="158"/>
      <c r="SN426" s="158"/>
      <c r="SO426" s="158"/>
      <c r="SP426" s="158"/>
      <c r="SQ426" s="158"/>
      <c r="SR426" s="158"/>
      <c r="SS426" s="158"/>
      <c r="ST426" s="158"/>
      <c r="SU426" s="158"/>
      <c r="SV426" s="158"/>
      <c r="SW426" s="158"/>
      <c r="SX426" s="158"/>
      <c r="SY426" s="158"/>
      <c r="SZ426" s="158"/>
      <c r="TA426" s="158"/>
      <c r="TB426" s="158"/>
      <c r="TC426" s="158"/>
      <c r="TD426" s="158"/>
      <c r="TE426" s="158"/>
      <c r="TF426" s="158"/>
      <c r="TG426" s="158"/>
      <c r="TH426" s="158"/>
      <c r="TI426" s="158"/>
      <c r="TJ426" s="158"/>
      <c r="TK426" s="158"/>
      <c r="TL426" s="158"/>
      <c r="TM426" s="158"/>
      <c r="TN426" s="158"/>
      <c r="TO426" s="158"/>
      <c r="TP426" s="158"/>
      <c r="TQ426" s="158"/>
      <c r="TR426" s="158"/>
      <c r="TS426" s="158"/>
      <c r="TT426" s="158"/>
      <c r="TU426" s="158"/>
      <c r="TV426" s="158"/>
      <c r="TW426" s="158"/>
      <c r="TX426" s="158"/>
      <c r="TY426" s="158"/>
      <c r="TZ426" s="158"/>
      <c r="UA426" s="158"/>
      <c r="UB426" s="158"/>
      <c r="UC426" s="158"/>
      <c r="UD426" s="158"/>
      <c r="UE426" s="158"/>
      <c r="UF426" s="158"/>
      <c r="UG426" s="158"/>
      <c r="UH426" s="158"/>
      <c r="UI426" s="158"/>
      <c r="UJ426" s="158"/>
      <c r="UK426" s="158"/>
      <c r="UL426" s="158"/>
      <c r="UM426" s="158"/>
      <c r="UN426" s="158"/>
      <c r="UO426" s="158"/>
      <c r="UP426" s="158"/>
      <c r="UQ426" s="158"/>
      <c r="UR426" s="158"/>
      <c r="US426" s="158"/>
      <c r="UT426" s="158"/>
      <c r="UU426" s="158"/>
      <c r="UV426" s="158"/>
      <c r="UW426" s="158"/>
      <c r="UX426" s="158"/>
      <c r="UY426" s="158"/>
      <c r="UZ426" s="158"/>
      <c r="VA426" s="158"/>
      <c r="VB426" s="158"/>
      <c r="VC426" s="158"/>
      <c r="VD426" s="158"/>
      <c r="VE426" s="158"/>
      <c r="VF426" s="158"/>
      <c r="VG426" s="158"/>
      <c r="VH426" s="158"/>
      <c r="VI426" s="158"/>
      <c r="VJ426" s="158"/>
      <c r="VK426" s="158"/>
      <c r="VL426" s="158"/>
      <c r="VM426" s="158"/>
      <c r="VN426" s="158"/>
      <c r="VO426" s="158"/>
      <c r="VP426" s="158"/>
      <c r="VQ426" s="158"/>
      <c r="VR426" s="158"/>
      <c r="VS426" s="158"/>
      <c r="VT426" s="158"/>
      <c r="VU426" s="158"/>
      <c r="VV426" s="158"/>
      <c r="VW426" s="158"/>
      <c r="VX426" s="158"/>
      <c r="VY426" s="158"/>
      <c r="VZ426" s="158"/>
      <c r="WA426" s="158"/>
      <c r="WB426" s="158"/>
      <c r="WC426" s="158"/>
      <c r="WD426" s="158"/>
      <c r="WE426" s="158"/>
      <c r="WF426" s="158"/>
      <c r="WG426" s="158"/>
      <c r="WH426" s="158"/>
      <c r="WI426" s="158"/>
      <c r="WJ426" s="158"/>
      <c r="WK426" s="158"/>
      <c r="WL426" s="158"/>
      <c r="WM426" s="158"/>
      <c r="WN426" s="158"/>
      <c r="WO426" s="158"/>
      <c r="WP426" s="158"/>
      <c r="WQ426" s="158"/>
      <c r="WR426" s="158"/>
      <c r="WS426" s="158"/>
      <c r="WT426" s="158"/>
      <c r="WU426" s="158"/>
      <c r="WV426" s="158"/>
      <c r="WW426" s="158"/>
      <c r="WX426" s="158"/>
      <c r="WY426" s="158"/>
      <c r="WZ426" s="158"/>
      <c r="XA426" s="158"/>
      <c r="XB426" s="158"/>
      <c r="XC426" s="158"/>
      <c r="XD426" s="158"/>
      <c r="XE426" s="158"/>
      <c r="XF426" s="158"/>
      <c r="XG426" s="158"/>
      <c r="XH426" s="158"/>
      <c r="XI426" s="158"/>
      <c r="XJ426" s="158"/>
      <c r="XK426" s="158"/>
      <c r="XL426" s="158"/>
      <c r="XM426" s="158"/>
      <c r="XN426" s="158"/>
      <c r="XO426" s="158"/>
      <c r="XP426" s="158"/>
      <c r="XQ426" s="158"/>
      <c r="XR426" s="158"/>
      <c r="XS426" s="158"/>
      <c r="XT426" s="158"/>
      <c r="XU426" s="158"/>
      <c r="XV426" s="158"/>
      <c r="XW426" s="158"/>
      <c r="XX426" s="158"/>
      <c r="XY426" s="158"/>
      <c r="XZ426" s="158"/>
      <c r="YA426" s="158"/>
      <c r="YB426" s="158"/>
      <c r="YC426" s="158"/>
      <c r="YD426" s="158"/>
      <c r="YE426" s="158"/>
      <c r="YF426" s="158"/>
      <c r="YG426" s="158"/>
      <c r="YH426" s="158"/>
      <c r="YI426" s="158"/>
      <c r="YJ426" s="158"/>
      <c r="YK426" s="158"/>
      <c r="YL426" s="158"/>
      <c r="YM426" s="158"/>
      <c r="YN426" s="158"/>
      <c r="YO426" s="158"/>
      <c r="YP426" s="158"/>
      <c r="YQ426" s="158"/>
      <c r="YR426" s="158"/>
      <c r="YS426" s="158"/>
      <c r="YT426" s="158"/>
      <c r="YU426" s="158"/>
      <c r="YV426" s="158"/>
      <c r="YW426" s="158"/>
      <c r="YX426" s="158"/>
      <c r="YY426" s="158"/>
      <c r="YZ426" s="158"/>
      <c r="ZA426" s="158"/>
      <c r="ZB426" s="158"/>
      <c r="ZC426" s="158"/>
      <c r="ZD426" s="158"/>
      <c r="ZE426" s="158"/>
      <c r="ZF426" s="158"/>
      <c r="ZG426" s="158"/>
      <c r="ZH426" s="158"/>
      <c r="ZI426" s="158"/>
      <c r="ZJ426" s="158"/>
      <c r="ZK426" s="158"/>
      <c r="ZL426" s="158"/>
      <c r="ZM426" s="158"/>
      <c r="ZN426" s="158"/>
      <c r="ZO426" s="158"/>
      <c r="ZP426" s="158"/>
      <c r="ZQ426" s="158"/>
      <c r="ZR426" s="158"/>
      <c r="ZS426" s="158"/>
      <c r="ZT426" s="158"/>
      <c r="ZU426" s="158"/>
      <c r="ZV426" s="158"/>
      <c r="ZW426" s="158"/>
      <c r="ZX426" s="158"/>
      <c r="ZY426" s="158"/>
      <c r="ZZ426" s="158"/>
      <c r="AAA426" s="158"/>
      <c r="AAB426" s="158"/>
      <c r="AAC426" s="158"/>
      <c r="AAD426" s="158"/>
      <c r="AAE426" s="158"/>
      <c r="AAF426" s="158"/>
      <c r="AAG426" s="158"/>
      <c r="AAH426" s="158"/>
      <c r="AAI426" s="158"/>
      <c r="AAJ426" s="158"/>
      <c r="AAK426" s="158"/>
      <c r="AAL426" s="158"/>
      <c r="AAM426" s="158"/>
      <c r="AAN426" s="158"/>
      <c r="AAO426" s="158"/>
      <c r="AAP426" s="158"/>
      <c r="AAQ426" s="158"/>
      <c r="AAR426" s="158"/>
      <c r="AAS426" s="158"/>
      <c r="AAT426" s="158"/>
      <c r="AAU426" s="158"/>
      <c r="AAV426" s="158"/>
      <c r="AAW426" s="158"/>
      <c r="AAX426" s="158"/>
      <c r="AAY426" s="158"/>
      <c r="AAZ426" s="158"/>
      <c r="ABA426" s="158"/>
      <c r="ABB426" s="158"/>
      <c r="ABC426" s="158"/>
      <c r="ABD426" s="158"/>
      <c r="ABE426" s="158"/>
      <c r="ABF426" s="158"/>
      <c r="ABG426" s="158"/>
      <c r="ABH426" s="158"/>
      <c r="ABI426" s="158"/>
      <c r="ABJ426" s="158"/>
      <c r="ABK426" s="158"/>
      <c r="ABL426" s="158"/>
      <c r="ABM426" s="158"/>
      <c r="ABN426" s="158"/>
      <c r="ABO426" s="158"/>
      <c r="ABP426" s="158"/>
      <c r="ABQ426" s="158"/>
      <c r="ABR426" s="158"/>
      <c r="ABS426" s="158"/>
      <c r="ABT426" s="158"/>
      <c r="ABU426" s="158"/>
      <c r="ABV426" s="158"/>
      <c r="ABW426" s="158"/>
      <c r="ABX426" s="158"/>
      <c r="ABY426" s="158"/>
      <c r="ABZ426" s="158"/>
      <c r="ACA426" s="158"/>
      <c r="ACB426" s="158"/>
      <c r="ACC426" s="158"/>
      <c r="ACD426" s="158"/>
      <c r="ACE426" s="158"/>
      <c r="ACF426" s="158"/>
      <c r="ACG426" s="158"/>
      <c r="ACH426" s="158"/>
      <c r="ACI426" s="158"/>
      <c r="ACJ426" s="158"/>
      <c r="ACK426" s="158"/>
      <c r="ACL426" s="158"/>
      <c r="ACM426" s="158"/>
      <c r="ACN426" s="158"/>
      <c r="ACO426" s="158"/>
      <c r="ACP426" s="158"/>
      <c r="ACQ426" s="158"/>
      <c r="ACR426" s="158"/>
      <c r="ACS426" s="158"/>
      <c r="ACT426" s="158"/>
      <c r="ACU426" s="158"/>
      <c r="ACV426" s="158"/>
      <c r="ACW426" s="158"/>
      <c r="ACX426" s="158"/>
      <c r="ACY426" s="158"/>
      <c r="ACZ426" s="158"/>
      <c r="ADA426" s="158"/>
      <c r="ADB426" s="158"/>
      <c r="ADC426" s="158"/>
      <c r="ADD426" s="158"/>
      <c r="ADE426" s="158"/>
      <c r="ADF426" s="158"/>
      <c r="ADG426" s="158"/>
      <c r="ADH426" s="158"/>
      <c r="ADI426" s="158"/>
      <c r="ADJ426" s="158"/>
      <c r="ADK426" s="158"/>
      <c r="ADL426" s="158"/>
      <c r="ADM426" s="158"/>
      <c r="ADN426" s="158"/>
      <c r="ADO426" s="158"/>
      <c r="ADP426" s="158"/>
      <c r="ADQ426" s="158"/>
      <c r="ADR426" s="158"/>
      <c r="ADS426" s="158"/>
      <c r="ADT426" s="158"/>
      <c r="ADU426" s="158"/>
      <c r="ADV426" s="158"/>
      <c r="ADW426" s="158"/>
      <c r="ADX426" s="158"/>
      <c r="ADY426" s="158"/>
      <c r="ADZ426" s="158"/>
      <c r="AEA426" s="158"/>
      <c r="AEB426" s="158"/>
      <c r="AEC426" s="158"/>
      <c r="AED426" s="158"/>
      <c r="AEE426" s="158"/>
      <c r="AEF426" s="158"/>
      <c r="AEG426" s="158"/>
      <c r="AEH426" s="158"/>
      <c r="AEI426" s="158"/>
      <c r="AEJ426" s="158"/>
      <c r="AEK426" s="158"/>
      <c r="AEL426" s="158"/>
      <c r="AEM426" s="158"/>
      <c r="AEN426" s="158"/>
      <c r="AEO426" s="158"/>
      <c r="AEP426" s="158"/>
      <c r="AEQ426" s="158"/>
      <c r="AER426" s="158"/>
      <c r="AES426" s="158"/>
      <c r="AET426" s="158"/>
      <c r="AEU426" s="158"/>
      <c r="AEV426" s="158"/>
      <c r="AEW426" s="158"/>
      <c r="AEX426" s="158"/>
      <c r="AEY426" s="158"/>
      <c r="AEZ426" s="158"/>
      <c r="AFA426" s="158"/>
      <c r="AFB426" s="158"/>
      <c r="AFC426" s="158"/>
      <c r="AFD426" s="158"/>
      <c r="AFE426" s="158"/>
      <c r="AFF426" s="158"/>
      <c r="AFG426" s="158"/>
      <c r="AFH426" s="158"/>
      <c r="AFI426" s="158"/>
      <c r="AFJ426" s="158"/>
      <c r="AFK426" s="158"/>
      <c r="AFL426" s="158"/>
      <c r="AFM426" s="158"/>
      <c r="AFN426" s="158"/>
      <c r="AFO426" s="158"/>
      <c r="AFP426" s="158"/>
      <c r="AFQ426" s="158"/>
      <c r="AFR426" s="158"/>
      <c r="AFS426" s="158"/>
      <c r="AFT426" s="158"/>
      <c r="AFU426" s="158"/>
      <c r="AFV426" s="158"/>
      <c r="AFW426" s="158"/>
      <c r="AFX426" s="158"/>
      <c r="AFY426" s="158"/>
      <c r="AFZ426" s="158"/>
      <c r="AGA426" s="158"/>
      <c r="AGB426" s="158"/>
      <c r="AGC426" s="158"/>
      <c r="AGD426" s="158"/>
      <c r="AGE426" s="158"/>
      <c r="AGF426" s="158"/>
      <c r="AGG426" s="158"/>
      <c r="AGH426" s="158"/>
      <c r="AGI426" s="158"/>
      <c r="AGJ426" s="158"/>
      <c r="AGK426" s="158"/>
      <c r="AGL426" s="158"/>
      <c r="AGM426" s="158"/>
      <c r="AGN426" s="158"/>
      <c r="AGO426" s="158"/>
      <c r="AGP426" s="158"/>
      <c r="AGQ426" s="158"/>
      <c r="AGR426" s="158"/>
      <c r="AGS426" s="158"/>
      <c r="AGT426" s="158"/>
      <c r="AGU426" s="158"/>
      <c r="AGV426" s="158"/>
      <c r="AGW426" s="158"/>
      <c r="AGX426" s="158"/>
      <c r="AGY426" s="158"/>
      <c r="AGZ426" s="158"/>
      <c r="AHA426" s="158"/>
      <c r="AHB426" s="158"/>
      <c r="AHC426" s="158"/>
      <c r="AHD426" s="158"/>
      <c r="AHE426" s="158"/>
      <c r="AHF426" s="158"/>
      <c r="AHG426" s="158"/>
      <c r="AHH426" s="158"/>
      <c r="AHI426" s="158"/>
      <c r="AHJ426" s="158"/>
      <c r="AHK426" s="158"/>
      <c r="AHL426" s="158"/>
      <c r="AHM426" s="158"/>
      <c r="AHN426" s="158"/>
      <c r="AHO426" s="158"/>
      <c r="AHP426" s="158"/>
      <c r="AHQ426" s="158"/>
      <c r="AHR426" s="158"/>
      <c r="AHS426" s="158"/>
      <c r="AHT426" s="158"/>
      <c r="AHU426" s="158"/>
      <c r="AHV426" s="158"/>
      <c r="AHW426" s="158"/>
      <c r="AHX426" s="158"/>
      <c r="AHY426" s="158"/>
      <c r="AHZ426" s="158"/>
      <c r="AIA426" s="158"/>
      <c r="AIB426" s="158"/>
      <c r="AIC426" s="158"/>
      <c r="AID426" s="158"/>
      <c r="AIE426" s="158"/>
      <c r="AIF426" s="158"/>
      <c r="AIG426" s="158"/>
      <c r="AIH426" s="158"/>
      <c r="AII426" s="158"/>
      <c r="AIJ426" s="158"/>
      <c r="AIK426" s="158"/>
      <c r="AIL426" s="158"/>
      <c r="AIM426" s="158"/>
      <c r="AIN426" s="158"/>
      <c r="AIO426" s="158"/>
      <c r="AIP426" s="158"/>
      <c r="AIQ426" s="158"/>
      <c r="AIR426" s="158"/>
      <c r="AIS426" s="158"/>
      <c r="AIT426" s="158"/>
      <c r="AIU426" s="158"/>
      <c r="AIV426" s="158"/>
      <c r="AIW426" s="158"/>
      <c r="AIX426" s="158"/>
      <c r="AIY426" s="158"/>
      <c r="AIZ426" s="158"/>
      <c r="AJA426" s="158"/>
      <c r="AJB426" s="158"/>
      <c r="AJC426" s="158"/>
      <c r="AJD426" s="158"/>
      <c r="AJE426" s="158"/>
      <c r="AJF426" s="158"/>
      <c r="AJG426" s="158"/>
      <c r="AJH426" s="158"/>
      <c r="AJI426" s="158"/>
      <c r="AJJ426" s="158"/>
      <c r="AJK426" s="158"/>
      <c r="AJL426" s="158"/>
      <c r="AJM426" s="158"/>
      <c r="AJN426" s="158"/>
      <c r="AJO426" s="158"/>
      <c r="AJP426" s="158"/>
      <c r="AJQ426" s="158"/>
      <c r="AJR426" s="158"/>
      <c r="AJS426" s="158"/>
      <c r="AJT426" s="158"/>
      <c r="AJU426" s="158"/>
      <c r="AJV426" s="158"/>
      <c r="AJW426" s="158"/>
      <c r="AJX426" s="158"/>
      <c r="AJY426" s="158"/>
      <c r="AJZ426" s="158"/>
      <c r="AKA426" s="158"/>
      <c r="AKB426" s="158"/>
      <c r="AKC426" s="158"/>
      <c r="AKD426" s="158"/>
      <c r="AKE426" s="158"/>
      <c r="AKF426" s="158"/>
      <c r="AKG426" s="158"/>
      <c r="AKH426" s="158"/>
      <c r="AKI426" s="158"/>
      <c r="AKJ426" s="158"/>
      <c r="AKK426" s="158"/>
      <c r="AKL426" s="158"/>
      <c r="AKM426" s="158"/>
      <c r="AKN426" s="158"/>
      <c r="AKO426" s="158"/>
      <c r="AKP426" s="158"/>
      <c r="AKQ426" s="158"/>
      <c r="AKR426" s="158"/>
      <c r="AKS426" s="158"/>
      <c r="AKT426" s="158"/>
      <c r="AKU426" s="158"/>
      <c r="AKV426" s="158"/>
      <c r="AKW426" s="158"/>
      <c r="AKX426" s="158"/>
      <c r="AKY426" s="158"/>
      <c r="AKZ426" s="158"/>
      <c r="ALA426" s="158"/>
      <c r="ALB426" s="158"/>
      <c r="ALC426" s="158"/>
      <c r="ALD426" s="158"/>
      <c r="ALE426" s="158"/>
      <c r="ALF426" s="158"/>
      <c r="ALG426" s="158"/>
      <c r="ALH426" s="158"/>
      <c r="ALI426" s="158"/>
      <c r="ALJ426" s="158"/>
      <c r="ALK426" s="158"/>
      <c r="ALL426" s="158"/>
      <c r="ALM426" s="158"/>
      <c r="ALN426" s="158"/>
      <c r="ALO426" s="158"/>
    </row>
    <row r="427" s="159" customFormat="true" ht="32.8" hidden="true" customHeight="false" outlineLevel="0" collapsed="false">
      <c r="A427" s="147"/>
      <c r="B427" s="148"/>
      <c r="C427" s="149" t="s">
        <v>146</v>
      </c>
      <c r="D427" s="149" t="n">
        <v>925</v>
      </c>
      <c r="E427" s="151" t="s">
        <v>56</v>
      </c>
      <c r="F427" s="151" t="s">
        <v>18</v>
      </c>
      <c r="G427" s="152" t="s">
        <v>183</v>
      </c>
      <c r="H427" s="162" t="n">
        <v>600</v>
      </c>
      <c r="I427" s="154" t="n">
        <f aca="false">SUM(J427:P427)</f>
        <v>0</v>
      </c>
      <c r="J427" s="154"/>
      <c r="K427" s="155"/>
      <c r="L427" s="155" t="n">
        <v>0</v>
      </c>
      <c r="M427" s="155" t="n">
        <v>0</v>
      </c>
      <c r="N427" s="155" t="n">
        <v>0</v>
      </c>
      <c r="O427" s="155"/>
      <c r="P427" s="156" t="n">
        <v>0</v>
      </c>
      <c r="Q427" s="157"/>
      <c r="R427" s="157"/>
      <c r="S427" s="157"/>
      <c r="T427" s="157"/>
      <c r="U427" s="157"/>
      <c r="V427" s="157"/>
      <c r="W427" s="157"/>
      <c r="X427" s="157"/>
      <c r="Y427" s="157"/>
      <c r="Z427" s="157"/>
      <c r="AA427" s="157"/>
      <c r="AB427" s="157"/>
      <c r="AC427" s="157"/>
      <c r="AD427" s="157"/>
      <c r="AE427" s="157"/>
      <c r="AF427" s="157"/>
      <c r="AG427" s="157"/>
      <c r="AH427" s="157"/>
      <c r="AI427" s="157"/>
      <c r="AJ427" s="157"/>
      <c r="AK427" s="157"/>
      <c r="AL427" s="157"/>
      <c r="AM427" s="157"/>
      <c r="AN427" s="157"/>
      <c r="AO427" s="157"/>
      <c r="AP427" s="157"/>
      <c r="AQ427" s="157"/>
      <c r="AR427" s="157"/>
      <c r="AS427" s="157"/>
      <c r="AT427" s="157"/>
      <c r="AU427" s="157"/>
      <c r="AV427" s="157"/>
      <c r="AW427" s="157"/>
      <c r="AX427" s="157"/>
      <c r="AY427" s="157"/>
      <c r="AZ427" s="157"/>
      <c r="BA427" s="157"/>
      <c r="BB427" s="157"/>
      <c r="BC427" s="157"/>
      <c r="BD427" s="157"/>
      <c r="BE427" s="157"/>
      <c r="BF427" s="157"/>
      <c r="BG427" s="157"/>
      <c r="BH427" s="157"/>
      <c r="BI427" s="157"/>
      <c r="BJ427" s="157"/>
      <c r="BK427" s="157"/>
      <c r="BL427" s="157"/>
      <c r="BM427" s="157"/>
      <c r="BN427" s="157"/>
      <c r="BO427" s="157"/>
      <c r="BP427" s="157"/>
      <c r="BQ427" s="157"/>
      <c r="BR427" s="157"/>
      <c r="BS427" s="157"/>
      <c r="BT427" s="157"/>
      <c r="BU427" s="157"/>
      <c r="BV427" s="157"/>
      <c r="BW427" s="157"/>
      <c r="BX427" s="157"/>
      <c r="BY427" s="157"/>
      <c r="BZ427" s="157"/>
      <c r="CA427" s="157"/>
      <c r="CB427" s="157"/>
      <c r="CC427" s="157"/>
      <c r="CD427" s="157"/>
      <c r="CE427" s="157"/>
      <c r="CF427" s="157"/>
      <c r="CG427" s="157"/>
      <c r="CH427" s="157"/>
      <c r="CI427" s="157"/>
      <c r="CJ427" s="157"/>
      <c r="CK427" s="157"/>
      <c r="CL427" s="157"/>
      <c r="CM427" s="157"/>
      <c r="CN427" s="157"/>
      <c r="CO427" s="157"/>
      <c r="CP427" s="157"/>
      <c r="CQ427" s="157"/>
      <c r="CR427" s="157"/>
      <c r="CS427" s="157"/>
      <c r="CT427" s="157"/>
      <c r="CU427" s="157"/>
      <c r="CV427" s="157"/>
      <c r="CW427" s="157"/>
      <c r="CX427" s="157"/>
      <c r="CY427" s="157"/>
      <c r="CZ427" s="157"/>
      <c r="DA427" s="157"/>
      <c r="DB427" s="157"/>
      <c r="DC427" s="157"/>
      <c r="DD427" s="157"/>
      <c r="DE427" s="157"/>
      <c r="DF427" s="157"/>
      <c r="DG427" s="157"/>
      <c r="DH427" s="157"/>
      <c r="DI427" s="157"/>
      <c r="DJ427" s="157"/>
      <c r="DK427" s="157"/>
      <c r="DL427" s="157"/>
      <c r="DM427" s="157"/>
      <c r="DN427" s="157"/>
      <c r="DO427" s="157"/>
      <c r="DP427" s="157"/>
      <c r="DQ427" s="157"/>
      <c r="DR427" s="157"/>
      <c r="DS427" s="157"/>
      <c r="DT427" s="157"/>
      <c r="DU427" s="157"/>
      <c r="DV427" s="157"/>
      <c r="DW427" s="157"/>
      <c r="DX427" s="157"/>
      <c r="DY427" s="157"/>
      <c r="DZ427" s="157"/>
      <c r="EA427" s="157"/>
      <c r="EB427" s="157"/>
      <c r="EC427" s="157"/>
      <c r="ED427" s="157"/>
      <c r="EE427" s="157"/>
      <c r="EF427" s="157"/>
      <c r="EG427" s="157"/>
      <c r="EH427" s="157"/>
      <c r="EI427" s="157"/>
      <c r="EJ427" s="157"/>
      <c r="EK427" s="157"/>
      <c r="EL427" s="157"/>
      <c r="EM427" s="157"/>
      <c r="EN427" s="157"/>
      <c r="EO427" s="157"/>
      <c r="EP427" s="157"/>
      <c r="EQ427" s="157"/>
      <c r="ER427" s="157"/>
      <c r="ES427" s="157"/>
      <c r="ET427" s="157"/>
      <c r="EU427" s="157"/>
      <c r="EV427" s="157"/>
      <c r="EW427" s="157"/>
      <c r="EX427" s="157"/>
      <c r="EY427" s="157"/>
      <c r="EZ427" s="157"/>
      <c r="FA427" s="157"/>
      <c r="FB427" s="157"/>
      <c r="FC427" s="157"/>
      <c r="FD427" s="157"/>
      <c r="FE427" s="157"/>
      <c r="FF427" s="157"/>
      <c r="FG427" s="157"/>
      <c r="FH427" s="157"/>
      <c r="FI427" s="157"/>
      <c r="FJ427" s="157"/>
      <c r="FK427" s="157"/>
      <c r="FL427" s="157"/>
      <c r="FM427" s="157"/>
      <c r="FN427" s="157"/>
      <c r="FO427" s="157"/>
      <c r="FP427" s="157"/>
      <c r="FQ427" s="157"/>
      <c r="FR427" s="157"/>
      <c r="FS427" s="157"/>
      <c r="FT427" s="157"/>
      <c r="FU427" s="157"/>
      <c r="FV427" s="157"/>
      <c r="FW427" s="157"/>
      <c r="FX427" s="157"/>
      <c r="FY427" s="157"/>
      <c r="FZ427" s="157"/>
      <c r="GA427" s="157"/>
      <c r="GB427" s="157"/>
      <c r="GC427" s="157"/>
      <c r="GD427" s="157"/>
      <c r="GE427" s="157"/>
      <c r="GF427" s="157"/>
      <c r="GG427" s="157"/>
      <c r="GH427" s="157"/>
      <c r="GI427" s="157"/>
      <c r="GJ427" s="157"/>
      <c r="GK427" s="157"/>
      <c r="GL427" s="157"/>
      <c r="GM427" s="157"/>
      <c r="GN427" s="157"/>
      <c r="GO427" s="157"/>
      <c r="GP427" s="157"/>
      <c r="GQ427" s="157"/>
      <c r="GR427" s="157"/>
      <c r="GS427" s="157"/>
      <c r="GT427" s="157"/>
      <c r="GU427" s="157"/>
      <c r="GV427" s="157"/>
      <c r="GW427" s="157"/>
      <c r="GX427" s="157"/>
      <c r="GY427" s="157"/>
      <c r="GZ427" s="157"/>
      <c r="HA427" s="157"/>
      <c r="HB427" s="157"/>
      <c r="HC427" s="157"/>
      <c r="HD427" s="157"/>
      <c r="HE427" s="157"/>
      <c r="HF427" s="157"/>
      <c r="HG427" s="157"/>
      <c r="HH427" s="157"/>
      <c r="HI427" s="157"/>
      <c r="HJ427" s="157"/>
      <c r="HK427" s="157"/>
      <c r="HL427" s="157"/>
      <c r="HM427" s="157"/>
      <c r="HN427" s="157"/>
      <c r="HO427" s="157"/>
      <c r="HP427" s="157"/>
      <c r="HQ427" s="157"/>
      <c r="HR427" s="157"/>
      <c r="HS427" s="157"/>
      <c r="HT427" s="157"/>
      <c r="HU427" s="157"/>
      <c r="HV427" s="157"/>
      <c r="HW427" s="157"/>
      <c r="HX427" s="157"/>
      <c r="HY427" s="157"/>
      <c r="HZ427" s="157"/>
      <c r="IA427" s="157"/>
      <c r="IB427" s="157"/>
      <c r="IC427" s="157"/>
      <c r="ID427" s="158"/>
      <c r="IE427" s="158"/>
      <c r="IF427" s="158"/>
      <c r="IG427" s="158"/>
      <c r="IH427" s="158"/>
      <c r="II427" s="158"/>
      <c r="IJ427" s="158"/>
      <c r="IK427" s="158"/>
      <c r="IL427" s="158"/>
      <c r="IM427" s="158"/>
      <c r="IN427" s="158"/>
      <c r="IO427" s="158"/>
      <c r="IP427" s="158"/>
      <c r="IQ427" s="158"/>
      <c r="IR427" s="158"/>
      <c r="IS427" s="158"/>
      <c r="IT427" s="158"/>
      <c r="IU427" s="158"/>
      <c r="IV427" s="158"/>
      <c r="IW427" s="158"/>
      <c r="IX427" s="158"/>
      <c r="IY427" s="158"/>
      <c r="IZ427" s="158"/>
      <c r="JA427" s="158"/>
      <c r="JB427" s="158"/>
      <c r="JC427" s="158"/>
      <c r="JD427" s="158"/>
      <c r="JE427" s="158"/>
      <c r="JF427" s="158"/>
      <c r="JG427" s="158"/>
      <c r="JH427" s="158"/>
      <c r="JI427" s="158"/>
      <c r="JJ427" s="158"/>
      <c r="JK427" s="158"/>
      <c r="JL427" s="158"/>
      <c r="JM427" s="158"/>
      <c r="JN427" s="158"/>
      <c r="JO427" s="158"/>
      <c r="JP427" s="158"/>
      <c r="JQ427" s="158"/>
      <c r="JR427" s="158"/>
      <c r="JS427" s="158"/>
      <c r="JT427" s="158"/>
      <c r="JU427" s="158"/>
      <c r="JV427" s="158"/>
      <c r="JW427" s="158"/>
      <c r="JX427" s="158"/>
      <c r="JY427" s="158"/>
      <c r="JZ427" s="158"/>
      <c r="KA427" s="158"/>
      <c r="KB427" s="158"/>
      <c r="KC427" s="158"/>
      <c r="KD427" s="158"/>
      <c r="KE427" s="158"/>
      <c r="KF427" s="158"/>
      <c r="KG427" s="158"/>
      <c r="KH427" s="158"/>
      <c r="KI427" s="158"/>
      <c r="KJ427" s="158"/>
      <c r="KK427" s="158"/>
      <c r="KL427" s="158"/>
      <c r="KM427" s="158"/>
      <c r="KN427" s="158"/>
      <c r="KO427" s="158"/>
      <c r="KP427" s="158"/>
      <c r="KQ427" s="158"/>
      <c r="KR427" s="158"/>
      <c r="KS427" s="158"/>
      <c r="KT427" s="158"/>
      <c r="KU427" s="158"/>
      <c r="KV427" s="158"/>
      <c r="KW427" s="158"/>
      <c r="KX427" s="158"/>
      <c r="KY427" s="158"/>
      <c r="KZ427" s="158"/>
      <c r="LA427" s="158"/>
      <c r="LB427" s="158"/>
      <c r="LC427" s="158"/>
      <c r="LD427" s="158"/>
      <c r="LE427" s="158"/>
      <c r="LF427" s="158"/>
      <c r="LG427" s="158"/>
      <c r="LH427" s="158"/>
      <c r="LI427" s="158"/>
      <c r="LJ427" s="158"/>
      <c r="LK427" s="158"/>
      <c r="LL427" s="158"/>
      <c r="LM427" s="158"/>
      <c r="LN427" s="158"/>
      <c r="LO427" s="158"/>
      <c r="LP427" s="158"/>
      <c r="LQ427" s="158"/>
      <c r="LR427" s="158"/>
      <c r="LS427" s="158"/>
      <c r="LT427" s="158"/>
      <c r="LU427" s="158"/>
      <c r="LV427" s="158"/>
      <c r="LW427" s="158"/>
      <c r="LX427" s="158"/>
      <c r="LY427" s="158"/>
      <c r="LZ427" s="158"/>
      <c r="MA427" s="158"/>
      <c r="MB427" s="158"/>
      <c r="MC427" s="158"/>
      <c r="MD427" s="158"/>
      <c r="ME427" s="158"/>
      <c r="MF427" s="158"/>
      <c r="MG427" s="158"/>
      <c r="MH427" s="158"/>
      <c r="MI427" s="158"/>
      <c r="MJ427" s="158"/>
      <c r="MK427" s="158"/>
      <c r="ML427" s="158"/>
      <c r="MM427" s="158"/>
      <c r="MN427" s="158"/>
      <c r="MO427" s="158"/>
      <c r="MP427" s="158"/>
      <c r="MQ427" s="158"/>
      <c r="MR427" s="158"/>
      <c r="MS427" s="158"/>
      <c r="MT427" s="158"/>
      <c r="MU427" s="158"/>
      <c r="MV427" s="158"/>
      <c r="MW427" s="158"/>
      <c r="MX427" s="158"/>
      <c r="MY427" s="158"/>
      <c r="MZ427" s="158"/>
      <c r="NA427" s="158"/>
      <c r="NB427" s="158"/>
      <c r="NC427" s="158"/>
      <c r="ND427" s="158"/>
      <c r="NE427" s="158"/>
      <c r="NF427" s="158"/>
      <c r="NG427" s="158"/>
      <c r="NH427" s="158"/>
      <c r="NI427" s="158"/>
      <c r="NJ427" s="158"/>
      <c r="NK427" s="158"/>
      <c r="NL427" s="158"/>
      <c r="NM427" s="158"/>
      <c r="NN427" s="158"/>
      <c r="NO427" s="158"/>
      <c r="NP427" s="158"/>
      <c r="NQ427" s="158"/>
      <c r="NR427" s="158"/>
      <c r="NS427" s="158"/>
      <c r="NT427" s="158"/>
      <c r="NU427" s="158"/>
      <c r="NV427" s="158"/>
      <c r="NW427" s="158"/>
      <c r="NX427" s="158"/>
      <c r="NY427" s="158"/>
      <c r="NZ427" s="158"/>
      <c r="OA427" s="158"/>
      <c r="OB427" s="158"/>
      <c r="OC427" s="158"/>
      <c r="OD427" s="158"/>
      <c r="OE427" s="158"/>
      <c r="OF427" s="158"/>
      <c r="OG427" s="158"/>
      <c r="OH427" s="158"/>
      <c r="OI427" s="158"/>
      <c r="OJ427" s="158"/>
      <c r="OK427" s="158"/>
      <c r="OL427" s="158"/>
      <c r="OM427" s="158"/>
      <c r="ON427" s="158"/>
      <c r="OO427" s="158"/>
      <c r="OP427" s="158"/>
      <c r="OQ427" s="158"/>
      <c r="OR427" s="158"/>
      <c r="OS427" s="158"/>
      <c r="OT427" s="158"/>
      <c r="OU427" s="158"/>
      <c r="OV427" s="158"/>
      <c r="OW427" s="158"/>
      <c r="OX427" s="158"/>
      <c r="OY427" s="158"/>
      <c r="OZ427" s="158"/>
      <c r="PA427" s="158"/>
      <c r="PB427" s="158"/>
      <c r="PC427" s="158"/>
      <c r="PD427" s="158"/>
      <c r="PE427" s="158"/>
      <c r="PF427" s="158"/>
      <c r="PG427" s="158"/>
      <c r="PH427" s="158"/>
      <c r="PI427" s="158"/>
      <c r="PJ427" s="158"/>
      <c r="PK427" s="158"/>
      <c r="PL427" s="158"/>
      <c r="PM427" s="158"/>
      <c r="PN427" s="158"/>
      <c r="PO427" s="158"/>
      <c r="PP427" s="158"/>
      <c r="PQ427" s="158"/>
      <c r="PR427" s="158"/>
      <c r="PS427" s="158"/>
      <c r="PT427" s="158"/>
      <c r="PU427" s="158"/>
      <c r="PV427" s="158"/>
      <c r="PW427" s="158"/>
      <c r="PX427" s="158"/>
      <c r="PY427" s="158"/>
      <c r="PZ427" s="158"/>
      <c r="QA427" s="158"/>
      <c r="QB427" s="158"/>
      <c r="QC427" s="158"/>
      <c r="QD427" s="158"/>
      <c r="QE427" s="158"/>
      <c r="QF427" s="158"/>
      <c r="QG427" s="158"/>
      <c r="QH427" s="158"/>
      <c r="QI427" s="158"/>
      <c r="QJ427" s="158"/>
      <c r="QK427" s="158"/>
      <c r="QL427" s="158"/>
      <c r="QM427" s="158"/>
      <c r="QN427" s="158"/>
      <c r="QO427" s="158"/>
      <c r="QP427" s="158"/>
      <c r="QQ427" s="158"/>
      <c r="QR427" s="158"/>
      <c r="QS427" s="158"/>
      <c r="QT427" s="158"/>
      <c r="QU427" s="158"/>
      <c r="QV427" s="158"/>
      <c r="QW427" s="158"/>
      <c r="QX427" s="158"/>
      <c r="QY427" s="158"/>
      <c r="QZ427" s="158"/>
      <c r="RA427" s="158"/>
      <c r="RB427" s="158"/>
      <c r="RC427" s="158"/>
      <c r="RD427" s="158"/>
      <c r="RE427" s="158"/>
      <c r="RF427" s="158"/>
      <c r="RG427" s="158"/>
      <c r="RH427" s="158"/>
      <c r="RI427" s="158"/>
      <c r="RJ427" s="158"/>
      <c r="RK427" s="158"/>
      <c r="RL427" s="158"/>
      <c r="RM427" s="158"/>
      <c r="RN427" s="158"/>
      <c r="RO427" s="158"/>
      <c r="RP427" s="158"/>
      <c r="RQ427" s="158"/>
      <c r="RR427" s="158"/>
      <c r="RS427" s="158"/>
      <c r="RT427" s="158"/>
      <c r="RU427" s="158"/>
      <c r="RV427" s="158"/>
      <c r="RW427" s="158"/>
      <c r="RX427" s="158"/>
      <c r="RY427" s="158"/>
      <c r="RZ427" s="158"/>
      <c r="SA427" s="158"/>
      <c r="SB427" s="158"/>
      <c r="SC427" s="158"/>
      <c r="SD427" s="158"/>
      <c r="SE427" s="158"/>
      <c r="SF427" s="158"/>
      <c r="SG427" s="158"/>
      <c r="SH427" s="158"/>
      <c r="SI427" s="158"/>
      <c r="SJ427" s="158"/>
      <c r="SK427" s="158"/>
      <c r="SL427" s="158"/>
      <c r="SM427" s="158"/>
      <c r="SN427" s="158"/>
      <c r="SO427" s="158"/>
      <c r="SP427" s="158"/>
      <c r="SQ427" s="158"/>
      <c r="SR427" s="158"/>
      <c r="SS427" s="158"/>
      <c r="ST427" s="158"/>
      <c r="SU427" s="158"/>
      <c r="SV427" s="158"/>
      <c r="SW427" s="158"/>
      <c r="SX427" s="158"/>
      <c r="SY427" s="158"/>
      <c r="SZ427" s="158"/>
      <c r="TA427" s="158"/>
      <c r="TB427" s="158"/>
      <c r="TC427" s="158"/>
      <c r="TD427" s="158"/>
      <c r="TE427" s="158"/>
      <c r="TF427" s="158"/>
      <c r="TG427" s="158"/>
      <c r="TH427" s="158"/>
      <c r="TI427" s="158"/>
      <c r="TJ427" s="158"/>
      <c r="TK427" s="158"/>
      <c r="TL427" s="158"/>
      <c r="TM427" s="158"/>
      <c r="TN427" s="158"/>
      <c r="TO427" s="158"/>
      <c r="TP427" s="158"/>
      <c r="TQ427" s="158"/>
      <c r="TR427" s="158"/>
      <c r="TS427" s="158"/>
      <c r="TT427" s="158"/>
      <c r="TU427" s="158"/>
      <c r="TV427" s="158"/>
      <c r="TW427" s="158"/>
      <c r="TX427" s="158"/>
      <c r="TY427" s="158"/>
      <c r="TZ427" s="158"/>
      <c r="UA427" s="158"/>
      <c r="UB427" s="158"/>
      <c r="UC427" s="158"/>
      <c r="UD427" s="158"/>
      <c r="UE427" s="158"/>
      <c r="UF427" s="158"/>
      <c r="UG427" s="158"/>
      <c r="UH427" s="158"/>
      <c r="UI427" s="158"/>
      <c r="UJ427" s="158"/>
      <c r="UK427" s="158"/>
      <c r="UL427" s="158"/>
      <c r="UM427" s="158"/>
      <c r="UN427" s="158"/>
      <c r="UO427" s="158"/>
      <c r="UP427" s="158"/>
      <c r="UQ427" s="158"/>
      <c r="UR427" s="158"/>
      <c r="US427" s="158"/>
      <c r="UT427" s="158"/>
      <c r="UU427" s="158"/>
      <c r="UV427" s="158"/>
      <c r="UW427" s="158"/>
      <c r="UX427" s="158"/>
      <c r="UY427" s="158"/>
      <c r="UZ427" s="158"/>
      <c r="VA427" s="158"/>
      <c r="VB427" s="158"/>
      <c r="VC427" s="158"/>
      <c r="VD427" s="158"/>
      <c r="VE427" s="158"/>
      <c r="VF427" s="158"/>
      <c r="VG427" s="158"/>
      <c r="VH427" s="158"/>
      <c r="VI427" s="158"/>
      <c r="VJ427" s="158"/>
      <c r="VK427" s="158"/>
      <c r="VL427" s="158"/>
      <c r="VM427" s="158"/>
      <c r="VN427" s="158"/>
      <c r="VO427" s="158"/>
      <c r="VP427" s="158"/>
      <c r="VQ427" s="158"/>
      <c r="VR427" s="158"/>
      <c r="VS427" s="158"/>
      <c r="VT427" s="158"/>
      <c r="VU427" s="158"/>
      <c r="VV427" s="158"/>
      <c r="VW427" s="158"/>
      <c r="VX427" s="158"/>
      <c r="VY427" s="158"/>
      <c r="VZ427" s="158"/>
      <c r="WA427" s="158"/>
      <c r="WB427" s="158"/>
      <c r="WC427" s="158"/>
      <c r="WD427" s="158"/>
      <c r="WE427" s="158"/>
      <c r="WF427" s="158"/>
      <c r="WG427" s="158"/>
      <c r="WH427" s="158"/>
      <c r="WI427" s="158"/>
      <c r="WJ427" s="158"/>
      <c r="WK427" s="158"/>
      <c r="WL427" s="158"/>
      <c r="WM427" s="158"/>
      <c r="WN427" s="158"/>
      <c r="WO427" s="158"/>
      <c r="WP427" s="158"/>
      <c r="WQ427" s="158"/>
      <c r="WR427" s="158"/>
      <c r="WS427" s="158"/>
      <c r="WT427" s="158"/>
      <c r="WU427" s="158"/>
      <c r="WV427" s="158"/>
      <c r="WW427" s="158"/>
      <c r="WX427" s="158"/>
      <c r="WY427" s="158"/>
      <c r="WZ427" s="158"/>
      <c r="XA427" s="158"/>
      <c r="XB427" s="158"/>
      <c r="XC427" s="158"/>
      <c r="XD427" s="158"/>
      <c r="XE427" s="158"/>
      <c r="XF427" s="158"/>
      <c r="XG427" s="158"/>
      <c r="XH427" s="158"/>
      <c r="XI427" s="158"/>
      <c r="XJ427" s="158"/>
      <c r="XK427" s="158"/>
      <c r="XL427" s="158"/>
      <c r="XM427" s="158"/>
      <c r="XN427" s="158"/>
      <c r="XO427" s="158"/>
      <c r="XP427" s="158"/>
      <c r="XQ427" s="158"/>
      <c r="XR427" s="158"/>
      <c r="XS427" s="158"/>
      <c r="XT427" s="158"/>
      <c r="XU427" s="158"/>
      <c r="XV427" s="158"/>
      <c r="XW427" s="158"/>
      <c r="XX427" s="158"/>
      <c r="XY427" s="158"/>
      <c r="XZ427" s="158"/>
      <c r="YA427" s="158"/>
      <c r="YB427" s="158"/>
      <c r="YC427" s="158"/>
      <c r="YD427" s="158"/>
      <c r="YE427" s="158"/>
      <c r="YF427" s="158"/>
      <c r="YG427" s="158"/>
      <c r="YH427" s="158"/>
      <c r="YI427" s="158"/>
      <c r="YJ427" s="158"/>
      <c r="YK427" s="158"/>
      <c r="YL427" s="158"/>
      <c r="YM427" s="158"/>
      <c r="YN427" s="158"/>
      <c r="YO427" s="158"/>
      <c r="YP427" s="158"/>
      <c r="YQ427" s="158"/>
      <c r="YR427" s="158"/>
      <c r="YS427" s="158"/>
      <c r="YT427" s="158"/>
      <c r="YU427" s="158"/>
      <c r="YV427" s="158"/>
      <c r="YW427" s="158"/>
      <c r="YX427" s="158"/>
      <c r="YY427" s="158"/>
      <c r="YZ427" s="158"/>
      <c r="ZA427" s="158"/>
      <c r="ZB427" s="158"/>
      <c r="ZC427" s="158"/>
      <c r="ZD427" s="158"/>
      <c r="ZE427" s="158"/>
      <c r="ZF427" s="158"/>
      <c r="ZG427" s="158"/>
      <c r="ZH427" s="158"/>
      <c r="ZI427" s="158"/>
      <c r="ZJ427" s="158"/>
      <c r="ZK427" s="158"/>
      <c r="ZL427" s="158"/>
      <c r="ZM427" s="158"/>
      <c r="ZN427" s="158"/>
      <c r="ZO427" s="158"/>
      <c r="ZP427" s="158"/>
      <c r="ZQ427" s="158"/>
      <c r="ZR427" s="158"/>
      <c r="ZS427" s="158"/>
      <c r="ZT427" s="158"/>
      <c r="ZU427" s="158"/>
      <c r="ZV427" s="158"/>
      <c r="ZW427" s="158"/>
      <c r="ZX427" s="158"/>
      <c r="ZY427" s="158"/>
      <c r="ZZ427" s="158"/>
      <c r="AAA427" s="158"/>
      <c r="AAB427" s="158"/>
      <c r="AAC427" s="158"/>
      <c r="AAD427" s="158"/>
      <c r="AAE427" s="158"/>
      <c r="AAF427" s="158"/>
      <c r="AAG427" s="158"/>
      <c r="AAH427" s="158"/>
      <c r="AAI427" s="158"/>
      <c r="AAJ427" s="158"/>
      <c r="AAK427" s="158"/>
      <c r="AAL427" s="158"/>
      <c r="AAM427" s="158"/>
      <c r="AAN427" s="158"/>
      <c r="AAO427" s="158"/>
      <c r="AAP427" s="158"/>
      <c r="AAQ427" s="158"/>
      <c r="AAR427" s="158"/>
      <c r="AAS427" s="158"/>
      <c r="AAT427" s="158"/>
      <c r="AAU427" s="158"/>
      <c r="AAV427" s="158"/>
      <c r="AAW427" s="158"/>
      <c r="AAX427" s="158"/>
      <c r="AAY427" s="158"/>
      <c r="AAZ427" s="158"/>
      <c r="ABA427" s="158"/>
      <c r="ABB427" s="158"/>
      <c r="ABC427" s="158"/>
      <c r="ABD427" s="158"/>
      <c r="ABE427" s="158"/>
      <c r="ABF427" s="158"/>
      <c r="ABG427" s="158"/>
      <c r="ABH427" s="158"/>
      <c r="ABI427" s="158"/>
      <c r="ABJ427" s="158"/>
      <c r="ABK427" s="158"/>
      <c r="ABL427" s="158"/>
      <c r="ABM427" s="158"/>
      <c r="ABN427" s="158"/>
      <c r="ABO427" s="158"/>
      <c r="ABP427" s="158"/>
      <c r="ABQ427" s="158"/>
      <c r="ABR427" s="158"/>
      <c r="ABS427" s="158"/>
      <c r="ABT427" s="158"/>
      <c r="ABU427" s="158"/>
      <c r="ABV427" s="158"/>
      <c r="ABW427" s="158"/>
      <c r="ABX427" s="158"/>
      <c r="ABY427" s="158"/>
      <c r="ABZ427" s="158"/>
      <c r="ACA427" s="158"/>
      <c r="ACB427" s="158"/>
      <c r="ACC427" s="158"/>
      <c r="ACD427" s="158"/>
      <c r="ACE427" s="158"/>
      <c r="ACF427" s="158"/>
      <c r="ACG427" s="158"/>
      <c r="ACH427" s="158"/>
      <c r="ACI427" s="158"/>
      <c r="ACJ427" s="158"/>
      <c r="ACK427" s="158"/>
      <c r="ACL427" s="158"/>
      <c r="ACM427" s="158"/>
      <c r="ACN427" s="158"/>
      <c r="ACO427" s="158"/>
      <c r="ACP427" s="158"/>
      <c r="ACQ427" s="158"/>
      <c r="ACR427" s="158"/>
      <c r="ACS427" s="158"/>
      <c r="ACT427" s="158"/>
      <c r="ACU427" s="158"/>
      <c r="ACV427" s="158"/>
      <c r="ACW427" s="158"/>
      <c r="ACX427" s="158"/>
      <c r="ACY427" s="158"/>
      <c r="ACZ427" s="158"/>
      <c r="ADA427" s="158"/>
      <c r="ADB427" s="158"/>
      <c r="ADC427" s="158"/>
      <c r="ADD427" s="158"/>
      <c r="ADE427" s="158"/>
      <c r="ADF427" s="158"/>
      <c r="ADG427" s="158"/>
      <c r="ADH427" s="158"/>
      <c r="ADI427" s="158"/>
      <c r="ADJ427" s="158"/>
      <c r="ADK427" s="158"/>
      <c r="ADL427" s="158"/>
      <c r="ADM427" s="158"/>
      <c r="ADN427" s="158"/>
      <c r="ADO427" s="158"/>
      <c r="ADP427" s="158"/>
      <c r="ADQ427" s="158"/>
      <c r="ADR427" s="158"/>
      <c r="ADS427" s="158"/>
      <c r="ADT427" s="158"/>
      <c r="ADU427" s="158"/>
      <c r="ADV427" s="158"/>
      <c r="ADW427" s="158"/>
      <c r="ADX427" s="158"/>
      <c r="ADY427" s="158"/>
      <c r="ADZ427" s="158"/>
      <c r="AEA427" s="158"/>
      <c r="AEB427" s="158"/>
      <c r="AEC427" s="158"/>
      <c r="AED427" s="158"/>
      <c r="AEE427" s="158"/>
      <c r="AEF427" s="158"/>
      <c r="AEG427" s="158"/>
      <c r="AEH427" s="158"/>
      <c r="AEI427" s="158"/>
      <c r="AEJ427" s="158"/>
      <c r="AEK427" s="158"/>
      <c r="AEL427" s="158"/>
      <c r="AEM427" s="158"/>
      <c r="AEN427" s="158"/>
      <c r="AEO427" s="158"/>
      <c r="AEP427" s="158"/>
      <c r="AEQ427" s="158"/>
      <c r="AER427" s="158"/>
      <c r="AES427" s="158"/>
      <c r="AET427" s="158"/>
      <c r="AEU427" s="158"/>
      <c r="AEV427" s="158"/>
      <c r="AEW427" s="158"/>
      <c r="AEX427" s="158"/>
      <c r="AEY427" s="158"/>
      <c r="AEZ427" s="158"/>
      <c r="AFA427" s="158"/>
      <c r="AFB427" s="158"/>
      <c r="AFC427" s="158"/>
      <c r="AFD427" s="158"/>
      <c r="AFE427" s="158"/>
      <c r="AFF427" s="158"/>
      <c r="AFG427" s="158"/>
      <c r="AFH427" s="158"/>
      <c r="AFI427" s="158"/>
      <c r="AFJ427" s="158"/>
      <c r="AFK427" s="158"/>
      <c r="AFL427" s="158"/>
      <c r="AFM427" s="158"/>
      <c r="AFN427" s="158"/>
      <c r="AFO427" s="158"/>
      <c r="AFP427" s="158"/>
      <c r="AFQ427" s="158"/>
      <c r="AFR427" s="158"/>
      <c r="AFS427" s="158"/>
      <c r="AFT427" s="158"/>
      <c r="AFU427" s="158"/>
      <c r="AFV427" s="158"/>
      <c r="AFW427" s="158"/>
      <c r="AFX427" s="158"/>
      <c r="AFY427" s="158"/>
      <c r="AFZ427" s="158"/>
      <c r="AGA427" s="158"/>
      <c r="AGB427" s="158"/>
      <c r="AGC427" s="158"/>
      <c r="AGD427" s="158"/>
      <c r="AGE427" s="158"/>
      <c r="AGF427" s="158"/>
      <c r="AGG427" s="158"/>
      <c r="AGH427" s="158"/>
      <c r="AGI427" s="158"/>
      <c r="AGJ427" s="158"/>
      <c r="AGK427" s="158"/>
      <c r="AGL427" s="158"/>
      <c r="AGM427" s="158"/>
      <c r="AGN427" s="158"/>
      <c r="AGO427" s="158"/>
      <c r="AGP427" s="158"/>
      <c r="AGQ427" s="158"/>
      <c r="AGR427" s="158"/>
      <c r="AGS427" s="158"/>
      <c r="AGT427" s="158"/>
      <c r="AGU427" s="158"/>
      <c r="AGV427" s="158"/>
      <c r="AGW427" s="158"/>
      <c r="AGX427" s="158"/>
      <c r="AGY427" s="158"/>
      <c r="AGZ427" s="158"/>
      <c r="AHA427" s="158"/>
      <c r="AHB427" s="158"/>
      <c r="AHC427" s="158"/>
      <c r="AHD427" s="158"/>
      <c r="AHE427" s="158"/>
      <c r="AHF427" s="158"/>
      <c r="AHG427" s="158"/>
      <c r="AHH427" s="158"/>
      <c r="AHI427" s="158"/>
      <c r="AHJ427" s="158"/>
      <c r="AHK427" s="158"/>
      <c r="AHL427" s="158"/>
      <c r="AHM427" s="158"/>
      <c r="AHN427" s="158"/>
      <c r="AHO427" s="158"/>
      <c r="AHP427" s="158"/>
      <c r="AHQ427" s="158"/>
      <c r="AHR427" s="158"/>
      <c r="AHS427" s="158"/>
      <c r="AHT427" s="158"/>
      <c r="AHU427" s="158"/>
      <c r="AHV427" s="158"/>
      <c r="AHW427" s="158"/>
      <c r="AHX427" s="158"/>
      <c r="AHY427" s="158"/>
      <c r="AHZ427" s="158"/>
      <c r="AIA427" s="158"/>
      <c r="AIB427" s="158"/>
      <c r="AIC427" s="158"/>
      <c r="AID427" s="158"/>
      <c r="AIE427" s="158"/>
      <c r="AIF427" s="158"/>
      <c r="AIG427" s="158"/>
      <c r="AIH427" s="158"/>
      <c r="AII427" s="158"/>
      <c r="AIJ427" s="158"/>
      <c r="AIK427" s="158"/>
      <c r="AIL427" s="158"/>
      <c r="AIM427" s="158"/>
      <c r="AIN427" s="158"/>
      <c r="AIO427" s="158"/>
      <c r="AIP427" s="158"/>
      <c r="AIQ427" s="158"/>
      <c r="AIR427" s="158"/>
      <c r="AIS427" s="158"/>
      <c r="AIT427" s="158"/>
      <c r="AIU427" s="158"/>
      <c r="AIV427" s="158"/>
      <c r="AIW427" s="158"/>
      <c r="AIX427" s="158"/>
      <c r="AIY427" s="158"/>
      <c r="AIZ427" s="158"/>
      <c r="AJA427" s="158"/>
      <c r="AJB427" s="158"/>
      <c r="AJC427" s="158"/>
      <c r="AJD427" s="158"/>
      <c r="AJE427" s="158"/>
      <c r="AJF427" s="158"/>
      <c r="AJG427" s="158"/>
      <c r="AJH427" s="158"/>
      <c r="AJI427" s="158"/>
      <c r="AJJ427" s="158"/>
      <c r="AJK427" s="158"/>
      <c r="AJL427" s="158"/>
      <c r="AJM427" s="158"/>
      <c r="AJN427" s="158"/>
      <c r="AJO427" s="158"/>
      <c r="AJP427" s="158"/>
      <c r="AJQ427" s="158"/>
      <c r="AJR427" s="158"/>
      <c r="AJS427" s="158"/>
      <c r="AJT427" s="158"/>
      <c r="AJU427" s="158"/>
      <c r="AJV427" s="158"/>
      <c r="AJW427" s="158"/>
      <c r="AJX427" s="158"/>
      <c r="AJY427" s="158"/>
      <c r="AJZ427" s="158"/>
      <c r="AKA427" s="158"/>
      <c r="AKB427" s="158"/>
      <c r="AKC427" s="158"/>
      <c r="AKD427" s="158"/>
      <c r="AKE427" s="158"/>
      <c r="AKF427" s="158"/>
      <c r="AKG427" s="158"/>
      <c r="AKH427" s="158"/>
      <c r="AKI427" s="158"/>
      <c r="AKJ427" s="158"/>
      <c r="AKK427" s="158"/>
      <c r="AKL427" s="158"/>
      <c r="AKM427" s="158"/>
      <c r="AKN427" s="158"/>
      <c r="AKO427" s="158"/>
      <c r="AKP427" s="158"/>
      <c r="AKQ427" s="158"/>
      <c r="AKR427" s="158"/>
      <c r="AKS427" s="158"/>
      <c r="AKT427" s="158"/>
      <c r="AKU427" s="158"/>
      <c r="AKV427" s="158"/>
      <c r="AKW427" s="158"/>
      <c r="AKX427" s="158"/>
      <c r="AKY427" s="158"/>
      <c r="AKZ427" s="158"/>
      <c r="ALA427" s="158"/>
      <c r="ALB427" s="158"/>
      <c r="ALC427" s="158"/>
      <c r="ALD427" s="158"/>
      <c r="ALE427" s="158"/>
      <c r="ALF427" s="158"/>
      <c r="ALG427" s="158"/>
      <c r="ALH427" s="158"/>
      <c r="ALI427" s="158"/>
      <c r="ALJ427" s="158"/>
      <c r="ALK427" s="158"/>
      <c r="ALL427" s="158"/>
      <c r="ALM427" s="158"/>
      <c r="ALN427" s="158"/>
      <c r="ALO427" s="158"/>
    </row>
    <row r="428" customFormat="false" ht="117.6" hidden="false" customHeight="true" outlineLevel="0" collapsed="false">
      <c r="B428" s="86"/>
      <c r="C428" s="30" t="s">
        <v>184</v>
      </c>
      <c r="D428" s="30" t="n">
        <v>925</v>
      </c>
      <c r="E428" s="138" t="s">
        <v>56</v>
      </c>
      <c r="F428" s="138" t="s">
        <v>18</v>
      </c>
      <c r="G428" s="79" t="s">
        <v>185</v>
      </c>
      <c r="H428" s="83"/>
      <c r="I428" s="141" t="n">
        <f aca="false">SUM(J428:P428)</f>
        <v>134518000</v>
      </c>
      <c r="J428" s="141" t="n">
        <f aca="false">J429</f>
        <v>128432800</v>
      </c>
      <c r="K428" s="74" t="n">
        <v>0</v>
      </c>
      <c r="L428" s="74" t="n">
        <f aca="false">L429</f>
        <v>0</v>
      </c>
      <c r="M428" s="74" t="n">
        <f aca="false">M429</f>
        <v>5902600</v>
      </c>
      <c r="N428" s="74" t="n">
        <f aca="false">N429</f>
        <v>182600</v>
      </c>
      <c r="O428" s="141" t="n">
        <f aca="false">O429</f>
        <v>0</v>
      </c>
      <c r="P428" s="142" t="n">
        <f aca="false">P429</f>
        <v>0</v>
      </c>
    </row>
    <row r="429" customFormat="false" ht="32.8" hidden="false" customHeight="false" outlineLevel="0" collapsed="false">
      <c r="B429" s="86"/>
      <c r="C429" s="30" t="s">
        <v>146</v>
      </c>
      <c r="D429" s="30" t="n">
        <v>925</v>
      </c>
      <c r="E429" s="138" t="s">
        <v>56</v>
      </c>
      <c r="F429" s="138" t="s">
        <v>18</v>
      </c>
      <c r="G429" s="79" t="s">
        <v>185</v>
      </c>
      <c r="H429" s="83" t="n">
        <v>600</v>
      </c>
      <c r="I429" s="141" t="n">
        <f aca="false">SUM(J429:P429)</f>
        <v>134518000</v>
      </c>
      <c r="J429" s="141" t="n">
        <v>128432800</v>
      </c>
      <c r="K429" s="74" t="n">
        <v>0</v>
      </c>
      <c r="L429" s="74" t="n">
        <v>0</v>
      </c>
      <c r="M429" s="74" t="n">
        <v>5902600</v>
      </c>
      <c r="N429" s="74" t="n">
        <v>182600</v>
      </c>
      <c r="O429" s="141" t="n">
        <v>0</v>
      </c>
      <c r="P429" s="142" t="n">
        <v>0</v>
      </c>
    </row>
    <row r="430" s="159" customFormat="true" ht="158.2" hidden="true" customHeight="false" outlineLevel="0" collapsed="false">
      <c r="A430" s="147"/>
      <c r="B430" s="148"/>
      <c r="C430" s="149" t="s">
        <v>186</v>
      </c>
      <c r="D430" s="149" t="n">
        <v>925</v>
      </c>
      <c r="E430" s="151" t="s">
        <v>56</v>
      </c>
      <c r="F430" s="151" t="s">
        <v>18</v>
      </c>
      <c r="G430" s="152" t="s">
        <v>187</v>
      </c>
      <c r="H430" s="162"/>
      <c r="I430" s="154" t="n">
        <f aca="false">SUM(J430:P430)</f>
        <v>0</v>
      </c>
      <c r="J430" s="154" t="n">
        <f aca="false">J431</f>
        <v>0</v>
      </c>
      <c r="K430" s="155" t="n">
        <f aca="false">K431</f>
        <v>0</v>
      </c>
      <c r="L430" s="155" t="n">
        <f aca="false">L431</f>
        <v>0</v>
      </c>
      <c r="M430" s="155" t="n">
        <f aca="false">M431</f>
        <v>0</v>
      </c>
      <c r="N430" s="155" t="n">
        <f aca="false">N431</f>
        <v>0</v>
      </c>
      <c r="O430" s="155"/>
      <c r="P430" s="156" t="n">
        <f aca="false">P431</f>
        <v>0</v>
      </c>
      <c r="Q430" s="157"/>
      <c r="R430" s="157"/>
      <c r="S430" s="157"/>
      <c r="T430" s="157"/>
      <c r="U430" s="157"/>
      <c r="V430" s="157"/>
      <c r="W430" s="157"/>
      <c r="X430" s="157"/>
      <c r="Y430" s="157"/>
      <c r="Z430" s="157"/>
      <c r="AA430" s="157"/>
      <c r="AB430" s="157"/>
      <c r="AC430" s="157"/>
      <c r="AD430" s="157"/>
      <c r="AE430" s="157"/>
      <c r="AF430" s="157"/>
      <c r="AG430" s="157"/>
      <c r="AH430" s="157"/>
      <c r="AI430" s="157"/>
      <c r="AJ430" s="157"/>
      <c r="AK430" s="157"/>
      <c r="AL430" s="157"/>
      <c r="AM430" s="157"/>
      <c r="AN430" s="157"/>
      <c r="AO430" s="157"/>
      <c r="AP430" s="157"/>
      <c r="AQ430" s="157"/>
      <c r="AR430" s="157"/>
      <c r="AS430" s="157"/>
      <c r="AT430" s="157"/>
      <c r="AU430" s="157"/>
      <c r="AV430" s="157"/>
      <c r="AW430" s="157"/>
      <c r="AX430" s="157"/>
      <c r="AY430" s="157"/>
      <c r="AZ430" s="157"/>
      <c r="BA430" s="157"/>
      <c r="BB430" s="157"/>
      <c r="BC430" s="157"/>
      <c r="BD430" s="157"/>
      <c r="BE430" s="157"/>
      <c r="BF430" s="157"/>
      <c r="BG430" s="157"/>
      <c r="BH430" s="157"/>
      <c r="BI430" s="157"/>
      <c r="BJ430" s="157"/>
      <c r="BK430" s="157"/>
      <c r="BL430" s="157"/>
      <c r="BM430" s="157"/>
      <c r="BN430" s="157"/>
      <c r="BO430" s="157"/>
      <c r="BP430" s="157"/>
      <c r="BQ430" s="157"/>
      <c r="BR430" s="157"/>
      <c r="BS430" s="157"/>
      <c r="BT430" s="157"/>
      <c r="BU430" s="157"/>
      <c r="BV430" s="157"/>
      <c r="BW430" s="157"/>
      <c r="BX430" s="157"/>
      <c r="BY430" s="157"/>
      <c r="BZ430" s="157"/>
      <c r="CA430" s="157"/>
      <c r="CB430" s="157"/>
      <c r="CC430" s="157"/>
      <c r="CD430" s="157"/>
      <c r="CE430" s="157"/>
      <c r="CF430" s="157"/>
      <c r="CG430" s="157"/>
      <c r="CH430" s="157"/>
      <c r="CI430" s="157"/>
      <c r="CJ430" s="157"/>
      <c r="CK430" s="157"/>
      <c r="CL430" s="157"/>
      <c r="CM430" s="157"/>
      <c r="CN430" s="157"/>
      <c r="CO430" s="157"/>
      <c r="CP430" s="157"/>
      <c r="CQ430" s="157"/>
      <c r="CR430" s="157"/>
      <c r="CS430" s="157"/>
      <c r="CT430" s="157"/>
      <c r="CU430" s="157"/>
      <c r="CV430" s="157"/>
      <c r="CW430" s="157"/>
      <c r="CX430" s="157"/>
      <c r="CY430" s="157"/>
      <c r="CZ430" s="157"/>
      <c r="DA430" s="157"/>
      <c r="DB430" s="157"/>
      <c r="DC430" s="157"/>
      <c r="DD430" s="157"/>
      <c r="DE430" s="157"/>
      <c r="DF430" s="157"/>
      <c r="DG430" s="157"/>
      <c r="DH430" s="157"/>
      <c r="DI430" s="157"/>
      <c r="DJ430" s="157"/>
      <c r="DK430" s="157"/>
      <c r="DL430" s="157"/>
      <c r="DM430" s="157"/>
      <c r="DN430" s="157"/>
      <c r="DO430" s="157"/>
      <c r="DP430" s="157"/>
      <c r="DQ430" s="157"/>
      <c r="DR430" s="157"/>
      <c r="DS430" s="157"/>
      <c r="DT430" s="157"/>
      <c r="DU430" s="157"/>
      <c r="DV430" s="157"/>
      <c r="DW430" s="157"/>
      <c r="DX430" s="157"/>
      <c r="DY430" s="157"/>
      <c r="DZ430" s="157"/>
      <c r="EA430" s="157"/>
      <c r="EB430" s="157"/>
      <c r="EC430" s="157"/>
      <c r="ED430" s="157"/>
      <c r="EE430" s="157"/>
      <c r="EF430" s="157"/>
      <c r="EG430" s="157"/>
      <c r="EH430" s="157"/>
      <c r="EI430" s="157"/>
      <c r="EJ430" s="157"/>
      <c r="EK430" s="157"/>
      <c r="EL430" s="157"/>
      <c r="EM430" s="157"/>
      <c r="EN430" s="157"/>
      <c r="EO430" s="157"/>
      <c r="EP430" s="157"/>
      <c r="EQ430" s="157"/>
      <c r="ER430" s="157"/>
      <c r="ES430" s="157"/>
      <c r="ET430" s="157"/>
      <c r="EU430" s="157"/>
      <c r="EV430" s="157"/>
      <c r="EW430" s="157"/>
      <c r="EX430" s="157"/>
      <c r="EY430" s="157"/>
      <c r="EZ430" s="157"/>
      <c r="FA430" s="157"/>
      <c r="FB430" s="157"/>
      <c r="FC430" s="157"/>
      <c r="FD430" s="157"/>
      <c r="FE430" s="157"/>
      <c r="FF430" s="157"/>
      <c r="FG430" s="157"/>
      <c r="FH430" s="157"/>
      <c r="FI430" s="157"/>
      <c r="FJ430" s="157"/>
      <c r="FK430" s="157"/>
      <c r="FL430" s="157"/>
      <c r="FM430" s="157"/>
      <c r="FN430" s="157"/>
      <c r="FO430" s="157"/>
      <c r="FP430" s="157"/>
      <c r="FQ430" s="157"/>
      <c r="FR430" s="157"/>
      <c r="FS430" s="157"/>
      <c r="FT430" s="157"/>
      <c r="FU430" s="157"/>
      <c r="FV430" s="157"/>
      <c r="FW430" s="157"/>
      <c r="FX430" s="157"/>
      <c r="FY430" s="157"/>
      <c r="FZ430" s="157"/>
      <c r="GA430" s="157"/>
      <c r="GB430" s="157"/>
      <c r="GC430" s="157"/>
      <c r="GD430" s="157"/>
      <c r="GE430" s="157"/>
      <c r="GF430" s="157"/>
      <c r="GG430" s="157"/>
      <c r="GH430" s="157"/>
      <c r="GI430" s="157"/>
      <c r="GJ430" s="157"/>
      <c r="GK430" s="157"/>
      <c r="GL430" s="157"/>
      <c r="GM430" s="157"/>
      <c r="GN430" s="157"/>
      <c r="GO430" s="157"/>
      <c r="GP430" s="157"/>
      <c r="GQ430" s="157"/>
      <c r="GR430" s="157"/>
      <c r="GS430" s="157"/>
      <c r="GT430" s="157"/>
      <c r="GU430" s="157"/>
      <c r="GV430" s="157"/>
      <c r="GW430" s="157"/>
      <c r="GX430" s="157"/>
      <c r="GY430" s="157"/>
      <c r="GZ430" s="157"/>
      <c r="HA430" s="157"/>
      <c r="HB430" s="157"/>
      <c r="HC430" s="157"/>
      <c r="HD430" s="157"/>
      <c r="HE430" s="157"/>
      <c r="HF430" s="157"/>
      <c r="HG430" s="157"/>
      <c r="HH430" s="157"/>
      <c r="HI430" s="157"/>
      <c r="HJ430" s="157"/>
      <c r="HK430" s="157"/>
      <c r="HL430" s="157"/>
      <c r="HM430" s="157"/>
      <c r="HN430" s="157"/>
      <c r="HO430" s="157"/>
      <c r="HP430" s="157"/>
      <c r="HQ430" s="157"/>
      <c r="HR430" s="157"/>
      <c r="HS430" s="157"/>
      <c r="HT430" s="157"/>
      <c r="HU430" s="157"/>
      <c r="HV430" s="157"/>
      <c r="HW430" s="157"/>
      <c r="HX430" s="157"/>
      <c r="HY430" s="157"/>
      <c r="HZ430" s="157"/>
      <c r="IA430" s="157"/>
      <c r="IB430" s="157"/>
      <c r="IC430" s="157"/>
      <c r="ID430" s="158"/>
      <c r="IE430" s="158"/>
      <c r="IF430" s="158"/>
      <c r="IG430" s="158"/>
      <c r="IH430" s="158"/>
      <c r="II430" s="158"/>
      <c r="IJ430" s="158"/>
      <c r="IK430" s="158"/>
      <c r="IL430" s="158"/>
      <c r="IM430" s="158"/>
      <c r="IN430" s="158"/>
      <c r="IO430" s="158"/>
      <c r="IP430" s="158"/>
      <c r="IQ430" s="158"/>
      <c r="IR430" s="158"/>
      <c r="IS430" s="158"/>
      <c r="IT430" s="158"/>
      <c r="IU430" s="158"/>
      <c r="IV430" s="158"/>
      <c r="IW430" s="158"/>
      <c r="IX430" s="158"/>
      <c r="IY430" s="158"/>
      <c r="IZ430" s="158"/>
      <c r="JA430" s="158"/>
      <c r="JB430" s="158"/>
      <c r="JC430" s="158"/>
      <c r="JD430" s="158"/>
      <c r="JE430" s="158"/>
      <c r="JF430" s="158"/>
      <c r="JG430" s="158"/>
      <c r="JH430" s="158"/>
      <c r="JI430" s="158"/>
      <c r="JJ430" s="158"/>
      <c r="JK430" s="158"/>
      <c r="JL430" s="158"/>
      <c r="JM430" s="158"/>
      <c r="JN430" s="158"/>
      <c r="JO430" s="158"/>
      <c r="JP430" s="158"/>
      <c r="JQ430" s="158"/>
      <c r="JR430" s="158"/>
      <c r="JS430" s="158"/>
      <c r="JT430" s="158"/>
      <c r="JU430" s="158"/>
      <c r="JV430" s="158"/>
      <c r="JW430" s="158"/>
      <c r="JX430" s="158"/>
      <c r="JY430" s="158"/>
      <c r="JZ430" s="158"/>
      <c r="KA430" s="158"/>
      <c r="KB430" s="158"/>
      <c r="KC430" s="158"/>
      <c r="KD430" s="158"/>
      <c r="KE430" s="158"/>
      <c r="KF430" s="158"/>
      <c r="KG430" s="158"/>
      <c r="KH430" s="158"/>
      <c r="KI430" s="158"/>
      <c r="KJ430" s="158"/>
      <c r="KK430" s="158"/>
      <c r="KL430" s="158"/>
      <c r="KM430" s="158"/>
      <c r="KN430" s="158"/>
      <c r="KO430" s="158"/>
      <c r="KP430" s="158"/>
      <c r="KQ430" s="158"/>
      <c r="KR430" s="158"/>
      <c r="KS430" s="158"/>
      <c r="KT430" s="158"/>
      <c r="KU430" s="158"/>
      <c r="KV430" s="158"/>
      <c r="KW430" s="158"/>
      <c r="KX430" s="158"/>
      <c r="KY430" s="158"/>
      <c r="KZ430" s="158"/>
      <c r="LA430" s="158"/>
      <c r="LB430" s="158"/>
      <c r="LC430" s="158"/>
      <c r="LD430" s="158"/>
      <c r="LE430" s="158"/>
      <c r="LF430" s="158"/>
      <c r="LG430" s="158"/>
      <c r="LH430" s="158"/>
      <c r="LI430" s="158"/>
      <c r="LJ430" s="158"/>
      <c r="LK430" s="158"/>
      <c r="LL430" s="158"/>
      <c r="LM430" s="158"/>
      <c r="LN430" s="158"/>
      <c r="LO430" s="158"/>
      <c r="LP430" s="158"/>
      <c r="LQ430" s="158"/>
      <c r="LR430" s="158"/>
      <c r="LS430" s="158"/>
      <c r="LT430" s="158"/>
      <c r="LU430" s="158"/>
      <c r="LV430" s="158"/>
      <c r="LW430" s="158"/>
      <c r="LX430" s="158"/>
      <c r="LY430" s="158"/>
      <c r="LZ430" s="158"/>
      <c r="MA430" s="158"/>
      <c r="MB430" s="158"/>
      <c r="MC430" s="158"/>
      <c r="MD430" s="158"/>
      <c r="ME430" s="158"/>
      <c r="MF430" s="158"/>
      <c r="MG430" s="158"/>
      <c r="MH430" s="158"/>
      <c r="MI430" s="158"/>
      <c r="MJ430" s="158"/>
      <c r="MK430" s="158"/>
      <c r="ML430" s="158"/>
      <c r="MM430" s="158"/>
      <c r="MN430" s="158"/>
      <c r="MO430" s="158"/>
      <c r="MP430" s="158"/>
      <c r="MQ430" s="158"/>
      <c r="MR430" s="158"/>
      <c r="MS430" s="158"/>
      <c r="MT430" s="158"/>
      <c r="MU430" s="158"/>
      <c r="MV430" s="158"/>
      <c r="MW430" s="158"/>
      <c r="MX430" s="158"/>
      <c r="MY430" s="158"/>
      <c r="MZ430" s="158"/>
      <c r="NA430" s="158"/>
      <c r="NB430" s="158"/>
      <c r="NC430" s="158"/>
      <c r="ND430" s="158"/>
      <c r="NE430" s="158"/>
      <c r="NF430" s="158"/>
      <c r="NG430" s="158"/>
      <c r="NH430" s="158"/>
      <c r="NI430" s="158"/>
      <c r="NJ430" s="158"/>
      <c r="NK430" s="158"/>
      <c r="NL430" s="158"/>
      <c r="NM430" s="158"/>
      <c r="NN430" s="158"/>
      <c r="NO430" s="158"/>
      <c r="NP430" s="158"/>
      <c r="NQ430" s="158"/>
      <c r="NR430" s="158"/>
      <c r="NS430" s="158"/>
      <c r="NT430" s="158"/>
      <c r="NU430" s="158"/>
      <c r="NV430" s="158"/>
      <c r="NW430" s="158"/>
      <c r="NX430" s="158"/>
      <c r="NY430" s="158"/>
      <c r="NZ430" s="158"/>
      <c r="OA430" s="158"/>
      <c r="OB430" s="158"/>
      <c r="OC430" s="158"/>
      <c r="OD430" s="158"/>
      <c r="OE430" s="158"/>
      <c r="OF430" s="158"/>
      <c r="OG430" s="158"/>
      <c r="OH430" s="158"/>
      <c r="OI430" s="158"/>
      <c r="OJ430" s="158"/>
      <c r="OK430" s="158"/>
      <c r="OL430" s="158"/>
      <c r="OM430" s="158"/>
      <c r="ON430" s="158"/>
      <c r="OO430" s="158"/>
      <c r="OP430" s="158"/>
      <c r="OQ430" s="158"/>
      <c r="OR430" s="158"/>
      <c r="OS430" s="158"/>
      <c r="OT430" s="158"/>
      <c r="OU430" s="158"/>
      <c r="OV430" s="158"/>
      <c r="OW430" s="158"/>
      <c r="OX430" s="158"/>
      <c r="OY430" s="158"/>
      <c r="OZ430" s="158"/>
      <c r="PA430" s="158"/>
      <c r="PB430" s="158"/>
      <c r="PC430" s="158"/>
      <c r="PD430" s="158"/>
      <c r="PE430" s="158"/>
      <c r="PF430" s="158"/>
      <c r="PG430" s="158"/>
      <c r="PH430" s="158"/>
      <c r="PI430" s="158"/>
      <c r="PJ430" s="158"/>
      <c r="PK430" s="158"/>
      <c r="PL430" s="158"/>
      <c r="PM430" s="158"/>
      <c r="PN430" s="158"/>
      <c r="PO430" s="158"/>
      <c r="PP430" s="158"/>
      <c r="PQ430" s="158"/>
      <c r="PR430" s="158"/>
      <c r="PS430" s="158"/>
      <c r="PT430" s="158"/>
      <c r="PU430" s="158"/>
      <c r="PV430" s="158"/>
      <c r="PW430" s="158"/>
      <c r="PX430" s="158"/>
      <c r="PY430" s="158"/>
      <c r="PZ430" s="158"/>
      <c r="QA430" s="158"/>
      <c r="QB430" s="158"/>
      <c r="QC430" s="158"/>
      <c r="QD430" s="158"/>
      <c r="QE430" s="158"/>
      <c r="QF430" s="158"/>
      <c r="QG430" s="158"/>
      <c r="QH430" s="158"/>
      <c r="QI430" s="158"/>
      <c r="QJ430" s="158"/>
      <c r="QK430" s="158"/>
      <c r="QL430" s="158"/>
      <c r="QM430" s="158"/>
      <c r="QN430" s="158"/>
      <c r="QO430" s="158"/>
      <c r="QP430" s="158"/>
      <c r="QQ430" s="158"/>
      <c r="QR430" s="158"/>
      <c r="QS430" s="158"/>
      <c r="QT430" s="158"/>
      <c r="QU430" s="158"/>
      <c r="QV430" s="158"/>
      <c r="QW430" s="158"/>
      <c r="QX430" s="158"/>
      <c r="QY430" s="158"/>
      <c r="QZ430" s="158"/>
      <c r="RA430" s="158"/>
      <c r="RB430" s="158"/>
      <c r="RC430" s="158"/>
      <c r="RD430" s="158"/>
      <c r="RE430" s="158"/>
      <c r="RF430" s="158"/>
      <c r="RG430" s="158"/>
      <c r="RH430" s="158"/>
      <c r="RI430" s="158"/>
      <c r="RJ430" s="158"/>
      <c r="RK430" s="158"/>
      <c r="RL430" s="158"/>
      <c r="RM430" s="158"/>
      <c r="RN430" s="158"/>
      <c r="RO430" s="158"/>
      <c r="RP430" s="158"/>
      <c r="RQ430" s="158"/>
      <c r="RR430" s="158"/>
      <c r="RS430" s="158"/>
      <c r="RT430" s="158"/>
      <c r="RU430" s="158"/>
      <c r="RV430" s="158"/>
      <c r="RW430" s="158"/>
      <c r="RX430" s="158"/>
      <c r="RY430" s="158"/>
      <c r="RZ430" s="158"/>
      <c r="SA430" s="158"/>
      <c r="SB430" s="158"/>
      <c r="SC430" s="158"/>
      <c r="SD430" s="158"/>
      <c r="SE430" s="158"/>
      <c r="SF430" s="158"/>
      <c r="SG430" s="158"/>
      <c r="SH430" s="158"/>
      <c r="SI430" s="158"/>
      <c r="SJ430" s="158"/>
      <c r="SK430" s="158"/>
      <c r="SL430" s="158"/>
      <c r="SM430" s="158"/>
      <c r="SN430" s="158"/>
      <c r="SO430" s="158"/>
      <c r="SP430" s="158"/>
      <c r="SQ430" s="158"/>
      <c r="SR430" s="158"/>
      <c r="SS430" s="158"/>
      <c r="ST430" s="158"/>
      <c r="SU430" s="158"/>
      <c r="SV430" s="158"/>
      <c r="SW430" s="158"/>
      <c r="SX430" s="158"/>
      <c r="SY430" s="158"/>
      <c r="SZ430" s="158"/>
      <c r="TA430" s="158"/>
      <c r="TB430" s="158"/>
      <c r="TC430" s="158"/>
      <c r="TD430" s="158"/>
      <c r="TE430" s="158"/>
      <c r="TF430" s="158"/>
      <c r="TG430" s="158"/>
      <c r="TH430" s="158"/>
      <c r="TI430" s="158"/>
      <c r="TJ430" s="158"/>
      <c r="TK430" s="158"/>
      <c r="TL430" s="158"/>
      <c r="TM430" s="158"/>
      <c r="TN430" s="158"/>
      <c r="TO430" s="158"/>
      <c r="TP430" s="158"/>
      <c r="TQ430" s="158"/>
      <c r="TR430" s="158"/>
      <c r="TS430" s="158"/>
      <c r="TT430" s="158"/>
      <c r="TU430" s="158"/>
      <c r="TV430" s="158"/>
      <c r="TW430" s="158"/>
      <c r="TX430" s="158"/>
      <c r="TY430" s="158"/>
      <c r="TZ430" s="158"/>
      <c r="UA430" s="158"/>
      <c r="UB430" s="158"/>
      <c r="UC430" s="158"/>
      <c r="UD430" s="158"/>
      <c r="UE430" s="158"/>
      <c r="UF430" s="158"/>
      <c r="UG430" s="158"/>
      <c r="UH430" s="158"/>
      <c r="UI430" s="158"/>
      <c r="UJ430" s="158"/>
      <c r="UK430" s="158"/>
      <c r="UL430" s="158"/>
      <c r="UM430" s="158"/>
      <c r="UN430" s="158"/>
      <c r="UO430" s="158"/>
      <c r="UP430" s="158"/>
      <c r="UQ430" s="158"/>
      <c r="UR430" s="158"/>
      <c r="US430" s="158"/>
      <c r="UT430" s="158"/>
      <c r="UU430" s="158"/>
      <c r="UV430" s="158"/>
      <c r="UW430" s="158"/>
      <c r="UX430" s="158"/>
      <c r="UY430" s="158"/>
      <c r="UZ430" s="158"/>
      <c r="VA430" s="158"/>
      <c r="VB430" s="158"/>
      <c r="VC430" s="158"/>
      <c r="VD430" s="158"/>
      <c r="VE430" s="158"/>
      <c r="VF430" s="158"/>
      <c r="VG430" s="158"/>
      <c r="VH430" s="158"/>
      <c r="VI430" s="158"/>
      <c r="VJ430" s="158"/>
      <c r="VK430" s="158"/>
      <c r="VL430" s="158"/>
      <c r="VM430" s="158"/>
      <c r="VN430" s="158"/>
      <c r="VO430" s="158"/>
      <c r="VP430" s="158"/>
      <c r="VQ430" s="158"/>
      <c r="VR430" s="158"/>
      <c r="VS430" s="158"/>
      <c r="VT430" s="158"/>
      <c r="VU430" s="158"/>
      <c r="VV430" s="158"/>
      <c r="VW430" s="158"/>
      <c r="VX430" s="158"/>
      <c r="VY430" s="158"/>
      <c r="VZ430" s="158"/>
      <c r="WA430" s="158"/>
      <c r="WB430" s="158"/>
      <c r="WC430" s="158"/>
      <c r="WD430" s="158"/>
      <c r="WE430" s="158"/>
      <c r="WF430" s="158"/>
      <c r="WG430" s="158"/>
      <c r="WH430" s="158"/>
      <c r="WI430" s="158"/>
      <c r="WJ430" s="158"/>
      <c r="WK430" s="158"/>
      <c r="WL430" s="158"/>
      <c r="WM430" s="158"/>
      <c r="WN430" s="158"/>
      <c r="WO430" s="158"/>
      <c r="WP430" s="158"/>
      <c r="WQ430" s="158"/>
      <c r="WR430" s="158"/>
      <c r="WS430" s="158"/>
      <c r="WT430" s="158"/>
      <c r="WU430" s="158"/>
      <c r="WV430" s="158"/>
      <c r="WW430" s="158"/>
      <c r="WX430" s="158"/>
      <c r="WY430" s="158"/>
      <c r="WZ430" s="158"/>
      <c r="XA430" s="158"/>
      <c r="XB430" s="158"/>
      <c r="XC430" s="158"/>
      <c r="XD430" s="158"/>
      <c r="XE430" s="158"/>
      <c r="XF430" s="158"/>
      <c r="XG430" s="158"/>
      <c r="XH430" s="158"/>
      <c r="XI430" s="158"/>
      <c r="XJ430" s="158"/>
      <c r="XK430" s="158"/>
      <c r="XL430" s="158"/>
      <c r="XM430" s="158"/>
      <c r="XN430" s="158"/>
      <c r="XO430" s="158"/>
      <c r="XP430" s="158"/>
      <c r="XQ430" s="158"/>
      <c r="XR430" s="158"/>
      <c r="XS430" s="158"/>
      <c r="XT430" s="158"/>
      <c r="XU430" s="158"/>
      <c r="XV430" s="158"/>
      <c r="XW430" s="158"/>
      <c r="XX430" s="158"/>
      <c r="XY430" s="158"/>
      <c r="XZ430" s="158"/>
      <c r="YA430" s="158"/>
      <c r="YB430" s="158"/>
      <c r="YC430" s="158"/>
      <c r="YD430" s="158"/>
      <c r="YE430" s="158"/>
      <c r="YF430" s="158"/>
      <c r="YG430" s="158"/>
      <c r="YH430" s="158"/>
      <c r="YI430" s="158"/>
      <c r="YJ430" s="158"/>
      <c r="YK430" s="158"/>
      <c r="YL430" s="158"/>
      <c r="YM430" s="158"/>
      <c r="YN430" s="158"/>
      <c r="YO430" s="158"/>
      <c r="YP430" s="158"/>
      <c r="YQ430" s="158"/>
      <c r="YR430" s="158"/>
      <c r="YS430" s="158"/>
      <c r="YT430" s="158"/>
      <c r="YU430" s="158"/>
      <c r="YV430" s="158"/>
      <c r="YW430" s="158"/>
      <c r="YX430" s="158"/>
      <c r="YY430" s="158"/>
      <c r="YZ430" s="158"/>
      <c r="ZA430" s="158"/>
      <c r="ZB430" s="158"/>
      <c r="ZC430" s="158"/>
      <c r="ZD430" s="158"/>
      <c r="ZE430" s="158"/>
      <c r="ZF430" s="158"/>
      <c r="ZG430" s="158"/>
      <c r="ZH430" s="158"/>
      <c r="ZI430" s="158"/>
      <c r="ZJ430" s="158"/>
      <c r="ZK430" s="158"/>
      <c r="ZL430" s="158"/>
      <c r="ZM430" s="158"/>
      <c r="ZN430" s="158"/>
      <c r="ZO430" s="158"/>
      <c r="ZP430" s="158"/>
      <c r="ZQ430" s="158"/>
      <c r="ZR430" s="158"/>
      <c r="ZS430" s="158"/>
      <c r="ZT430" s="158"/>
      <c r="ZU430" s="158"/>
      <c r="ZV430" s="158"/>
      <c r="ZW430" s="158"/>
      <c r="ZX430" s="158"/>
      <c r="ZY430" s="158"/>
      <c r="ZZ430" s="158"/>
      <c r="AAA430" s="158"/>
      <c r="AAB430" s="158"/>
      <c r="AAC430" s="158"/>
      <c r="AAD430" s="158"/>
      <c r="AAE430" s="158"/>
      <c r="AAF430" s="158"/>
      <c r="AAG430" s="158"/>
      <c r="AAH430" s="158"/>
      <c r="AAI430" s="158"/>
      <c r="AAJ430" s="158"/>
      <c r="AAK430" s="158"/>
      <c r="AAL430" s="158"/>
      <c r="AAM430" s="158"/>
      <c r="AAN430" s="158"/>
      <c r="AAO430" s="158"/>
      <c r="AAP430" s="158"/>
      <c r="AAQ430" s="158"/>
      <c r="AAR430" s="158"/>
      <c r="AAS430" s="158"/>
      <c r="AAT430" s="158"/>
      <c r="AAU430" s="158"/>
      <c r="AAV430" s="158"/>
      <c r="AAW430" s="158"/>
      <c r="AAX430" s="158"/>
      <c r="AAY430" s="158"/>
      <c r="AAZ430" s="158"/>
      <c r="ABA430" s="158"/>
      <c r="ABB430" s="158"/>
      <c r="ABC430" s="158"/>
      <c r="ABD430" s="158"/>
      <c r="ABE430" s="158"/>
      <c r="ABF430" s="158"/>
      <c r="ABG430" s="158"/>
      <c r="ABH430" s="158"/>
      <c r="ABI430" s="158"/>
      <c r="ABJ430" s="158"/>
      <c r="ABK430" s="158"/>
      <c r="ABL430" s="158"/>
      <c r="ABM430" s="158"/>
      <c r="ABN430" s="158"/>
      <c r="ABO430" s="158"/>
      <c r="ABP430" s="158"/>
      <c r="ABQ430" s="158"/>
      <c r="ABR430" s="158"/>
      <c r="ABS430" s="158"/>
      <c r="ABT430" s="158"/>
      <c r="ABU430" s="158"/>
      <c r="ABV430" s="158"/>
      <c r="ABW430" s="158"/>
      <c r="ABX430" s="158"/>
      <c r="ABY430" s="158"/>
      <c r="ABZ430" s="158"/>
      <c r="ACA430" s="158"/>
      <c r="ACB430" s="158"/>
      <c r="ACC430" s="158"/>
      <c r="ACD430" s="158"/>
      <c r="ACE430" s="158"/>
      <c r="ACF430" s="158"/>
      <c r="ACG430" s="158"/>
      <c r="ACH430" s="158"/>
      <c r="ACI430" s="158"/>
      <c r="ACJ430" s="158"/>
      <c r="ACK430" s="158"/>
      <c r="ACL430" s="158"/>
      <c r="ACM430" s="158"/>
      <c r="ACN430" s="158"/>
      <c r="ACO430" s="158"/>
      <c r="ACP430" s="158"/>
      <c r="ACQ430" s="158"/>
      <c r="ACR430" s="158"/>
      <c r="ACS430" s="158"/>
      <c r="ACT430" s="158"/>
      <c r="ACU430" s="158"/>
      <c r="ACV430" s="158"/>
      <c r="ACW430" s="158"/>
      <c r="ACX430" s="158"/>
      <c r="ACY430" s="158"/>
      <c r="ACZ430" s="158"/>
      <c r="ADA430" s="158"/>
      <c r="ADB430" s="158"/>
      <c r="ADC430" s="158"/>
      <c r="ADD430" s="158"/>
      <c r="ADE430" s="158"/>
      <c r="ADF430" s="158"/>
      <c r="ADG430" s="158"/>
      <c r="ADH430" s="158"/>
      <c r="ADI430" s="158"/>
      <c r="ADJ430" s="158"/>
      <c r="ADK430" s="158"/>
      <c r="ADL430" s="158"/>
      <c r="ADM430" s="158"/>
      <c r="ADN430" s="158"/>
      <c r="ADO430" s="158"/>
      <c r="ADP430" s="158"/>
      <c r="ADQ430" s="158"/>
      <c r="ADR430" s="158"/>
      <c r="ADS430" s="158"/>
      <c r="ADT430" s="158"/>
      <c r="ADU430" s="158"/>
      <c r="ADV430" s="158"/>
      <c r="ADW430" s="158"/>
      <c r="ADX430" s="158"/>
      <c r="ADY430" s="158"/>
      <c r="ADZ430" s="158"/>
      <c r="AEA430" s="158"/>
      <c r="AEB430" s="158"/>
      <c r="AEC430" s="158"/>
      <c r="AED430" s="158"/>
      <c r="AEE430" s="158"/>
      <c r="AEF430" s="158"/>
      <c r="AEG430" s="158"/>
      <c r="AEH430" s="158"/>
      <c r="AEI430" s="158"/>
      <c r="AEJ430" s="158"/>
      <c r="AEK430" s="158"/>
      <c r="AEL430" s="158"/>
      <c r="AEM430" s="158"/>
      <c r="AEN430" s="158"/>
      <c r="AEO430" s="158"/>
      <c r="AEP430" s="158"/>
      <c r="AEQ430" s="158"/>
      <c r="AER430" s="158"/>
      <c r="AES430" s="158"/>
      <c r="AET430" s="158"/>
      <c r="AEU430" s="158"/>
      <c r="AEV430" s="158"/>
      <c r="AEW430" s="158"/>
      <c r="AEX430" s="158"/>
      <c r="AEY430" s="158"/>
      <c r="AEZ430" s="158"/>
      <c r="AFA430" s="158"/>
      <c r="AFB430" s="158"/>
      <c r="AFC430" s="158"/>
      <c r="AFD430" s="158"/>
      <c r="AFE430" s="158"/>
      <c r="AFF430" s="158"/>
      <c r="AFG430" s="158"/>
      <c r="AFH430" s="158"/>
      <c r="AFI430" s="158"/>
      <c r="AFJ430" s="158"/>
      <c r="AFK430" s="158"/>
      <c r="AFL430" s="158"/>
      <c r="AFM430" s="158"/>
      <c r="AFN430" s="158"/>
      <c r="AFO430" s="158"/>
      <c r="AFP430" s="158"/>
      <c r="AFQ430" s="158"/>
      <c r="AFR430" s="158"/>
      <c r="AFS430" s="158"/>
      <c r="AFT430" s="158"/>
      <c r="AFU430" s="158"/>
      <c r="AFV430" s="158"/>
      <c r="AFW430" s="158"/>
      <c r="AFX430" s="158"/>
      <c r="AFY430" s="158"/>
      <c r="AFZ430" s="158"/>
      <c r="AGA430" s="158"/>
      <c r="AGB430" s="158"/>
      <c r="AGC430" s="158"/>
      <c r="AGD430" s="158"/>
      <c r="AGE430" s="158"/>
      <c r="AGF430" s="158"/>
      <c r="AGG430" s="158"/>
      <c r="AGH430" s="158"/>
      <c r="AGI430" s="158"/>
      <c r="AGJ430" s="158"/>
      <c r="AGK430" s="158"/>
      <c r="AGL430" s="158"/>
      <c r="AGM430" s="158"/>
      <c r="AGN430" s="158"/>
      <c r="AGO430" s="158"/>
      <c r="AGP430" s="158"/>
      <c r="AGQ430" s="158"/>
      <c r="AGR430" s="158"/>
      <c r="AGS430" s="158"/>
      <c r="AGT430" s="158"/>
      <c r="AGU430" s="158"/>
      <c r="AGV430" s="158"/>
      <c r="AGW430" s="158"/>
      <c r="AGX430" s="158"/>
      <c r="AGY430" s="158"/>
      <c r="AGZ430" s="158"/>
      <c r="AHA430" s="158"/>
      <c r="AHB430" s="158"/>
      <c r="AHC430" s="158"/>
      <c r="AHD430" s="158"/>
      <c r="AHE430" s="158"/>
      <c r="AHF430" s="158"/>
      <c r="AHG430" s="158"/>
      <c r="AHH430" s="158"/>
      <c r="AHI430" s="158"/>
      <c r="AHJ430" s="158"/>
      <c r="AHK430" s="158"/>
      <c r="AHL430" s="158"/>
      <c r="AHM430" s="158"/>
      <c r="AHN430" s="158"/>
      <c r="AHO430" s="158"/>
      <c r="AHP430" s="158"/>
      <c r="AHQ430" s="158"/>
      <c r="AHR430" s="158"/>
      <c r="AHS430" s="158"/>
      <c r="AHT430" s="158"/>
      <c r="AHU430" s="158"/>
      <c r="AHV430" s="158"/>
      <c r="AHW430" s="158"/>
      <c r="AHX430" s="158"/>
      <c r="AHY430" s="158"/>
      <c r="AHZ430" s="158"/>
      <c r="AIA430" s="158"/>
      <c r="AIB430" s="158"/>
      <c r="AIC430" s="158"/>
      <c r="AID430" s="158"/>
      <c r="AIE430" s="158"/>
      <c r="AIF430" s="158"/>
      <c r="AIG430" s="158"/>
      <c r="AIH430" s="158"/>
      <c r="AII430" s="158"/>
      <c r="AIJ430" s="158"/>
      <c r="AIK430" s="158"/>
      <c r="AIL430" s="158"/>
      <c r="AIM430" s="158"/>
      <c r="AIN430" s="158"/>
      <c r="AIO430" s="158"/>
      <c r="AIP430" s="158"/>
      <c r="AIQ430" s="158"/>
      <c r="AIR430" s="158"/>
      <c r="AIS430" s="158"/>
      <c r="AIT430" s="158"/>
      <c r="AIU430" s="158"/>
      <c r="AIV430" s="158"/>
      <c r="AIW430" s="158"/>
      <c r="AIX430" s="158"/>
      <c r="AIY430" s="158"/>
      <c r="AIZ430" s="158"/>
      <c r="AJA430" s="158"/>
      <c r="AJB430" s="158"/>
      <c r="AJC430" s="158"/>
      <c r="AJD430" s="158"/>
      <c r="AJE430" s="158"/>
      <c r="AJF430" s="158"/>
      <c r="AJG430" s="158"/>
      <c r="AJH430" s="158"/>
      <c r="AJI430" s="158"/>
      <c r="AJJ430" s="158"/>
      <c r="AJK430" s="158"/>
      <c r="AJL430" s="158"/>
      <c r="AJM430" s="158"/>
      <c r="AJN430" s="158"/>
      <c r="AJO430" s="158"/>
      <c r="AJP430" s="158"/>
      <c r="AJQ430" s="158"/>
      <c r="AJR430" s="158"/>
      <c r="AJS430" s="158"/>
      <c r="AJT430" s="158"/>
      <c r="AJU430" s="158"/>
      <c r="AJV430" s="158"/>
      <c r="AJW430" s="158"/>
      <c r="AJX430" s="158"/>
      <c r="AJY430" s="158"/>
      <c r="AJZ430" s="158"/>
      <c r="AKA430" s="158"/>
      <c r="AKB430" s="158"/>
      <c r="AKC430" s="158"/>
      <c r="AKD430" s="158"/>
      <c r="AKE430" s="158"/>
      <c r="AKF430" s="158"/>
      <c r="AKG430" s="158"/>
      <c r="AKH430" s="158"/>
      <c r="AKI430" s="158"/>
      <c r="AKJ430" s="158"/>
      <c r="AKK430" s="158"/>
      <c r="AKL430" s="158"/>
      <c r="AKM430" s="158"/>
      <c r="AKN430" s="158"/>
      <c r="AKO430" s="158"/>
      <c r="AKP430" s="158"/>
      <c r="AKQ430" s="158"/>
      <c r="AKR430" s="158"/>
      <c r="AKS430" s="158"/>
      <c r="AKT430" s="158"/>
      <c r="AKU430" s="158"/>
      <c r="AKV430" s="158"/>
      <c r="AKW430" s="158"/>
      <c r="AKX430" s="158"/>
      <c r="AKY430" s="158"/>
      <c r="AKZ430" s="158"/>
      <c r="ALA430" s="158"/>
      <c r="ALB430" s="158"/>
      <c r="ALC430" s="158"/>
      <c r="ALD430" s="158"/>
      <c r="ALE430" s="158"/>
      <c r="ALF430" s="158"/>
      <c r="ALG430" s="158"/>
      <c r="ALH430" s="158"/>
      <c r="ALI430" s="158"/>
      <c r="ALJ430" s="158"/>
      <c r="ALK430" s="158"/>
      <c r="ALL430" s="158"/>
      <c r="ALM430" s="158"/>
      <c r="ALN430" s="158"/>
      <c r="ALO430" s="158"/>
    </row>
    <row r="431" s="159" customFormat="true" ht="32.8" hidden="true" customHeight="false" outlineLevel="0" collapsed="false">
      <c r="A431" s="147"/>
      <c r="B431" s="148"/>
      <c r="C431" s="149" t="s">
        <v>146</v>
      </c>
      <c r="D431" s="149" t="n">
        <v>925</v>
      </c>
      <c r="E431" s="151" t="s">
        <v>56</v>
      </c>
      <c r="F431" s="151" t="s">
        <v>18</v>
      </c>
      <c r="G431" s="152" t="s">
        <v>187</v>
      </c>
      <c r="H431" s="162" t="n">
        <v>600</v>
      </c>
      <c r="I431" s="154" t="n">
        <f aca="false">SUM(J431:P431)</f>
        <v>0</v>
      </c>
      <c r="J431" s="154"/>
      <c r="K431" s="155"/>
      <c r="L431" s="155" t="n">
        <v>0</v>
      </c>
      <c r="M431" s="155" t="n">
        <v>0</v>
      </c>
      <c r="N431" s="155" t="n">
        <v>0</v>
      </c>
      <c r="O431" s="155"/>
      <c r="P431" s="156" t="n">
        <v>0</v>
      </c>
      <c r="Q431" s="157"/>
      <c r="R431" s="157"/>
      <c r="S431" s="157"/>
      <c r="T431" s="157"/>
      <c r="U431" s="157"/>
      <c r="V431" s="157"/>
      <c r="W431" s="157"/>
      <c r="X431" s="157"/>
      <c r="Y431" s="157"/>
      <c r="Z431" s="157"/>
      <c r="AA431" s="157"/>
      <c r="AB431" s="157"/>
      <c r="AC431" s="157"/>
      <c r="AD431" s="157"/>
      <c r="AE431" s="157"/>
      <c r="AF431" s="157"/>
      <c r="AG431" s="157"/>
      <c r="AH431" s="157"/>
      <c r="AI431" s="157"/>
      <c r="AJ431" s="157"/>
      <c r="AK431" s="157"/>
      <c r="AL431" s="157"/>
      <c r="AM431" s="157"/>
      <c r="AN431" s="157"/>
      <c r="AO431" s="157"/>
      <c r="AP431" s="157"/>
      <c r="AQ431" s="157"/>
      <c r="AR431" s="157"/>
      <c r="AS431" s="157"/>
      <c r="AT431" s="157"/>
      <c r="AU431" s="157"/>
      <c r="AV431" s="157"/>
      <c r="AW431" s="157"/>
      <c r="AX431" s="157"/>
      <c r="AY431" s="157"/>
      <c r="AZ431" s="157"/>
      <c r="BA431" s="157"/>
      <c r="BB431" s="157"/>
      <c r="BC431" s="157"/>
      <c r="BD431" s="157"/>
      <c r="BE431" s="157"/>
      <c r="BF431" s="157"/>
      <c r="BG431" s="157"/>
      <c r="BH431" s="157"/>
      <c r="BI431" s="157"/>
      <c r="BJ431" s="157"/>
      <c r="BK431" s="157"/>
      <c r="BL431" s="157"/>
      <c r="BM431" s="157"/>
      <c r="BN431" s="157"/>
      <c r="BO431" s="157"/>
      <c r="BP431" s="157"/>
      <c r="BQ431" s="157"/>
      <c r="BR431" s="157"/>
      <c r="BS431" s="157"/>
      <c r="BT431" s="157"/>
      <c r="BU431" s="157"/>
      <c r="BV431" s="157"/>
      <c r="BW431" s="157"/>
      <c r="BX431" s="157"/>
      <c r="BY431" s="157"/>
      <c r="BZ431" s="157"/>
      <c r="CA431" s="157"/>
      <c r="CB431" s="157"/>
      <c r="CC431" s="157"/>
      <c r="CD431" s="157"/>
      <c r="CE431" s="157"/>
      <c r="CF431" s="157"/>
      <c r="CG431" s="157"/>
      <c r="CH431" s="157"/>
      <c r="CI431" s="157"/>
      <c r="CJ431" s="157"/>
      <c r="CK431" s="157"/>
      <c r="CL431" s="157"/>
      <c r="CM431" s="157"/>
      <c r="CN431" s="157"/>
      <c r="CO431" s="157"/>
      <c r="CP431" s="157"/>
      <c r="CQ431" s="157"/>
      <c r="CR431" s="157"/>
      <c r="CS431" s="157"/>
      <c r="CT431" s="157"/>
      <c r="CU431" s="157"/>
      <c r="CV431" s="157"/>
      <c r="CW431" s="157"/>
      <c r="CX431" s="157"/>
      <c r="CY431" s="157"/>
      <c r="CZ431" s="157"/>
      <c r="DA431" s="157"/>
      <c r="DB431" s="157"/>
      <c r="DC431" s="157"/>
      <c r="DD431" s="157"/>
      <c r="DE431" s="157"/>
      <c r="DF431" s="157"/>
      <c r="DG431" s="157"/>
      <c r="DH431" s="157"/>
      <c r="DI431" s="157"/>
      <c r="DJ431" s="157"/>
      <c r="DK431" s="157"/>
      <c r="DL431" s="157"/>
      <c r="DM431" s="157"/>
      <c r="DN431" s="157"/>
      <c r="DO431" s="157"/>
      <c r="DP431" s="157"/>
      <c r="DQ431" s="157"/>
      <c r="DR431" s="157"/>
      <c r="DS431" s="157"/>
      <c r="DT431" s="157"/>
      <c r="DU431" s="157"/>
      <c r="DV431" s="157"/>
      <c r="DW431" s="157"/>
      <c r="DX431" s="157"/>
      <c r="DY431" s="157"/>
      <c r="DZ431" s="157"/>
      <c r="EA431" s="157"/>
      <c r="EB431" s="157"/>
      <c r="EC431" s="157"/>
      <c r="ED431" s="157"/>
      <c r="EE431" s="157"/>
      <c r="EF431" s="157"/>
      <c r="EG431" s="157"/>
      <c r="EH431" s="157"/>
      <c r="EI431" s="157"/>
      <c r="EJ431" s="157"/>
      <c r="EK431" s="157"/>
      <c r="EL431" s="157"/>
      <c r="EM431" s="157"/>
      <c r="EN431" s="157"/>
      <c r="EO431" s="157"/>
      <c r="EP431" s="157"/>
      <c r="EQ431" s="157"/>
      <c r="ER431" s="157"/>
      <c r="ES431" s="157"/>
      <c r="ET431" s="157"/>
      <c r="EU431" s="157"/>
      <c r="EV431" s="157"/>
      <c r="EW431" s="157"/>
      <c r="EX431" s="157"/>
      <c r="EY431" s="157"/>
      <c r="EZ431" s="157"/>
      <c r="FA431" s="157"/>
      <c r="FB431" s="157"/>
      <c r="FC431" s="157"/>
      <c r="FD431" s="157"/>
      <c r="FE431" s="157"/>
      <c r="FF431" s="157"/>
      <c r="FG431" s="157"/>
      <c r="FH431" s="157"/>
      <c r="FI431" s="157"/>
      <c r="FJ431" s="157"/>
      <c r="FK431" s="157"/>
      <c r="FL431" s="157"/>
      <c r="FM431" s="157"/>
      <c r="FN431" s="157"/>
      <c r="FO431" s="157"/>
      <c r="FP431" s="157"/>
      <c r="FQ431" s="157"/>
      <c r="FR431" s="157"/>
      <c r="FS431" s="157"/>
      <c r="FT431" s="157"/>
      <c r="FU431" s="157"/>
      <c r="FV431" s="157"/>
      <c r="FW431" s="157"/>
      <c r="FX431" s="157"/>
      <c r="FY431" s="157"/>
      <c r="FZ431" s="157"/>
      <c r="GA431" s="157"/>
      <c r="GB431" s="157"/>
      <c r="GC431" s="157"/>
      <c r="GD431" s="157"/>
      <c r="GE431" s="157"/>
      <c r="GF431" s="157"/>
      <c r="GG431" s="157"/>
      <c r="GH431" s="157"/>
      <c r="GI431" s="157"/>
      <c r="GJ431" s="157"/>
      <c r="GK431" s="157"/>
      <c r="GL431" s="157"/>
      <c r="GM431" s="157"/>
      <c r="GN431" s="157"/>
      <c r="GO431" s="157"/>
      <c r="GP431" s="157"/>
      <c r="GQ431" s="157"/>
      <c r="GR431" s="157"/>
      <c r="GS431" s="157"/>
      <c r="GT431" s="157"/>
      <c r="GU431" s="157"/>
      <c r="GV431" s="157"/>
      <c r="GW431" s="157"/>
      <c r="GX431" s="157"/>
      <c r="GY431" s="157"/>
      <c r="GZ431" s="157"/>
      <c r="HA431" s="157"/>
      <c r="HB431" s="157"/>
      <c r="HC431" s="157"/>
      <c r="HD431" s="157"/>
      <c r="HE431" s="157"/>
      <c r="HF431" s="157"/>
      <c r="HG431" s="157"/>
      <c r="HH431" s="157"/>
      <c r="HI431" s="157"/>
      <c r="HJ431" s="157"/>
      <c r="HK431" s="157"/>
      <c r="HL431" s="157"/>
      <c r="HM431" s="157"/>
      <c r="HN431" s="157"/>
      <c r="HO431" s="157"/>
      <c r="HP431" s="157"/>
      <c r="HQ431" s="157"/>
      <c r="HR431" s="157"/>
      <c r="HS431" s="157"/>
      <c r="HT431" s="157"/>
      <c r="HU431" s="157"/>
      <c r="HV431" s="157"/>
      <c r="HW431" s="157"/>
      <c r="HX431" s="157"/>
      <c r="HY431" s="157"/>
      <c r="HZ431" s="157"/>
      <c r="IA431" s="157"/>
      <c r="IB431" s="157"/>
      <c r="IC431" s="157"/>
      <c r="ID431" s="158"/>
      <c r="IE431" s="158"/>
      <c r="IF431" s="158"/>
      <c r="IG431" s="158"/>
      <c r="IH431" s="158"/>
      <c r="II431" s="158"/>
      <c r="IJ431" s="158"/>
      <c r="IK431" s="158"/>
      <c r="IL431" s="158"/>
      <c r="IM431" s="158"/>
      <c r="IN431" s="158"/>
      <c r="IO431" s="158"/>
      <c r="IP431" s="158"/>
      <c r="IQ431" s="158"/>
      <c r="IR431" s="158"/>
      <c r="IS431" s="158"/>
      <c r="IT431" s="158"/>
      <c r="IU431" s="158"/>
      <c r="IV431" s="158"/>
      <c r="IW431" s="158"/>
      <c r="IX431" s="158"/>
      <c r="IY431" s="158"/>
      <c r="IZ431" s="158"/>
      <c r="JA431" s="158"/>
      <c r="JB431" s="158"/>
      <c r="JC431" s="158"/>
      <c r="JD431" s="158"/>
      <c r="JE431" s="158"/>
      <c r="JF431" s="158"/>
      <c r="JG431" s="158"/>
      <c r="JH431" s="158"/>
      <c r="JI431" s="158"/>
      <c r="JJ431" s="158"/>
      <c r="JK431" s="158"/>
      <c r="JL431" s="158"/>
      <c r="JM431" s="158"/>
      <c r="JN431" s="158"/>
      <c r="JO431" s="158"/>
      <c r="JP431" s="158"/>
      <c r="JQ431" s="158"/>
      <c r="JR431" s="158"/>
      <c r="JS431" s="158"/>
      <c r="JT431" s="158"/>
      <c r="JU431" s="158"/>
      <c r="JV431" s="158"/>
      <c r="JW431" s="158"/>
      <c r="JX431" s="158"/>
      <c r="JY431" s="158"/>
      <c r="JZ431" s="158"/>
      <c r="KA431" s="158"/>
      <c r="KB431" s="158"/>
      <c r="KC431" s="158"/>
      <c r="KD431" s="158"/>
      <c r="KE431" s="158"/>
      <c r="KF431" s="158"/>
      <c r="KG431" s="158"/>
      <c r="KH431" s="158"/>
      <c r="KI431" s="158"/>
      <c r="KJ431" s="158"/>
      <c r="KK431" s="158"/>
      <c r="KL431" s="158"/>
      <c r="KM431" s="158"/>
      <c r="KN431" s="158"/>
      <c r="KO431" s="158"/>
      <c r="KP431" s="158"/>
      <c r="KQ431" s="158"/>
      <c r="KR431" s="158"/>
      <c r="KS431" s="158"/>
      <c r="KT431" s="158"/>
      <c r="KU431" s="158"/>
      <c r="KV431" s="158"/>
      <c r="KW431" s="158"/>
      <c r="KX431" s="158"/>
      <c r="KY431" s="158"/>
      <c r="KZ431" s="158"/>
      <c r="LA431" s="158"/>
      <c r="LB431" s="158"/>
      <c r="LC431" s="158"/>
      <c r="LD431" s="158"/>
      <c r="LE431" s="158"/>
      <c r="LF431" s="158"/>
      <c r="LG431" s="158"/>
      <c r="LH431" s="158"/>
      <c r="LI431" s="158"/>
      <c r="LJ431" s="158"/>
      <c r="LK431" s="158"/>
      <c r="LL431" s="158"/>
      <c r="LM431" s="158"/>
      <c r="LN431" s="158"/>
      <c r="LO431" s="158"/>
      <c r="LP431" s="158"/>
      <c r="LQ431" s="158"/>
      <c r="LR431" s="158"/>
      <c r="LS431" s="158"/>
      <c r="LT431" s="158"/>
      <c r="LU431" s="158"/>
      <c r="LV431" s="158"/>
      <c r="LW431" s="158"/>
      <c r="LX431" s="158"/>
      <c r="LY431" s="158"/>
      <c r="LZ431" s="158"/>
      <c r="MA431" s="158"/>
      <c r="MB431" s="158"/>
      <c r="MC431" s="158"/>
      <c r="MD431" s="158"/>
      <c r="ME431" s="158"/>
      <c r="MF431" s="158"/>
      <c r="MG431" s="158"/>
      <c r="MH431" s="158"/>
      <c r="MI431" s="158"/>
      <c r="MJ431" s="158"/>
      <c r="MK431" s="158"/>
      <c r="ML431" s="158"/>
      <c r="MM431" s="158"/>
      <c r="MN431" s="158"/>
      <c r="MO431" s="158"/>
      <c r="MP431" s="158"/>
      <c r="MQ431" s="158"/>
      <c r="MR431" s="158"/>
      <c r="MS431" s="158"/>
      <c r="MT431" s="158"/>
      <c r="MU431" s="158"/>
      <c r="MV431" s="158"/>
      <c r="MW431" s="158"/>
      <c r="MX431" s="158"/>
      <c r="MY431" s="158"/>
      <c r="MZ431" s="158"/>
      <c r="NA431" s="158"/>
      <c r="NB431" s="158"/>
      <c r="NC431" s="158"/>
      <c r="ND431" s="158"/>
      <c r="NE431" s="158"/>
      <c r="NF431" s="158"/>
      <c r="NG431" s="158"/>
      <c r="NH431" s="158"/>
      <c r="NI431" s="158"/>
      <c r="NJ431" s="158"/>
      <c r="NK431" s="158"/>
      <c r="NL431" s="158"/>
      <c r="NM431" s="158"/>
      <c r="NN431" s="158"/>
      <c r="NO431" s="158"/>
      <c r="NP431" s="158"/>
      <c r="NQ431" s="158"/>
      <c r="NR431" s="158"/>
      <c r="NS431" s="158"/>
      <c r="NT431" s="158"/>
      <c r="NU431" s="158"/>
      <c r="NV431" s="158"/>
      <c r="NW431" s="158"/>
      <c r="NX431" s="158"/>
      <c r="NY431" s="158"/>
      <c r="NZ431" s="158"/>
      <c r="OA431" s="158"/>
      <c r="OB431" s="158"/>
      <c r="OC431" s="158"/>
      <c r="OD431" s="158"/>
      <c r="OE431" s="158"/>
      <c r="OF431" s="158"/>
      <c r="OG431" s="158"/>
      <c r="OH431" s="158"/>
      <c r="OI431" s="158"/>
      <c r="OJ431" s="158"/>
      <c r="OK431" s="158"/>
      <c r="OL431" s="158"/>
      <c r="OM431" s="158"/>
      <c r="ON431" s="158"/>
      <c r="OO431" s="158"/>
      <c r="OP431" s="158"/>
      <c r="OQ431" s="158"/>
      <c r="OR431" s="158"/>
      <c r="OS431" s="158"/>
      <c r="OT431" s="158"/>
      <c r="OU431" s="158"/>
      <c r="OV431" s="158"/>
      <c r="OW431" s="158"/>
      <c r="OX431" s="158"/>
      <c r="OY431" s="158"/>
      <c r="OZ431" s="158"/>
      <c r="PA431" s="158"/>
      <c r="PB431" s="158"/>
      <c r="PC431" s="158"/>
      <c r="PD431" s="158"/>
      <c r="PE431" s="158"/>
      <c r="PF431" s="158"/>
      <c r="PG431" s="158"/>
      <c r="PH431" s="158"/>
      <c r="PI431" s="158"/>
      <c r="PJ431" s="158"/>
      <c r="PK431" s="158"/>
      <c r="PL431" s="158"/>
      <c r="PM431" s="158"/>
      <c r="PN431" s="158"/>
      <c r="PO431" s="158"/>
      <c r="PP431" s="158"/>
      <c r="PQ431" s="158"/>
      <c r="PR431" s="158"/>
      <c r="PS431" s="158"/>
      <c r="PT431" s="158"/>
      <c r="PU431" s="158"/>
      <c r="PV431" s="158"/>
      <c r="PW431" s="158"/>
      <c r="PX431" s="158"/>
      <c r="PY431" s="158"/>
      <c r="PZ431" s="158"/>
      <c r="QA431" s="158"/>
      <c r="QB431" s="158"/>
      <c r="QC431" s="158"/>
      <c r="QD431" s="158"/>
      <c r="QE431" s="158"/>
      <c r="QF431" s="158"/>
      <c r="QG431" s="158"/>
      <c r="QH431" s="158"/>
      <c r="QI431" s="158"/>
      <c r="QJ431" s="158"/>
      <c r="QK431" s="158"/>
      <c r="QL431" s="158"/>
      <c r="QM431" s="158"/>
      <c r="QN431" s="158"/>
      <c r="QO431" s="158"/>
      <c r="QP431" s="158"/>
      <c r="QQ431" s="158"/>
      <c r="QR431" s="158"/>
      <c r="QS431" s="158"/>
      <c r="QT431" s="158"/>
      <c r="QU431" s="158"/>
      <c r="QV431" s="158"/>
      <c r="QW431" s="158"/>
      <c r="QX431" s="158"/>
      <c r="QY431" s="158"/>
      <c r="QZ431" s="158"/>
      <c r="RA431" s="158"/>
      <c r="RB431" s="158"/>
      <c r="RC431" s="158"/>
      <c r="RD431" s="158"/>
      <c r="RE431" s="158"/>
      <c r="RF431" s="158"/>
      <c r="RG431" s="158"/>
      <c r="RH431" s="158"/>
      <c r="RI431" s="158"/>
      <c r="RJ431" s="158"/>
      <c r="RK431" s="158"/>
      <c r="RL431" s="158"/>
      <c r="RM431" s="158"/>
      <c r="RN431" s="158"/>
      <c r="RO431" s="158"/>
      <c r="RP431" s="158"/>
      <c r="RQ431" s="158"/>
      <c r="RR431" s="158"/>
      <c r="RS431" s="158"/>
      <c r="RT431" s="158"/>
      <c r="RU431" s="158"/>
      <c r="RV431" s="158"/>
      <c r="RW431" s="158"/>
      <c r="RX431" s="158"/>
      <c r="RY431" s="158"/>
      <c r="RZ431" s="158"/>
      <c r="SA431" s="158"/>
      <c r="SB431" s="158"/>
      <c r="SC431" s="158"/>
      <c r="SD431" s="158"/>
      <c r="SE431" s="158"/>
      <c r="SF431" s="158"/>
      <c r="SG431" s="158"/>
      <c r="SH431" s="158"/>
      <c r="SI431" s="158"/>
      <c r="SJ431" s="158"/>
      <c r="SK431" s="158"/>
      <c r="SL431" s="158"/>
      <c r="SM431" s="158"/>
      <c r="SN431" s="158"/>
      <c r="SO431" s="158"/>
      <c r="SP431" s="158"/>
      <c r="SQ431" s="158"/>
      <c r="SR431" s="158"/>
      <c r="SS431" s="158"/>
      <c r="ST431" s="158"/>
      <c r="SU431" s="158"/>
      <c r="SV431" s="158"/>
      <c r="SW431" s="158"/>
      <c r="SX431" s="158"/>
      <c r="SY431" s="158"/>
      <c r="SZ431" s="158"/>
      <c r="TA431" s="158"/>
      <c r="TB431" s="158"/>
      <c r="TC431" s="158"/>
      <c r="TD431" s="158"/>
      <c r="TE431" s="158"/>
      <c r="TF431" s="158"/>
      <c r="TG431" s="158"/>
      <c r="TH431" s="158"/>
      <c r="TI431" s="158"/>
      <c r="TJ431" s="158"/>
      <c r="TK431" s="158"/>
      <c r="TL431" s="158"/>
      <c r="TM431" s="158"/>
      <c r="TN431" s="158"/>
      <c r="TO431" s="158"/>
      <c r="TP431" s="158"/>
      <c r="TQ431" s="158"/>
      <c r="TR431" s="158"/>
      <c r="TS431" s="158"/>
      <c r="TT431" s="158"/>
      <c r="TU431" s="158"/>
      <c r="TV431" s="158"/>
      <c r="TW431" s="158"/>
      <c r="TX431" s="158"/>
      <c r="TY431" s="158"/>
      <c r="TZ431" s="158"/>
      <c r="UA431" s="158"/>
      <c r="UB431" s="158"/>
      <c r="UC431" s="158"/>
      <c r="UD431" s="158"/>
      <c r="UE431" s="158"/>
      <c r="UF431" s="158"/>
      <c r="UG431" s="158"/>
      <c r="UH431" s="158"/>
      <c r="UI431" s="158"/>
      <c r="UJ431" s="158"/>
      <c r="UK431" s="158"/>
      <c r="UL431" s="158"/>
      <c r="UM431" s="158"/>
      <c r="UN431" s="158"/>
      <c r="UO431" s="158"/>
      <c r="UP431" s="158"/>
      <c r="UQ431" s="158"/>
      <c r="UR431" s="158"/>
      <c r="US431" s="158"/>
      <c r="UT431" s="158"/>
      <c r="UU431" s="158"/>
      <c r="UV431" s="158"/>
      <c r="UW431" s="158"/>
      <c r="UX431" s="158"/>
      <c r="UY431" s="158"/>
      <c r="UZ431" s="158"/>
      <c r="VA431" s="158"/>
      <c r="VB431" s="158"/>
      <c r="VC431" s="158"/>
      <c r="VD431" s="158"/>
      <c r="VE431" s="158"/>
      <c r="VF431" s="158"/>
      <c r="VG431" s="158"/>
      <c r="VH431" s="158"/>
      <c r="VI431" s="158"/>
      <c r="VJ431" s="158"/>
      <c r="VK431" s="158"/>
      <c r="VL431" s="158"/>
      <c r="VM431" s="158"/>
      <c r="VN431" s="158"/>
      <c r="VO431" s="158"/>
      <c r="VP431" s="158"/>
      <c r="VQ431" s="158"/>
      <c r="VR431" s="158"/>
      <c r="VS431" s="158"/>
      <c r="VT431" s="158"/>
      <c r="VU431" s="158"/>
      <c r="VV431" s="158"/>
      <c r="VW431" s="158"/>
      <c r="VX431" s="158"/>
      <c r="VY431" s="158"/>
      <c r="VZ431" s="158"/>
      <c r="WA431" s="158"/>
      <c r="WB431" s="158"/>
      <c r="WC431" s="158"/>
      <c r="WD431" s="158"/>
      <c r="WE431" s="158"/>
      <c r="WF431" s="158"/>
      <c r="WG431" s="158"/>
      <c r="WH431" s="158"/>
      <c r="WI431" s="158"/>
      <c r="WJ431" s="158"/>
      <c r="WK431" s="158"/>
      <c r="WL431" s="158"/>
      <c r="WM431" s="158"/>
      <c r="WN431" s="158"/>
      <c r="WO431" s="158"/>
      <c r="WP431" s="158"/>
      <c r="WQ431" s="158"/>
      <c r="WR431" s="158"/>
      <c r="WS431" s="158"/>
      <c r="WT431" s="158"/>
      <c r="WU431" s="158"/>
      <c r="WV431" s="158"/>
      <c r="WW431" s="158"/>
      <c r="WX431" s="158"/>
      <c r="WY431" s="158"/>
      <c r="WZ431" s="158"/>
      <c r="XA431" s="158"/>
      <c r="XB431" s="158"/>
      <c r="XC431" s="158"/>
      <c r="XD431" s="158"/>
      <c r="XE431" s="158"/>
      <c r="XF431" s="158"/>
      <c r="XG431" s="158"/>
      <c r="XH431" s="158"/>
      <c r="XI431" s="158"/>
      <c r="XJ431" s="158"/>
      <c r="XK431" s="158"/>
      <c r="XL431" s="158"/>
      <c r="XM431" s="158"/>
      <c r="XN431" s="158"/>
      <c r="XO431" s="158"/>
      <c r="XP431" s="158"/>
      <c r="XQ431" s="158"/>
      <c r="XR431" s="158"/>
      <c r="XS431" s="158"/>
      <c r="XT431" s="158"/>
      <c r="XU431" s="158"/>
      <c r="XV431" s="158"/>
      <c r="XW431" s="158"/>
      <c r="XX431" s="158"/>
      <c r="XY431" s="158"/>
      <c r="XZ431" s="158"/>
      <c r="YA431" s="158"/>
      <c r="YB431" s="158"/>
      <c r="YC431" s="158"/>
      <c r="YD431" s="158"/>
      <c r="YE431" s="158"/>
      <c r="YF431" s="158"/>
      <c r="YG431" s="158"/>
      <c r="YH431" s="158"/>
      <c r="YI431" s="158"/>
      <c r="YJ431" s="158"/>
      <c r="YK431" s="158"/>
      <c r="YL431" s="158"/>
      <c r="YM431" s="158"/>
      <c r="YN431" s="158"/>
      <c r="YO431" s="158"/>
      <c r="YP431" s="158"/>
      <c r="YQ431" s="158"/>
      <c r="YR431" s="158"/>
      <c r="YS431" s="158"/>
      <c r="YT431" s="158"/>
      <c r="YU431" s="158"/>
      <c r="YV431" s="158"/>
      <c r="YW431" s="158"/>
      <c r="YX431" s="158"/>
      <c r="YY431" s="158"/>
      <c r="YZ431" s="158"/>
      <c r="ZA431" s="158"/>
      <c r="ZB431" s="158"/>
      <c r="ZC431" s="158"/>
      <c r="ZD431" s="158"/>
      <c r="ZE431" s="158"/>
      <c r="ZF431" s="158"/>
      <c r="ZG431" s="158"/>
      <c r="ZH431" s="158"/>
      <c r="ZI431" s="158"/>
      <c r="ZJ431" s="158"/>
      <c r="ZK431" s="158"/>
      <c r="ZL431" s="158"/>
      <c r="ZM431" s="158"/>
      <c r="ZN431" s="158"/>
      <c r="ZO431" s="158"/>
      <c r="ZP431" s="158"/>
      <c r="ZQ431" s="158"/>
      <c r="ZR431" s="158"/>
      <c r="ZS431" s="158"/>
      <c r="ZT431" s="158"/>
      <c r="ZU431" s="158"/>
      <c r="ZV431" s="158"/>
      <c r="ZW431" s="158"/>
      <c r="ZX431" s="158"/>
      <c r="ZY431" s="158"/>
      <c r="ZZ431" s="158"/>
      <c r="AAA431" s="158"/>
      <c r="AAB431" s="158"/>
      <c r="AAC431" s="158"/>
      <c r="AAD431" s="158"/>
      <c r="AAE431" s="158"/>
      <c r="AAF431" s="158"/>
      <c r="AAG431" s="158"/>
      <c r="AAH431" s="158"/>
      <c r="AAI431" s="158"/>
      <c r="AAJ431" s="158"/>
      <c r="AAK431" s="158"/>
      <c r="AAL431" s="158"/>
      <c r="AAM431" s="158"/>
      <c r="AAN431" s="158"/>
      <c r="AAO431" s="158"/>
      <c r="AAP431" s="158"/>
      <c r="AAQ431" s="158"/>
      <c r="AAR431" s="158"/>
      <c r="AAS431" s="158"/>
      <c r="AAT431" s="158"/>
      <c r="AAU431" s="158"/>
      <c r="AAV431" s="158"/>
      <c r="AAW431" s="158"/>
      <c r="AAX431" s="158"/>
      <c r="AAY431" s="158"/>
      <c r="AAZ431" s="158"/>
      <c r="ABA431" s="158"/>
      <c r="ABB431" s="158"/>
      <c r="ABC431" s="158"/>
      <c r="ABD431" s="158"/>
      <c r="ABE431" s="158"/>
      <c r="ABF431" s="158"/>
      <c r="ABG431" s="158"/>
      <c r="ABH431" s="158"/>
      <c r="ABI431" s="158"/>
      <c r="ABJ431" s="158"/>
      <c r="ABK431" s="158"/>
      <c r="ABL431" s="158"/>
      <c r="ABM431" s="158"/>
      <c r="ABN431" s="158"/>
      <c r="ABO431" s="158"/>
      <c r="ABP431" s="158"/>
      <c r="ABQ431" s="158"/>
      <c r="ABR431" s="158"/>
      <c r="ABS431" s="158"/>
      <c r="ABT431" s="158"/>
      <c r="ABU431" s="158"/>
      <c r="ABV431" s="158"/>
      <c r="ABW431" s="158"/>
      <c r="ABX431" s="158"/>
      <c r="ABY431" s="158"/>
      <c r="ABZ431" s="158"/>
      <c r="ACA431" s="158"/>
      <c r="ACB431" s="158"/>
      <c r="ACC431" s="158"/>
      <c r="ACD431" s="158"/>
      <c r="ACE431" s="158"/>
      <c r="ACF431" s="158"/>
      <c r="ACG431" s="158"/>
      <c r="ACH431" s="158"/>
      <c r="ACI431" s="158"/>
      <c r="ACJ431" s="158"/>
      <c r="ACK431" s="158"/>
      <c r="ACL431" s="158"/>
      <c r="ACM431" s="158"/>
      <c r="ACN431" s="158"/>
      <c r="ACO431" s="158"/>
      <c r="ACP431" s="158"/>
      <c r="ACQ431" s="158"/>
      <c r="ACR431" s="158"/>
      <c r="ACS431" s="158"/>
      <c r="ACT431" s="158"/>
      <c r="ACU431" s="158"/>
      <c r="ACV431" s="158"/>
      <c r="ACW431" s="158"/>
      <c r="ACX431" s="158"/>
      <c r="ACY431" s="158"/>
      <c r="ACZ431" s="158"/>
      <c r="ADA431" s="158"/>
      <c r="ADB431" s="158"/>
      <c r="ADC431" s="158"/>
      <c r="ADD431" s="158"/>
      <c r="ADE431" s="158"/>
      <c r="ADF431" s="158"/>
      <c r="ADG431" s="158"/>
      <c r="ADH431" s="158"/>
      <c r="ADI431" s="158"/>
      <c r="ADJ431" s="158"/>
      <c r="ADK431" s="158"/>
      <c r="ADL431" s="158"/>
      <c r="ADM431" s="158"/>
      <c r="ADN431" s="158"/>
      <c r="ADO431" s="158"/>
      <c r="ADP431" s="158"/>
      <c r="ADQ431" s="158"/>
      <c r="ADR431" s="158"/>
      <c r="ADS431" s="158"/>
      <c r="ADT431" s="158"/>
      <c r="ADU431" s="158"/>
      <c r="ADV431" s="158"/>
      <c r="ADW431" s="158"/>
      <c r="ADX431" s="158"/>
      <c r="ADY431" s="158"/>
      <c r="ADZ431" s="158"/>
      <c r="AEA431" s="158"/>
      <c r="AEB431" s="158"/>
      <c r="AEC431" s="158"/>
      <c r="AED431" s="158"/>
      <c r="AEE431" s="158"/>
      <c r="AEF431" s="158"/>
      <c r="AEG431" s="158"/>
      <c r="AEH431" s="158"/>
      <c r="AEI431" s="158"/>
      <c r="AEJ431" s="158"/>
      <c r="AEK431" s="158"/>
      <c r="AEL431" s="158"/>
      <c r="AEM431" s="158"/>
      <c r="AEN431" s="158"/>
      <c r="AEO431" s="158"/>
      <c r="AEP431" s="158"/>
      <c r="AEQ431" s="158"/>
      <c r="AER431" s="158"/>
      <c r="AES431" s="158"/>
      <c r="AET431" s="158"/>
      <c r="AEU431" s="158"/>
      <c r="AEV431" s="158"/>
      <c r="AEW431" s="158"/>
      <c r="AEX431" s="158"/>
      <c r="AEY431" s="158"/>
      <c r="AEZ431" s="158"/>
      <c r="AFA431" s="158"/>
      <c r="AFB431" s="158"/>
      <c r="AFC431" s="158"/>
      <c r="AFD431" s="158"/>
      <c r="AFE431" s="158"/>
      <c r="AFF431" s="158"/>
      <c r="AFG431" s="158"/>
      <c r="AFH431" s="158"/>
      <c r="AFI431" s="158"/>
      <c r="AFJ431" s="158"/>
      <c r="AFK431" s="158"/>
      <c r="AFL431" s="158"/>
      <c r="AFM431" s="158"/>
      <c r="AFN431" s="158"/>
      <c r="AFO431" s="158"/>
      <c r="AFP431" s="158"/>
      <c r="AFQ431" s="158"/>
      <c r="AFR431" s="158"/>
      <c r="AFS431" s="158"/>
      <c r="AFT431" s="158"/>
      <c r="AFU431" s="158"/>
      <c r="AFV431" s="158"/>
      <c r="AFW431" s="158"/>
      <c r="AFX431" s="158"/>
      <c r="AFY431" s="158"/>
      <c r="AFZ431" s="158"/>
      <c r="AGA431" s="158"/>
      <c r="AGB431" s="158"/>
      <c r="AGC431" s="158"/>
      <c r="AGD431" s="158"/>
      <c r="AGE431" s="158"/>
      <c r="AGF431" s="158"/>
      <c r="AGG431" s="158"/>
      <c r="AGH431" s="158"/>
      <c r="AGI431" s="158"/>
      <c r="AGJ431" s="158"/>
      <c r="AGK431" s="158"/>
      <c r="AGL431" s="158"/>
      <c r="AGM431" s="158"/>
      <c r="AGN431" s="158"/>
      <c r="AGO431" s="158"/>
      <c r="AGP431" s="158"/>
      <c r="AGQ431" s="158"/>
      <c r="AGR431" s="158"/>
      <c r="AGS431" s="158"/>
      <c r="AGT431" s="158"/>
      <c r="AGU431" s="158"/>
      <c r="AGV431" s="158"/>
      <c r="AGW431" s="158"/>
      <c r="AGX431" s="158"/>
      <c r="AGY431" s="158"/>
      <c r="AGZ431" s="158"/>
      <c r="AHA431" s="158"/>
      <c r="AHB431" s="158"/>
      <c r="AHC431" s="158"/>
      <c r="AHD431" s="158"/>
      <c r="AHE431" s="158"/>
      <c r="AHF431" s="158"/>
      <c r="AHG431" s="158"/>
      <c r="AHH431" s="158"/>
      <c r="AHI431" s="158"/>
      <c r="AHJ431" s="158"/>
      <c r="AHK431" s="158"/>
      <c r="AHL431" s="158"/>
      <c r="AHM431" s="158"/>
      <c r="AHN431" s="158"/>
      <c r="AHO431" s="158"/>
      <c r="AHP431" s="158"/>
      <c r="AHQ431" s="158"/>
      <c r="AHR431" s="158"/>
      <c r="AHS431" s="158"/>
      <c r="AHT431" s="158"/>
      <c r="AHU431" s="158"/>
      <c r="AHV431" s="158"/>
      <c r="AHW431" s="158"/>
      <c r="AHX431" s="158"/>
      <c r="AHY431" s="158"/>
      <c r="AHZ431" s="158"/>
      <c r="AIA431" s="158"/>
      <c r="AIB431" s="158"/>
      <c r="AIC431" s="158"/>
      <c r="AID431" s="158"/>
      <c r="AIE431" s="158"/>
      <c r="AIF431" s="158"/>
      <c r="AIG431" s="158"/>
      <c r="AIH431" s="158"/>
      <c r="AII431" s="158"/>
      <c r="AIJ431" s="158"/>
      <c r="AIK431" s="158"/>
      <c r="AIL431" s="158"/>
      <c r="AIM431" s="158"/>
      <c r="AIN431" s="158"/>
      <c r="AIO431" s="158"/>
      <c r="AIP431" s="158"/>
      <c r="AIQ431" s="158"/>
      <c r="AIR431" s="158"/>
      <c r="AIS431" s="158"/>
      <c r="AIT431" s="158"/>
      <c r="AIU431" s="158"/>
      <c r="AIV431" s="158"/>
      <c r="AIW431" s="158"/>
      <c r="AIX431" s="158"/>
      <c r="AIY431" s="158"/>
      <c r="AIZ431" s="158"/>
      <c r="AJA431" s="158"/>
      <c r="AJB431" s="158"/>
      <c r="AJC431" s="158"/>
      <c r="AJD431" s="158"/>
      <c r="AJE431" s="158"/>
      <c r="AJF431" s="158"/>
      <c r="AJG431" s="158"/>
      <c r="AJH431" s="158"/>
      <c r="AJI431" s="158"/>
      <c r="AJJ431" s="158"/>
      <c r="AJK431" s="158"/>
      <c r="AJL431" s="158"/>
      <c r="AJM431" s="158"/>
      <c r="AJN431" s="158"/>
      <c r="AJO431" s="158"/>
      <c r="AJP431" s="158"/>
      <c r="AJQ431" s="158"/>
      <c r="AJR431" s="158"/>
      <c r="AJS431" s="158"/>
      <c r="AJT431" s="158"/>
      <c r="AJU431" s="158"/>
      <c r="AJV431" s="158"/>
      <c r="AJW431" s="158"/>
      <c r="AJX431" s="158"/>
      <c r="AJY431" s="158"/>
      <c r="AJZ431" s="158"/>
      <c r="AKA431" s="158"/>
      <c r="AKB431" s="158"/>
      <c r="AKC431" s="158"/>
      <c r="AKD431" s="158"/>
      <c r="AKE431" s="158"/>
      <c r="AKF431" s="158"/>
      <c r="AKG431" s="158"/>
      <c r="AKH431" s="158"/>
      <c r="AKI431" s="158"/>
      <c r="AKJ431" s="158"/>
      <c r="AKK431" s="158"/>
      <c r="AKL431" s="158"/>
      <c r="AKM431" s="158"/>
      <c r="AKN431" s="158"/>
      <c r="AKO431" s="158"/>
      <c r="AKP431" s="158"/>
      <c r="AKQ431" s="158"/>
      <c r="AKR431" s="158"/>
      <c r="AKS431" s="158"/>
      <c r="AKT431" s="158"/>
      <c r="AKU431" s="158"/>
      <c r="AKV431" s="158"/>
      <c r="AKW431" s="158"/>
      <c r="AKX431" s="158"/>
      <c r="AKY431" s="158"/>
      <c r="AKZ431" s="158"/>
      <c r="ALA431" s="158"/>
      <c r="ALB431" s="158"/>
      <c r="ALC431" s="158"/>
      <c r="ALD431" s="158"/>
      <c r="ALE431" s="158"/>
      <c r="ALF431" s="158"/>
      <c r="ALG431" s="158"/>
      <c r="ALH431" s="158"/>
      <c r="ALI431" s="158"/>
      <c r="ALJ431" s="158"/>
      <c r="ALK431" s="158"/>
      <c r="ALL431" s="158"/>
      <c r="ALM431" s="158"/>
      <c r="ALN431" s="158"/>
      <c r="ALO431" s="158"/>
    </row>
    <row r="432" customFormat="false" ht="48.5" hidden="false" customHeight="false" outlineLevel="0" collapsed="false">
      <c r="B432" s="86"/>
      <c r="C432" s="34" t="s">
        <v>188</v>
      </c>
      <c r="D432" s="30" t="n">
        <v>925</v>
      </c>
      <c r="E432" s="138" t="s">
        <v>56</v>
      </c>
      <c r="F432" s="138" t="s">
        <v>18</v>
      </c>
      <c r="G432" s="79" t="s">
        <v>189</v>
      </c>
      <c r="H432" s="83"/>
      <c r="I432" s="141" t="n">
        <f aca="false">SUM(J432:P432)</f>
        <v>13774300</v>
      </c>
      <c r="J432" s="141" t="n">
        <f aca="false">J433</f>
        <v>13774300</v>
      </c>
      <c r="K432" s="74" t="n">
        <v>0</v>
      </c>
      <c r="L432" s="74" t="n">
        <f aca="false">L433</f>
        <v>0</v>
      </c>
      <c r="M432" s="74" t="n">
        <f aca="false">M433</f>
        <v>0</v>
      </c>
      <c r="N432" s="74" t="n">
        <f aca="false">N433</f>
        <v>0</v>
      </c>
      <c r="O432" s="141" t="n">
        <f aca="false">O433</f>
        <v>0</v>
      </c>
      <c r="P432" s="142" t="n">
        <f aca="false">P433</f>
        <v>0</v>
      </c>
    </row>
    <row r="433" customFormat="false" ht="32.8" hidden="false" customHeight="false" outlineLevel="0" collapsed="false">
      <c r="B433" s="86"/>
      <c r="C433" s="30" t="s">
        <v>146</v>
      </c>
      <c r="D433" s="30" t="n">
        <v>925</v>
      </c>
      <c r="E433" s="138" t="s">
        <v>56</v>
      </c>
      <c r="F433" s="138" t="s">
        <v>18</v>
      </c>
      <c r="G433" s="79" t="s">
        <v>189</v>
      </c>
      <c r="H433" s="83" t="n">
        <v>600</v>
      </c>
      <c r="I433" s="141" t="n">
        <f aca="false">SUM(J433:P433)</f>
        <v>13774300</v>
      </c>
      <c r="J433" s="141" t="n">
        <v>13774300</v>
      </c>
      <c r="K433" s="74" t="n">
        <v>0</v>
      </c>
      <c r="L433" s="74"/>
      <c r="M433" s="74"/>
      <c r="N433" s="74"/>
      <c r="O433" s="141"/>
      <c r="P433" s="142"/>
    </row>
    <row r="434" customFormat="false" ht="95.5" hidden="false" customHeight="false" outlineLevel="0" collapsed="false">
      <c r="B434" s="86"/>
      <c r="C434" s="30" t="s">
        <v>184</v>
      </c>
      <c r="D434" s="30" t="n">
        <v>925</v>
      </c>
      <c r="E434" s="138" t="s">
        <v>56</v>
      </c>
      <c r="F434" s="138" t="s">
        <v>18</v>
      </c>
      <c r="G434" s="79" t="s">
        <v>190</v>
      </c>
      <c r="H434" s="83"/>
      <c r="I434" s="141" t="n">
        <f aca="false">SUM(J434:P434)</f>
        <v>15838700</v>
      </c>
      <c r="J434" s="141" t="n">
        <v>0</v>
      </c>
      <c r="K434" s="74" t="n">
        <f aca="false">K435</f>
        <v>15838700</v>
      </c>
      <c r="L434" s="74" t="n">
        <f aca="false">L435</f>
        <v>0</v>
      </c>
      <c r="M434" s="74" t="n">
        <f aca="false">M435</f>
        <v>0</v>
      </c>
      <c r="N434" s="74" t="n">
        <f aca="false">N435</f>
        <v>0</v>
      </c>
      <c r="O434" s="141" t="n">
        <f aca="false">O435</f>
        <v>0</v>
      </c>
      <c r="P434" s="142" t="n">
        <f aca="false">P435</f>
        <v>0</v>
      </c>
    </row>
    <row r="435" customFormat="false" ht="32.8" hidden="false" customHeight="false" outlineLevel="0" collapsed="false">
      <c r="B435" s="86"/>
      <c r="C435" s="30" t="s">
        <v>146</v>
      </c>
      <c r="D435" s="30" t="n">
        <v>925</v>
      </c>
      <c r="E435" s="138" t="s">
        <v>56</v>
      </c>
      <c r="F435" s="138" t="s">
        <v>18</v>
      </c>
      <c r="G435" s="79" t="s">
        <v>190</v>
      </c>
      <c r="H435" s="83" t="n">
        <v>600</v>
      </c>
      <c r="I435" s="141" t="n">
        <f aca="false">SUM(J435:P435)</f>
        <v>15838700</v>
      </c>
      <c r="J435" s="141" t="n">
        <v>0</v>
      </c>
      <c r="K435" s="74" t="n">
        <v>15838700</v>
      </c>
      <c r="L435" s="74"/>
      <c r="M435" s="74"/>
      <c r="N435" s="74"/>
      <c r="O435" s="141"/>
      <c r="P435" s="142"/>
    </row>
    <row r="436" customFormat="false" ht="48.5" hidden="false" customHeight="false" outlineLevel="0" collapsed="false">
      <c r="B436" s="86"/>
      <c r="C436" s="30" t="s">
        <v>188</v>
      </c>
      <c r="D436" s="30" t="n">
        <v>925</v>
      </c>
      <c r="E436" s="138" t="s">
        <v>56</v>
      </c>
      <c r="F436" s="138" t="s">
        <v>18</v>
      </c>
      <c r="G436" s="79" t="s">
        <v>191</v>
      </c>
      <c r="H436" s="83"/>
      <c r="I436" s="141" t="n">
        <f aca="false">SUM(J436:P436)</f>
        <v>2371800</v>
      </c>
      <c r="J436" s="141" t="n">
        <v>0</v>
      </c>
      <c r="K436" s="74" t="n">
        <f aca="false">K437</f>
        <v>871800</v>
      </c>
      <c r="L436" s="74" t="n">
        <f aca="false">L437</f>
        <v>0</v>
      </c>
      <c r="M436" s="74" t="n">
        <f aca="false">M437</f>
        <v>0</v>
      </c>
      <c r="N436" s="74" t="n">
        <f aca="false">N437</f>
        <v>0</v>
      </c>
      <c r="O436" s="141" t="n">
        <f aca="false">O437</f>
        <v>1500000</v>
      </c>
      <c r="P436" s="142" t="n">
        <f aca="false">P437</f>
        <v>0</v>
      </c>
    </row>
    <row r="437" customFormat="false" ht="32.8" hidden="false" customHeight="false" outlineLevel="0" collapsed="false">
      <c r="B437" s="86"/>
      <c r="C437" s="30" t="s">
        <v>146</v>
      </c>
      <c r="D437" s="30" t="n">
        <v>925</v>
      </c>
      <c r="E437" s="138" t="s">
        <v>56</v>
      </c>
      <c r="F437" s="138" t="s">
        <v>18</v>
      </c>
      <c r="G437" s="79" t="s">
        <v>191</v>
      </c>
      <c r="H437" s="83" t="n">
        <v>600</v>
      </c>
      <c r="I437" s="141" t="n">
        <f aca="false">SUM(J437:P437)</f>
        <v>2371800</v>
      </c>
      <c r="J437" s="141" t="n">
        <v>0</v>
      </c>
      <c r="K437" s="74" t="n">
        <v>871800</v>
      </c>
      <c r="L437" s="74"/>
      <c r="M437" s="74"/>
      <c r="N437" s="74"/>
      <c r="O437" s="141" t="n">
        <v>1500000</v>
      </c>
      <c r="P437" s="142"/>
    </row>
    <row r="438" customFormat="false" ht="17.6" hidden="false" customHeight="false" outlineLevel="0" collapsed="false">
      <c r="B438" s="86"/>
      <c r="C438" s="34" t="s">
        <v>192</v>
      </c>
      <c r="D438" s="30" t="n">
        <v>925</v>
      </c>
      <c r="E438" s="138" t="s">
        <v>56</v>
      </c>
      <c r="F438" s="138" t="s">
        <v>18</v>
      </c>
      <c r="G438" s="79" t="s">
        <v>193</v>
      </c>
      <c r="H438" s="77"/>
      <c r="I438" s="141" t="n">
        <f aca="false">SUM(J438:P438)</f>
        <v>107827600</v>
      </c>
      <c r="J438" s="141" t="n">
        <f aca="false">J439+J441</f>
        <v>107486600</v>
      </c>
      <c r="K438" s="74" t="n">
        <v>0</v>
      </c>
      <c r="L438" s="74" t="n">
        <f aca="false">L439+L441</f>
        <v>0</v>
      </c>
      <c r="M438" s="74" t="n">
        <f aca="false">M439+M441</f>
        <v>341000</v>
      </c>
      <c r="N438" s="74" t="n">
        <f aca="false">N439+N441</f>
        <v>0</v>
      </c>
      <c r="O438" s="141" t="n">
        <f aca="false">O439+O441</f>
        <v>0</v>
      </c>
      <c r="P438" s="142" t="n">
        <f aca="false">P439+P441</f>
        <v>0</v>
      </c>
    </row>
    <row r="439" customFormat="false" ht="64.15" hidden="false" customHeight="false" outlineLevel="0" collapsed="false">
      <c r="B439" s="86"/>
      <c r="C439" s="30" t="s">
        <v>196</v>
      </c>
      <c r="D439" s="30" t="n">
        <v>925</v>
      </c>
      <c r="E439" s="138" t="s">
        <v>56</v>
      </c>
      <c r="F439" s="138" t="s">
        <v>18</v>
      </c>
      <c r="G439" s="79" t="s">
        <v>197</v>
      </c>
      <c r="H439" s="83"/>
      <c r="I439" s="141" t="n">
        <f aca="false">SUM(J439:P439)</f>
        <v>7784000</v>
      </c>
      <c r="J439" s="141" t="n">
        <f aca="false">J440</f>
        <v>8133600</v>
      </c>
      <c r="K439" s="74" t="n">
        <v>0</v>
      </c>
      <c r="L439" s="74" t="n">
        <f aca="false">L440</f>
        <v>0</v>
      </c>
      <c r="M439" s="74" t="n">
        <f aca="false">M440</f>
        <v>-349600</v>
      </c>
      <c r="N439" s="74" t="n">
        <f aca="false">N440</f>
        <v>0</v>
      </c>
      <c r="O439" s="141" t="n">
        <f aca="false">O440</f>
        <v>0</v>
      </c>
      <c r="P439" s="142" t="n">
        <f aca="false">P440</f>
        <v>0</v>
      </c>
    </row>
    <row r="440" customFormat="false" ht="32.8" hidden="false" customHeight="false" outlineLevel="0" collapsed="false">
      <c r="B440" s="86"/>
      <c r="C440" s="30" t="s">
        <v>146</v>
      </c>
      <c r="D440" s="30" t="n">
        <v>925</v>
      </c>
      <c r="E440" s="138" t="s">
        <v>56</v>
      </c>
      <c r="F440" s="138" t="s">
        <v>18</v>
      </c>
      <c r="G440" s="79" t="s">
        <v>197</v>
      </c>
      <c r="H440" s="83" t="n">
        <v>600</v>
      </c>
      <c r="I440" s="141" t="n">
        <f aca="false">SUM(J440:P440)</f>
        <v>7784000</v>
      </c>
      <c r="J440" s="141" t="n">
        <v>8133600</v>
      </c>
      <c r="K440" s="74" t="n">
        <v>0</v>
      </c>
      <c r="L440" s="74" t="n">
        <v>0</v>
      </c>
      <c r="M440" s="74" t="n">
        <v>-349600</v>
      </c>
      <c r="N440" s="74" t="n">
        <v>0</v>
      </c>
      <c r="O440" s="141" t="n">
        <v>0</v>
      </c>
      <c r="P440" s="142" t="n">
        <v>0</v>
      </c>
    </row>
    <row r="441" customFormat="false" ht="158.2" hidden="false" customHeight="false" outlineLevel="0" collapsed="false">
      <c r="B441" s="86"/>
      <c r="C441" s="30" t="s">
        <v>186</v>
      </c>
      <c r="D441" s="30" t="n">
        <v>925</v>
      </c>
      <c r="E441" s="138" t="s">
        <v>56</v>
      </c>
      <c r="F441" s="138" t="s">
        <v>18</v>
      </c>
      <c r="G441" s="79" t="s">
        <v>198</v>
      </c>
      <c r="H441" s="83"/>
      <c r="I441" s="141" t="n">
        <f aca="false">SUM(J441:P441)</f>
        <v>100043600</v>
      </c>
      <c r="J441" s="141" t="n">
        <f aca="false">J442</f>
        <v>99353000</v>
      </c>
      <c r="K441" s="74" t="n">
        <v>0</v>
      </c>
      <c r="L441" s="74" t="n">
        <f aca="false">L442</f>
        <v>0</v>
      </c>
      <c r="M441" s="74" t="n">
        <f aca="false">M442</f>
        <v>690600</v>
      </c>
      <c r="N441" s="74" t="n">
        <f aca="false">N442</f>
        <v>0</v>
      </c>
      <c r="O441" s="141" t="n">
        <f aca="false">O442</f>
        <v>0</v>
      </c>
      <c r="P441" s="142" t="n">
        <f aca="false">P442</f>
        <v>0</v>
      </c>
    </row>
    <row r="442" customFormat="false" ht="32.8" hidden="false" customHeight="false" outlineLevel="0" collapsed="false">
      <c r="B442" s="86"/>
      <c r="C442" s="30" t="s">
        <v>146</v>
      </c>
      <c r="D442" s="30" t="n">
        <v>925</v>
      </c>
      <c r="E442" s="138" t="s">
        <v>56</v>
      </c>
      <c r="F442" s="138" t="s">
        <v>18</v>
      </c>
      <c r="G442" s="79" t="s">
        <v>198</v>
      </c>
      <c r="H442" s="83" t="n">
        <v>600</v>
      </c>
      <c r="I442" s="141" t="n">
        <f aca="false">SUM(J442:P442)</f>
        <v>100043600</v>
      </c>
      <c r="J442" s="141" t="n">
        <v>99353000</v>
      </c>
      <c r="K442" s="74" t="n">
        <v>0</v>
      </c>
      <c r="L442" s="74" t="n">
        <v>0</v>
      </c>
      <c r="M442" s="74" t="n">
        <v>690600</v>
      </c>
      <c r="N442" s="74" t="n">
        <v>0</v>
      </c>
      <c r="O442" s="141" t="n">
        <v>0</v>
      </c>
      <c r="P442" s="142" t="n">
        <v>0</v>
      </c>
    </row>
    <row r="443" customFormat="false" ht="48.5" hidden="false" customHeight="false" outlineLevel="0" collapsed="false">
      <c r="B443" s="86"/>
      <c r="C443" s="30" t="s">
        <v>249</v>
      </c>
      <c r="D443" s="30" t="n">
        <v>925</v>
      </c>
      <c r="E443" s="138" t="s">
        <v>56</v>
      </c>
      <c r="F443" s="138" t="s">
        <v>18</v>
      </c>
      <c r="G443" s="79" t="n">
        <v>6500000000</v>
      </c>
      <c r="H443" s="83"/>
      <c r="I443" s="141" t="n">
        <f aca="false">SUM(J443:P443)</f>
        <v>4390977.52</v>
      </c>
      <c r="J443" s="141" t="n">
        <f aca="false">J444</f>
        <v>14173909.68</v>
      </c>
      <c r="K443" s="74" t="n">
        <f aca="false">K444</f>
        <v>-12978309.68</v>
      </c>
      <c r="L443" s="74" t="n">
        <f aca="false">L444</f>
        <v>0</v>
      </c>
      <c r="M443" s="74" t="n">
        <f aca="false">M444</f>
        <v>3195377.52</v>
      </c>
      <c r="N443" s="74" t="n">
        <f aca="false">N444</f>
        <v>0</v>
      </c>
      <c r="O443" s="141" t="n">
        <f aca="false">O444</f>
        <v>0</v>
      </c>
      <c r="P443" s="142" t="n">
        <f aca="false">P444</f>
        <v>0</v>
      </c>
    </row>
    <row r="444" customFormat="false" ht="17.6" hidden="false" customHeight="false" outlineLevel="0" collapsed="false">
      <c r="B444" s="86"/>
      <c r="C444" s="30" t="s">
        <v>268</v>
      </c>
      <c r="D444" s="30" t="n">
        <v>925</v>
      </c>
      <c r="E444" s="138" t="s">
        <v>56</v>
      </c>
      <c r="F444" s="138" t="s">
        <v>18</v>
      </c>
      <c r="G444" s="79" t="n">
        <v>6570000000</v>
      </c>
      <c r="H444" s="83"/>
      <c r="I444" s="141" t="n">
        <f aca="false">SUM(J444:P444)</f>
        <v>4390977.52</v>
      </c>
      <c r="J444" s="141" t="n">
        <f aca="false">J445+J447</f>
        <v>14173909.68</v>
      </c>
      <c r="K444" s="74" t="n">
        <f aca="false">K445+K447</f>
        <v>-12978309.68</v>
      </c>
      <c r="L444" s="74" t="n">
        <f aca="false">L445</f>
        <v>0</v>
      </c>
      <c r="M444" s="74" t="n">
        <f aca="false">M445+M447</f>
        <v>3195377.52</v>
      </c>
      <c r="N444" s="74" t="n">
        <f aca="false">N445</f>
        <v>0</v>
      </c>
      <c r="O444" s="141" t="n">
        <f aca="false">O445</f>
        <v>0</v>
      </c>
      <c r="P444" s="142" t="n">
        <f aca="false">P445</f>
        <v>0</v>
      </c>
    </row>
    <row r="445" customFormat="false" ht="17.6" hidden="false" customHeight="false" outlineLevel="0" collapsed="false">
      <c r="B445" s="86"/>
      <c r="C445" s="30" t="s">
        <v>271</v>
      </c>
      <c r="D445" s="30" t="n">
        <v>925</v>
      </c>
      <c r="E445" s="138" t="s">
        <v>56</v>
      </c>
      <c r="F445" s="138" t="s">
        <v>18</v>
      </c>
      <c r="G445" s="79" t="n">
        <v>6570010980</v>
      </c>
      <c r="H445" s="83"/>
      <c r="I445" s="141" t="n">
        <f aca="false">SUM(J445:P445)</f>
        <v>1169400</v>
      </c>
      <c r="J445" s="141" t="n">
        <f aca="false">J446</f>
        <v>14126191.33</v>
      </c>
      <c r="K445" s="74" t="n">
        <f aca="false">K446</f>
        <v>-12956791.33</v>
      </c>
      <c r="L445" s="74" t="n">
        <f aca="false">L446+L447</f>
        <v>0</v>
      </c>
      <c r="M445" s="74" t="n">
        <f aca="false">M446</f>
        <v>0</v>
      </c>
      <c r="N445" s="74" t="n">
        <f aca="false">N446+N447</f>
        <v>0</v>
      </c>
      <c r="O445" s="141" t="n">
        <f aca="false">O446+O447</f>
        <v>0</v>
      </c>
      <c r="P445" s="142" t="n">
        <f aca="false">P446+P447</f>
        <v>0</v>
      </c>
    </row>
    <row r="446" customFormat="false" ht="32.8" hidden="false" customHeight="false" outlineLevel="0" collapsed="false">
      <c r="B446" s="86"/>
      <c r="C446" s="30" t="s">
        <v>258</v>
      </c>
      <c r="D446" s="30" t="n">
        <v>925</v>
      </c>
      <c r="E446" s="138" t="s">
        <v>56</v>
      </c>
      <c r="F446" s="138" t="s">
        <v>18</v>
      </c>
      <c r="G446" s="79" t="n">
        <v>6570010980</v>
      </c>
      <c r="H446" s="83" t="n">
        <v>400</v>
      </c>
      <c r="I446" s="141" t="n">
        <f aca="false">SUM(J446:P446)</f>
        <v>1169400</v>
      </c>
      <c r="J446" s="141" t="n">
        <v>14126191.33</v>
      </c>
      <c r="K446" s="74" t="n">
        <v>-12956791.33</v>
      </c>
      <c r="L446" s="74" t="n">
        <f aca="false">L447</f>
        <v>0</v>
      </c>
      <c r="M446" s="74"/>
      <c r="N446" s="74" t="n">
        <f aca="false">N447</f>
        <v>0</v>
      </c>
      <c r="O446" s="141" t="n">
        <f aca="false">O447</f>
        <v>0</v>
      </c>
      <c r="P446" s="142" t="n">
        <f aca="false">P447</f>
        <v>0</v>
      </c>
    </row>
    <row r="447" customFormat="false" ht="68" hidden="false" customHeight="true" outlineLevel="0" collapsed="false">
      <c r="B447" s="86"/>
      <c r="C447" s="30" t="s">
        <v>272</v>
      </c>
      <c r="D447" s="30" t="n">
        <v>925</v>
      </c>
      <c r="E447" s="138" t="s">
        <v>56</v>
      </c>
      <c r="F447" s="138" t="s">
        <v>18</v>
      </c>
      <c r="G447" s="79" t="n">
        <v>6570011080</v>
      </c>
      <c r="H447" s="83"/>
      <c r="I447" s="141" t="n">
        <f aca="false">SUM(J447:P447)</f>
        <v>3221577.52</v>
      </c>
      <c r="J447" s="141" t="n">
        <f aca="false">J448</f>
        <v>47718.35</v>
      </c>
      <c r="K447" s="74" t="n">
        <f aca="false">K448</f>
        <v>-21518.35</v>
      </c>
      <c r="L447" s="74" t="n">
        <f aca="false">L448</f>
        <v>0</v>
      </c>
      <c r="M447" s="74" t="n">
        <f aca="false">M448</f>
        <v>3195377.52</v>
      </c>
      <c r="N447" s="74" t="n">
        <f aca="false">N448</f>
        <v>0</v>
      </c>
      <c r="O447" s="141" t="n">
        <f aca="false">O448</f>
        <v>0</v>
      </c>
      <c r="P447" s="142" t="n">
        <f aca="false">P448</f>
        <v>0</v>
      </c>
    </row>
    <row r="448" customFormat="false" ht="32.8" hidden="false" customHeight="false" outlineLevel="0" collapsed="false">
      <c r="B448" s="86"/>
      <c r="C448" s="30" t="s">
        <v>258</v>
      </c>
      <c r="D448" s="30" t="n">
        <v>925</v>
      </c>
      <c r="E448" s="138" t="s">
        <v>56</v>
      </c>
      <c r="F448" s="138" t="s">
        <v>18</v>
      </c>
      <c r="G448" s="79" t="n">
        <v>6570011080</v>
      </c>
      <c r="H448" s="83" t="n">
        <v>400</v>
      </c>
      <c r="I448" s="141" t="n">
        <f aca="false">SUM(J448:P448)</f>
        <v>3221577.52</v>
      </c>
      <c r="J448" s="141" t="n">
        <v>47718.35</v>
      </c>
      <c r="K448" s="74" t="n">
        <v>-21518.35</v>
      </c>
      <c r="L448" s="74"/>
      <c r="M448" s="74" t="n">
        <v>3195377.52</v>
      </c>
      <c r="N448" s="74"/>
      <c r="O448" s="141"/>
      <c r="P448" s="142"/>
    </row>
    <row r="449" s="159" customFormat="true" ht="32.8" hidden="true" customHeight="false" outlineLevel="0" collapsed="false">
      <c r="A449" s="147"/>
      <c r="B449" s="148"/>
      <c r="C449" s="149" t="s">
        <v>337</v>
      </c>
      <c r="D449" s="149" t="n">
        <v>925</v>
      </c>
      <c r="E449" s="151" t="s">
        <v>56</v>
      </c>
      <c r="F449" s="151" t="s">
        <v>18</v>
      </c>
      <c r="G449" s="152" t="n">
        <v>9900000000</v>
      </c>
      <c r="H449" s="162"/>
      <c r="I449" s="154" t="n">
        <f aca="false">SUM(J449:P449)</f>
        <v>0</v>
      </c>
      <c r="J449" s="154" t="n">
        <f aca="false">J450</f>
        <v>500000</v>
      </c>
      <c r="K449" s="155" t="n">
        <f aca="false">K450</f>
        <v>-500000</v>
      </c>
      <c r="L449" s="155" t="n">
        <f aca="false">L450</f>
        <v>0</v>
      </c>
      <c r="M449" s="155" t="n">
        <f aca="false">M450</f>
        <v>0</v>
      </c>
      <c r="N449" s="155" t="n">
        <f aca="false">N450</f>
        <v>0</v>
      </c>
      <c r="O449" s="155"/>
      <c r="P449" s="156" t="n">
        <f aca="false">P450</f>
        <v>0</v>
      </c>
      <c r="Q449" s="157"/>
      <c r="R449" s="157"/>
      <c r="S449" s="157"/>
      <c r="T449" s="157"/>
      <c r="U449" s="157"/>
      <c r="V449" s="157"/>
      <c r="W449" s="157"/>
      <c r="X449" s="157"/>
      <c r="Y449" s="157"/>
      <c r="Z449" s="157"/>
      <c r="AA449" s="157"/>
      <c r="AB449" s="157"/>
      <c r="AC449" s="157"/>
      <c r="AD449" s="157"/>
      <c r="AE449" s="157"/>
      <c r="AF449" s="157"/>
      <c r="AG449" s="157"/>
      <c r="AH449" s="157"/>
      <c r="AI449" s="157"/>
      <c r="AJ449" s="157"/>
      <c r="AK449" s="157"/>
      <c r="AL449" s="157"/>
      <c r="AM449" s="157"/>
      <c r="AN449" s="157"/>
      <c r="AO449" s="157"/>
      <c r="AP449" s="157"/>
      <c r="AQ449" s="157"/>
      <c r="AR449" s="157"/>
      <c r="AS449" s="157"/>
      <c r="AT449" s="157"/>
      <c r="AU449" s="157"/>
      <c r="AV449" s="157"/>
      <c r="AW449" s="157"/>
      <c r="AX449" s="157"/>
      <c r="AY449" s="157"/>
      <c r="AZ449" s="157"/>
      <c r="BA449" s="157"/>
      <c r="BB449" s="157"/>
      <c r="BC449" s="157"/>
      <c r="BD449" s="157"/>
      <c r="BE449" s="157"/>
      <c r="BF449" s="157"/>
      <c r="BG449" s="157"/>
      <c r="BH449" s="157"/>
      <c r="BI449" s="157"/>
      <c r="BJ449" s="157"/>
      <c r="BK449" s="157"/>
      <c r="BL449" s="157"/>
      <c r="BM449" s="157"/>
      <c r="BN449" s="157"/>
      <c r="BO449" s="157"/>
      <c r="BP449" s="157"/>
      <c r="BQ449" s="157"/>
      <c r="BR449" s="157"/>
      <c r="BS449" s="157"/>
      <c r="BT449" s="157"/>
      <c r="BU449" s="157"/>
      <c r="BV449" s="157"/>
      <c r="BW449" s="157"/>
      <c r="BX449" s="157"/>
      <c r="BY449" s="157"/>
      <c r="BZ449" s="157"/>
      <c r="CA449" s="157"/>
      <c r="CB449" s="157"/>
      <c r="CC449" s="157"/>
      <c r="CD449" s="157"/>
      <c r="CE449" s="157"/>
      <c r="CF449" s="157"/>
      <c r="CG449" s="157"/>
      <c r="CH449" s="157"/>
      <c r="CI449" s="157"/>
      <c r="CJ449" s="157"/>
      <c r="CK449" s="157"/>
      <c r="CL449" s="157"/>
      <c r="CM449" s="157"/>
      <c r="CN449" s="157"/>
      <c r="CO449" s="157"/>
      <c r="CP449" s="157"/>
      <c r="CQ449" s="157"/>
      <c r="CR449" s="157"/>
      <c r="CS449" s="157"/>
      <c r="CT449" s="157"/>
      <c r="CU449" s="157"/>
      <c r="CV449" s="157"/>
      <c r="CW449" s="157"/>
      <c r="CX449" s="157"/>
      <c r="CY449" s="157"/>
      <c r="CZ449" s="157"/>
      <c r="DA449" s="157"/>
      <c r="DB449" s="157"/>
      <c r="DC449" s="157"/>
      <c r="DD449" s="157"/>
      <c r="DE449" s="157"/>
      <c r="DF449" s="157"/>
      <c r="DG449" s="157"/>
      <c r="DH449" s="157"/>
      <c r="DI449" s="157"/>
      <c r="DJ449" s="157"/>
      <c r="DK449" s="157"/>
      <c r="DL449" s="157"/>
      <c r="DM449" s="157"/>
      <c r="DN449" s="157"/>
      <c r="DO449" s="157"/>
      <c r="DP449" s="157"/>
      <c r="DQ449" s="157"/>
      <c r="DR449" s="157"/>
      <c r="DS449" s="157"/>
      <c r="DT449" s="157"/>
      <c r="DU449" s="157"/>
      <c r="DV449" s="157"/>
      <c r="DW449" s="157"/>
      <c r="DX449" s="157"/>
      <c r="DY449" s="157"/>
      <c r="DZ449" s="157"/>
      <c r="EA449" s="157"/>
      <c r="EB449" s="157"/>
      <c r="EC449" s="157"/>
      <c r="ED449" s="157"/>
      <c r="EE449" s="157"/>
      <c r="EF449" s="157"/>
      <c r="EG449" s="157"/>
      <c r="EH449" s="157"/>
      <c r="EI449" s="157"/>
      <c r="EJ449" s="157"/>
      <c r="EK449" s="157"/>
      <c r="EL449" s="157"/>
      <c r="EM449" s="157"/>
      <c r="EN449" s="157"/>
      <c r="EO449" s="157"/>
      <c r="EP449" s="157"/>
      <c r="EQ449" s="157"/>
      <c r="ER449" s="157"/>
      <c r="ES449" s="157"/>
      <c r="ET449" s="157"/>
      <c r="EU449" s="157"/>
      <c r="EV449" s="157"/>
      <c r="EW449" s="157"/>
      <c r="EX449" s="157"/>
      <c r="EY449" s="157"/>
      <c r="EZ449" s="157"/>
      <c r="FA449" s="157"/>
      <c r="FB449" s="157"/>
      <c r="FC449" s="157"/>
      <c r="FD449" s="157"/>
      <c r="FE449" s="157"/>
      <c r="FF449" s="157"/>
      <c r="FG449" s="157"/>
      <c r="FH449" s="157"/>
      <c r="FI449" s="157"/>
      <c r="FJ449" s="157"/>
      <c r="FK449" s="157"/>
      <c r="FL449" s="157"/>
      <c r="FM449" s="157"/>
      <c r="FN449" s="157"/>
      <c r="FO449" s="157"/>
      <c r="FP449" s="157"/>
      <c r="FQ449" s="157"/>
      <c r="FR449" s="157"/>
      <c r="FS449" s="157"/>
      <c r="FT449" s="157"/>
      <c r="FU449" s="157"/>
      <c r="FV449" s="157"/>
      <c r="FW449" s="157"/>
      <c r="FX449" s="157"/>
      <c r="FY449" s="157"/>
      <c r="FZ449" s="157"/>
      <c r="GA449" s="157"/>
      <c r="GB449" s="157"/>
      <c r="GC449" s="157"/>
      <c r="GD449" s="157"/>
      <c r="GE449" s="157"/>
      <c r="GF449" s="157"/>
      <c r="GG449" s="157"/>
      <c r="GH449" s="157"/>
      <c r="GI449" s="157"/>
      <c r="GJ449" s="157"/>
      <c r="GK449" s="157"/>
      <c r="GL449" s="157"/>
      <c r="GM449" s="157"/>
      <c r="GN449" s="157"/>
      <c r="GO449" s="157"/>
      <c r="GP449" s="157"/>
      <c r="GQ449" s="157"/>
      <c r="GR449" s="157"/>
      <c r="GS449" s="157"/>
      <c r="GT449" s="157"/>
      <c r="GU449" s="157"/>
      <c r="GV449" s="157"/>
      <c r="GW449" s="157"/>
      <c r="GX449" s="157"/>
      <c r="GY449" s="157"/>
      <c r="GZ449" s="157"/>
      <c r="HA449" s="157"/>
      <c r="HB449" s="157"/>
      <c r="HC449" s="157"/>
      <c r="HD449" s="157"/>
      <c r="HE449" s="157"/>
      <c r="HF449" s="157"/>
      <c r="HG449" s="157"/>
      <c r="HH449" s="157"/>
      <c r="HI449" s="157"/>
      <c r="HJ449" s="157"/>
      <c r="HK449" s="157"/>
      <c r="HL449" s="157"/>
      <c r="HM449" s="157"/>
      <c r="HN449" s="157"/>
      <c r="HO449" s="157"/>
      <c r="HP449" s="157"/>
      <c r="HQ449" s="157"/>
      <c r="HR449" s="157"/>
      <c r="HS449" s="157"/>
      <c r="HT449" s="157"/>
      <c r="HU449" s="157"/>
      <c r="HV449" s="157"/>
      <c r="HW449" s="157"/>
      <c r="HX449" s="157"/>
      <c r="HY449" s="157"/>
      <c r="HZ449" s="157"/>
      <c r="IA449" s="157"/>
      <c r="IB449" s="157"/>
      <c r="IC449" s="157"/>
      <c r="ID449" s="158"/>
      <c r="IE449" s="158"/>
      <c r="IF449" s="158"/>
      <c r="IG449" s="158"/>
      <c r="IH449" s="158"/>
      <c r="II449" s="158"/>
      <c r="IJ449" s="158"/>
      <c r="IK449" s="158"/>
      <c r="IL449" s="158"/>
      <c r="IM449" s="158"/>
      <c r="IN449" s="158"/>
      <c r="IO449" s="158"/>
      <c r="IP449" s="158"/>
      <c r="IQ449" s="158"/>
      <c r="IR449" s="158"/>
      <c r="IS449" s="158"/>
      <c r="IT449" s="158"/>
      <c r="IU449" s="158"/>
      <c r="IV449" s="158"/>
      <c r="IW449" s="158"/>
      <c r="IX449" s="158"/>
      <c r="IY449" s="158"/>
      <c r="IZ449" s="158"/>
      <c r="JA449" s="158"/>
      <c r="JB449" s="158"/>
      <c r="JC449" s="158"/>
      <c r="JD449" s="158"/>
      <c r="JE449" s="158"/>
      <c r="JF449" s="158"/>
      <c r="JG449" s="158"/>
      <c r="JH449" s="158"/>
      <c r="JI449" s="158"/>
      <c r="JJ449" s="158"/>
      <c r="JK449" s="158"/>
      <c r="JL449" s="158"/>
      <c r="JM449" s="158"/>
      <c r="JN449" s="158"/>
      <c r="JO449" s="158"/>
      <c r="JP449" s="158"/>
      <c r="JQ449" s="158"/>
      <c r="JR449" s="158"/>
      <c r="JS449" s="158"/>
      <c r="JT449" s="158"/>
      <c r="JU449" s="158"/>
      <c r="JV449" s="158"/>
      <c r="JW449" s="158"/>
      <c r="JX449" s="158"/>
      <c r="JY449" s="158"/>
      <c r="JZ449" s="158"/>
      <c r="KA449" s="158"/>
      <c r="KB449" s="158"/>
      <c r="KC449" s="158"/>
      <c r="KD449" s="158"/>
      <c r="KE449" s="158"/>
      <c r="KF449" s="158"/>
      <c r="KG449" s="158"/>
      <c r="KH449" s="158"/>
      <c r="KI449" s="158"/>
      <c r="KJ449" s="158"/>
      <c r="KK449" s="158"/>
      <c r="KL449" s="158"/>
      <c r="KM449" s="158"/>
      <c r="KN449" s="158"/>
      <c r="KO449" s="158"/>
      <c r="KP449" s="158"/>
      <c r="KQ449" s="158"/>
      <c r="KR449" s="158"/>
      <c r="KS449" s="158"/>
      <c r="KT449" s="158"/>
      <c r="KU449" s="158"/>
      <c r="KV449" s="158"/>
      <c r="KW449" s="158"/>
      <c r="KX449" s="158"/>
      <c r="KY449" s="158"/>
      <c r="KZ449" s="158"/>
      <c r="LA449" s="158"/>
      <c r="LB449" s="158"/>
      <c r="LC449" s="158"/>
      <c r="LD449" s="158"/>
      <c r="LE449" s="158"/>
      <c r="LF449" s="158"/>
      <c r="LG449" s="158"/>
      <c r="LH449" s="158"/>
      <c r="LI449" s="158"/>
      <c r="LJ449" s="158"/>
      <c r="LK449" s="158"/>
      <c r="LL449" s="158"/>
      <c r="LM449" s="158"/>
      <c r="LN449" s="158"/>
      <c r="LO449" s="158"/>
      <c r="LP449" s="158"/>
      <c r="LQ449" s="158"/>
      <c r="LR449" s="158"/>
      <c r="LS449" s="158"/>
      <c r="LT449" s="158"/>
      <c r="LU449" s="158"/>
      <c r="LV449" s="158"/>
      <c r="LW449" s="158"/>
      <c r="LX449" s="158"/>
      <c r="LY449" s="158"/>
      <c r="LZ449" s="158"/>
      <c r="MA449" s="158"/>
      <c r="MB449" s="158"/>
      <c r="MC449" s="158"/>
      <c r="MD449" s="158"/>
      <c r="ME449" s="158"/>
      <c r="MF449" s="158"/>
      <c r="MG449" s="158"/>
      <c r="MH449" s="158"/>
      <c r="MI449" s="158"/>
      <c r="MJ449" s="158"/>
      <c r="MK449" s="158"/>
      <c r="ML449" s="158"/>
      <c r="MM449" s="158"/>
      <c r="MN449" s="158"/>
      <c r="MO449" s="158"/>
      <c r="MP449" s="158"/>
      <c r="MQ449" s="158"/>
      <c r="MR449" s="158"/>
      <c r="MS449" s="158"/>
      <c r="MT449" s="158"/>
      <c r="MU449" s="158"/>
      <c r="MV449" s="158"/>
      <c r="MW449" s="158"/>
      <c r="MX449" s="158"/>
      <c r="MY449" s="158"/>
      <c r="MZ449" s="158"/>
      <c r="NA449" s="158"/>
      <c r="NB449" s="158"/>
      <c r="NC449" s="158"/>
      <c r="ND449" s="158"/>
      <c r="NE449" s="158"/>
      <c r="NF449" s="158"/>
      <c r="NG449" s="158"/>
      <c r="NH449" s="158"/>
      <c r="NI449" s="158"/>
      <c r="NJ449" s="158"/>
      <c r="NK449" s="158"/>
      <c r="NL449" s="158"/>
      <c r="NM449" s="158"/>
      <c r="NN449" s="158"/>
      <c r="NO449" s="158"/>
      <c r="NP449" s="158"/>
      <c r="NQ449" s="158"/>
      <c r="NR449" s="158"/>
      <c r="NS449" s="158"/>
      <c r="NT449" s="158"/>
      <c r="NU449" s="158"/>
      <c r="NV449" s="158"/>
      <c r="NW449" s="158"/>
      <c r="NX449" s="158"/>
      <c r="NY449" s="158"/>
      <c r="NZ449" s="158"/>
      <c r="OA449" s="158"/>
      <c r="OB449" s="158"/>
      <c r="OC449" s="158"/>
      <c r="OD449" s="158"/>
      <c r="OE449" s="158"/>
      <c r="OF449" s="158"/>
      <c r="OG449" s="158"/>
      <c r="OH449" s="158"/>
      <c r="OI449" s="158"/>
      <c r="OJ449" s="158"/>
      <c r="OK449" s="158"/>
      <c r="OL449" s="158"/>
      <c r="OM449" s="158"/>
      <c r="ON449" s="158"/>
      <c r="OO449" s="158"/>
      <c r="OP449" s="158"/>
      <c r="OQ449" s="158"/>
      <c r="OR449" s="158"/>
      <c r="OS449" s="158"/>
      <c r="OT449" s="158"/>
      <c r="OU449" s="158"/>
      <c r="OV449" s="158"/>
      <c r="OW449" s="158"/>
      <c r="OX449" s="158"/>
      <c r="OY449" s="158"/>
      <c r="OZ449" s="158"/>
      <c r="PA449" s="158"/>
      <c r="PB449" s="158"/>
      <c r="PC449" s="158"/>
      <c r="PD449" s="158"/>
      <c r="PE449" s="158"/>
      <c r="PF449" s="158"/>
      <c r="PG449" s="158"/>
      <c r="PH449" s="158"/>
      <c r="PI449" s="158"/>
      <c r="PJ449" s="158"/>
      <c r="PK449" s="158"/>
      <c r="PL449" s="158"/>
      <c r="PM449" s="158"/>
      <c r="PN449" s="158"/>
      <c r="PO449" s="158"/>
      <c r="PP449" s="158"/>
      <c r="PQ449" s="158"/>
      <c r="PR449" s="158"/>
      <c r="PS449" s="158"/>
      <c r="PT449" s="158"/>
      <c r="PU449" s="158"/>
      <c r="PV449" s="158"/>
      <c r="PW449" s="158"/>
      <c r="PX449" s="158"/>
      <c r="PY449" s="158"/>
      <c r="PZ449" s="158"/>
      <c r="QA449" s="158"/>
      <c r="QB449" s="158"/>
      <c r="QC449" s="158"/>
      <c r="QD449" s="158"/>
      <c r="QE449" s="158"/>
      <c r="QF449" s="158"/>
      <c r="QG449" s="158"/>
      <c r="QH449" s="158"/>
      <c r="QI449" s="158"/>
      <c r="QJ449" s="158"/>
      <c r="QK449" s="158"/>
      <c r="QL449" s="158"/>
      <c r="QM449" s="158"/>
      <c r="QN449" s="158"/>
      <c r="QO449" s="158"/>
      <c r="QP449" s="158"/>
      <c r="QQ449" s="158"/>
      <c r="QR449" s="158"/>
      <c r="QS449" s="158"/>
      <c r="QT449" s="158"/>
      <c r="QU449" s="158"/>
      <c r="QV449" s="158"/>
      <c r="QW449" s="158"/>
      <c r="QX449" s="158"/>
      <c r="QY449" s="158"/>
      <c r="QZ449" s="158"/>
      <c r="RA449" s="158"/>
      <c r="RB449" s="158"/>
      <c r="RC449" s="158"/>
      <c r="RD449" s="158"/>
      <c r="RE449" s="158"/>
      <c r="RF449" s="158"/>
      <c r="RG449" s="158"/>
      <c r="RH449" s="158"/>
      <c r="RI449" s="158"/>
      <c r="RJ449" s="158"/>
      <c r="RK449" s="158"/>
      <c r="RL449" s="158"/>
      <c r="RM449" s="158"/>
      <c r="RN449" s="158"/>
      <c r="RO449" s="158"/>
      <c r="RP449" s="158"/>
      <c r="RQ449" s="158"/>
      <c r="RR449" s="158"/>
      <c r="RS449" s="158"/>
      <c r="RT449" s="158"/>
      <c r="RU449" s="158"/>
      <c r="RV449" s="158"/>
      <c r="RW449" s="158"/>
      <c r="RX449" s="158"/>
      <c r="RY449" s="158"/>
      <c r="RZ449" s="158"/>
      <c r="SA449" s="158"/>
      <c r="SB449" s="158"/>
      <c r="SC449" s="158"/>
      <c r="SD449" s="158"/>
      <c r="SE449" s="158"/>
      <c r="SF449" s="158"/>
      <c r="SG449" s="158"/>
      <c r="SH449" s="158"/>
      <c r="SI449" s="158"/>
      <c r="SJ449" s="158"/>
      <c r="SK449" s="158"/>
      <c r="SL449" s="158"/>
      <c r="SM449" s="158"/>
      <c r="SN449" s="158"/>
      <c r="SO449" s="158"/>
      <c r="SP449" s="158"/>
      <c r="SQ449" s="158"/>
      <c r="SR449" s="158"/>
      <c r="SS449" s="158"/>
      <c r="ST449" s="158"/>
      <c r="SU449" s="158"/>
      <c r="SV449" s="158"/>
      <c r="SW449" s="158"/>
      <c r="SX449" s="158"/>
      <c r="SY449" s="158"/>
      <c r="SZ449" s="158"/>
      <c r="TA449" s="158"/>
      <c r="TB449" s="158"/>
      <c r="TC449" s="158"/>
      <c r="TD449" s="158"/>
      <c r="TE449" s="158"/>
      <c r="TF449" s="158"/>
      <c r="TG449" s="158"/>
      <c r="TH449" s="158"/>
      <c r="TI449" s="158"/>
      <c r="TJ449" s="158"/>
      <c r="TK449" s="158"/>
      <c r="TL449" s="158"/>
      <c r="TM449" s="158"/>
      <c r="TN449" s="158"/>
      <c r="TO449" s="158"/>
      <c r="TP449" s="158"/>
      <c r="TQ449" s="158"/>
      <c r="TR449" s="158"/>
      <c r="TS449" s="158"/>
      <c r="TT449" s="158"/>
      <c r="TU449" s="158"/>
      <c r="TV449" s="158"/>
      <c r="TW449" s="158"/>
      <c r="TX449" s="158"/>
      <c r="TY449" s="158"/>
      <c r="TZ449" s="158"/>
      <c r="UA449" s="158"/>
      <c r="UB449" s="158"/>
      <c r="UC449" s="158"/>
      <c r="UD449" s="158"/>
      <c r="UE449" s="158"/>
      <c r="UF449" s="158"/>
      <c r="UG449" s="158"/>
      <c r="UH449" s="158"/>
      <c r="UI449" s="158"/>
      <c r="UJ449" s="158"/>
      <c r="UK449" s="158"/>
      <c r="UL449" s="158"/>
      <c r="UM449" s="158"/>
      <c r="UN449" s="158"/>
      <c r="UO449" s="158"/>
      <c r="UP449" s="158"/>
      <c r="UQ449" s="158"/>
      <c r="UR449" s="158"/>
      <c r="US449" s="158"/>
      <c r="UT449" s="158"/>
      <c r="UU449" s="158"/>
      <c r="UV449" s="158"/>
      <c r="UW449" s="158"/>
      <c r="UX449" s="158"/>
      <c r="UY449" s="158"/>
      <c r="UZ449" s="158"/>
      <c r="VA449" s="158"/>
      <c r="VB449" s="158"/>
      <c r="VC449" s="158"/>
      <c r="VD449" s="158"/>
      <c r="VE449" s="158"/>
      <c r="VF449" s="158"/>
      <c r="VG449" s="158"/>
      <c r="VH449" s="158"/>
      <c r="VI449" s="158"/>
      <c r="VJ449" s="158"/>
      <c r="VK449" s="158"/>
      <c r="VL449" s="158"/>
      <c r="VM449" s="158"/>
      <c r="VN449" s="158"/>
      <c r="VO449" s="158"/>
      <c r="VP449" s="158"/>
      <c r="VQ449" s="158"/>
      <c r="VR449" s="158"/>
      <c r="VS449" s="158"/>
      <c r="VT449" s="158"/>
      <c r="VU449" s="158"/>
      <c r="VV449" s="158"/>
      <c r="VW449" s="158"/>
      <c r="VX449" s="158"/>
      <c r="VY449" s="158"/>
      <c r="VZ449" s="158"/>
      <c r="WA449" s="158"/>
      <c r="WB449" s="158"/>
      <c r="WC449" s="158"/>
      <c r="WD449" s="158"/>
      <c r="WE449" s="158"/>
      <c r="WF449" s="158"/>
      <c r="WG449" s="158"/>
      <c r="WH449" s="158"/>
      <c r="WI449" s="158"/>
      <c r="WJ449" s="158"/>
      <c r="WK449" s="158"/>
      <c r="WL449" s="158"/>
      <c r="WM449" s="158"/>
      <c r="WN449" s="158"/>
      <c r="WO449" s="158"/>
      <c r="WP449" s="158"/>
      <c r="WQ449" s="158"/>
      <c r="WR449" s="158"/>
      <c r="WS449" s="158"/>
      <c r="WT449" s="158"/>
      <c r="WU449" s="158"/>
      <c r="WV449" s="158"/>
      <c r="WW449" s="158"/>
      <c r="WX449" s="158"/>
      <c r="WY449" s="158"/>
      <c r="WZ449" s="158"/>
      <c r="XA449" s="158"/>
      <c r="XB449" s="158"/>
      <c r="XC449" s="158"/>
      <c r="XD449" s="158"/>
      <c r="XE449" s="158"/>
      <c r="XF449" s="158"/>
      <c r="XG449" s="158"/>
      <c r="XH449" s="158"/>
      <c r="XI449" s="158"/>
      <c r="XJ449" s="158"/>
      <c r="XK449" s="158"/>
      <c r="XL449" s="158"/>
      <c r="XM449" s="158"/>
      <c r="XN449" s="158"/>
      <c r="XO449" s="158"/>
      <c r="XP449" s="158"/>
      <c r="XQ449" s="158"/>
      <c r="XR449" s="158"/>
      <c r="XS449" s="158"/>
      <c r="XT449" s="158"/>
      <c r="XU449" s="158"/>
      <c r="XV449" s="158"/>
      <c r="XW449" s="158"/>
      <c r="XX449" s="158"/>
      <c r="XY449" s="158"/>
      <c r="XZ449" s="158"/>
      <c r="YA449" s="158"/>
      <c r="YB449" s="158"/>
      <c r="YC449" s="158"/>
      <c r="YD449" s="158"/>
      <c r="YE449" s="158"/>
      <c r="YF449" s="158"/>
      <c r="YG449" s="158"/>
      <c r="YH449" s="158"/>
      <c r="YI449" s="158"/>
      <c r="YJ449" s="158"/>
      <c r="YK449" s="158"/>
      <c r="YL449" s="158"/>
      <c r="YM449" s="158"/>
      <c r="YN449" s="158"/>
      <c r="YO449" s="158"/>
      <c r="YP449" s="158"/>
      <c r="YQ449" s="158"/>
      <c r="YR449" s="158"/>
      <c r="YS449" s="158"/>
      <c r="YT449" s="158"/>
      <c r="YU449" s="158"/>
      <c r="YV449" s="158"/>
      <c r="YW449" s="158"/>
      <c r="YX449" s="158"/>
      <c r="YY449" s="158"/>
      <c r="YZ449" s="158"/>
      <c r="ZA449" s="158"/>
      <c r="ZB449" s="158"/>
      <c r="ZC449" s="158"/>
      <c r="ZD449" s="158"/>
      <c r="ZE449" s="158"/>
      <c r="ZF449" s="158"/>
      <c r="ZG449" s="158"/>
      <c r="ZH449" s="158"/>
      <c r="ZI449" s="158"/>
      <c r="ZJ449" s="158"/>
      <c r="ZK449" s="158"/>
      <c r="ZL449" s="158"/>
      <c r="ZM449" s="158"/>
      <c r="ZN449" s="158"/>
      <c r="ZO449" s="158"/>
      <c r="ZP449" s="158"/>
      <c r="ZQ449" s="158"/>
      <c r="ZR449" s="158"/>
      <c r="ZS449" s="158"/>
      <c r="ZT449" s="158"/>
      <c r="ZU449" s="158"/>
      <c r="ZV449" s="158"/>
      <c r="ZW449" s="158"/>
      <c r="ZX449" s="158"/>
      <c r="ZY449" s="158"/>
      <c r="ZZ449" s="158"/>
      <c r="AAA449" s="158"/>
      <c r="AAB449" s="158"/>
      <c r="AAC449" s="158"/>
      <c r="AAD449" s="158"/>
      <c r="AAE449" s="158"/>
      <c r="AAF449" s="158"/>
      <c r="AAG449" s="158"/>
      <c r="AAH449" s="158"/>
      <c r="AAI449" s="158"/>
      <c r="AAJ449" s="158"/>
      <c r="AAK449" s="158"/>
      <c r="AAL449" s="158"/>
      <c r="AAM449" s="158"/>
      <c r="AAN449" s="158"/>
      <c r="AAO449" s="158"/>
      <c r="AAP449" s="158"/>
      <c r="AAQ449" s="158"/>
      <c r="AAR449" s="158"/>
      <c r="AAS449" s="158"/>
      <c r="AAT449" s="158"/>
      <c r="AAU449" s="158"/>
      <c r="AAV449" s="158"/>
      <c r="AAW449" s="158"/>
      <c r="AAX449" s="158"/>
      <c r="AAY449" s="158"/>
      <c r="AAZ449" s="158"/>
      <c r="ABA449" s="158"/>
      <c r="ABB449" s="158"/>
      <c r="ABC449" s="158"/>
      <c r="ABD449" s="158"/>
      <c r="ABE449" s="158"/>
      <c r="ABF449" s="158"/>
      <c r="ABG449" s="158"/>
      <c r="ABH449" s="158"/>
      <c r="ABI449" s="158"/>
      <c r="ABJ449" s="158"/>
      <c r="ABK449" s="158"/>
      <c r="ABL449" s="158"/>
      <c r="ABM449" s="158"/>
      <c r="ABN449" s="158"/>
      <c r="ABO449" s="158"/>
      <c r="ABP449" s="158"/>
      <c r="ABQ449" s="158"/>
      <c r="ABR449" s="158"/>
      <c r="ABS449" s="158"/>
      <c r="ABT449" s="158"/>
      <c r="ABU449" s="158"/>
      <c r="ABV449" s="158"/>
      <c r="ABW449" s="158"/>
      <c r="ABX449" s="158"/>
      <c r="ABY449" s="158"/>
      <c r="ABZ449" s="158"/>
      <c r="ACA449" s="158"/>
      <c r="ACB449" s="158"/>
      <c r="ACC449" s="158"/>
      <c r="ACD449" s="158"/>
      <c r="ACE449" s="158"/>
      <c r="ACF449" s="158"/>
      <c r="ACG449" s="158"/>
      <c r="ACH449" s="158"/>
      <c r="ACI449" s="158"/>
      <c r="ACJ449" s="158"/>
      <c r="ACK449" s="158"/>
      <c r="ACL449" s="158"/>
      <c r="ACM449" s="158"/>
      <c r="ACN449" s="158"/>
      <c r="ACO449" s="158"/>
      <c r="ACP449" s="158"/>
      <c r="ACQ449" s="158"/>
      <c r="ACR449" s="158"/>
      <c r="ACS449" s="158"/>
      <c r="ACT449" s="158"/>
      <c r="ACU449" s="158"/>
      <c r="ACV449" s="158"/>
      <c r="ACW449" s="158"/>
      <c r="ACX449" s="158"/>
      <c r="ACY449" s="158"/>
      <c r="ACZ449" s="158"/>
      <c r="ADA449" s="158"/>
      <c r="ADB449" s="158"/>
      <c r="ADC449" s="158"/>
      <c r="ADD449" s="158"/>
      <c r="ADE449" s="158"/>
      <c r="ADF449" s="158"/>
      <c r="ADG449" s="158"/>
      <c r="ADH449" s="158"/>
      <c r="ADI449" s="158"/>
      <c r="ADJ449" s="158"/>
      <c r="ADK449" s="158"/>
      <c r="ADL449" s="158"/>
      <c r="ADM449" s="158"/>
      <c r="ADN449" s="158"/>
      <c r="ADO449" s="158"/>
      <c r="ADP449" s="158"/>
      <c r="ADQ449" s="158"/>
      <c r="ADR449" s="158"/>
      <c r="ADS449" s="158"/>
      <c r="ADT449" s="158"/>
      <c r="ADU449" s="158"/>
      <c r="ADV449" s="158"/>
      <c r="ADW449" s="158"/>
      <c r="ADX449" s="158"/>
      <c r="ADY449" s="158"/>
      <c r="ADZ449" s="158"/>
      <c r="AEA449" s="158"/>
      <c r="AEB449" s="158"/>
      <c r="AEC449" s="158"/>
      <c r="AED449" s="158"/>
      <c r="AEE449" s="158"/>
      <c r="AEF449" s="158"/>
      <c r="AEG449" s="158"/>
      <c r="AEH449" s="158"/>
      <c r="AEI449" s="158"/>
      <c r="AEJ449" s="158"/>
      <c r="AEK449" s="158"/>
      <c r="AEL449" s="158"/>
      <c r="AEM449" s="158"/>
      <c r="AEN449" s="158"/>
      <c r="AEO449" s="158"/>
      <c r="AEP449" s="158"/>
      <c r="AEQ449" s="158"/>
      <c r="AER449" s="158"/>
      <c r="AES449" s="158"/>
      <c r="AET449" s="158"/>
      <c r="AEU449" s="158"/>
      <c r="AEV449" s="158"/>
      <c r="AEW449" s="158"/>
      <c r="AEX449" s="158"/>
      <c r="AEY449" s="158"/>
      <c r="AEZ449" s="158"/>
      <c r="AFA449" s="158"/>
      <c r="AFB449" s="158"/>
      <c r="AFC449" s="158"/>
      <c r="AFD449" s="158"/>
      <c r="AFE449" s="158"/>
      <c r="AFF449" s="158"/>
      <c r="AFG449" s="158"/>
      <c r="AFH449" s="158"/>
      <c r="AFI449" s="158"/>
      <c r="AFJ449" s="158"/>
      <c r="AFK449" s="158"/>
      <c r="AFL449" s="158"/>
      <c r="AFM449" s="158"/>
      <c r="AFN449" s="158"/>
      <c r="AFO449" s="158"/>
      <c r="AFP449" s="158"/>
      <c r="AFQ449" s="158"/>
      <c r="AFR449" s="158"/>
      <c r="AFS449" s="158"/>
      <c r="AFT449" s="158"/>
      <c r="AFU449" s="158"/>
      <c r="AFV449" s="158"/>
      <c r="AFW449" s="158"/>
      <c r="AFX449" s="158"/>
      <c r="AFY449" s="158"/>
      <c r="AFZ449" s="158"/>
      <c r="AGA449" s="158"/>
      <c r="AGB449" s="158"/>
      <c r="AGC449" s="158"/>
      <c r="AGD449" s="158"/>
      <c r="AGE449" s="158"/>
      <c r="AGF449" s="158"/>
      <c r="AGG449" s="158"/>
      <c r="AGH449" s="158"/>
      <c r="AGI449" s="158"/>
      <c r="AGJ449" s="158"/>
      <c r="AGK449" s="158"/>
      <c r="AGL449" s="158"/>
      <c r="AGM449" s="158"/>
      <c r="AGN449" s="158"/>
      <c r="AGO449" s="158"/>
      <c r="AGP449" s="158"/>
      <c r="AGQ449" s="158"/>
      <c r="AGR449" s="158"/>
      <c r="AGS449" s="158"/>
      <c r="AGT449" s="158"/>
      <c r="AGU449" s="158"/>
      <c r="AGV449" s="158"/>
      <c r="AGW449" s="158"/>
      <c r="AGX449" s="158"/>
      <c r="AGY449" s="158"/>
      <c r="AGZ449" s="158"/>
      <c r="AHA449" s="158"/>
      <c r="AHB449" s="158"/>
      <c r="AHC449" s="158"/>
      <c r="AHD449" s="158"/>
      <c r="AHE449" s="158"/>
      <c r="AHF449" s="158"/>
      <c r="AHG449" s="158"/>
      <c r="AHH449" s="158"/>
      <c r="AHI449" s="158"/>
      <c r="AHJ449" s="158"/>
      <c r="AHK449" s="158"/>
      <c r="AHL449" s="158"/>
      <c r="AHM449" s="158"/>
      <c r="AHN449" s="158"/>
      <c r="AHO449" s="158"/>
      <c r="AHP449" s="158"/>
      <c r="AHQ449" s="158"/>
      <c r="AHR449" s="158"/>
      <c r="AHS449" s="158"/>
      <c r="AHT449" s="158"/>
      <c r="AHU449" s="158"/>
      <c r="AHV449" s="158"/>
      <c r="AHW449" s="158"/>
      <c r="AHX449" s="158"/>
      <c r="AHY449" s="158"/>
      <c r="AHZ449" s="158"/>
      <c r="AIA449" s="158"/>
      <c r="AIB449" s="158"/>
      <c r="AIC449" s="158"/>
      <c r="AID449" s="158"/>
      <c r="AIE449" s="158"/>
      <c r="AIF449" s="158"/>
      <c r="AIG449" s="158"/>
      <c r="AIH449" s="158"/>
      <c r="AII449" s="158"/>
      <c r="AIJ449" s="158"/>
      <c r="AIK449" s="158"/>
      <c r="AIL449" s="158"/>
      <c r="AIM449" s="158"/>
      <c r="AIN449" s="158"/>
      <c r="AIO449" s="158"/>
      <c r="AIP449" s="158"/>
      <c r="AIQ449" s="158"/>
      <c r="AIR449" s="158"/>
      <c r="AIS449" s="158"/>
      <c r="AIT449" s="158"/>
      <c r="AIU449" s="158"/>
      <c r="AIV449" s="158"/>
      <c r="AIW449" s="158"/>
      <c r="AIX449" s="158"/>
      <c r="AIY449" s="158"/>
      <c r="AIZ449" s="158"/>
      <c r="AJA449" s="158"/>
      <c r="AJB449" s="158"/>
      <c r="AJC449" s="158"/>
      <c r="AJD449" s="158"/>
      <c r="AJE449" s="158"/>
      <c r="AJF449" s="158"/>
      <c r="AJG449" s="158"/>
      <c r="AJH449" s="158"/>
      <c r="AJI449" s="158"/>
      <c r="AJJ449" s="158"/>
      <c r="AJK449" s="158"/>
      <c r="AJL449" s="158"/>
      <c r="AJM449" s="158"/>
      <c r="AJN449" s="158"/>
      <c r="AJO449" s="158"/>
      <c r="AJP449" s="158"/>
      <c r="AJQ449" s="158"/>
      <c r="AJR449" s="158"/>
      <c r="AJS449" s="158"/>
      <c r="AJT449" s="158"/>
      <c r="AJU449" s="158"/>
      <c r="AJV449" s="158"/>
      <c r="AJW449" s="158"/>
      <c r="AJX449" s="158"/>
      <c r="AJY449" s="158"/>
      <c r="AJZ449" s="158"/>
      <c r="AKA449" s="158"/>
      <c r="AKB449" s="158"/>
      <c r="AKC449" s="158"/>
      <c r="AKD449" s="158"/>
      <c r="AKE449" s="158"/>
      <c r="AKF449" s="158"/>
      <c r="AKG449" s="158"/>
      <c r="AKH449" s="158"/>
      <c r="AKI449" s="158"/>
      <c r="AKJ449" s="158"/>
      <c r="AKK449" s="158"/>
      <c r="AKL449" s="158"/>
      <c r="AKM449" s="158"/>
      <c r="AKN449" s="158"/>
      <c r="AKO449" s="158"/>
      <c r="AKP449" s="158"/>
      <c r="AKQ449" s="158"/>
      <c r="AKR449" s="158"/>
      <c r="AKS449" s="158"/>
      <c r="AKT449" s="158"/>
      <c r="AKU449" s="158"/>
      <c r="AKV449" s="158"/>
      <c r="AKW449" s="158"/>
      <c r="AKX449" s="158"/>
      <c r="AKY449" s="158"/>
      <c r="AKZ449" s="158"/>
      <c r="ALA449" s="158"/>
      <c r="ALB449" s="158"/>
      <c r="ALC449" s="158"/>
      <c r="ALD449" s="158"/>
      <c r="ALE449" s="158"/>
      <c r="ALF449" s="158"/>
      <c r="ALG449" s="158"/>
      <c r="ALH449" s="158"/>
      <c r="ALI449" s="158"/>
      <c r="ALJ449" s="158"/>
      <c r="ALK449" s="158"/>
      <c r="ALL449" s="158"/>
      <c r="ALM449" s="158"/>
      <c r="ALN449" s="158"/>
      <c r="ALO449" s="158"/>
    </row>
    <row r="450" s="159" customFormat="true" ht="17.6" hidden="true" customHeight="false" outlineLevel="0" collapsed="false">
      <c r="A450" s="147"/>
      <c r="B450" s="148"/>
      <c r="C450" s="149" t="s">
        <v>342</v>
      </c>
      <c r="D450" s="149" t="n">
        <v>925</v>
      </c>
      <c r="E450" s="151" t="s">
        <v>56</v>
      </c>
      <c r="F450" s="151" t="s">
        <v>18</v>
      </c>
      <c r="G450" s="152" t="n">
        <v>9900010910</v>
      </c>
      <c r="H450" s="162"/>
      <c r="I450" s="154" t="n">
        <f aca="false">SUM(J450:P450)</f>
        <v>0</v>
      </c>
      <c r="J450" s="154" t="n">
        <f aca="false">J451</f>
        <v>500000</v>
      </c>
      <c r="K450" s="155" t="n">
        <f aca="false">K451</f>
        <v>-500000</v>
      </c>
      <c r="L450" s="155" t="n">
        <f aca="false">L451</f>
        <v>0</v>
      </c>
      <c r="M450" s="155" t="n">
        <f aca="false">M451</f>
        <v>0</v>
      </c>
      <c r="N450" s="155" t="n">
        <f aca="false">N451</f>
        <v>0</v>
      </c>
      <c r="O450" s="155"/>
      <c r="P450" s="156" t="n">
        <f aca="false">P451</f>
        <v>0</v>
      </c>
      <c r="Q450" s="157"/>
      <c r="R450" s="157"/>
      <c r="S450" s="157"/>
      <c r="T450" s="157"/>
      <c r="U450" s="157"/>
      <c r="V450" s="157"/>
      <c r="W450" s="157"/>
      <c r="X450" s="157"/>
      <c r="Y450" s="157"/>
      <c r="Z450" s="157"/>
      <c r="AA450" s="157"/>
      <c r="AB450" s="157"/>
      <c r="AC450" s="157"/>
      <c r="AD450" s="157"/>
      <c r="AE450" s="157"/>
      <c r="AF450" s="157"/>
      <c r="AG450" s="157"/>
      <c r="AH450" s="157"/>
      <c r="AI450" s="157"/>
      <c r="AJ450" s="157"/>
      <c r="AK450" s="157"/>
      <c r="AL450" s="157"/>
      <c r="AM450" s="157"/>
      <c r="AN450" s="157"/>
      <c r="AO450" s="157"/>
      <c r="AP450" s="157"/>
      <c r="AQ450" s="157"/>
      <c r="AR450" s="157"/>
      <c r="AS450" s="157"/>
      <c r="AT450" s="157"/>
      <c r="AU450" s="157"/>
      <c r="AV450" s="157"/>
      <c r="AW450" s="157"/>
      <c r="AX450" s="157"/>
      <c r="AY450" s="157"/>
      <c r="AZ450" s="157"/>
      <c r="BA450" s="157"/>
      <c r="BB450" s="157"/>
      <c r="BC450" s="157"/>
      <c r="BD450" s="157"/>
      <c r="BE450" s="157"/>
      <c r="BF450" s="157"/>
      <c r="BG450" s="157"/>
      <c r="BH450" s="157"/>
      <c r="BI450" s="157"/>
      <c r="BJ450" s="157"/>
      <c r="BK450" s="157"/>
      <c r="BL450" s="157"/>
      <c r="BM450" s="157"/>
      <c r="BN450" s="157"/>
      <c r="BO450" s="157"/>
      <c r="BP450" s="157"/>
      <c r="BQ450" s="157"/>
      <c r="BR450" s="157"/>
      <c r="BS450" s="157"/>
      <c r="BT450" s="157"/>
      <c r="BU450" s="157"/>
      <c r="BV450" s="157"/>
      <c r="BW450" s="157"/>
      <c r="BX450" s="157"/>
      <c r="BY450" s="157"/>
      <c r="BZ450" s="157"/>
      <c r="CA450" s="157"/>
      <c r="CB450" s="157"/>
      <c r="CC450" s="157"/>
      <c r="CD450" s="157"/>
      <c r="CE450" s="157"/>
      <c r="CF450" s="157"/>
      <c r="CG450" s="157"/>
      <c r="CH450" s="157"/>
      <c r="CI450" s="157"/>
      <c r="CJ450" s="157"/>
      <c r="CK450" s="157"/>
      <c r="CL450" s="157"/>
      <c r="CM450" s="157"/>
      <c r="CN450" s="157"/>
      <c r="CO450" s="157"/>
      <c r="CP450" s="157"/>
      <c r="CQ450" s="157"/>
      <c r="CR450" s="157"/>
      <c r="CS450" s="157"/>
      <c r="CT450" s="157"/>
      <c r="CU450" s="157"/>
      <c r="CV450" s="157"/>
      <c r="CW450" s="157"/>
      <c r="CX450" s="157"/>
      <c r="CY450" s="157"/>
      <c r="CZ450" s="157"/>
      <c r="DA450" s="157"/>
      <c r="DB450" s="157"/>
      <c r="DC450" s="157"/>
      <c r="DD450" s="157"/>
      <c r="DE450" s="157"/>
      <c r="DF450" s="157"/>
      <c r="DG450" s="157"/>
      <c r="DH450" s="157"/>
      <c r="DI450" s="157"/>
      <c r="DJ450" s="157"/>
      <c r="DK450" s="157"/>
      <c r="DL450" s="157"/>
      <c r="DM450" s="157"/>
      <c r="DN450" s="157"/>
      <c r="DO450" s="157"/>
      <c r="DP450" s="157"/>
      <c r="DQ450" s="157"/>
      <c r="DR450" s="157"/>
      <c r="DS450" s="157"/>
      <c r="DT450" s="157"/>
      <c r="DU450" s="157"/>
      <c r="DV450" s="157"/>
      <c r="DW450" s="157"/>
      <c r="DX450" s="157"/>
      <c r="DY450" s="157"/>
      <c r="DZ450" s="157"/>
      <c r="EA450" s="157"/>
      <c r="EB450" s="157"/>
      <c r="EC450" s="157"/>
      <c r="ED450" s="157"/>
      <c r="EE450" s="157"/>
      <c r="EF450" s="157"/>
      <c r="EG450" s="157"/>
      <c r="EH450" s="157"/>
      <c r="EI450" s="157"/>
      <c r="EJ450" s="157"/>
      <c r="EK450" s="157"/>
      <c r="EL450" s="157"/>
      <c r="EM450" s="157"/>
      <c r="EN450" s="157"/>
      <c r="EO450" s="157"/>
      <c r="EP450" s="157"/>
      <c r="EQ450" s="157"/>
      <c r="ER450" s="157"/>
      <c r="ES450" s="157"/>
      <c r="ET450" s="157"/>
      <c r="EU450" s="157"/>
      <c r="EV450" s="157"/>
      <c r="EW450" s="157"/>
      <c r="EX450" s="157"/>
      <c r="EY450" s="157"/>
      <c r="EZ450" s="157"/>
      <c r="FA450" s="157"/>
      <c r="FB450" s="157"/>
      <c r="FC450" s="157"/>
      <c r="FD450" s="157"/>
      <c r="FE450" s="157"/>
      <c r="FF450" s="157"/>
      <c r="FG450" s="157"/>
      <c r="FH450" s="157"/>
      <c r="FI450" s="157"/>
      <c r="FJ450" s="157"/>
      <c r="FK450" s="157"/>
      <c r="FL450" s="157"/>
      <c r="FM450" s="157"/>
      <c r="FN450" s="157"/>
      <c r="FO450" s="157"/>
      <c r="FP450" s="157"/>
      <c r="FQ450" s="157"/>
      <c r="FR450" s="157"/>
      <c r="FS450" s="157"/>
      <c r="FT450" s="157"/>
      <c r="FU450" s="157"/>
      <c r="FV450" s="157"/>
      <c r="FW450" s="157"/>
      <c r="FX450" s="157"/>
      <c r="FY450" s="157"/>
      <c r="FZ450" s="157"/>
      <c r="GA450" s="157"/>
      <c r="GB450" s="157"/>
      <c r="GC450" s="157"/>
      <c r="GD450" s="157"/>
      <c r="GE450" s="157"/>
      <c r="GF450" s="157"/>
      <c r="GG450" s="157"/>
      <c r="GH450" s="157"/>
      <c r="GI450" s="157"/>
      <c r="GJ450" s="157"/>
      <c r="GK450" s="157"/>
      <c r="GL450" s="157"/>
      <c r="GM450" s="157"/>
      <c r="GN450" s="157"/>
      <c r="GO450" s="157"/>
      <c r="GP450" s="157"/>
      <c r="GQ450" s="157"/>
      <c r="GR450" s="157"/>
      <c r="GS450" s="157"/>
      <c r="GT450" s="157"/>
      <c r="GU450" s="157"/>
      <c r="GV450" s="157"/>
      <c r="GW450" s="157"/>
      <c r="GX450" s="157"/>
      <c r="GY450" s="157"/>
      <c r="GZ450" s="157"/>
      <c r="HA450" s="157"/>
      <c r="HB450" s="157"/>
      <c r="HC450" s="157"/>
      <c r="HD450" s="157"/>
      <c r="HE450" s="157"/>
      <c r="HF450" s="157"/>
      <c r="HG450" s="157"/>
      <c r="HH450" s="157"/>
      <c r="HI450" s="157"/>
      <c r="HJ450" s="157"/>
      <c r="HK450" s="157"/>
      <c r="HL450" s="157"/>
      <c r="HM450" s="157"/>
      <c r="HN450" s="157"/>
      <c r="HO450" s="157"/>
      <c r="HP450" s="157"/>
      <c r="HQ450" s="157"/>
      <c r="HR450" s="157"/>
      <c r="HS450" s="157"/>
      <c r="HT450" s="157"/>
      <c r="HU450" s="157"/>
      <c r="HV450" s="157"/>
      <c r="HW450" s="157"/>
      <c r="HX450" s="157"/>
      <c r="HY450" s="157"/>
      <c r="HZ450" s="157"/>
      <c r="IA450" s="157"/>
      <c r="IB450" s="157"/>
      <c r="IC450" s="157"/>
      <c r="ID450" s="158"/>
      <c r="IE450" s="158"/>
      <c r="IF450" s="158"/>
      <c r="IG450" s="158"/>
      <c r="IH450" s="158"/>
      <c r="II450" s="158"/>
      <c r="IJ450" s="158"/>
      <c r="IK450" s="158"/>
      <c r="IL450" s="158"/>
      <c r="IM450" s="158"/>
      <c r="IN450" s="158"/>
      <c r="IO450" s="158"/>
      <c r="IP450" s="158"/>
      <c r="IQ450" s="158"/>
      <c r="IR450" s="158"/>
      <c r="IS450" s="158"/>
      <c r="IT450" s="158"/>
      <c r="IU450" s="158"/>
      <c r="IV450" s="158"/>
      <c r="IW450" s="158"/>
      <c r="IX450" s="158"/>
      <c r="IY450" s="158"/>
      <c r="IZ450" s="158"/>
      <c r="JA450" s="158"/>
      <c r="JB450" s="158"/>
      <c r="JC450" s="158"/>
      <c r="JD450" s="158"/>
      <c r="JE450" s="158"/>
      <c r="JF450" s="158"/>
      <c r="JG450" s="158"/>
      <c r="JH450" s="158"/>
      <c r="JI450" s="158"/>
      <c r="JJ450" s="158"/>
      <c r="JK450" s="158"/>
      <c r="JL450" s="158"/>
      <c r="JM450" s="158"/>
      <c r="JN450" s="158"/>
      <c r="JO450" s="158"/>
      <c r="JP450" s="158"/>
      <c r="JQ450" s="158"/>
      <c r="JR450" s="158"/>
      <c r="JS450" s="158"/>
      <c r="JT450" s="158"/>
      <c r="JU450" s="158"/>
      <c r="JV450" s="158"/>
      <c r="JW450" s="158"/>
      <c r="JX450" s="158"/>
      <c r="JY450" s="158"/>
      <c r="JZ450" s="158"/>
      <c r="KA450" s="158"/>
      <c r="KB450" s="158"/>
      <c r="KC450" s="158"/>
      <c r="KD450" s="158"/>
      <c r="KE450" s="158"/>
      <c r="KF450" s="158"/>
      <c r="KG450" s="158"/>
      <c r="KH450" s="158"/>
      <c r="KI450" s="158"/>
      <c r="KJ450" s="158"/>
      <c r="KK450" s="158"/>
      <c r="KL450" s="158"/>
      <c r="KM450" s="158"/>
      <c r="KN450" s="158"/>
      <c r="KO450" s="158"/>
      <c r="KP450" s="158"/>
      <c r="KQ450" s="158"/>
      <c r="KR450" s="158"/>
      <c r="KS450" s="158"/>
      <c r="KT450" s="158"/>
      <c r="KU450" s="158"/>
      <c r="KV450" s="158"/>
      <c r="KW450" s="158"/>
      <c r="KX450" s="158"/>
      <c r="KY450" s="158"/>
      <c r="KZ450" s="158"/>
      <c r="LA450" s="158"/>
      <c r="LB450" s="158"/>
      <c r="LC450" s="158"/>
      <c r="LD450" s="158"/>
      <c r="LE450" s="158"/>
      <c r="LF450" s="158"/>
      <c r="LG450" s="158"/>
      <c r="LH450" s="158"/>
      <c r="LI450" s="158"/>
      <c r="LJ450" s="158"/>
      <c r="LK450" s="158"/>
      <c r="LL450" s="158"/>
      <c r="LM450" s="158"/>
      <c r="LN450" s="158"/>
      <c r="LO450" s="158"/>
      <c r="LP450" s="158"/>
      <c r="LQ450" s="158"/>
      <c r="LR450" s="158"/>
      <c r="LS450" s="158"/>
      <c r="LT450" s="158"/>
      <c r="LU450" s="158"/>
      <c r="LV450" s="158"/>
      <c r="LW450" s="158"/>
      <c r="LX450" s="158"/>
      <c r="LY450" s="158"/>
      <c r="LZ450" s="158"/>
      <c r="MA450" s="158"/>
      <c r="MB450" s="158"/>
      <c r="MC450" s="158"/>
      <c r="MD450" s="158"/>
      <c r="ME450" s="158"/>
      <c r="MF450" s="158"/>
      <c r="MG450" s="158"/>
      <c r="MH450" s="158"/>
      <c r="MI450" s="158"/>
      <c r="MJ450" s="158"/>
      <c r="MK450" s="158"/>
      <c r="ML450" s="158"/>
      <c r="MM450" s="158"/>
      <c r="MN450" s="158"/>
      <c r="MO450" s="158"/>
      <c r="MP450" s="158"/>
      <c r="MQ450" s="158"/>
      <c r="MR450" s="158"/>
      <c r="MS450" s="158"/>
      <c r="MT450" s="158"/>
      <c r="MU450" s="158"/>
      <c r="MV450" s="158"/>
      <c r="MW450" s="158"/>
      <c r="MX450" s="158"/>
      <c r="MY450" s="158"/>
      <c r="MZ450" s="158"/>
      <c r="NA450" s="158"/>
      <c r="NB450" s="158"/>
      <c r="NC450" s="158"/>
      <c r="ND450" s="158"/>
      <c r="NE450" s="158"/>
      <c r="NF450" s="158"/>
      <c r="NG450" s="158"/>
      <c r="NH450" s="158"/>
      <c r="NI450" s="158"/>
      <c r="NJ450" s="158"/>
      <c r="NK450" s="158"/>
      <c r="NL450" s="158"/>
      <c r="NM450" s="158"/>
      <c r="NN450" s="158"/>
      <c r="NO450" s="158"/>
      <c r="NP450" s="158"/>
      <c r="NQ450" s="158"/>
      <c r="NR450" s="158"/>
      <c r="NS450" s="158"/>
      <c r="NT450" s="158"/>
      <c r="NU450" s="158"/>
      <c r="NV450" s="158"/>
      <c r="NW450" s="158"/>
      <c r="NX450" s="158"/>
      <c r="NY450" s="158"/>
      <c r="NZ450" s="158"/>
      <c r="OA450" s="158"/>
      <c r="OB450" s="158"/>
      <c r="OC450" s="158"/>
      <c r="OD450" s="158"/>
      <c r="OE450" s="158"/>
      <c r="OF450" s="158"/>
      <c r="OG450" s="158"/>
      <c r="OH450" s="158"/>
      <c r="OI450" s="158"/>
      <c r="OJ450" s="158"/>
      <c r="OK450" s="158"/>
      <c r="OL450" s="158"/>
      <c r="OM450" s="158"/>
      <c r="ON450" s="158"/>
      <c r="OO450" s="158"/>
      <c r="OP450" s="158"/>
      <c r="OQ450" s="158"/>
      <c r="OR450" s="158"/>
      <c r="OS450" s="158"/>
      <c r="OT450" s="158"/>
      <c r="OU450" s="158"/>
      <c r="OV450" s="158"/>
      <c r="OW450" s="158"/>
      <c r="OX450" s="158"/>
      <c r="OY450" s="158"/>
      <c r="OZ450" s="158"/>
      <c r="PA450" s="158"/>
      <c r="PB450" s="158"/>
      <c r="PC450" s="158"/>
      <c r="PD450" s="158"/>
      <c r="PE450" s="158"/>
      <c r="PF450" s="158"/>
      <c r="PG450" s="158"/>
      <c r="PH450" s="158"/>
      <c r="PI450" s="158"/>
      <c r="PJ450" s="158"/>
      <c r="PK450" s="158"/>
      <c r="PL450" s="158"/>
      <c r="PM450" s="158"/>
      <c r="PN450" s="158"/>
      <c r="PO450" s="158"/>
      <c r="PP450" s="158"/>
      <c r="PQ450" s="158"/>
      <c r="PR450" s="158"/>
      <c r="PS450" s="158"/>
      <c r="PT450" s="158"/>
      <c r="PU450" s="158"/>
      <c r="PV450" s="158"/>
      <c r="PW450" s="158"/>
      <c r="PX450" s="158"/>
      <c r="PY450" s="158"/>
      <c r="PZ450" s="158"/>
      <c r="QA450" s="158"/>
      <c r="QB450" s="158"/>
      <c r="QC450" s="158"/>
      <c r="QD450" s="158"/>
      <c r="QE450" s="158"/>
      <c r="QF450" s="158"/>
      <c r="QG450" s="158"/>
      <c r="QH450" s="158"/>
      <c r="QI450" s="158"/>
      <c r="QJ450" s="158"/>
      <c r="QK450" s="158"/>
      <c r="QL450" s="158"/>
      <c r="QM450" s="158"/>
      <c r="QN450" s="158"/>
      <c r="QO450" s="158"/>
      <c r="QP450" s="158"/>
      <c r="QQ450" s="158"/>
      <c r="QR450" s="158"/>
      <c r="QS450" s="158"/>
      <c r="QT450" s="158"/>
      <c r="QU450" s="158"/>
      <c r="QV450" s="158"/>
      <c r="QW450" s="158"/>
      <c r="QX450" s="158"/>
      <c r="QY450" s="158"/>
      <c r="QZ450" s="158"/>
      <c r="RA450" s="158"/>
      <c r="RB450" s="158"/>
      <c r="RC450" s="158"/>
      <c r="RD450" s="158"/>
      <c r="RE450" s="158"/>
      <c r="RF450" s="158"/>
      <c r="RG450" s="158"/>
      <c r="RH450" s="158"/>
      <c r="RI450" s="158"/>
      <c r="RJ450" s="158"/>
      <c r="RK450" s="158"/>
      <c r="RL450" s="158"/>
      <c r="RM450" s="158"/>
      <c r="RN450" s="158"/>
      <c r="RO450" s="158"/>
      <c r="RP450" s="158"/>
      <c r="RQ450" s="158"/>
      <c r="RR450" s="158"/>
      <c r="RS450" s="158"/>
      <c r="RT450" s="158"/>
      <c r="RU450" s="158"/>
      <c r="RV450" s="158"/>
      <c r="RW450" s="158"/>
      <c r="RX450" s="158"/>
      <c r="RY450" s="158"/>
      <c r="RZ450" s="158"/>
      <c r="SA450" s="158"/>
      <c r="SB450" s="158"/>
      <c r="SC450" s="158"/>
      <c r="SD450" s="158"/>
      <c r="SE450" s="158"/>
      <c r="SF450" s="158"/>
      <c r="SG450" s="158"/>
      <c r="SH450" s="158"/>
      <c r="SI450" s="158"/>
      <c r="SJ450" s="158"/>
      <c r="SK450" s="158"/>
      <c r="SL450" s="158"/>
      <c r="SM450" s="158"/>
      <c r="SN450" s="158"/>
      <c r="SO450" s="158"/>
      <c r="SP450" s="158"/>
      <c r="SQ450" s="158"/>
      <c r="SR450" s="158"/>
      <c r="SS450" s="158"/>
      <c r="ST450" s="158"/>
      <c r="SU450" s="158"/>
      <c r="SV450" s="158"/>
      <c r="SW450" s="158"/>
      <c r="SX450" s="158"/>
      <c r="SY450" s="158"/>
      <c r="SZ450" s="158"/>
      <c r="TA450" s="158"/>
      <c r="TB450" s="158"/>
      <c r="TC450" s="158"/>
      <c r="TD450" s="158"/>
      <c r="TE450" s="158"/>
      <c r="TF450" s="158"/>
      <c r="TG450" s="158"/>
      <c r="TH450" s="158"/>
      <c r="TI450" s="158"/>
      <c r="TJ450" s="158"/>
      <c r="TK450" s="158"/>
      <c r="TL450" s="158"/>
      <c r="TM450" s="158"/>
      <c r="TN450" s="158"/>
      <c r="TO450" s="158"/>
      <c r="TP450" s="158"/>
      <c r="TQ450" s="158"/>
      <c r="TR450" s="158"/>
      <c r="TS450" s="158"/>
      <c r="TT450" s="158"/>
      <c r="TU450" s="158"/>
      <c r="TV450" s="158"/>
      <c r="TW450" s="158"/>
      <c r="TX450" s="158"/>
      <c r="TY450" s="158"/>
      <c r="TZ450" s="158"/>
      <c r="UA450" s="158"/>
      <c r="UB450" s="158"/>
      <c r="UC450" s="158"/>
      <c r="UD450" s="158"/>
      <c r="UE450" s="158"/>
      <c r="UF450" s="158"/>
      <c r="UG450" s="158"/>
      <c r="UH450" s="158"/>
      <c r="UI450" s="158"/>
      <c r="UJ450" s="158"/>
      <c r="UK450" s="158"/>
      <c r="UL450" s="158"/>
      <c r="UM450" s="158"/>
      <c r="UN450" s="158"/>
      <c r="UO450" s="158"/>
      <c r="UP450" s="158"/>
      <c r="UQ450" s="158"/>
      <c r="UR450" s="158"/>
      <c r="US450" s="158"/>
      <c r="UT450" s="158"/>
      <c r="UU450" s="158"/>
      <c r="UV450" s="158"/>
      <c r="UW450" s="158"/>
      <c r="UX450" s="158"/>
      <c r="UY450" s="158"/>
      <c r="UZ450" s="158"/>
      <c r="VA450" s="158"/>
      <c r="VB450" s="158"/>
      <c r="VC450" s="158"/>
      <c r="VD450" s="158"/>
      <c r="VE450" s="158"/>
      <c r="VF450" s="158"/>
      <c r="VG450" s="158"/>
      <c r="VH450" s="158"/>
      <c r="VI450" s="158"/>
      <c r="VJ450" s="158"/>
      <c r="VK450" s="158"/>
      <c r="VL450" s="158"/>
      <c r="VM450" s="158"/>
      <c r="VN450" s="158"/>
      <c r="VO450" s="158"/>
      <c r="VP450" s="158"/>
      <c r="VQ450" s="158"/>
      <c r="VR450" s="158"/>
      <c r="VS450" s="158"/>
      <c r="VT450" s="158"/>
      <c r="VU450" s="158"/>
      <c r="VV450" s="158"/>
      <c r="VW450" s="158"/>
      <c r="VX450" s="158"/>
      <c r="VY450" s="158"/>
      <c r="VZ450" s="158"/>
      <c r="WA450" s="158"/>
      <c r="WB450" s="158"/>
      <c r="WC450" s="158"/>
      <c r="WD450" s="158"/>
      <c r="WE450" s="158"/>
      <c r="WF450" s="158"/>
      <c r="WG450" s="158"/>
      <c r="WH450" s="158"/>
      <c r="WI450" s="158"/>
      <c r="WJ450" s="158"/>
      <c r="WK450" s="158"/>
      <c r="WL450" s="158"/>
      <c r="WM450" s="158"/>
      <c r="WN450" s="158"/>
      <c r="WO450" s="158"/>
      <c r="WP450" s="158"/>
      <c r="WQ450" s="158"/>
      <c r="WR450" s="158"/>
      <c r="WS450" s="158"/>
      <c r="WT450" s="158"/>
      <c r="WU450" s="158"/>
      <c r="WV450" s="158"/>
      <c r="WW450" s="158"/>
      <c r="WX450" s="158"/>
      <c r="WY450" s="158"/>
      <c r="WZ450" s="158"/>
      <c r="XA450" s="158"/>
      <c r="XB450" s="158"/>
      <c r="XC450" s="158"/>
      <c r="XD450" s="158"/>
      <c r="XE450" s="158"/>
      <c r="XF450" s="158"/>
      <c r="XG450" s="158"/>
      <c r="XH450" s="158"/>
      <c r="XI450" s="158"/>
      <c r="XJ450" s="158"/>
      <c r="XK450" s="158"/>
      <c r="XL450" s="158"/>
      <c r="XM450" s="158"/>
      <c r="XN450" s="158"/>
      <c r="XO450" s="158"/>
      <c r="XP450" s="158"/>
      <c r="XQ450" s="158"/>
      <c r="XR450" s="158"/>
      <c r="XS450" s="158"/>
      <c r="XT450" s="158"/>
      <c r="XU450" s="158"/>
      <c r="XV450" s="158"/>
      <c r="XW450" s="158"/>
      <c r="XX450" s="158"/>
      <c r="XY450" s="158"/>
      <c r="XZ450" s="158"/>
      <c r="YA450" s="158"/>
      <c r="YB450" s="158"/>
      <c r="YC450" s="158"/>
      <c r="YD450" s="158"/>
      <c r="YE450" s="158"/>
      <c r="YF450" s="158"/>
      <c r="YG450" s="158"/>
      <c r="YH450" s="158"/>
      <c r="YI450" s="158"/>
      <c r="YJ450" s="158"/>
      <c r="YK450" s="158"/>
      <c r="YL450" s="158"/>
      <c r="YM450" s="158"/>
      <c r="YN450" s="158"/>
      <c r="YO450" s="158"/>
      <c r="YP450" s="158"/>
      <c r="YQ450" s="158"/>
      <c r="YR450" s="158"/>
      <c r="YS450" s="158"/>
      <c r="YT450" s="158"/>
      <c r="YU450" s="158"/>
      <c r="YV450" s="158"/>
      <c r="YW450" s="158"/>
      <c r="YX450" s="158"/>
      <c r="YY450" s="158"/>
      <c r="YZ450" s="158"/>
      <c r="ZA450" s="158"/>
      <c r="ZB450" s="158"/>
      <c r="ZC450" s="158"/>
      <c r="ZD450" s="158"/>
      <c r="ZE450" s="158"/>
      <c r="ZF450" s="158"/>
      <c r="ZG450" s="158"/>
      <c r="ZH450" s="158"/>
      <c r="ZI450" s="158"/>
      <c r="ZJ450" s="158"/>
      <c r="ZK450" s="158"/>
      <c r="ZL450" s="158"/>
      <c r="ZM450" s="158"/>
      <c r="ZN450" s="158"/>
      <c r="ZO450" s="158"/>
      <c r="ZP450" s="158"/>
      <c r="ZQ450" s="158"/>
      <c r="ZR450" s="158"/>
      <c r="ZS450" s="158"/>
      <c r="ZT450" s="158"/>
      <c r="ZU450" s="158"/>
      <c r="ZV450" s="158"/>
      <c r="ZW450" s="158"/>
      <c r="ZX450" s="158"/>
      <c r="ZY450" s="158"/>
      <c r="ZZ450" s="158"/>
      <c r="AAA450" s="158"/>
      <c r="AAB450" s="158"/>
      <c r="AAC450" s="158"/>
      <c r="AAD450" s="158"/>
      <c r="AAE450" s="158"/>
      <c r="AAF450" s="158"/>
      <c r="AAG450" s="158"/>
      <c r="AAH450" s="158"/>
      <c r="AAI450" s="158"/>
      <c r="AAJ450" s="158"/>
      <c r="AAK450" s="158"/>
      <c r="AAL450" s="158"/>
      <c r="AAM450" s="158"/>
      <c r="AAN450" s="158"/>
      <c r="AAO450" s="158"/>
      <c r="AAP450" s="158"/>
      <c r="AAQ450" s="158"/>
      <c r="AAR450" s="158"/>
      <c r="AAS450" s="158"/>
      <c r="AAT450" s="158"/>
      <c r="AAU450" s="158"/>
      <c r="AAV450" s="158"/>
      <c r="AAW450" s="158"/>
      <c r="AAX450" s="158"/>
      <c r="AAY450" s="158"/>
      <c r="AAZ450" s="158"/>
      <c r="ABA450" s="158"/>
      <c r="ABB450" s="158"/>
      <c r="ABC450" s="158"/>
      <c r="ABD450" s="158"/>
      <c r="ABE450" s="158"/>
      <c r="ABF450" s="158"/>
      <c r="ABG450" s="158"/>
      <c r="ABH450" s="158"/>
      <c r="ABI450" s="158"/>
      <c r="ABJ450" s="158"/>
      <c r="ABK450" s="158"/>
      <c r="ABL450" s="158"/>
      <c r="ABM450" s="158"/>
      <c r="ABN450" s="158"/>
      <c r="ABO450" s="158"/>
      <c r="ABP450" s="158"/>
      <c r="ABQ450" s="158"/>
      <c r="ABR450" s="158"/>
      <c r="ABS450" s="158"/>
      <c r="ABT450" s="158"/>
      <c r="ABU450" s="158"/>
      <c r="ABV450" s="158"/>
      <c r="ABW450" s="158"/>
      <c r="ABX450" s="158"/>
      <c r="ABY450" s="158"/>
      <c r="ABZ450" s="158"/>
      <c r="ACA450" s="158"/>
      <c r="ACB450" s="158"/>
      <c r="ACC450" s="158"/>
      <c r="ACD450" s="158"/>
      <c r="ACE450" s="158"/>
      <c r="ACF450" s="158"/>
      <c r="ACG450" s="158"/>
      <c r="ACH450" s="158"/>
      <c r="ACI450" s="158"/>
      <c r="ACJ450" s="158"/>
      <c r="ACK450" s="158"/>
      <c r="ACL450" s="158"/>
      <c r="ACM450" s="158"/>
      <c r="ACN450" s="158"/>
      <c r="ACO450" s="158"/>
      <c r="ACP450" s="158"/>
      <c r="ACQ450" s="158"/>
      <c r="ACR450" s="158"/>
      <c r="ACS450" s="158"/>
      <c r="ACT450" s="158"/>
      <c r="ACU450" s="158"/>
      <c r="ACV450" s="158"/>
      <c r="ACW450" s="158"/>
      <c r="ACX450" s="158"/>
      <c r="ACY450" s="158"/>
      <c r="ACZ450" s="158"/>
      <c r="ADA450" s="158"/>
      <c r="ADB450" s="158"/>
      <c r="ADC450" s="158"/>
      <c r="ADD450" s="158"/>
      <c r="ADE450" s="158"/>
      <c r="ADF450" s="158"/>
      <c r="ADG450" s="158"/>
      <c r="ADH450" s="158"/>
      <c r="ADI450" s="158"/>
      <c r="ADJ450" s="158"/>
      <c r="ADK450" s="158"/>
      <c r="ADL450" s="158"/>
      <c r="ADM450" s="158"/>
      <c r="ADN450" s="158"/>
      <c r="ADO450" s="158"/>
      <c r="ADP450" s="158"/>
      <c r="ADQ450" s="158"/>
      <c r="ADR450" s="158"/>
      <c r="ADS450" s="158"/>
      <c r="ADT450" s="158"/>
      <c r="ADU450" s="158"/>
      <c r="ADV450" s="158"/>
      <c r="ADW450" s="158"/>
      <c r="ADX450" s="158"/>
      <c r="ADY450" s="158"/>
      <c r="ADZ450" s="158"/>
      <c r="AEA450" s="158"/>
      <c r="AEB450" s="158"/>
      <c r="AEC450" s="158"/>
      <c r="AED450" s="158"/>
      <c r="AEE450" s="158"/>
      <c r="AEF450" s="158"/>
      <c r="AEG450" s="158"/>
      <c r="AEH450" s="158"/>
      <c r="AEI450" s="158"/>
      <c r="AEJ450" s="158"/>
      <c r="AEK450" s="158"/>
      <c r="AEL450" s="158"/>
      <c r="AEM450" s="158"/>
      <c r="AEN450" s="158"/>
      <c r="AEO450" s="158"/>
      <c r="AEP450" s="158"/>
      <c r="AEQ450" s="158"/>
      <c r="AER450" s="158"/>
      <c r="AES450" s="158"/>
      <c r="AET450" s="158"/>
      <c r="AEU450" s="158"/>
      <c r="AEV450" s="158"/>
      <c r="AEW450" s="158"/>
      <c r="AEX450" s="158"/>
      <c r="AEY450" s="158"/>
      <c r="AEZ450" s="158"/>
      <c r="AFA450" s="158"/>
      <c r="AFB450" s="158"/>
      <c r="AFC450" s="158"/>
      <c r="AFD450" s="158"/>
      <c r="AFE450" s="158"/>
      <c r="AFF450" s="158"/>
      <c r="AFG450" s="158"/>
      <c r="AFH450" s="158"/>
      <c r="AFI450" s="158"/>
      <c r="AFJ450" s="158"/>
      <c r="AFK450" s="158"/>
      <c r="AFL450" s="158"/>
      <c r="AFM450" s="158"/>
      <c r="AFN450" s="158"/>
      <c r="AFO450" s="158"/>
      <c r="AFP450" s="158"/>
      <c r="AFQ450" s="158"/>
      <c r="AFR450" s="158"/>
      <c r="AFS450" s="158"/>
      <c r="AFT450" s="158"/>
      <c r="AFU450" s="158"/>
      <c r="AFV450" s="158"/>
      <c r="AFW450" s="158"/>
      <c r="AFX450" s="158"/>
      <c r="AFY450" s="158"/>
      <c r="AFZ450" s="158"/>
      <c r="AGA450" s="158"/>
      <c r="AGB450" s="158"/>
      <c r="AGC450" s="158"/>
      <c r="AGD450" s="158"/>
      <c r="AGE450" s="158"/>
      <c r="AGF450" s="158"/>
      <c r="AGG450" s="158"/>
      <c r="AGH450" s="158"/>
      <c r="AGI450" s="158"/>
      <c r="AGJ450" s="158"/>
      <c r="AGK450" s="158"/>
      <c r="AGL450" s="158"/>
      <c r="AGM450" s="158"/>
      <c r="AGN450" s="158"/>
      <c r="AGO450" s="158"/>
      <c r="AGP450" s="158"/>
      <c r="AGQ450" s="158"/>
      <c r="AGR450" s="158"/>
      <c r="AGS450" s="158"/>
      <c r="AGT450" s="158"/>
      <c r="AGU450" s="158"/>
      <c r="AGV450" s="158"/>
      <c r="AGW450" s="158"/>
      <c r="AGX450" s="158"/>
      <c r="AGY450" s="158"/>
      <c r="AGZ450" s="158"/>
      <c r="AHA450" s="158"/>
      <c r="AHB450" s="158"/>
      <c r="AHC450" s="158"/>
      <c r="AHD450" s="158"/>
      <c r="AHE450" s="158"/>
      <c r="AHF450" s="158"/>
      <c r="AHG450" s="158"/>
      <c r="AHH450" s="158"/>
      <c r="AHI450" s="158"/>
      <c r="AHJ450" s="158"/>
      <c r="AHK450" s="158"/>
      <c r="AHL450" s="158"/>
      <c r="AHM450" s="158"/>
      <c r="AHN450" s="158"/>
      <c r="AHO450" s="158"/>
      <c r="AHP450" s="158"/>
      <c r="AHQ450" s="158"/>
      <c r="AHR450" s="158"/>
      <c r="AHS450" s="158"/>
      <c r="AHT450" s="158"/>
      <c r="AHU450" s="158"/>
      <c r="AHV450" s="158"/>
      <c r="AHW450" s="158"/>
      <c r="AHX450" s="158"/>
      <c r="AHY450" s="158"/>
      <c r="AHZ450" s="158"/>
      <c r="AIA450" s="158"/>
      <c r="AIB450" s="158"/>
      <c r="AIC450" s="158"/>
      <c r="AID450" s="158"/>
      <c r="AIE450" s="158"/>
      <c r="AIF450" s="158"/>
      <c r="AIG450" s="158"/>
      <c r="AIH450" s="158"/>
      <c r="AII450" s="158"/>
      <c r="AIJ450" s="158"/>
      <c r="AIK450" s="158"/>
      <c r="AIL450" s="158"/>
      <c r="AIM450" s="158"/>
      <c r="AIN450" s="158"/>
      <c r="AIO450" s="158"/>
      <c r="AIP450" s="158"/>
      <c r="AIQ450" s="158"/>
      <c r="AIR450" s="158"/>
      <c r="AIS450" s="158"/>
      <c r="AIT450" s="158"/>
      <c r="AIU450" s="158"/>
      <c r="AIV450" s="158"/>
      <c r="AIW450" s="158"/>
      <c r="AIX450" s="158"/>
      <c r="AIY450" s="158"/>
      <c r="AIZ450" s="158"/>
      <c r="AJA450" s="158"/>
      <c r="AJB450" s="158"/>
      <c r="AJC450" s="158"/>
      <c r="AJD450" s="158"/>
      <c r="AJE450" s="158"/>
      <c r="AJF450" s="158"/>
      <c r="AJG450" s="158"/>
      <c r="AJH450" s="158"/>
      <c r="AJI450" s="158"/>
      <c r="AJJ450" s="158"/>
      <c r="AJK450" s="158"/>
      <c r="AJL450" s="158"/>
      <c r="AJM450" s="158"/>
      <c r="AJN450" s="158"/>
      <c r="AJO450" s="158"/>
      <c r="AJP450" s="158"/>
      <c r="AJQ450" s="158"/>
      <c r="AJR450" s="158"/>
      <c r="AJS450" s="158"/>
      <c r="AJT450" s="158"/>
      <c r="AJU450" s="158"/>
      <c r="AJV450" s="158"/>
      <c r="AJW450" s="158"/>
      <c r="AJX450" s="158"/>
      <c r="AJY450" s="158"/>
      <c r="AJZ450" s="158"/>
      <c r="AKA450" s="158"/>
      <c r="AKB450" s="158"/>
      <c r="AKC450" s="158"/>
      <c r="AKD450" s="158"/>
      <c r="AKE450" s="158"/>
      <c r="AKF450" s="158"/>
      <c r="AKG450" s="158"/>
      <c r="AKH450" s="158"/>
      <c r="AKI450" s="158"/>
      <c r="AKJ450" s="158"/>
      <c r="AKK450" s="158"/>
      <c r="AKL450" s="158"/>
      <c r="AKM450" s="158"/>
      <c r="AKN450" s="158"/>
      <c r="AKO450" s="158"/>
      <c r="AKP450" s="158"/>
      <c r="AKQ450" s="158"/>
      <c r="AKR450" s="158"/>
      <c r="AKS450" s="158"/>
      <c r="AKT450" s="158"/>
      <c r="AKU450" s="158"/>
      <c r="AKV450" s="158"/>
      <c r="AKW450" s="158"/>
      <c r="AKX450" s="158"/>
      <c r="AKY450" s="158"/>
      <c r="AKZ450" s="158"/>
      <c r="ALA450" s="158"/>
      <c r="ALB450" s="158"/>
      <c r="ALC450" s="158"/>
      <c r="ALD450" s="158"/>
      <c r="ALE450" s="158"/>
      <c r="ALF450" s="158"/>
      <c r="ALG450" s="158"/>
      <c r="ALH450" s="158"/>
      <c r="ALI450" s="158"/>
      <c r="ALJ450" s="158"/>
      <c r="ALK450" s="158"/>
      <c r="ALL450" s="158"/>
      <c r="ALM450" s="158"/>
      <c r="ALN450" s="158"/>
      <c r="ALO450" s="158"/>
    </row>
    <row r="451" s="159" customFormat="true" ht="17.6" hidden="true" customHeight="false" outlineLevel="0" collapsed="false">
      <c r="A451" s="147"/>
      <c r="B451" s="148"/>
      <c r="C451" s="149" t="s">
        <v>106</v>
      </c>
      <c r="D451" s="149" t="n">
        <v>925</v>
      </c>
      <c r="E451" s="151" t="s">
        <v>56</v>
      </c>
      <c r="F451" s="151" t="s">
        <v>18</v>
      </c>
      <c r="G451" s="152" t="n">
        <v>9900010910</v>
      </c>
      <c r="H451" s="162" t="n">
        <v>800</v>
      </c>
      <c r="I451" s="154" t="n">
        <f aca="false">SUM(J451:P451)</f>
        <v>0</v>
      </c>
      <c r="J451" s="154" t="n">
        <v>500000</v>
      </c>
      <c r="K451" s="155" t="n">
        <v>-500000</v>
      </c>
      <c r="L451" s="155" t="n">
        <v>0</v>
      </c>
      <c r="M451" s="155" t="n">
        <v>0</v>
      </c>
      <c r="N451" s="155" t="n">
        <v>0</v>
      </c>
      <c r="O451" s="155"/>
      <c r="P451" s="156" t="n">
        <v>0</v>
      </c>
      <c r="Q451" s="157"/>
      <c r="R451" s="157"/>
      <c r="S451" s="157"/>
      <c r="T451" s="157"/>
      <c r="U451" s="157"/>
      <c r="V451" s="157"/>
      <c r="W451" s="157"/>
      <c r="X451" s="157"/>
      <c r="Y451" s="157"/>
      <c r="Z451" s="157"/>
      <c r="AA451" s="157"/>
      <c r="AB451" s="157"/>
      <c r="AC451" s="157"/>
      <c r="AD451" s="157"/>
      <c r="AE451" s="157"/>
      <c r="AF451" s="157"/>
      <c r="AG451" s="157"/>
      <c r="AH451" s="157"/>
      <c r="AI451" s="157"/>
      <c r="AJ451" s="157"/>
      <c r="AK451" s="157"/>
      <c r="AL451" s="157"/>
      <c r="AM451" s="157"/>
      <c r="AN451" s="157"/>
      <c r="AO451" s="157"/>
      <c r="AP451" s="157"/>
      <c r="AQ451" s="157"/>
      <c r="AR451" s="157"/>
      <c r="AS451" s="157"/>
      <c r="AT451" s="157"/>
      <c r="AU451" s="157"/>
      <c r="AV451" s="157"/>
      <c r="AW451" s="157"/>
      <c r="AX451" s="157"/>
      <c r="AY451" s="157"/>
      <c r="AZ451" s="157"/>
      <c r="BA451" s="157"/>
      <c r="BB451" s="157"/>
      <c r="BC451" s="157"/>
      <c r="BD451" s="157"/>
      <c r="BE451" s="157"/>
      <c r="BF451" s="157"/>
      <c r="BG451" s="157"/>
      <c r="BH451" s="157"/>
      <c r="BI451" s="157"/>
      <c r="BJ451" s="157"/>
      <c r="BK451" s="157"/>
      <c r="BL451" s="157"/>
      <c r="BM451" s="157"/>
      <c r="BN451" s="157"/>
      <c r="BO451" s="157"/>
      <c r="BP451" s="157"/>
      <c r="BQ451" s="157"/>
      <c r="BR451" s="157"/>
      <c r="BS451" s="157"/>
      <c r="BT451" s="157"/>
      <c r="BU451" s="157"/>
      <c r="BV451" s="157"/>
      <c r="BW451" s="157"/>
      <c r="BX451" s="157"/>
      <c r="BY451" s="157"/>
      <c r="BZ451" s="157"/>
      <c r="CA451" s="157"/>
      <c r="CB451" s="157"/>
      <c r="CC451" s="157"/>
      <c r="CD451" s="157"/>
      <c r="CE451" s="157"/>
      <c r="CF451" s="157"/>
      <c r="CG451" s="157"/>
      <c r="CH451" s="157"/>
      <c r="CI451" s="157"/>
      <c r="CJ451" s="157"/>
      <c r="CK451" s="157"/>
      <c r="CL451" s="157"/>
      <c r="CM451" s="157"/>
      <c r="CN451" s="157"/>
      <c r="CO451" s="157"/>
      <c r="CP451" s="157"/>
      <c r="CQ451" s="157"/>
      <c r="CR451" s="157"/>
      <c r="CS451" s="157"/>
      <c r="CT451" s="157"/>
      <c r="CU451" s="157"/>
      <c r="CV451" s="157"/>
      <c r="CW451" s="157"/>
      <c r="CX451" s="157"/>
      <c r="CY451" s="157"/>
      <c r="CZ451" s="157"/>
      <c r="DA451" s="157"/>
      <c r="DB451" s="157"/>
      <c r="DC451" s="157"/>
      <c r="DD451" s="157"/>
      <c r="DE451" s="157"/>
      <c r="DF451" s="157"/>
      <c r="DG451" s="157"/>
      <c r="DH451" s="157"/>
      <c r="DI451" s="157"/>
      <c r="DJ451" s="157"/>
      <c r="DK451" s="157"/>
      <c r="DL451" s="157"/>
      <c r="DM451" s="157"/>
      <c r="DN451" s="157"/>
      <c r="DO451" s="157"/>
      <c r="DP451" s="157"/>
      <c r="DQ451" s="157"/>
      <c r="DR451" s="157"/>
      <c r="DS451" s="157"/>
      <c r="DT451" s="157"/>
      <c r="DU451" s="157"/>
      <c r="DV451" s="157"/>
      <c r="DW451" s="157"/>
      <c r="DX451" s="157"/>
      <c r="DY451" s="157"/>
      <c r="DZ451" s="157"/>
      <c r="EA451" s="157"/>
      <c r="EB451" s="157"/>
      <c r="EC451" s="157"/>
      <c r="ED451" s="157"/>
      <c r="EE451" s="157"/>
      <c r="EF451" s="157"/>
      <c r="EG451" s="157"/>
      <c r="EH451" s="157"/>
      <c r="EI451" s="157"/>
      <c r="EJ451" s="157"/>
      <c r="EK451" s="157"/>
      <c r="EL451" s="157"/>
      <c r="EM451" s="157"/>
      <c r="EN451" s="157"/>
      <c r="EO451" s="157"/>
      <c r="EP451" s="157"/>
      <c r="EQ451" s="157"/>
      <c r="ER451" s="157"/>
      <c r="ES451" s="157"/>
      <c r="ET451" s="157"/>
      <c r="EU451" s="157"/>
      <c r="EV451" s="157"/>
      <c r="EW451" s="157"/>
      <c r="EX451" s="157"/>
      <c r="EY451" s="157"/>
      <c r="EZ451" s="157"/>
      <c r="FA451" s="157"/>
      <c r="FB451" s="157"/>
      <c r="FC451" s="157"/>
      <c r="FD451" s="157"/>
      <c r="FE451" s="157"/>
      <c r="FF451" s="157"/>
      <c r="FG451" s="157"/>
      <c r="FH451" s="157"/>
      <c r="FI451" s="157"/>
      <c r="FJ451" s="157"/>
      <c r="FK451" s="157"/>
      <c r="FL451" s="157"/>
      <c r="FM451" s="157"/>
      <c r="FN451" s="157"/>
      <c r="FO451" s="157"/>
      <c r="FP451" s="157"/>
      <c r="FQ451" s="157"/>
      <c r="FR451" s="157"/>
      <c r="FS451" s="157"/>
      <c r="FT451" s="157"/>
      <c r="FU451" s="157"/>
      <c r="FV451" s="157"/>
      <c r="FW451" s="157"/>
      <c r="FX451" s="157"/>
      <c r="FY451" s="157"/>
      <c r="FZ451" s="157"/>
      <c r="GA451" s="157"/>
      <c r="GB451" s="157"/>
      <c r="GC451" s="157"/>
      <c r="GD451" s="157"/>
      <c r="GE451" s="157"/>
      <c r="GF451" s="157"/>
      <c r="GG451" s="157"/>
      <c r="GH451" s="157"/>
      <c r="GI451" s="157"/>
      <c r="GJ451" s="157"/>
      <c r="GK451" s="157"/>
      <c r="GL451" s="157"/>
      <c r="GM451" s="157"/>
      <c r="GN451" s="157"/>
      <c r="GO451" s="157"/>
      <c r="GP451" s="157"/>
      <c r="GQ451" s="157"/>
      <c r="GR451" s="157"/>
      <c r="GS451" s="157"/>
      <c r="GT451" s="157"/>
      <c r="GU451" s="157"/>
      <c r="GV451" s="157"/>
      <c r="GW451" s="157"/>
      <c r="GX451" s="157"/>
      <c r="GY451" s="157"/>
      <c r="GZ451" s="157"/>
      <c r="HA451" s="157"/>
      <c r="HB451" s="157"/>
      <c r="HC451" s="157"/>
      <c r="HD451" s="157"/>
      <c r="HE451" s="157"/>
      <c r="HF451" s="157"/>
      <c r="HG451" s="157"/>
      <c r="HH451" s="157"/>
      <c r="HI451" s="157"/>
      <c r="HJ451" s="157"/>
      <c r="HK451" s="157"/>
      <c r="HL451" s="157"/>
      <c r="HM451" s="157"/>
      <c r="HN451" s="157"/>
      <c r="HO451" s="157"/>
      <c r="HP451" s="157"/>
      <c r="HQ451" s="157"/>
      <c r="HR451" s="157"/>
      <c r="HS451" s="157"/>
      <c r="HT451" s="157"/>
      <c r="HU451" s="157"/>
      <c r="HV451" s="157"/>
      <c r="HW451" s="157"/>
      <c r="HX451" s="157"/>
      <c r="HY451" s="157"/>
      <c r="HZ451" s="157"/>
      <c r="IA451" s="157"/>
      <c r="IB451" s="157"/>
      <c r="IC451" s="157"/>
      <c r="ID451" s="158"/>
      <c r="IE451" s="158"/>
      <c r="IF451" s="158"/>
      <c r="IG451" s="158"/>
      <c r="IH451" s="158"/>
      <c r="II451" s="158"/>
      <c r="IJ451" s="158"/>
      <c r="IK451" s="158"/>
      <c r="IL451" s="158"/>
      <c r="IM451" s="158"/>
      <c r="IN451" s="158"/>
      <c r="IO451" s="158"/>
      <c r="IP451" s="158"/>
      <c r="IQ451" s="158"/>
      <c r="IR451" s="158"/>
      <c r="IS451" s="158"/>
      <c r="IT451" s="158"/>
      <c r="IU451" s="158"/>
      <c r="IV451" s="158"/>
      <c r="IW451" s="158"/>
      <c r="IX451" s="158"/>
      <c r="IY451" s="158"/>
      <c r="IZ451" s="158"/>
      <c r="JA451" s="158"/>
      <c r="JB451" s="158"/>
      <c r="JC451" s="158"/>
      <c r="JD451" s="158"/>
      <c r="JE451" s="158"/>
      <c r="JF451" s="158"/>
      <c r="JG451" s="158"/>
      <c r="JH451" s="158"/>
      <c r="JI451" s="158"/>
      <c r="JJ451" s="158"/>
      <c r="JK451" s="158"/>
      <c r="JL451" s="158"/>
      <c r="JM451" s="158"/>
      <c r="JN451" s="158"/>
      <c r="JO451" s="158"/>
      <c r="JP451" s="158"/>
      <c r="JQ451" s="158"/>
      <c r="JR451" s="158"/>
      <c r="JS451" s="158"/>
      <c r="JT451" s="158"/>
      <c r="JU451" s="158"/>
      <c r="JV451" s="158"/>
      <c r="JW451" s="158"/>
      <c r="JX451" s="158"/>
      <c r="JY451" s="158"/>
      <c r="JZ451" s="158"/>
      <c r="KA451" s="158"/>
      <c r="KB451" s="158"/>
      <c r="KC451" s="158"/>
      <c r="KD451" s="158"/>
      <c r="KE451" s="158"/>
      <c r="KF451" s="158"/>
      <c r="KG451" s="158"/>
      <c r="KH451" s="158"/>
      <c r="KI451" s="158"/>
      <c r="KJ451" s="158"/>
      <c r="KK451" s="158"/>
      <c r="KL451" s="158"/>
      <c r="KM451" s="158"/>
      <c r="KN451" s="158"/>
      <c r="KO451" s="158"/>
      <c r="KP451" s="158"/>
      <c r="KQ451" s="158"/>
      <c r="KR451" s="158"/>
      <c r="KS451" s="158"/>
      <c r="KT451" s="158"/>
      <c r="KU451" s="158"/>
      <c r="KV451" s="158"/>
      <c r="KW451" s="158"/>
      <c r="KX451" s="158"/>
      <c r="KY451" s="158"/>
      <c r="KZ451" s="158"/>
      <c r="LA451" s="158"/>
      <c r="LB451" s="158"/>
      <c r="LC451" s="158"/>
      <c r="LD451" s="158"/>
      <c r="LE451" s="158"/>
      <c r="LF451" s="158"/>
      <c r="LG451" s="158"/>
      <c r="LH451" s="158"/>
      <c r="LI451" s="158"/>
      <c r="LJ451" s="158"/>
      <c r="LK451" s="158"/>
      <c r="LL451" s="158"/>
      <c r="LM451" s="158"/>
      <c r="LN451" s="158"/>
      <c r="LO451" s="158"/>
      <c r="LP451" s="158"/>
      <c r="LQ451" s="158"/>
      <c r="LR451" s="158"/>
      <c r="LS451" s="158"/>
      <c r="LT451" s="158"/>
      <c r="LU451" s="158"/>
      <c r="LV451" s="158"/>
      <c r="LW451" s="158"/>
      <c r="LX451" s="158"/>
      <c r="LY451" s="158"/>
      <c r="LZ451" s="158"/>
      <c r="MA451" s="158"/>
      <c r="MB451" s="158"/>
      <c r="MC451" s="158"/>
      <c r="MD451" s="158"/>
      <c r="ME451" s="158"/>
      <c r="MF451" s="158"/>
      <c r="MG451" s="158"/>
      <c r="MH451" s="158"/>
      <c r="MI451" s="158"/>
      <c r="MJ451" s="158"/>
      <c r="MK451" s="158"/>
      <c r="ML451" s="158"/>
      <c r="MM451" s="158"/>
      <c r="MN451" s="158"/>
      <c r="MO451" s="158"/>
      <c r="MP451" s="158"/>
      <c r="MQ451" s="158"/>
      <c r="MR451" s="158"/>
      <c r="MS451" s="158"/>
      <c r="MT451" s="158"/>
      <c r="MU451" s="158"/>
      <c r="MV451" s="158"/>
      <c r="MW451" s="158"/>
      <c r="MX451" s="158"/>
      <c r="MY451" s="158"/>
      <c r="MZ451" s="158"/>
      <c r="NA451" s="158"/>
      <c r="NB451" s="158"/>
      <c r="NC451" s="158"/>
      <c r="ND451" s="158"/>
      <c r="NE451" s="158"/>
      <c r="NF451" s="158"/>
      <c r="NG451" s="158"/>
      <c r="NH451" s="158"/>
      <c r="NI451" s="158"/>
      <c r="NJ451" s="158"/>
      <c r="NK451" s="158"/>
      <c r="NL451" s="158"/>
      <c r="NM451" s="158"/>
      <c r="NN451" s="158"/>
      <c r="NO451" s="158"/>
      <c r="NP451" s="158"/>
      <c r="NQ451" s="158"/>
      <c r="NR451" s="158"/>
      <c r="NS451" s="158"/>
      <c r="NT451" s="158"/>
      <c r="NU451" s="158"/>
      <c r="NV451" s="158"/>
      <c r="NW451" s="158"/>
      <c r="NX451" s="158"/>
      <c r="NY451" s="158"/>
      <c r="NZ451" s="158"/>
      <c r="OA451" s="158"/>
      <c r="OB451" s="158"/>
      <c r="OC451" s="158"/>
      <c r="OD451" s="158"/>
      <c r="OE451" s="158"/>
      <c r="OF451" s="158"/>
      <c r="OG451" s="158"/>
      <c r="OH451" s="158"/>
      <c r="OI451" s="158"/>
      <c r="OJ451" s="158"/>
      <c r="OK451" s="158"/>
      <c r="OL451" s="158"/>
      <c r="OM451" s="158"/>
      <c r="ON451" s="158"/>
      <c r="OO451" s="158"/>
      <c r="OP451" s="158"/>
      <c r="OQ451" s="158"/>
      <c r="OR451" s="158"/>
      <c r="OS451" s="158"/>
      <c r="OT451" s="158"/>
      <c r="OU451" s="158"/>
      <c r="OV451" s="158"/>
      <c r="OW451" s="158"/>
      <c r="OX451" s="158"/>
      <c r="OY451" s="158"/>
      <c r="OZ451" s="158"/>
      <c r="PA451" s="158"/>
      <c r="PB451" s="158"/>
      <c r="PC451" s="158"/>
      <c r="PD451" s="158"/>
      <c r="PE451" s="158"/>
      <c r="PF451" s="158"/>
      <c r="PG451" s="158"/>
      <c r="PH451" s="158"/>
      <c r="PI451" s="158"/>
      <c r="PJ451" s="158"/>
      <c r="PK451" s="158"/>
      <c r="PL451" s="158"/>
      <c r="PM451" s="158"/>
      <c r="PN451" s="158"/>
      <c r="PO451" s="158"/>
      <c r="PP451" s="158"/>
      <c r="PQ451" s="158"/>
      <c r="PR451" s="158"/>
      <c r="PS451" s="158"/>
      <c r="PT451" s="158"/>
      <c r="PU451" s="158"/>
      <c r="PV451" s="158"/>
      <c r="PW451" s="158"/>
      <c r="PX451" s="158"/>
      <c r="PY451" s="158"/>
      <c r="PZ451" s="158"/>
      <c r="QA451" s="158"/>
      <c r="QB451" s="158"/>
      <c r="QC451" s="158"/>
      <c r="QD451" s="158"/>
      <c r="QE451" s="158"/>
      <c r="QF451" s="158"/>
      <c r="QG451" s="158"/>
      <c r="QH451" s="158"/>
      <c r="QI451" s="158"/>
      <c r="QJ451" s="158"/>
      <c r="QK451" s="158"/>
      <c r="QL451" s="158"/>
      <c r="QM451" s="158"/>
      <c r="QN451" s="158"/>
      <c r="QO451" s="158"/>
      <c r="QP451" s="158"/>
      <c r="QQ451" s="158"/>
      <c r="QR451" s="158"/>
      <c r="QS451" s="158"/>
      <c r="QT451" s="158"/>
      <c r="QU451" s="158"/>
      <c r="QV451" s="158"/>
      <c r="QW451" s="158"/>
      <c r="QX451" s="158"/>
      <c r="QY451" s="158"/>
      <c r="QZ451" s="158"/>
      <c r="RA451" s="158"/>
      <c r="RB451" s="158"/>
      <c r="RC451" s="158"/>
      <c r="RD451" s="158"/>
      <c r="RE451" s="158"/>
      <c r="RF451" s="158"/>
      <c r="RG451" s="158"/>
      <c r="RH451" s="158"/>
      <c r="RI451" s="158"/>
      <c r="RJ451" s="158"/>
      <c r="RK451" s="158"/>
      <c r="RL451" s="158"/>
      <c r="RM451" s="158"/>
      <c r="RN451" s="158"/>
      <c r="RO451" s="158"/>
      <c r="RP451" s="158"/>
      <c r="RQ451" s="158"/>
      <c r="RR451" s="158"/>
      <c r="RS451" s="158"/>
      <c r="RT451" s="158"/>
      <c r="RU451" s="158"/>
      <c r="RV451" s="158"/>
      <c r="RW451" s="158"/>
      <c r="RX451" s="158"/>
      <c r="RY451" s="158"/>
      <c r="RZ451" s="158"/>
      <c r="SA451" s="158"/>
      <c r="SB451" s="158"/>
      <c r="SC451" s="158"/>
      <c r="SD451" s="158"/>
      <c r="SE451" s="158"/>
      <c r="SF451" s="158"/>
      <c r="SG451" s="158"/>
      <c r="SH451" s="158"/>
      <c r="SI451" s="158"/>
      <c r="SJ451" s="158"/>
      <c r="SK451" s="158"/>
      <c r="SL451" s="158"/>
      <c r="SM451" s="158"/>
      <c r="SN451" s="158"/>
      <c r="SO451" s="158"/>
      <c r="SP451" s="158"/>
      <c r="SQ451" s="158"/>
      <c r="SR451" s="158"/>
      <c r="SS451" s="158"/>
      <c r="ST451" s="158"/>
      <c r="SU451" s="158"/>
      <c r="SV451" s="158"/>
      <c r="SW451" s="158"/>
      <c r="SX451" s="158"/>
      <c r="SY451" s="158"/>
      <c r="SZ451" s="158"/>
      <c r="TA451" s="158"/>
      <c r="TB451" s="158"/>
      <c r="TC451" s="158"/>
      <c r="TD451" s="158"/>
      <c r="TE451" s="158"/>
      <c r="TF451" s="158"/>
      <c r="TG451" s="158"/>
      <c r="TH451" s="158"/>
      <c r="TI451" s="158"/>
      <c r="TJ451" s="158"/>
      <c r="TK451" s="158"/>
      <c r="TL451" s="158"/>
      <c r="TM451" s="158"/>
      <c r="TN451" s="158"/>
      <c r="TO451" s="158"/>
      <c r="TP451" s="158"/>
      <c r="TQ451" s="158"/>
      <c r="TR451" s="158"/>
      <c r="TS451" s="158"/>
      <c r="TT451" s="158"/>
      <c r="TU451" s="158"/>
      <c r="TV451" s="158"/>
      <c r="TW451" s="158"/>
      <c r="TX451" s="158"/>
      <c r="TY451" s="158"/>
      <c r="TZ451" s="158"/>
      <c r="UA451" s="158"/>
      <c r="UB451" s="158"/>
      <c r="UC451" s="158"/>
      <c r="UD451" s="158"/>
      <c r="UE451" s="158"/>
      <c r="UF451" s="158"/>
      <c r="UG451" s="158"/>
      <c r="UH451" s="158"/>
      <c r="UI451" s="158"/>
      <c r="UJ451" s="158"/>
      <c r="UK451" s="158"/>
      <c r="UL451" s="158"/>
      <c r="UM451" s="158"/>
      <c r="UN451" s="158"/>
      <c r="UO451" s="158"/>
      <c r="UP451" s="158"/>
      <c r="UQ451" s="158"/>
      <c r="UR451" s="158"/>
      <c r="US451" s="158"/>
      <c r="UT451" s="158"/>
      <c r="UU451" s="158"/>
      <c r="UV451" s="158"/>
      <c r="UW451" s="158"/>
      <c r="UX451" s="158"/>
      <c r="UY451" s="158"/>
      <c r="UZ451" s="158"/>
      <c r="VA451" s="158"/>
      <c r="VB451" s="158"/>
      <c r="VC451" s="158"/>
      <c r="VD451" s="158"/>
      <c r="VE451" s="158"/>
      <c r="VF451" s="158"/>
      <c r="VG451" s="158"/>
      <c r="VH451" s="158"/>
      <c r="VI451" s="158"/>
      <c r="VJ451" s="158"/>
      <c r="VK451" s="158"/>
      <c r="VL451" s="158"/>
      <c r="VM451" s="158"/>
      <c r="VN451" s="158"/>
      <c r="VO451" s="158"/>
      <c r="VP451" s="158"/>
      <c r="VQ451" s="158"/>
      <c r="VR451" s="158"/>
      <c r="VS451" s="158"/>
      <c r="VT451" s="158"/>
      <c r="VU451" s="158"/>
      <c r="VV451" s="158"/>
      <c r="VW451" s="158"/>
      <c r="VX451" s="158"/>
      <c r="VY451" s="158"/>
      <c r="VZ451" s="158"/>
      <c r="WA451" s="158"/>
      <c r="WB451" s="158"/>
      <c r="WC451" s="158"/>
      <c r="WD451" s="158"/>
      <c r="WE451" s="158"/>
      <c r="WF451" s="158"/>
      <c r="WG451" s="158"/>
      <c r="WH451" s="158"/>
      <c r="WI451" s="158"/>
      <c r="WJ451" s="158"/>
      <c r="WK451" s="158"/>
      <c r="WL451" s="158"/>
      <c r="WM451" s="158"/>
      <c r="WN451" s="158"/>
      <c r="WO451" s="158"/>
      <c r="WP451" s="158"/>
      <c r="WQ451" s="158"/>
      <c r="WR451" s="158"/>
      <c r="WS451" s="158"/>
      <c r="WT451" s="158"/>
      <c r="WU451" s="158"/>
      <c r="WV451" s="158"/>
      <c r="WW451" s="158"/>
      <c r="WX451" s="158"/>
      <c r="WY451" s="158"/>
      <c r="WZ451" s="158"/>
      <c r="XA451" s="158"/>
      <c r="XB451" s="158"/>
      <c r="XC451" s="158"/>
      <c r="XD451" s="158"/>
      <c r="XE451" s="158"/>
      <c r="XF451" s="158"/>
      <c r="XG451" s="158"/>
      <c r="XH451" s="158"/>
      <c r="XI451" s="158"/>
      <c r="XJ451" s="158"/>
      <c r="XK451" s="158"/>
      <c r="XL451" s="158"/>
      <c r="XM451" s="158"/>
      <c r="XN451" s="158"/>
      <c r="XO451" s="158"/>
      <c r="XP451" s="158"/>
      <c r="XQ451" s="158"/>
      <c r="XR451" s="158"/>
      <c r="XS451" s="158"/>
      <c r="XT451" s="158"/>
      <c r="XU451" s="158"/>
      <c r="XV451" s="158"/>
      <c r="XW451" s="158"/>
      <c r="XX451" s="158"/>
      <c r="XY451" s="158"/>
      <c r="XZ451" s="158"/>
      <c r="YA451" s="158"/>
      <c r="YB451" s="158"/>
      <c r="YC451" s="158"/>
      <c r="YD451" s="158"/>
      <c r="YE451" s="158"/>
      <c r="YF451" s="158"/>
      <c r="YG451" s="158"/>
      <c r="YH451" s="158"/>
      <c r="YI451" s="158"/>
      <c r="YJ451" s="158"/>
      <c r="YK451" s="158"/>
      <c r="YL451" s="158"/>
      <c r="YM451" s="158"/>
      <c r="YN451" s="158"/>
      <c r="YO451" s="158"/>
      <c r="YP451" s="158"/>
      <c r="YQ451" s="158"/>
      <c r="YR451" s="158"/>
      <c r="YS451" s="158"/>
      <c r="YT451" s="158"/>
      <c r="YU451" s="158"/>
      <c r="YV451" s="158"/>
      <c r="YW451" s="158"/>
      <c r="YX451" s="158"/>
      <c r="YY451" s="158"/>
      <c r="YZ451" s="158"/>
      <c r="ZA451" s="158"/>
      <c r="ZB451" s="158"/>
      <c r="ZC451" s="158"/>
      <c r="ZD451" s="158"/>
      <c r="ZE451" s="158"/>
      <c r="ZF451" s="158"/>
      <c r="ZG451" s="158"/>
      <c r="ZH451" s="158"/>
      <c r="ZI451" s="158"/>
      <c r="ZJ451" s="158"/>
      <c r="ZK451" s="158"/>
      <c r="ZL451" s="158"/>
      <c r="ZM451" s="158"/>
      <c r="ZN451" s="158"/>
      <c r="ZO451" s="158"/>
      <c r="ZP451" s="158"/>
      <c r="ZQ451" s="158"/>
      <c r="ZR451" s="158"/>
      <c r="ZS451" s="158"/>
      <c r="ZT451" s="158"/>
      <c r="ZU451" s="158"/>
      <c r="ZV451" s="158"/>
      <c r="ZW451" s="158"/>
      <c r="ZX451" s="158"/>
      <c r="ZY451" s="158"/>
      <c r="ZZ451" s="158"/>
      <c r="AAA451" s="158"/>
      <c r="AAB451" s="158"/>
      <c r="AAC451" s="158"/>
      <c r="AAD451" s="158"/>
      <c r="AAE451" s="158"/>
      <c r="AAF451" s="158"/>
      <c r="AAG451" s="158"/>
      <c r="AAH451" s="158"/>
      <c r="AAI451" s="158"/>
      <c r="AAJ451" s="158"/>
      <c r="AAK451" s="158"/>
      <c r="AAL451" s="158"/>
      <c r="AAM451" s="158"/>
      <c r="AAN451" s="158"/>
      <c r="AAO451" s="158"/>
      <c r="AAP451" s="158"/>
      <c r="AAQ451" s="158"/>
      <c r="AAR451" s="158"/>
      <c r="AAS451" s="158"/>
      <c r="AAT451" s="158"/>
      <c r="AAU451" s="158"/>
      <c r="AAV451" s="158"/>
      <c r="AAW451" s="158"/>
      <c r="AAX451" s="158"/>
      <c r="AAY451" s="158"/>
      <c r="AAZ451" s="158"/>
      <c r="ABA451" s="158"/>
      <c r="ABB451" s="158"/>
      <c r="ABC451" s="158"/>
      <c r="ABD451" s="158"/>
      <c r="ABE451" s="158"/>
      <c r="ABF451" s="158"/>
      <c r="ABG451" s="158"/>
      <c r="ABH451" s="158"/>
      <c r="ABI451" s="158"/>
      <c r="ABJ451" s="158"/>
      <c r="ABK451" s="158"/>
      <c r="ABL451" s="158"/>
      <c r="ABM451" s="158"/>
      <c r="ABN451" s="158"/>
      <c r="ABO451" s="158"/>
      <c r="ABP451" s="158"/>
      <c r="ABQ451" s="158"/>
      <c r="ABR451" s="158"/>
      <c r="ABS451" s="158"/>
      <c r="ABT451" s="158"/>
      <c r="ABU451" s="158"/>
      <c r="ABV451" s="158"/>
      <c r="ABW451" s="158"/>
      <c r="ABX451" s="158"/>
      <c r="ABY451" s="158"/>
      <c r="ABZ451" s="158"/>
      <c r="ACA451" s="158"/>
      <c r="ACB451" s="158"/>
      <c r="ACC451" s="158"/>
      <c r="ACD451" s="158"/>
      <c r="ACE451" s="158"/>
      <c r="ACF451" s="158"/>
      <c r="ACG451" s="158"/>
      <c r="ACH451" s="158"/>
      <c r="ACI451" s="158"/>
      <c r="ACJ451" s="158"/>
      <c r="ACK451" s="158"/>
      <c r="ACL451" s="158"/>
      <c r="ACM451" s="158"/>
      <c r="ACN451" s="158"/>
      <c r="ACO451" s="158"/>
      <c r="ACP451" s="158"/>
      <c r="ACQ451" s="158"/>
      <c r="ACR451" s="158"/>
      <c r="ACS451" s="158"/>
      <c r="ACT451" s="158"/>
      <c r="ACU451" s="158"/>
      <c r="ACV451" s="158"/>
      <c r="ACW451" s="158"/>
      <c r="ACX451" s="158"/>
      <c r="ACY451" s="158"/>
      <c r="ACZ451" s="158"/>
      <c r="ADA451" s="158"/>
      <c r="ADB451" s="158"/>
      <c r="ADC451" s="158"/>
      <c r="ADD451" s="158"/>
      <c r="ADE451" s="158"/>
      <c r="ADF451" s="158"/>
      <c r="ADG451" s="158"/>
      <c r="ADH451" s="158"/>
      <c r="ADI451" s="158"/>
      <c r="ADJ451" s="158"/>
      <c r="ADK451" s="158"/>
      <c r="ADL451" s="158"/>
      <c r="ADM451" s="158"/>
      <c r="ADN451" s="158"/>
      <c r="ADO451" s="158"/>
      <c r="ADP451" s="158"/>
      <c r="ADQ451" s="158"/>
      <c r="ADR451" s="158"/>
      <c r="ADS451" s="158"/>
      <c r="ADT451" s="158"/>
      <c r="ADU451" s="158"/>
      <c r="ADV451" s="158"/>
      <c r="ADW451" s="158"/>
      <c r="ADX451" s="158"/>
      <c r="ADY451" s="158"/>
      <c r="ADZ451" s="158"/>
      <c r="AEA451" s="158"/>
      <c r="AEB451" s="158"/>
      <c r="AEC451" s="158"/>
      <c r="AED451" s="158"/>
      <c r="AEE451" s="158"/>
      <c r="AEF451" s="158"/>
      <c r="AEG451" s="158"/>
      <c r="AEH451" s="158"/>
      <c r="AEI451" s="158"/>
      <c r="AEJ451" s="158"/>
      <c r="AEK451" s="158"/>
      <c r="AEL451" s="158"/>
      <c r="AEM451" s="158"/>
      <c r="AEN451" s="158"/>
      <c r="AEO451" s="158"/>
      <c r="AEP451" s="158"/>
      <c r="AEQ451" s="158"/>
      <c r="AER451" s="158"/>
      <c r="AES451" s="158"/>
      <c r="AET451" s="158"/>
      <c r="AEU451" s="158"/>
      <c r="AEV451" s="158"/>
      <c r="AEW451" s="158"/>
      <c r="AEX451" s="158"/>
      <c r="AEY451" s="158"/>
      <c r="AEZ451" s="158"/>
      <c r="AFA451" s="158"/>
      <c r="AFB451" s="158"/>
      <c r="AFC451" s="158"/>
      <c r="AFD451" s="158"/>
      <c r="AFE451" s="158"/>
      <c r="AFF451" s="158"/>
      <c r="AFG451" s="158"/>
      <c r="AFH451" s="158"/>
      <c r="AFI451" s="158"/>
      <c r="AFJ451" s="158"/>
      <c r="AFK451" s="158"/>
      <c r="AFL451" s="158"/>
      <c r="AFM451" s="158"/>
      <c r="AFN451" s="158"/>
      <c r="AFO451" s="158"/>
      <c r="AFP451" s="158"/>
      <c r="AFQ451" s="158"/>
      <c r="AFR451" s="158"/>
      <c r="AFS451" s="158"/>
      <c r="AFT451" s="158"/>
      <c r="AFU451" s="158"/>
      <c r="AFV451" s="158"/>
      <c r="AFW451" s="158"/>
      <c r="AFX451" s="158"/>
      <c r="AFY451" s="158"/>
      <c r="AFZ451" s="158"/>
      <c r="AGA451" s="158"/>
      <c r="AGB451" s="158"/>
      <c r="AGC451" s="158"/>
      <c r="AGD451" s="158"/>
      <c r="AGE451" s="158"/>
      <c r="AGF451" s="158"/>
      <c r="AGG451" s="158"/>
      <c r="AGH451" s="158"/>
      <c r="AGI451" s="158"/>
      <c r="AGJ451" s="158"/>
      <c r="AGK451" s="158"/>
      <c r="AGL451" s="158"/>
      <c r="AGM451" s="158"/>
      <c r="AGN451" s="158"/>
      <c r="AGO451" s="158"/>
      <c r="AGP451" s="158"/>
      <c r="AGQ451" s="158"/>
      <c r="AGR451" s="158"/>
      <c r="AGS451" s="158"/>
      <c r="AGT451" s="158"/>
      <c r="AGU451" s="158"/>
      <c r="AGV451" s="158"/>
      <c r="AGW451" s="158"/>
      <c r="AGX451" s="158"/>
      <c r="AGY451" s="158"/>
      <c r="AGZ451" s="158"/>
      <c r="AHA451" s="158"/>
      <c r="AHB451" s="158"/>
      <c r="AHC451" s="158"/>
      <c r="AHD451" s="158"/>
      <c r="AHE451" s="158"/>
      <c r="AHF451" s="158"/>
      <c r="AHG451" s="158"/>
      <c r="AHH451" s="158"/>
      <c r="AHI451" s="158"/>
      <c r="AHJ451" s="158"/>
      <c r="AHK451" s="158"/>
      <c r="AHL451" s="158"/>
      <c r="AHM451" s="158"/>
      <c r="AHN451" s="158"/>
      <c r="AHO451" s="158"/>
      <c r="AHP451" s="158"/>
      <c r="AHQ451" s="158"/>
      <c r="AHR451" s="158"/>
      <c r="AHS451" s="158"/>
      <c r="AHT451" s="158"/>
      <c r="AHU451" s="158"/>
      <c r="AHV451" s="158"/>
      <c r="AHW451" s="158"/>
      <c r="AHX451" s="158"/>
      <c r="AHY451" s="158"/>
      <c r="AHZ451" s="158"/>
      <c r="AIA451" s="158"/>
      <c r="AIB451" s="158"/>
      <c r="AIC451" s="158"/>
      <c r="AID451" s="158"/>
      <c r="AIE451" s="158"/>
      <c r="AIF451" s="158"/>
      <c r="AIG451" s="158"/>
      <c r="AIH451" s="158"/>
      <c r="AII451" s="158"/>
      <c r="AIJ451" s="158"/>
      <c r="AIK451" s="158"/>
      <c r="AIL451" s="158"/>
      <c r="AIM451" s="158"/>
      <c r="AIN451" s="158"/>
      <c r="AIO451" s="158"/>
      <c r="AIP451" s="158"/>
      <c r="AIQ451" s="158"/>
      <c r="AIR451" s="158"/>
      <c r="AIS451" s="158"/>
      <c r="AIT451" s="158"/>
      <c r="AIU451" s="158"/>
      <c r="AIV451" s="158"/>
      <c r="AIW451" s="158"/>
      <c r="AIX451" s="158"/>
      <c r="AIY451" s="158"/>
      <c r="AIZ451" s="158"/>
      <c r="AJA451" s="158"/>
      <c r="AJB451" s="158"/>
      <c r="AJC451" s="158"/>
      <c r="AJD451" s="158"/>
      <c r="AJE451" s="158"/>
      <c r="AJF451" s="158"/>
      <c r="AJG451" s="158"/>
      <c r="AJH451" s="158"/>
      <c r="AJI451" s="158"/>
      <c r="AJJ451" s="158"/>
      <c r="AJK451" s="158"/>
      <c r="AJL451" s="158"/>
      <c r="AJM451" s="158"/>
      <c r="AJN451" s="158"/>
      <c r="AJO451" s="158"/>
      <c r="AJP451" s="158"/>
      <c r="AJQ451" s="158"/>
      <c r="AJR451" s="158"/>
      <c r="AJS451" s="158"/>
      <c r="AJT451" s="158"/>
      <c r="AJU451" s="158"/>
      <c r="AJV451" s="158"/>
      <c r="AJW451" s="158"/>
      <c r="AJX451" s="158"/>
      <c r="AJY451" s="158"/>
      <c r="AJZ451" s="158"/>
      <c r="AKA451" s="158"/>
      <c r="AKB451" s="158"/>
      <c r="AKC451" s="158"/>
      <c r="AKD451" s="158"/>
      <c r="AKE451" s="158"/>
      <c r="AKF451" s="158"/>
      <c r="AKG451" s="158"/>
      <c r="AKH451" s="158"/>
      <c r="AKI451" s="158"/>
      <c r="AKJ451" s="158"/>
      <c r="AKK451" s="158"/>
      <c r="AKL451" s="158"/>
      <c r="AKM451" s="158"/>
      <c r="AKN451" s="158"/>
      <c r="AKO451" s="158"/>
      <c r="AKP451" s="158"/>
      <c r="AKQ451" s="158"/>
      <c r="AKR451" s="158"/>
      <c r="AKS451" s="158"/>
      <c r="AKT451" s="158"/>
      <c r="AKU451" s="158"/>
      <c r="AKV451" s="158"/>
      <c r="AKW451" s="158"/>
      <c r="AKX451" s="158"/>
      <c r="AKY451" s="158"/>
      <c r="AKZ451" s="158"/>
      <c r="ALA451" s="158"/>
      <c r="ALB451" s="158"/>
      <c r="ALC451" s="158"/>
      <c r="ALD451" s="158"/>
      <c r="ALE451" s="158"/>
      <c r="ALF451" s="158"/>
      <c r="ALG451" s="158"/>
      <c r="ALH451" s="158"/>
      <c r="ALI451" s="158"/>
      <c r="ALJ451" s="158"/>
      <c r="ALK451" s="158"/>
      <c r="ALL451" s="158"/>
      <c r="ALM451" s="158"/>
      <c r="ALN451" s="158"/>
      <c r="ALO451" s="158"/>
    </row>
    <row r="452" customFormat="false" ht="17.6" hidden="false" customHeight="false" outlineLevel="0" collapsed="false">
      <c r="B452" s="86"/>
      <c r="C452" s="30" t="s">
        <v>388</v>
      </c>
      <c r="D452" s="30" t="n">
        <v>925</v>
      </c>
      <c r="E452" s="138" t="s">
        <v>56</v>
      </c>
      <c r="F452" s="138" t="s">
        <v>20</v>
      </c>
      <c r="G452" s="79"/>
      <c r="H452" s="83"/>
      <c r="I452" s="141" t="n">
        <f aca="false">SUM(J452:P452)</f>
        <v>64280677.06</v>
      </c>
      <c r="J452" s="141" t="n">
        <f aca="false">J453</f>
        <v>228075500</v>
      </c>
      <c r="K452" s="74" t="n">
        <f aca="false">K453</f>
        <v>-165688200</v>
      </c>
      <c r="L452" s="74" t="n">
        <f aca="false">L453</f>
        <v>0</v>
      </c>
      <c r="M452" s="74" t="n">
        <f aca="false">M453</f>
        <v>0</v>
      </c>
      <c r="N452" s="74" t="n">
        <f aca="false">N453</f>
        <v>1000000</v>
      </c>
      <c r="O452" s="141" t="n">
        <f aca="false">O453+O468</f>
        <v>893377.06</v>
      </c>
      <c r="P452" s="142" t="n">
        <f aca="false">P453</f>
        <v>0</v>
      </c>
    </row>
    <row r="453" customFormat="false" ht="17.6" hidden="false" customHeight="false" outlineLevel="0" collapsed="false">
      <c r="B453" s="86"/>
      <c r="C453" s="30" t="s">
        <v>165</v>
      </c>
      <c r="D453" s="30" t="n">
        <v>925</v>
      </c>
      <c r="E453" s="138" t="s">
        <v>56</v>
      </c>
      <c r="F453" s="138" t="s">
        <v>20</v>
      </c>
      <c r="G453" s="79" t="n">
        <v>5800000000</v>
      </c>
      <c r="H453" s="83"/>
      <c r="I453" s="141" t="n">
        <f aca="false">SUM(J453:P453)</f>
        <v>64039300</v>
      </c>
      <c r="J453" s="141" t="n">
        <f aca="false">J454</f>
        <v>228075500</v>
      </c>
      <c r="K453" s="74" t="n">
        <f aca="false">K454</f>
        <v>-165688200</v>
      </c>
      <c r="L453" s="74" t="n">
        <f aca="false">L454</f>
        <v>0</v>
      </c>
      <c r="M453" s="74" t="n">
        <f aca="false">M454</f>
        <v>0</v>
      </c>
      <c r="N453" s="74" t="n">
        <f aca="false">N454</f>
        <v>1000000</v>
      </c>
      <c r="O453" s="141" t="n">
        <f aca="false">O454</f>
        <v>652000</v>
      </c>
      <c r="P453" s="142" t="n">
        <f aca="false">P454</f>
        <v>0</v>
      </c>
    </row>
    <row r="454" customFormat="false" ht="17.6" hidden="false" customHeight="false" outlineLevel="0" collapsed="false">
      <c r="B454" s="86"/>
      <c r="C454" s="30" t="s">
        <v>199</v>
      </c>
      <c r="D454" s="30" t="n">
        <v>925</v>
      </c>
      <c r="E454" s="138" t="s">
        <v>56</v>
      </c>
      <c r="F454" s="138" t="s">
        <v>20</v>
      </c>
      <c r="G454" s="79" t="n">
        <v>5820000000</v>
      </c>
      <c r="H454" s="83"/>
      <c r="I454" s="141" t="n">
        <f aca="false">SUM(J454:P454)</f>
        <v>64039300</v>
      </c>
      <c r="J454" s="141" t="n">
        <f aca="false">J455+J461+J463+J458</f>
        <v>228075500</v>
      </c>
      <c r="K454" s="74" t="n">
        <f aca="false">K455+K461+K463+K458</f>
        <v>-165688200</v>
      </c>
      <c r="L454" s="74" t="n">
        <f aca="false">L455+L461+L463+L458</f>
        <v>0</v>
      </c>
      <c r="M454" s="74" t="n">
        <f aca="false">M455+M461+M463+M458</f>
        <v>0</v>
      </c>
      <c r="N454" s="74" t="n">
        <f aca="false">N455+N461+N463+N458</f>
        <v>1000000</v>
      </c>
      <c r="O454" s="141" t="n">
        <f aca="false">O455+O461+O463+O458</f>
        <v>652000</v>
      </c>
      <c r="P454" s="142" t="n">
        <f aca="false">P455+P461+P463+P458</f>
        <v>0</v>
      </c>
    </row>
    <row r="455" customFormat="false" ht="32.8" hidden="false" customHeight="false" outlineLevel="0" collapsed="false">
      <c r="B455" s="86"/>
      <c r="C455" s="88" t="s">
        <v>130</v>
      </c>
      <c r="D455" s="30" t="n">
        <v>925</v>
      </c>
      <c r="E455" s="138" t="s">
        <v>56</v>
      </c>
      <c r="F455" s="138" t="s">
        <v>20</v>
      </c>
      <c r="G455" s="79" t="n">
        <v>5820000590</v>
      </c>
      <c r="H455" s="83"/>
      <c r="I455" s="141" t="n">
        <f aca="false">SUM(J455:P455)</f>
        <v>43630669</v>
      </c>
      <c r="J455" s="141" t="n">
        <f aca="false">J456+J457</f>
        <v>166567540</v>
      </c>
      <c r="K455" s="74" t="n">
        <f aca="false">K456+K457</f>
        <v>-121675540</v>
      </c>
      <c r="L455" s="74" t="n">
        <f aca="false">L456+L457</f>
        <v>0</v>
      </c>
      <c r="M455" s="74" t="n">
        <f aca="false">M456+M457</f>
        <v>-1913331</v>
      </c>
      <c r="N455" s="74" t="n">
        <f aca="false">N456+N457</f>
        <v>0</v>
      </c>
      <c r="O455" s="141" t="n">
        <f aca="false">O456+O457</f>
        <v>652000</v>
      </c>
      <c r="P455" s="142" t="n">
        <f aca="false">P456+P457</f>
        <v>0</v>
      </c>
    </row>
    <row r="456" customFormat="false" ht="32.8" hidden="false" customHeight="false" outlineLevel="0" collapsed="false">
      <c r="B456" s="86"/>
      <c r="C456" s="30" t="s">
        <v>146</v>
      </c>
      <c r="D456" s="30" t="n">
        <v>925</v>
      </c>
      <c r="E456" s="138" t="s">
        <v>56</v>
      </c>
      <c r="F456" s="138" t="s">
        <v>20</v>
      </c>
      <c r="G456" s="79" t="n">
        <v>5820000590</v>
      </c>
      <c r="H456" s="83" t="n">
        <v>600</v>
      </c>
      <c r="I456" s="141" t="n">
        <f aca="false">SUM(J456:P456)</f>
        <v>43630669</v>
      </c>
      <c r="J456" s="141" t="n">
        <v>166567540</v>
      </c>
      <c r="K456" s="74" t="n">
        <v>-121675540</v>
      </c>
      <c r="L456" s="74"/>
      <c r="M456" s="74" t="n">
        <v>-1913331</v>
      </c>
      <c r="N456" s="74"/>
      <c r="O456" s="141" t="n">
        <v>652000</v>
      </c>
      <c r="P456" s="142"/>
    </row>
    <row r="457" s="159" customFormat="true" ht="17.6" hidden="true" customHeight="false" outlineLevel="0" collapsed="false">
      <c r="A457" s="147"/>
      <c r="B457" s="148"/>
      <c r="C457" s="149" t="s">
        <v>106</v>
      </c>
      <c r="D457" s="149" t="n">
        <v>925</v>
      </c>
      <c r="E457" s="151" t="s">
        <v>56</v>
      </c>
      <c r="F457" s="151" t="s">
        <v>20</v>
      </c>
      <c r="G457" s="152" t="n">
        <v>5820000590</v>
      </c>
      <c r="H457" s="162" t="n">
        <v>800</v>
      </c>
      <c r="I457" s="154" t="n">
        <f aca="false">SUM(J457:P457)</f>
        <v>0</v>
      </c>
      <c r="J457" s="154"/>
      <c r="K457" s="155" t="n">
        <v>0</v>
      </c>
      <c r="L457" s="155" t="n">
        <v>0</v>
      </c>
      <c r="M457" s="155" t="n">
        <v>0</v>
      </c>
      <c r="N457" s="155" t="n">
        <v>0</v>
      </c>
      <c r="O457" s="155"/>
      <c r="P457" s="156" t="n">
        <v>0</v>
      </c>
      <c r="Q457" s="157"/>
      <c r="R457" s="157"/>
      <c r="S457" s="157"/>
      <c r="T457" s="157"/>
      <c r="U457" s="157"/>
      <c r="V457" s="157"/>
      <c r="W457" s="157"/>
      <c r="X457" s="157"/>
      <c r="Y457" s="157"/>
      <c r="Z457" s="157"/>
      <c r="AA457" s="157"/>
      <c r="AB457" s="157"/>
      <c r="AC457" s="157"/>
      <c r="AD457" s="157"/>
      <c r="AE457" s="157"/>
      <c r="AF457" s="157"/>
      <c r="AG457" s="157"/>
      <c r="AH457" s="157"/>
      <c r="AI457" s="157"/>
      <c r="AJ457" s="157"/>
      <c r="AK457" s="157"/>
      <c r="AL457" s="157"/>
      <c r="AM457" s="157"/>
      <c r="AN457" s="157"/>
      <c r="AO457" s="157"/>
      <c r="AP457" s="157"/>
      <c r="AQ457" s="157"/>
      <c r="AR457" s="157"/>
      <c r="AS457" s="157"/>
      <c r="AT457" s="157"/>
      <c r="AU457" s="157"/>
      <c r="AV457" s="157"/>
      <c r="AW457" s="157"/>
      <c r="AX457" s="157"/>
      <c r="AY457" s="157"/>
      <c r="AZ457" s="157"/>
      <c r="BA457" s="157"/>
      <c r="BB457" s="157"/>
      <c r="BC457" s="157"/>
      <c r="BD457" s="157"/>
      <c r="BE457" s="157"/>
      <c r="BF457" s="157"/>
      <c r="BG457" s="157"/>
      <c r="BH457" s="157"/>
      <c r="BI457" s="157"/>
      <c r="BJ457" s="157"/>
      <c r="BK457" s="157"/>
      <c r="BL457" s="157"/>
      <c r="BM457" s="157"/>
      <c r="BN457" s="157"/>
      <c r="BO457" s="157"/>
      <c r="BP457" s="157"/>
      <c r="BQ457" s="157"/>
      <c r="BR457" s="157"/>
      <c r="BS457" s="157"/>
      <c r="BT457" s="157"/>
      <c r="BU457" s="157"/>
      <c r="BV457" s="157"/>
      <c r="BW457" s="157"/>
      <c r="BX457" s="157"/>
      <c r="BY457" s="157"/>
      <c r="BZ457" s="157"/>
      <c r="CA457" s="157"/>
      <c r="CB457" s="157"/>
      <c r="CC457" s="157"/>
      <c r="CD457" s="157"/>
      <c r="CE457" s="157"/>
      <c r="CF457" s="157"/>
      <c r="CG457" s="157"/>
      <c r="CH457" s="157"/>
      <c r="CI457" s="157"/>
      <c r="CJ457" s="157"/>
      <c r="CK457" s="157"/>
      <c r="CL457" s="157"/>
      <c r="CM457" s="157"/>
      <c r="CN457" s="157"/>
      <c r="CO457" s="157"/>
      <c r="CP457" s="157"/>
      <c r="CQ457" s="157"/>
      <c r="CR457" s="157"/>
      <c r="CS457" s="157"/>
      <c r="CT457" s="157"/>
      <c r="CU457" s="157"/>
      <c r="CV457" s="157"/>
      <c r="CW457" s="157"/>
      <c r="CX457" s="157"/>
      <c r="CY457" s="157"/>
      <c r="CZ457" s="157"/>
      <c r="DA457" s="157"/>
      <c r="DB457" s="157"/>
      <c r="DC457" s="157"/>
      <c r="DD457" s="157"/>
      <c r="DE457" s="157"/>
      <c r="DF457" s="157"/>
      <c r="DG457" s="157"/>
      <c r="DH457" s="157"/>
      <c r="DI457" s="157"/>
      <c r="DJ457" s="157"/>
      <c r="DK457" s="157"/>
      <c r="DL457" s="157"/>
      <c r="DM457" s="157"/>
      <c r="DN457" s="157"/>
      <c r="DO457" s="157"/>
      <c r="DP457" s="157"/>
      <c r="DQ457" s="157"/>
      <c r="DR457" s="157"/>
      <c r="DS457" s="157"/>
      <c r="DT457" s="157"/>
      <c r="DU457" s="157"/>
      <c r="DV457" s="157"/>
      <c r="DW457" s="157"/>
      <c r="DX457" s="157"/>
      <c r="DY457" s="157"/>
      <c r="DZ457" s="157"/>
      <c r="EA457" s="157"/>
      <c r="EB457" s="157"/>
      <c r="EC457" s="157"/>
      <c r="ED457" s="157"/>
      <c r="EE457" s="157"/>
      <c r="EF457" s="157"/>
      <c r="EG457" s="157"/>
      <c r="EH457" s="157"/>
      <c r="EI457" s="157"/>
      <c r="EJ457" s="157"/>
      <c r="EK457" s="157"/>
      <c r="EL457" s="157"/>
      <c r="EM457" s="157"/>
      <c r="EN457" s="157"/>
      <c r="EO457" s="157"/>
      <c r="EP457" s="157"/>
      <c r="EQ457" s="157"/>
      <c r="ER457" s="157"/>
      <c r="ES457" s="157"/>
      <c r="ET457" s="157"/>
      <c r="EU457" s="157"/>
      <c r="EV457" s="157"/>
      <c r="EW457" s="157"/>
      <c r="EX457" s="157"/>
      <c r="EY457" s="157"/>
      <c r="EZ457" s="157"/>
      <c r="FA457" s="157"/>
      <c r="FB457" s="157"/>
      <c r="FC457" s="157"/>
      <c r="FD457" s="157"/>
      <c r="FE457" s="157"/>
      <c r="FF457" s="157"/>
      <c r="FG457" s="157"/>
      <c r="FH457" s="157"/>
      <c r="FI457" s="157"/>
      <c r="FJ457" s="157"/>
      <c r="FK457" s="157"/>
      <c r="FL457" s="157"/>
      <c r="FM457" s="157"/>
      <c r="FN457" s="157"/>
      <c r="FO457" s="157"/>
      <c r="FP457" s="157"/>
      <c r="FQ457" s="157"/>
      <c r="FR457" s="157"/>
      <c r="FS457" s="157"/>
      <c r="FT457" s="157"/>
      <c r="FU457" s="157"/>
      <c r="FV457" s="157"/>
      <c r="FW457" s="157"/>
      <c r="FX457" s="157"/>
      <c r="FY457" s="157"/>
      <c r="FZ457" s="157"/>
      <c r="GA457" s="157"/>
      <c r="GB457" s="157"/>
      <c r="GC457" s="157"/>
      <c r="GD457" s="157"/>
      <c r="GE457" s="157"/>
      <c r="GF457" s="157"/>
      <c r="GG457" s="157"/>
      <c r="GH457" s="157"/>
      <c r="GI457" s="157"/>
      <c r="GJ457" s="157"/>
      <c r="GK457" s="157"/>
      <c r="GL457" s="157"/>
      <c r="GM457" s="157"/>
      <c r="GN457" s="157"/>
      <c r="GO457" s="157"/>
      <c r="GP457" s="157"/>
      <c r="GQ457" s="157"/>
      <c r="GR457" s="157"/>
      <c r="GS457" s="157"/>
      <c r="GT457" s="157"/>
      <c r="GU457" s="157"/>
      <c r="GV457" s="157"/>
      <c r="GW457" s="157"/>
      <c r="GX457" s="157"/>
      <c r="GY457" s="157"/>
      <c r="GZ457" s="157"/>
      <c r="HA457" s="157"/>
      <c r="HB457" s="157"/>
      <c r="HC457" s="157"/>
      <c r="HD457" s="157"/>
      <c r="HE457" s="157"/>
      <c r="HF457" s="157"/>
      <c r="HG457" s="157"/>
      <c r="HH457" s="157"/>
      <c r="HI457" s="157"/>
      <c r="HJ457" s="157"/>
      <c r="HK457" s="157"/>
      <c r="HL457" s="157"/>
      <c r="HM457" s="157"/>
      <c r="HN457" s="157"/>
      <c r="HO457" s="157"/>
      <c r="HP457" s="157"/>
      <c r="HQ457" s="157"/>
      <c r="HR457" s="157"/>
      <c r="HS457" s="157"/>
      <c r="HT457" s="157"/>
      <c r="HU457" s="157"/>
      <c r="HV457" s="157"/>
      <c r="HW457" s="157"/>
      <c r="HX457" s="157"/>
      <c r="HY457" s="157"/>
      <c r="HZ457" s="157"/>
      <c r="IA457" s="157"/>
      <c r="IB457" s="157"/>
      <c r="IC457" s="157"/>
      <c r="ID457" s="158"/>
      <c r="IE457" s="158"/>
      <c r="IF457" s="158"/>
      <c r="IG457" s="158"/>
      <c r="IH457" s="158"/>
      <c r="II457" s="158"/>
      <c r="IJ457" s="158"/>
      <c r="IK457" s="158"/>
      <c r="IL457" s="158"/>
      <c r="IM457" s="158"/>
      <c r="IN457" s="158"/>
      <c r="IO457" s="158"/>
      <c r="IP457" s="158"/>
      <c r="IQ457" s="158"/>
      <c r="IR457" s="158"/>
      <c r="IS457" s="158"/>
      <c r="IT457" s="158"/>
      <c r="IU457" s="158"/>
      <c r="IV457" s="158"/>
      <c r="IW457" s="158"/>
      <c r="IX457" s="158"/>
      <c r="IY457" s="158"/>
      <c r="IZ457" s="158"/>
      <c r="JA457" s="158"/>
      <c r="JB457" s="158"/>
      <c r="JC457" s="158"/>
      <c r="JD457" s="158"/>
      <c r="JE457" s="158"/>
      <c r="JF457" s="158"/>
      <c r="JG457" s="158"/>
      <c r="JH457" s="158"/>
      <c r="JI457" s="158"/>
      <c r="JJ457" s="158"/>
      <c r="JK457" s="158"/>
      <c r="JL457" s="158"/>
      <c r="JM457" s="158"/>
      <c r="JN457" s="158"/>
      <c r="JO457" s="158"/>
      <c r="JP457" s="158"/>
      <c r="JQ457" s="158"/>
      <c r="JR457" s="158"/>
      <c r="JS457" s="158"/>
      <c r="JT457" s="158"/>
      <c r="JU457" s="158"/>
      <c r="JV457" s="158"/>
      <c r="JW457" s="158"/>
      <c r="JX457" s="158"/>
      <c r="JY457" s="158"/>
      <c r="JZ457" s="158"/>
      <c r="KA457" s="158"/>
      <c r="KB457" s="158"/>
      <c r="KC457" s="158"/>
      <c r="KD457" s="158"/>
      <c r="KE457" s="158"/>
      <c r="KF457" s="158"/>
      <c r="KG457" s="158"/>
      <c r="KH457" s="158"/>
      <c r="KI457" s="158"/>
      <c r="KJ457" s="158"/>
      <c r="KK457" s="158"/>
      <c r="KL457" s="158"/>
      <c r="KM457" s="158"/>
      <c r="KN457" s="158"/>
      <c r="KO457" s="158"/>
      <c r="KP457" s="158"/>
      <c r="KQ457" s="158"/>
      <c r="KR457" s="158"/>
      <c r="KS457" s="158"/>
      <c r="KT457" s="158"/>
      <c r="KU457" s="158"/>
      <c r="KV457" s="158"/>
      <c r="KW457" s="158"/>
      <c r="KX457" s="158"/>
      <c r="KY457" s="158"/>
      <c r="KZ457" s="158"/>
      <c r="LA457" s="158"/>
      <c r="LB457" s="158"/>
      <c r="LC457" s="158"/>
      <c r="LD457" s="158"/>
      <c r="LE457" s="158"/>
      <c r="LF457" s="158"/>
      <c r="LG457" s="158"/>
      <c r="LH457" s="158"/>
      <c r="LI457" s="158"/>
      <c r="LJ457" s="158"/>
      <c r="LK457" s="158"/>
      <c r="LL457" s="158"/>
      <c r="LM457" s="158"/>
      <c r="LN457" s="158"/>
      <c r="LO457" s="158"/>
      <c r="LP457" s="158"/>
      <c r="LQ457" s="158"/>
      <c r="LR457" s="158"/>
      <c r="LS457" s="158"/>
      <c r="LT457" s="158"/>
      <c r="LU457" s="158"/>
      <c r="LV457" s="158"/>
      <c r="LW457" s="158"/>
      <c r="LX457" s="158"/>
      <c r="LY457" s="158"/>
      <c r="LZ457" s="158"/>
      <c r="MA457" s="158"/>
      <c r="MB457" s="158"/>
      <c r="MC457" s="158"/>
      <c r="MD457" s="158"/>
      <c r="ME457" s="158"/>
      <c r="MF457" s="158"/>
      <c r="MG457" s="158"/>
      <c r="MH457" s="158"/>
      <c r="MI457" s="158"/>
      <c r="MJ457" s="158"/>
      <c r="MK457" s="158"/>
      <c r="ML457" s="158"/>
      <c r="MM457" s="158"/>
      <c r="MN457" s="158"/>
      <c r="MO457" s="158"/>
      <c r="MP457" s="158"/>
      <c r="MQ457" s="158"/>
      <c r="MR457" s="158"/>
      <c r="MS457" s="158"/>
      <c r="MT457" s="158"/>
      <c r="MU457" s="158"/>
      <c r="MV457" s="158"/>
      <c r="MW457" s="158"/>
      <c r="MX457" s="158"/>
      <c r="MY457" s="158"/>
      <c r="MZ457" s="158"/>
      <c r="NA457" s="158"/>
      <c r="NB457" s="158"/>
      <c r="NC457" s="158"/>
      <c r="ND457" s="158"/>
      <c r="NE457" s="158"/>
      <c r="NF457" s="158"/>
      <c r="NG457" s="158"/>
      <c r="NH457" s="158"/>
      <c r="NI457" s="158"/>
      <c r="NJ457" s="158"/>
      <c r="NK457" s="158"/>
      <c r="NL457" s="158"/>
      <c r="NM457" s="158"/>
      <c r="NN457" s="158"/>
      <c r="NO457" s="158"/>
      <c r="NP457" s="158"/>
      <c r="NQ457" s="158"/>
      <c r="NR457" s="158"/>
      <c r="NS457" s="158"/>
      <c r="NT457" s="158"/>
      <c r="NU457" s="158"/>
      <c r="NV457" s="158"/>
      <c r="NW457" s="158"/>
      <c r="NX457" s="158"/>
      <c r="NY457" s="158"/>
      <c r="NZ457" s="158"/>
      <c r="OA457" s="158"/>
      <c r="OB457" s="158"/>
      <c r="OC457" s="158"/>
      <c r="OD457" s="158"/>
      <c r="OE457" s="158"/>
      <c r="OF457" s="158"/>
      <c r="OG457" s="158"/>
      <c r="OH457" s="158"/>
      <c r="OI457" s="158"/>
      <c r="OJ457" s="158"/>
      <c r="OK457" s="158"/>
      <c r="OL457" s="158"/>
      <c r="OM457" s="158"/>
      <c r="ON457" s="158"/>
      <c r="OO457" s="158"/>
      <c r="OP457" s="158"/>
      <c r="OQ457" s="158"/>
      <c r="OR457" s="158"/>
      <c r="OS457" s="158"/>
      <c r="OT457" s="158"/>
      <c r="OU457" s="158"/>
      <c r="OV457" s="158"/>
      <c r="OW457" s="158"/>
      <c r="OX457" s="158"/>
      <c r="OY457" s="158"/>
      <c r="OZ457" s="158"/>
      <c r="PA457" s="158"/>
      <c r="PB457" s="158"/>
      <c r="PC457" s="158"/>
      <c r="PD457" s="158"/>
      <c r="PE457" s="158"/>
      <c r="PF457" s="158"/>
      <c r="PG457" s="158"/>
      <c r="PH457" s="158"/>
      <c r="PI457" s="158"/>
      <c r="PJ457" s="158"/>
      <c r="PK457" s="158"/>
      <c r="PL457" s="158"/>
      <c r="PM457" s="158"/>
      <c r="PN457" s="158"/>
      <c r="PO457" s="158"/>
      <c r="PP457" s="158"/>
      <c r="PQ457" s="158"/>
      <c r="PR457" s="158"/>
      <c r="PS457" s="158"/>
      <c r="PT457" s="158"/>
      <c r="PU457" s="158"/>
      <c r="PV457" s="158"/>
      <c r="PW457" s="158"/>
      <c r="PX457" s="158"/>
      <c r="PY457" s="158"/>
      <c r="PZ457" s="158"/>
      <c r="QA457" s="158"/>
      <c r="QB457" s="158"/>
      <c r="QC457" s="158"/>
      <c r="QD457" s="158"/>
      <c r="QE457" s="158"/>
      <c r="QF457" s="158"/>
      <c r="QG457" s="158"/>
      <c r="QH457" s="158"/>
      <c r="QI457" s="158"/>
      <c r="QJ457" s="158"/>
      <c r="QK457" s="158"/>
      <c r="QL457" s="158"/>
      <c r="QM457" s="158"/>
      <c r="QN457" s="158"/>
      <c r="QO457" s="158"/>
      <c r="QP457" s="158"/>
      <c r="QQ457" s="158"/>
      <c r="QR457" s="158"/>
      <c r="QS457" s="158"/>
      <c r="QT457" s="158"/>
      <c r="QU457" s="158"/>
      <c r="QV457" s="158"/>
      <c r="QW457" s="158"/>
      <c r="QX457" s="158"/>
      <c r="QY457" s="158"/>
      <c r="QZ457" s="158"/>
      <c r="RA457" s="158"/>
      <c r="RB457" s="158"/>
      <c r="RC457" s="158"/>
      <c r="RD457" s="158"/>
      <c r="RE457" s="158"/>
      <c r="RF457" s="158"/>
      <c r="RG457" s="158"/>
      <c r="RH457" s="158"/>
      <c r="RI457" s="158"/>
      <c r="RJ457" s="158"/>
      <c r="RK457" s="158"/>
      <c r="RL457" s="158"/>
      <c r="RM457" s="158"/>
      <c r="RN457" s="158"/>
      <c r="RO457" s="158"/>
      <c r="RP457" s="158"/>
      <c r="RQ457" s="158"/>
      <c r="RR457" s="158"/>
      <c r="RS457" s="158"/>
      <c r="RT457" s="158"/>
      <c r="RU457" s="158"/>
      <c r="RV457" s="158"/>
      <c r="RW457" s="158"/>
      <c r="RX457" s="158"/>
      <c r="RY457" s="158"/>
      <c r="RZ457" s="158"/>
      <c r="SA457" s="158"/>
      <c r="SB457" s="158"/>
      <c r="SC457" s="158"/>
      <c r="SD457" s="158"/>
      <c r="SE457" s="158"/>
      <c r="SF457" s="158"/>
      <c r="SG457" s="158"/>
      <c r="SH457" s="158"/>
      <c r="SI457" s="158"/>
      <c r="SJ457" s="158"/>
      <c r="SK457" s="158"/>
      <c r="SL457" s="158"/>
      <c r="SM457" s="158"/>
      <c r="SN457" s="158"/>
      <c r="SO457" s="158"/>
      <c r="SP457" s="158"/>
      <c r="SQ457" s="158"/>
      <c r="SR457" s="158"/>
      <c r="SS457" s="158"/>
      <c r="ST457" s="158"/>
      <c r="SU457" s="158"/>
      <c r="SV457" s="158"/>
      <c r="SW457" s="158"/>
      <c r="SX457" s="158"/>
      <c r="SY457" s="158"/>
      <c r="SZ457" s="158"/>
      <c r="TA457" s="158"/>
      <c r="TB457" s="158"/>
      <c r="TC457" s="158"/>
      <c r="TD457" s="158"/>
      <c r="TE457" s="158"/>
      <c r="TF457" s="158"/>
      <c r="TG457" s="158"/>
      <c r="TH457" s="158"/>
      <c r="TI457" s="158"/>
      <c r="TJ457" s="158"/>
      <c r="TK457" s="158"/>
      <c r="TL457" s="158"/>
      <c r="TM457" s="158"/>
      <c r="TN457" s="158"/>
      <c r="TO457" s="158"/>
      <c r="TP457" s="158"/>
      <c r="TQ457" s="158"/>
      <c r="TR457" s="158"/>
      <c r="TS457" s="158"/>
      <c r="TT457" s="158"/>
      <c r="TU457" s="158"/>
      <c r="TV457" s="158"/>
      <c r="TW457" s="158"/>
      <c r="TX457" s="158"/>
      <c r="TY457" s="158"/>
      <c r="TZ457" s="158"/>
      <c r="UA457" s="158"/>
      <c r="UB457" s="158"/>
      <c r="UC457" s="158"/>
      <c r="UD457" s="158"/>
      <c r="UE457" s="158"/>
      <c r="UF457" s="158"/>
      <c r="UG457" s="158"/>
      <c r="UH457" s="158"/>
      <c r="UI457" s="158"/>
      <c r="UJ457" s="158"/>
      <c r="UK457" s="158"/>
      <c r="UL457" s="158"/>
      <c r="UM457" s="158"/>
      <c r="UN457" s="158"/>
      <c r="UO457" s="158"/>
      <c r="UP457" s="158"/>
      <c r="UQ457" s="158"/>
      <c r="UR457" s="158"/>
      <c r="US457" s="158"/>
      <c r="UT457" s="158"/>
      <c r="UU457" s="158"/>
      <c r="UV457" s="158"/>
      <c r="UW457" s="158"/>
      <c r="UX457" s="158"/>
      <c r="UY457" s="158"/>
      <c r="UZ457" s="158"/>
      <c r="VA457" s="158"/>
      <c r="VB457" s="158"/>
      <c r="VC457" s="158"/>
      <c r="VD457" s="158"/>
      <c r="VE457" s="158"/>
      <c r="VF457" s="158"/>
      <c r="VG457" s="158"/>
      <c r="VH457" s="158"/>
      <c r="VI457" s="158"/>
      <c r="VJ457" s="158"/>
      <c r="VK457" s="158"/>
      <c r="VL457" s="158"/>
      <c r="VM457" s="158"/>
      <c r="VN457" s="158"/>
      <c r="VO457" s="158"/>
      <c r="VP457" s="158"/>
      <c r="VQ457" s="158"/>
      <c r="VR457" s="158"/>
      <c r="VS457" s="158"/>
      <c r="VT457" s="158"/>
      <c r="VU457" s="158"/>
      <c r="VV457" s="158"/>
      <c r="VW457" s="158"/>
      <c r="VX457" s="158"/>
      <c r="VY457" s="158"/>
      <c r="VZ457" s="158"/>
      <c r="WA457" s="158"/>
      <c r="WB457" s="158"/>
      <c r="WC457" s="158"/>
      <c r="WD457" s="158"/>
      <c r="WE457" s="158"/>
      <c r="WF457" s="158"/>
      <c r="WG457" s="158"/>
      <c r="WH457" s="158"/>
      <c r="WI457" s="158"/>
      <c r="WJ457" s="158"/>
      <c r="WK457" s="158"/>
      <c r="WL457" s="158"/>
      <c r="WM457" s="158"/>
      <c r="WN457" s="158"/>
      <c r="WO457" s="158"/>
      <c r="WP457" s="158"/>
      <c r="WQ457" s="158"/>
      <c r="WR457" s="158"/>
      <c r="WS457" s="158"/>
      <c r="WT457" s="158"/>
      <c r="WU457" s="158"/>
      <c r="WV457" s="158"/>
      <c r="WW457" s="158"/>
      <c r="WX457" s="158"/>
      <c r="WY457" s="158"/>
      <c r="WZ457" s="158"/>
      <c r="XA457" s="158"/>
      <c r="XB457" s="158"/>
      <c r="XC457" s="158"/>
      <c r="XD457" s="158"/>
      <c r="XE457" s="158"/>
      <c r="XF457" s="158"/>
      <c r="XG457" s="158"/>
      <c r="XH457" s="158"/>
      <c r="XI457" s="158"/>
      <c r="XJ457" s="158"/>
      <c r="XK457" s="158"/>
      <c r="XL457" s="158"/>
      <c r="XM457" s="158"/>
      <c r="XN457" s="158"/>
      <c r="XO457" s="158"/>
      <c r="XP457" s="158"/>
      <c r="XQ457" s="158"/>
      <c r="XR457" s="158"/>
      <c r="XS457" s="158"/>
      <c r="XT457" s="158"/>
      <c r="XU457" s="158"/>
      <c r="XV457" s="158"/>
      <c r="XW457" s="158"/>
      <c r="XX457" s="158"/>
      <c r="XY457" s="158"/>
      <c r="XZ457" s="158"/>
      <c r="YA457" s="158"/>
      <c r="YB457" s="158"/>
      <c r="YC457" s="158"/>
      <c r="YD457" s="158"/>
      <c r="YE457" s="158"/>
      <c r="YF457" s="158"/>
      <c r="YG457" s="158"/>
      <c r="YH457" s="158"/>
      <c r="YI457" s="158"/>
      <c r="YJ457" s="158"/>
      <c r="YK457" s="158"/>
      <c r="YL457" s="158"/>
      <c r="YM457" s="158"/>
      <c r="YN457" s="158"/>
      <c r="YO457" s="158"/>
      <c r="YP457" s="158"/>
      <c r="YQ457" s="158"/>
      <c r="YR457" s="158"/>
      <c r="YS457" s="158"/>
      <c r="YT457" s="158"/>
      <c r="YU457" s="158"/>
      <c r="YV457" s="158"/>
      <c r="YW457" s="158"/>
      <c r="YX457" s="158"/>
      <c r="YY457" s="158"/>
      <c r="YZ457" s="158"/>
      <c r="ZA457" s="158"/>
      <c r="ZB457" s="158"/>
      <c r="ZC457" s="158"/>
      <c r="ZD457" s="158"/>
      <c r="ZE457" s="158"/>
      <c r="ZF457" s="158"/>
      <c r="ZG457" s="158"/>
      <c r="ZH457" s="158"/>
      <c r="ZI457" s="158"/>
      <c r="ZJ457" s="158"/>
      <c r="ZK457" s="158"/>
      <c r="ZL457" s="158"/>
      <c r="ZM457" s="158"/>
      <c r="ZN457" s="158"/>
      <c r="ZO457" s="158"/>
      <c r="ZP457" s="158"/>
      <c r="ZQ457" s="158"/>
      <c r="ZR457" s="158"/>
      <c r="ZS457" s="158"/>
      <c r="ZT457" s="158"/>
      <c r="ZU457" s="158"/>
      <c r="ZV457" s="158"/>
      <c r="ZW457" s="158"/>
      <c r="ZX457" s="158"/>
      <c r="ZY457" s="158"/>
      <c r="ZZ457" s="158"/>
      <c r="AAA457" s="158"/>
      <c r="AAB457" s="158"/>
      <c r="AAC457" s="158"/>
      <c r="AAD457" s="158"/>
      <c r="AAE457" s="158"/>
      <c r="AAF457" s="158"/>
      <c r="AAG457" s="158"/>
      <c r="AAH457" s="158"/>
      <c r="AAI457" s="158"/>
      <c r="AAJ457" s="158"/>
      <c r="AAK457" s="158"/>
      <c r="AAL457" s="158"/>
      <c r="AAM457" s="158"/>
      <c r="AAN457" s="158"/>
      <c r="AAO457" s="158"/>
      <c r="AAP457" s="158"/>
      <c r="AAQ457" s="158"/>
      <c r="AAR457" s="158"/>
      <c r="AAS457" s="158"/>
      <c r="AAT457" s="158"/>
      <c r="AAU457" s="158"/>
      <c r="AAV457" s="158"/>
      <c r="AAW457" s="158"/>
      <c r="AAX457" s="158"/>
      <c r="AAY457" s="158"/>
      <c r="AAZ457" s="158"/>
      <c r="ABA457" s="158"/>
      <c r="ABB457" s="158"/>
      <c r="ABC457" s="158"/>
      <c r="ABD457" s="158"/>
      <c r="ABE457" s="158"/>
      <c r="ABF457" s="158"/>
      <c r="ABG457" s="158"/>
      <c r="ABH457" s="158"/>
      <c r="ABI457" s="158"/>
      <c r="ABJ457" s="158"/>
      <c r="ABK457" s="158"/>
      <c r="ABL457" s="158"/>
      <c r="ABM457" s="158"/>
      <c r="ABN457" s="158"/>
      <c r="ABO457" s="158"/>
      <c r="ABP457" s="158"/>
      <c r="ABQ457" s="158"/>
      <c r="ABR457" s="158"/>
      <c r="ABS457" s="158"/>
      <c r="ABT457" s="158"/>
      <c r="ABU457" s="158"/>
      <c r="ABV457" s="158"/>
      <c r="ABW457" s="158"/>
      <c r="ABX457" s="158"/>
      <c r="ABY457" s="158"/>
      <c r="ABZ457" s="158"/>
      <c r="ACA457" s="158"/>
      <c r="ACB457" s="158"/>
      <c r="ACC457" s="158"/>
      <c r="ACD457" s="158"/>
      <c r="ACE457" s="158"/>
      <c r="ACF457" s="158"/>
      <c r="ACG457" s="158"/>
      <c r="ACH457" s="158"/>
      <c r="ACI457" s="158"/>
      <c r="ACJ457" s="158"/>
      <c r="ACK457" s="158"/>
      <c r="ACL457" s="158"/>
      <c r="ACM457" s="158"/>
      <c r="ACN457" s="158"/>
      <c r="ACO457" s="158"/>
      <c r="ACP457" s="158"/>
      <c r="ACQ457" s="158"/>
      <c r="ACR457" s="158"/>
      <c r="ACS457" s="158"/>
      <c r="ACT457" s="158"/>
      <c r="ACU457" s="158"/>
      <c r="ACV457" s="158"/>
      <c r="ACW457" s="158"/>
      <c r="ACX457" s="158"/>
      <c r="ACY457" s="158"/>
      <c r="ACZ457" s="158"/>
      <c r="ADA457" s="158"/>
      <c r="ADB457" s="158"/>
      <c r="ADC457" s="158"/>
      <c r="ADD457" s="158"/>
      <c r="ADE457" s="158"/>
      <c r="ADF457" s="158"/>
      <c r="ADG457" s="158"/>
      <c r="ADH457" s="158"/>
      <c r="ADI457" s="158"/>
      <c r="ADJ457" s="158"/>
      <c r="ADK457" s="158"/>
      <c r="ADL457" s="158"/>
      <c r="ADM457" s="158"/>
      <c r="ADN457" s="158"/>
      <c r="ADO457" s="158"/>
      <c r="ADP457" s="158"/>
      <c r="ADQ457" s="158"/>
      <c r="ADR457" s="158"/>
      <c r="ADS457" s="158"/>
      <c r="ADT457" s="158"/>
      <c r="ADU457" s="158"/>
      <c r="ADV457" s="158"/>
      <c r="ADW457" s="158"/>
      <c r="ADX457" s="158"/>
      <c r="ADY457" s="158"/>
      <c r="ADZ457" s="158"/>
      <c r="AEA457" s="158"/>
      <c r="AEB457" s="158"/>
      <c r="AEC457" s="158"/>
      <c r="AED457" s="158"/>
      <c r="AEE457" s="158"/>
      <c r="AEF457" s="158"/>
      <c r="AEG457" s="158"/>
      <c r="AEH457" s="158"/>
      <c r="AEI457" s="158"/>
      <c r="AEJ457" s="158"/>
      <c r="AEK457" s="158"/>
      <c r="AEL457" s="158"/>
      <c r="AEM457" s="158"/>
      <c r="AEN457" s="158"/>
      <c r="AEO457" s="158"/>
      <c r="AEP457" s="158"/>
      <c r="AEQ457" s="158"/>
      <c r="AER457" s="158"/>
      <c r="AES457" s="158"/>
      <c r="AET457" s="158"/>
      <c r="AEU457" s="158"/>
      <c r="AEV457" s="158"/>
      <c r="AEW457" s="158"/>
      <c r="AEX457" s="158"/>
      <c r="AEY457" s="158"/>
      <c r="AEZ457" s="158"/>
      <c r="AFA457" s="158"/>
      <c r="AFB457" s="158"/>
      <c r="AFC457" s="158"/>
      <c r="AFD457" s="158"/>
      <c r="AFE457" s="158"/>
      <c r="AFF457" s="158"/>
      <c r="AFG457" s="158"/>
      <c r="AFH457" s="158"/>
      <c r="AFI457" s="158"/>
      <c r="AFJ457" s="158"/>
      <c r="AFK457" s="158"/>
      <c r="AFL457" s="158"/>
      <c r="AFM457" s="158"/>
      <c r="AFN457" s="158"/>
      <c r="AFO457" s="158"/>
      <c r="AFP457" s="158"/>
      <c r="AFQ457" s="158"/>
      <c r="AFR457" s="158"/>
      <c r="AFS457" s="158"/>
      <c r="AFT457" s="158"/>
      <c r="AFU457" s="158"/>
      <c r="AFV457" s="158"/>
      <c r="AFW457" s="158"/>
      <c r="AFX457" s="158"/>
      <c r="AFY457" s="158"/>
      <c r="AFZ457" s="158"/>
      <c r="AGA457" s="158"/>
      <c r="AGB457" s="158"/>
      <c r="AGC457" s="158"/>
      <c r="AGD457" s="158"/>
      <c r="AGE457" s="158"/>
      <c r="AGF457" s="158"/>
      <c r="AGG457" s="158"/>
      <c r="AGH457" s="158"/>
      <c r="AGI457" s="158"/>
      <c r="AGJ457" s="158"/>
      <c r="AGK457" s="158"/>
      <c r="AGL457" s="158"/>
      <c r="AGM457" s="158"/>
      <c r="AGN457" s="158"/>
      <c r="AGO457" s="158"/>
      <c r="AGP457" s="158"/>
      <c r="AGQ457" s="158"/>
      <c r="AGR457" s="158"/>
      <c r="AGS457" s="158"/>
      <c r="AGT457" s="158"/>
      <c r="AGU457" s="158"/>
      <c r="AGV457" s="158"/>
      <c r="AGW457" s="158"/>
      <c r="AGX457" s="158"/>
      <c r="AGY457" s="158"/>
      <c r="AGZ457" s="158"/>
      <c r="AHA457" s="158"/>
      <c r="AHB457" s="158"/>
      <c r="AHC457" s="158"/>
      <c r="AHD457" s="158"/>
      <c r="AHE457" s="158"/>
      <c r="AHF457" s="158"/>
      <c r="AHG457" s="158"/>
      <c r="AHH457" s="158"/>
      <c r="AHI457" s="158"/>
      <c r="AHJ457" s="158"/>
      <c r="AHK457" s="158"/>
      <c r="AHL457" s="158"/>
      <c r="AHM457" s="158"/>
      <c r="AHN457" s="158"/>
      <c r="AHO457" s="158"/>
      <c r="AHP457" s="158"/>
      <c r="AHQ457" s="158"/>
      <c r="AHR457" s="158"/>
      <c r="AHS457" s="158"/>
      <c r="AHT457" s="158"/>
      <c r="AHU457" s="158"/>
      <c r="AHV457" s="158"/>
      <c r="AHW457" s="158"/>
      <c r="AHX457" s="158"/>
      <c r="AHY457" s="158"/>
      <c r="AHZ457" s="158"/>
      <c r="AIA457" s="158"/>
      <c r="AIB457" s="158"/>
      <c r="AIC457" s="158"/>
      <c r="AID457" s="158"/>
      <c r="AIE457" s="158"/>
      <c r="AIF457" s="158"/>
      <c r="AIG457" s="158"/>
      <c r="AIH457" s="158"/>
      <c r="AII457" s="158"/>
      <c r="AIJ457" s="158"/>
      <c r="AIK457" s="158"/>
      <c r="AIL457" s="158"/>
      <c r="AIM457" s="158"/>
      <c r="AIN457" s="158"/>
      <c r="AIO457" s="158"/>
      <c r="AIP457" s="158"/>
      <c r="AIQ457" s="158"/>
      <c r="AIR457" s="158"/>
      <c r="AIS457" s="158"/>
      <c r="AIT457" s="158"/>
      <c r="AIU457" s="158"/>
      <c r="AIV457" s="158"/>
      <c r="AIW457" s="158"/>
      <c r="AIX457" s="158"/>
      <c r="AIY457" s="158"/>
      <c r="AIZ457" s="158"/>
      <c r="AJA457" s="158"/>
      <c r="AJB457" s="158"/>
      <c r="AJC457" s="158"/>
      <c r="AJD457" s="158"/>
      <c r="AJE457" s="158"/>
      <c r="AJF457" s="158"/>
      <c r="AJG457" s="158"/>
      <c r="AJH457" s="158"/>
      <c r="AJI457" s="158"/>
      <c r="AJJ457" s="158"/>
      <c r="AJK457" s="158"/>
      <c r="AJL457" s="158"/>
      <c r="AJM457" s="158"/>
      <c r="AJN457" s="158"/>
      <c r="AJO457" s="158"/>
      <c r="AJP457" s="158"/>
      <c r="AJQ457" s="158"/>
      <c r="AJR457" s="158"/>
      <c r="AJS457" s="158"/>
      <c r="AJT457" s="158"/>
      <c r="AJU457" s="158"/>
      <c r="AJV457" s="158"/>
      <c r="AJW457" s="158"/>
      <c r="AJX457" s="158"/>
      <c r="AJY457" s="158"/>
      <c r="AJZ457" s="158"/>
      <c r="AKA457" s="158"/>
      <c r="AKB457" s="158"/>
      <c r="AKC457" s="158"/>
      <c r="AKD457" s="158"/>
      <c r="AKE457" s="158"/>
      <c r="AKF457" s="158"/>
      <c r="AKG457" s="158"/>
      <c r="AKH457" s="158"/>
      <c r="AKI457" s="158"/>
      <c r="AKJ457" s="158"/>
      <c r="AKK457" s="158"/>
      <c r="AKL457" s="158"/>
      <c r="AKM457" s="158"/>
      <c r="AKN457" s="158"/>
      <c r="AKO457" s="158"/>
      <c r="AKP457" s="158"/>
      <c r="AKQ457" s="158"/>
      <c r="AKR457" s="158"/>
      <c r="AKS457" s="158"/>
      <c r="AKT457" s="158"/>
      <c r="AKU457" s="158"/>
      <c r="AKV457" s="158"/>
      <c r="AKW457" s="158"/>
      <c r="AKX457" s="158"/>
      <c r="AKY457" s="158"/>
      <c r="AKZ457" s="158"/>
      <c r="ALA457" s="158"/>
      <c r="ALB457" s="158"/>
      <c r="ALC457" s="158"/>
      <c r="ALD457" s="158"/>
      <c r="ALE457" s="158"/>
      <c r="ALF457" s="158"/>
      <c r="ALG457" s="158"/>
      <c r="ALH457" s="158"/>
      <c r="ALI457" s="158"/>
      <c r="ALJ457" s="158"/>
      <c r="ALK457" s="158"/>
      <c r="ALL457" s="158"/>
      <c r="ALM457" s="158"/>
      <c r="ALN457" s="158"/>
      <c r="ALO457" s="158"/>
    </row>
    <row r="458" customFormat="false" ht="32.8" hidden="false" customHeight="false" outlineLevel="0" collapsed="false">
      <c r="B458" s="86"/>
      <c r="C458" s="30" t="s">
        <v>200</v>
      </c>
      <c r="D458" s="30" t="n">
        <v>925</v>
      </c>
      <c r="E458" s="138" t="s">
        <v>56</v>
      </c>
      <c r="F458" s="138" t="s">
        <v>20</v>
      </c>
      <c r="G458" s="79" t="n">
        <v>5820010660</v>
      </c>
      <c r="H458" s="83"/>
      <c r="I458" s="141" t="n">
        <f aca="false">SUM(J458:P458)</f>
        <v>19124231</v>
      </c>
      <c r="J458" s="141" t="n">
        <f aca="false">J459+J460</f>
        <v>47644160</v>
      </c>
      <c r="K458" s="74" t="n">
        <f aca="false">K459+K460</f>
        <v>-30433260</v>
      </c>
      <c r="L458" s="74" t="n">
        <f aca="false">L459+L460</f>
        <v>0</v>
      </c>
      <c r="M458" s="74" t="n">
        <f aca="false">M459+M460</f>
        <v>1913331</v>
      </c>
      <c r="N458" s="74" t="n">
        <f aca="false">N459+N460</f>
        <v>0</v>
      </c>
      <c r="O458" s="141" t="n">
        <f aca="false">O459+O460</f>
        <v>0</v>
      </c>
      <c r="P458" s="142" t="n">
        <f aca="false">P459+P460</f>
        <v>0</v>
      </c>
    </row>
    <row r="459" customFormat="false" ht="32.8" hidden="false" customHeight="false" outlineLevel="0" collapsed="false">
      <c r="B459" s="86"/>
      <c r="C459" s="30" t="s">
        <v>146</v>
      </c>
      <c r="D459" s="30" t="n">
        <v>925</v>
      </c>
      <c r="E459" s="138" t="s">
        <v>56</v>
      </c>
      <c r="F459" s="138" t="s">
        <v>20</v>
      </c>
      <c r="G459" s="79" t="n">
        <v>5820010660</v>
      </c>
      <c r="H459" s="83" t="n">
        <v>600</v>
      </c>
      <c r="I459" s="141" t="n">
        <f aca="false">SUM(J459:P459)</f>
        <v>19104031</v>
      </c>
      <c r="J459" s="141" t="n">
        <v>47632160</v>
      </c>
      <c r="K459" s="74" t="n">
        <v>-30421260</v>
      </c>
      <c r="L459" s="74"/>
      <c r="M459" s="74" t="n">
        <v>1893131</v>
      </c>
      <c r="N459" s="74"/>
      <c r="O459" s="141"/>
      <c r="P459" s="142"/>
    </row>
    <row r="460" customFormat="false" ht="17.6" hidden="false" customHeight="false" outlineLevel="0" collapsed="false">
      <c r="B460" s="86"/>
      <c r="C460" s="30" t="s">
        <v>106</v>
      </c>
      <c r="D460" s="30" t="n">
        <v>925</v>
      </c>
      <c r="E460" s="138" t="s">
        <v>56</v>
      </c>
      <c r="F460" s="138" t="s">
        <v>20</v>
      </c>
      <c r="G460" s="79" t="n">
        <v>5820010660</v>
      </c>
      <c r="H460" s="83" t="n">
        <v>800</v>
      </c>
      <c r="I460" s="141" t="n">
        <f aca="false">SUM(J460:P460)</f>
        <v>20200</v>
      </c>
      <c r="J460" s="141" t="n">
        <v>12000</v>
      </c>
      <c r="K460" s="74" t="n">
        <v>-12000</v>
      </c>
      <c r="L460" s="74" t="n">
        <v>0</v>
      </c>
      <c r="M460" s="74" t="n">
        <v>20200</v>
      </c>
      <c r="N460" s="74" t="n">
        <v>0</v>
      </c>
      <c r="O460" s="141" t="n">
        <v>0</v>
      </c>
      <c r="P460" s="142" t="n">
        <v>0</v>
      </c>
    </row>
    <row r="461" s="159" customFormat="true" ht="126.85" hidden="true" customHeight="false" outlineLevel="0" collapsed="false">
      <c r="A461" s="147"/>
      <c r="B461" s="148"/>
      <c r="C461" s="149" t="s">
        <v>201</v>
      </c>
      <c r="D461" s="149" t="n">
        <v>925</v>
      </c>
      <c r="E461" s="151" t="s">
        <v>56</v>
      </c>
      <c r="F461" s="151" t="s">
        <v>20</v>
      </c>
      <c r="G461" s="152" t="n">
        <v>5820060740</v>
      </c>
      <c r="H461" s="162"/>
      <c r="I461" s="154" t="n">
        <f aca="false">SUM(J461:P461)</f>
        <v>0</v>
      </c>
      <c r="J461" s="154" t="n">
        <f aca="false">J462</f>
        <v>187500</v>
      </c>
      <c r="K461" s="155" t="n">
        <f aca="false">K462</f>
        <v>-187500</v>
      </c>
      <c r="L461" s="155" t="n">
        <f aca="false">L462</f>
        <v>0</v>
      </c>
      <c r="M461" s="155" t="n">
        <f aca="false">M462</f>
        <v>0</v>
      </c>
      <c r="N461" s="155" t="n">
        <f aca="false">N462</f>
        <v>0</v>
      </c>
      <c r="O461" s="155"/>
      <c r="P461" s="156" t="n">
        <f aca="false">P462</f>
        <v>0</v>
      </c>
      <c r="Q461" s="157"/>
      <c r="R461" s="157"/>
      <c r="S461" s="157"/>
      <c r="T461" s="157"/>
      <c r="U461" s="157"/>
      <c r="V461" s="157"/>
      <c r="W461" s="157"/>
      <c r="X461" s="157"/>
      <c r="Y461" s="157"/>
      <c r="Z461" s="157"/>
      <c r="AA461" s="157"/>
      <c r="AB461" s="157"/>
      <c r="AC461" s="157"/>
      <c r="AD461" s="157"/>
      <c r="AE461" s="157"/>
      <c r="AF461" s="157"/>
      <c r="AG461" s="157"/>
      <c r="AH461" s="157"/>
      <c r="AI461" s="157"/>
      <c r="AJ461" s="157"/>
      <c r="AK461" s="157"/>
      <c r="AL461" s="157"/>
      <c r="AM461" s="157"/>
      <c r="AN461" s="157"/>
      <c r="AO461" s="157"/>
      <c r="AP461" s="157"/>
      <c r="AQ461" s="157"/>
      <c r="AR461" s="157"/>
      <c r="AS461" s="157"/>
      <c r="AT461" s="157"/>
      <c r="AU461" s="157"/>
      <c r="AV461" s="157"/>
      <c r="AW461" s="157"/>
      <c r="AX461" s="157"/>
      <c r="AY461" s="157"/>
      <c r="AZ461" s="157"/>
      <c r="BA461" s="157"/>
      <c r="BB461" s="157"/>
      <c r="BC461" s="157"/>
      <c r="BD461" s="157"/>
      <c r="BE461" s="157"/>
      <c r="BF461" s="157"/>
      <c r="BG461" s="157"/>
      <c r="BH461" s="157"/>
      <c r="BI461" s="157"/>
      <c r="BJ461" s="157"/>
      <c r="BK461" s="157"/>
      <c r="BL461" s="157"/>
      <c r="BM461" s="157"/>
      <c r="BN461" s="157"/>
      <c r="BO461" s="157"/>
      <c r="BP461" s="157"/>
      <c r="BQ461" s="157"/>
      <c r="BR461" s="157"/>
      <c r="BS461" s="157"/>
      <c r="BT461" s="157"/>
      <c r="BU461" s="157"/>
      <c r="BV461" s="157"/>
      <c r="BW461" s="157"/>
      <c r="BX461" s="157"/>
      <c r="BY461" s="157"/>
      <c r="BZ461" s="157"/>
      <c r="CA461" s="157"/>
      <c r="CB461" s="157"/>
      <c r="CC461" s="157"/>
      <c r="CD461" s="157"/>
      <c r="CE461" s="157"/>
      <c r="CF461" s="157"/>
      <c r="CG461" s="157"/>
      <c r="CH461" s="157"/>
      <c r="CI461" s="157"/>
      <c r="CJ461" s="157"/>
      <c r="CK461" s="157"/>
      <c r="CL461" s="157"/>
      <c r="CM461" s="157"/>
      <c r="CN461" s="157"/>
      <c r="CO461" s="157"/>
      <c r="CP461" s="157"/>
      <c r="CQ461" s="157"/>
      <c r="CR461" s="157"/>
      <c r="CS461" s="157"/>
      <c r="CT461" s="157"/>
      <c r="CU461" s="157"/>
      <c r="CV461" s="157"/>
      <c r="CW461" s="157"/>
      <c r="CX461" s="157"/>
      <c r="CY461" s="157"/>
      <c r="CZ461" s="157"/>
      <c r="DA461" s="157"/>
      <c r="DB461" s="157"/>
      <c r="DC461" s="157"/>
      <c r="DD461" s="157"/>
      <c r="DE461" s="157"/>
      <c r="DF461" s="157"/>
      <c r="DG461" s="157"/>
      <c r="DH461" s="157"/>
      <c r="DI461" s="157"/>
      <c r="DJ461" s="157"/>
      <c r="DK461" s="157"/>
      <c r="DL461" s="157"/>
      <c r="DM461" s="157"/>
      <c r="DN461" s="157"/>
      <c r="DO461" s="157"/>
      <c r="DP461" s="157"/>
      <c r="DQ461" s="157"/>
      <c r="DR461" s="157"/>
      <c r="DS461" s="157"/>
      <c r="DT461" s="157"/>
      <c r="DU461" s="157"/>
      <c r="DV461" s="157"/>
      <c r="DW461" s="157"/>
      <c r="DX461" s="157"/>
      <c r="DY461" s="157"/>
      <c r="DZ461" s="157"/>
      <c r="EA461" s="157"/>
      <c r="EB461" s="157"/>
      <c r="EC461" s="157"/>
      <c r="ED461" s="157"/>
      <c r="EE461" s="157"/>
      <c r="EF461" s="157"/>
      <c r="EG461" s="157"/>
      <c r="EH461" s="157"/>
      <c r="EI461" s="157"/>
      <c r="EJ461" s="157"/>
      <c r="EK461" s="157"/>
      <c r="EL461" s="157"/>
      <c r="EM461" s="157"/>
      <c r="EN461" s="157"/>
      <c r="EO461" s="157"/>
      <c r="EP461" s="157"/>
      <c r="EQ461" s="157"/>
      <c r="ER461" s="157"/>
      <c r="ES461" s="157"/>
      <c r="ET461" s="157"/>
      <c r="EU461" s="157"/>
      <c r="EV461" s="157"/>
      <c r="EW461" s="157"/>
      <c r="EX461" s="157"/>
      <c r="EY461" s="157"/>
      <c r="EZ461" s="157"/>
      <c r="FA461" s="157"/>
      <c r="FB461" s="157"/>
      <c r="FC461" s="157"/>
      <c r="FD461" s="157"/>
      <c r="FE461" s="157"/>
      <c r="FF461" s="157"/>
      <c r="FG461" s="157"/>
      <c r="FH461" s="157"/>
      <c r="FI461" s="157"/>
      <c r="FJ461" s="157"/>
      <c r="FK461" s="157"/>
      <c r="FL461" s="157"/>
      <c r="FM461" s="157"/>
      <c r="FN461" s="157"/>
      <c r="FO461" s="157"/>
      <c r="FP461" s="157"/>
      <c r="FQ461" s="157"/>
      <c r="FR461" s="157"/>
      <c r="FS461" s="157"/>
      <c r="FT461" s="157"/>
      <c r="FU461" s="157"/>
      <c r="FV461" s="157"/>
      <c r="FW461" s="157"/>
      <c r="FX461" s="157"/>
      <c r="FY461" s="157"/>
      <c r="FZ461" s="157"/>
      <c r="GA461" s="157"/>
      <c r="GB461" s="157"/>
      <c r="GC461" s="157"/>
      <c r="GD461" s="157"/>
      <c r="GE461" s="157"/>
      <c r="GF461" s="157"/>
      <c r="GG461" s="157"/>
      <c r="GH461" s="157"/>
      <c r="GI461" s="157"/>
      <c r="GJ461" s="157"/>
      <c r="GK461" s="157"/>
      <c r="GL461" s="157"/>
      <c r="GM461" s="157"/>
      <c r="GN461" s="157"/>
      <c r="GO461" s="157"/>
      <c r="GP461" s="157"/>
      <c r="GQ461" s="157"/>
      <c r="GR461" s="157"/>
      <c r="GS461" s="157"/>
      <c r="GT461" s="157"/>
      <c r="GU461" s="157"/>
      <c r="GV461" s="157"/>
      <c r="GW461" s="157"/>
      <c r="GX461" s="157"/>
      <c r="GY461" s="157"/>
      <c r="GZ461" s="157"/>
      <c r="HA461" s="157"/>
      <c r="HB461" s="157"/>
      <c r="HC461" s="157"/>
      <c r="HD461" s="157"/>
      <c r="HE461" s="157"/>
      <c r="HF461" s="157"/>
      <c r="HG461" s="157"/>
      <c r="HH461" s="157"/>
      <c r="HI461" s="157"/>
      <c r="HJ461" s="157"/>
      <c r="HK461" s="157"/>
      <c r="HL461" s="157"/>
      <c r="HM461" s="157"/>
      <c r="HN461" s="157"/>
      <c r="HO461" s="157"/>
      <c r="HP461" s="157"/>
      <c r="HQ461" s="157"/>
      <c r="HR461" s="157"/>
      <c r="HS461" s="157"/>
      <c r="HT461" s="157"/>
      <c r="HU461" s="157"/>
      <c r="HV461" s="157"/>
      <c r="HW461" s="157"/>
      <c r="HX461" s="157"/>
      <c r="HY461" s="157"/>
      <c r="HZ461" s="157"/>
      <c r="IA461" s="157"/>
      <c r="IB461" s="157"/>
      <c r="IC461" s="157"/>
      <c r="ID461" s="158"/>
      <c r="IE461" s="158"/>
      <c r="IF461" s="158"/>
      <c r="IG461" s="158"/>
      <c r="IH461" s="158"/>
      <c r="II461" s="158"/>
      <c r="IJ461" s="158"/>
      <c r="IK461" s="158"/>
      <c r="IL461" s="158"/>
      <c r="IM461" s="158"/>
      <c r="IN461" s="158"/>
      <c r="IO461" s="158"/>
      <c r="IP461" s="158"/>
      <c r="IQ461" s="158"/>
      <c r="IR461" s="158"/>
      <c r="IS461" s="158"/>
      <c r="IT461" s="158"/>
      <c r="IU461" s="158"/>
      <c r="IV461" s="158"/>
      <c r="IW461" s="158"/>
      <c r="IX461" s="158"/>
      <c r="IY461" s="158"/>
      <c r="IZ461" s="158"/>
      <c r="JA461" s="158"/>
      <c r="JB461" s="158"/>
      <c r="JC461" s="158"/>
      <c r="JD461" s="158"/>
      <c r="JE461" s="158"/>
      <c r="JF461" s="158"/>
      <c r="JG461" s="158"/>
      <c r="JH461" s="158"/>
      <c r="JI461" s="158"/>
      <c r="JJ461" s="158"/>
      <c r="JK461" s="158"/>
      <c r="JL461" s="158"/>
      <c r="JM461" s="158"/>
      <c r="JN461" s="158"/>
      <c r="JO461" s="158"/>
      <c r="JP461" s="158"/>
      <c r="JQ461" s="158"/>
      <c r="JR461" s="158"/>
      <c r="JS461" s="158"/>
      <c r="JT461" s="158"/>
      <c r="JU461" s="158"/>
      <c r="JV461" s="158"/>
      <c r="JW461" s="158"/>
      <c r="JX461" s="158"/>
      <c r="JY461" s="158"/>
      <c r="JZ461" s="158"/>
      <c r="KA461" s="158"/>
      <c r="KB461" s="158"/>
      <c r="KC461" s="158"/>
      <c r="KD461" s="158"/>
      <c r="KE461" s="158"/>
      <c r="KF461" s="158"/>
      <c r="KG461" s="158"/>
      <c r="KH461" s="158"/>
      <c r="KI461" s="158"/>
      <c r="KJ461" s="158"/>
      <c r="KK461" s="158"/>
      <c r="KL461" s="158"/>
      <c r="KM461" s="158"/>
      <c r="KN461" s="158"/>
      <c r="KO461" s="158"/>
      <c r="KP461" s="158"/>
      <c r="KQ461" s="158"/>
      <c r="KR461" s="158"/>
      <c r="KS461" s="158"/>
      <c r="KT461" s="158"/>
      <c r="KU461" s="158"/>
      <c r="KV461" s="158"/>
      <c r="KW461" s="158"/>
      <c r="KX461" s="158"/>
      <c r="KY461" s="158"/>
      <c r="KZ461" s="158"/>
      <c r="LA461" s="158"/>
      <c r="LB461" s="158"/>
      <c r="LC461" s="158"/>
      <c r="LD461" s="158"/>
      <c r="LE461" s="158"/>
      <c r="LF461" s="158"/>
      <c r="LG461" s="158"/>
      <c r="LH461" s="158"/>
      <c r="LI461" s="158"/>
      <c r="LJ461" s="158"/>
      <c r="LK461" s="158"/>
      <c r="LL461" s="158"/>
      <c r="LM461" s="158"/>
      <c r="LN461" s="158"/>
      <c r="LO461" s="158"/>
      <c r="LP461" s="158"/>
      <c r="LQ461" s="158"/>
      <c r="LR461" s="158"/>
      <c r="LS461" s="158"/>
      <c r="LT461" s="158"/>
      <c r="LU461" s="158"/>
      <c r="LV461" s="158"/>
      <c r="LW461" s="158"/>
      <c r="LX461" s="158"/>
      <c r="LY461" s="158"/>
      <c r="LZ461" s="158"/>
      <c r="MA461" s="158"/>
      <c r="MB461" s="158"/>
      <c r="MC461" s="158"/>
      <c r="MD461" s="158"/>
      <c r="ME461" s="158"/>
      <c r="MF461" s="158"/>
      <c r="MG461" s="158"/>
      <c r="MH461" s="158"/>
      <c r="MI461" s="158"/>
      <c r="MJ461" s="158"/>
      <c r="MK461" s="158"/>
      <c r="ML461" s="158"/>
      <c r="MM461" s="158"/>
      <c r="MN461" s="158"/>
      <c r="MO461" s="158"/>
      <c r="MP461" s="158"/>
      <c r="MQ461" s="158"/>
      <c r="MR461" s="158"/>
      <c r="MS461" s="158"/>
      <c r="MT461" s="158"/>
      <c r="MU461" s="158"/>
      <c r="MV461" s="158"/>
      <c r="MW461" s="158"/>
      <c r="MX461" s="158"/>
      <c r="MY461" s="158"/>
      <c r="MZ461" s="158"/>
      <c r="NA461" s="158"/>
      <c r="NB461" s="158"/>
      <c r="NC461" s="158"/>
      <c r="ND461" s="158"/>
      <c r="NE461" s="158"/>
      <c r="NF461" s="158"/>
      <c r="NG461" s="158"/>
      <c r="NH461" s="158"/>
      <c r="NI461" s="158"/>
      <c r="NJ461" s="158"/>
      <c r="NK461" s="158"/>
      <c r="NL461" s="158"/>
      <c r="NM461" s="158"/>
      <c r="NN461" s="158"/>
      <c r="NO461" s="158"/>
      <c r="NP461" s="158"/>
      <c r="NQ461" s="158"/>
      <c r="NR461" s="158"/>
      <c r="NS461" s="158"/>
      <c r="NT461" s="158"/>
      <c r="NU461" s="158"/>
      <c r="NV461" s="158"/>
      <c r="NW461" s="158"/>
      <c r="NX461" s="158"/>
      <c r="NY461" s="158"/>
      <c r="NZ461" s="158"/>
      <c r="OA461" s="158"/>
      <c r="OB461" s="158"/>
      <c r="OC461" s="158"/>
      <c r="OD461" s="158"/>
      <c r="OE461" s="158"/>
      <c r="OF461" s="158"/>
      <c r="OG461" s="158"/>
      <c r="OH461" s="158"/>
      <c r="OI461" s="158"/>
      <c r="OJ461" s="158"/>
      <c r="OK461" s="158"/>
      <c r="OL461" s="158"/>
      <c r="OM461" s="158"/>
      <c r="ON461" s="158"/>
      <c r="OO461" s="158"/>
      <c r="OP461" s="158"/>
      <c r="OQ461" s="158"/>
      <c r="OR461" s="158"/>
      <c r="OS461" s="158"/>
      <c r="OT461" s="158"/>
      <c r="OU461" s="158"/>
      <c r="OV461" s="158"/>
      <c r="OW461" s="158"/>
      <c r="OX461" s="158"/>
      <c r="OY461" s="158"/>
      <c r="OZ461" s="158"/>
      <c r="PA461" s="158"/>
      <c r="PB461" s="158"/>
      <c r="PC461" s="158"/>
      <c r="PD461" s="158"/>
      <c r="PE461" s="158"/>
      <c r="PF461" s="158"/>
      <c r="PG461" s="158"/>
      <c r="PH461" s="158"/>
      <c r="PI461" s="158"/>
      <c r="PJ461" s="158"/>
      <c r="PK461" s="158"/>
      <c r="PL461" s="158"/>
      <c r="PM461" s="158"/>
      <c r="PN461" s="158"/>
      <c r="PO461" s="158"/>
      <c r="PP461" s="158"/>
      <c r="PQ461" s="158"/>
      <c r="PR461" s="158"/>
      <c r="PS461" s="158"/>
      <c r="PT461" s="158"/>
      <c r="PU461" s="158"/>
      <c r="PV461" s="158"/>
      <c r="PW461" s="158"/>
      <c r="PX461" s="158"/>
      <c r="PY461" s="158"/>
      <c r="PZ461" s="158"/>
      <c r="QA461" s="158"/>
      <c r="QB461" s="158"/>
      <c r="QC461" s="158"/>
      <c r="QD461" s="158"/>
      <c r="QE461" s="158"/>
      <c r="QF461" s="158"/>
      <c r="QG461" s="158"/>
      <c r="QH461" s="158"/>
      <c r="QI461" s="158"/>
      <c r="QJ461" s="158"/>
      <c r="QK461" s="158"/>
      <c r="QL461" s="158"/>
      <c r="QM461" s="158"/>
      <c r="QN461" s="158"/>
      <c r="QO461" s="158"/>
      <c r="QP461" s="158"/>
      <c r="QQ461" s="158"/>
      <c r="QR461" s="158"/>
      <c r="QS461" s="158"/>
      <c r="QT461" s="158"/>
      <c r="QU461" s="158"/>
      <c r="QV461" s="158"/>
      <c r="QW461" s="158"/>
      <c r="QX461" s="158"/>
      <c r="QY461" s="158"/>
      <c r="QZ461" s="158"/>
      <c r="RA461" s="158"/>
      <c r="RB461" s="158"/>
      <c r="RC461" s="158"/>
      <c r="RD461" s="158"/>
      <c r="RE461" s="158"/>
      <c r="RF461" s="158"/>
      <c r="RG461" s="158"/>
      <c r="RH461" s="158"/>
      <c r="RI461" s="158"/>
      <c r="RJ461" s="158"/>
      <c r="RK461" s="158"/>
      <c r="RL461" s="158"/>
      <c r="RM461" s="158"/>
      <c r="RN461" s="158"/>
      <c r="RO461" s="158"/>
      <c r="RP461" s="158"/>
      <c r="RQ461" s="158"/>
      <c r="RR461" s="158"/>
      <c r="RS461" s="158"/>
      <c r="RT461" s="158"/>
      <c r="RU461" s="158"/>
      <c r="RV461" s="158"/>
      <c r="RW461" s="158"/>
      <c r="RX461" s="158"/>
      <c r="RY461" s="158"/>
      <c r="RZ461" s="158"/>
      <c r="SA461" s="158"/>
      <c r="SB461" s="158"/>
      <c r="SC461" s="158"/>
      <c r="SD461" s="158"/>
      <c r="SE461" s="158"/>
      <c r="SF461" s="158"/>
      <c r="SG461" s="158"/>
      <c r="SH461" s="158"/>
      <c r="SI461" s="158"/>
      <c r="SJ461" s="158"/>
      <c r="SK461" s="158"/>
      <c r="SL461" s="158"/>
      <c r="SM461" s="158"/>
      <c r="SN461" s="158"/>
      <c r="SO461" s="158"/>
      <c r="SP461" s="158"/>
      <c r="SQ461" s="158"/>
      <c r="SR461" s="158"/>
      <c r="SS461" s="158"/>
      <c r="ST461" s="158"/>
      <c r="SU461" s="158"/>
      <c r="SV461" s="158"/>
      <c r="SW461" s="158"/>
      <c r="SX461" s="158"/>
      <c r="SY461" s="158"/>
      <c r="SZ461" s="158"/>
      <c r="TA461" s="158"/>
      <c r="TB461" s="158"/>
      <c r="TC461" s="158"/>
      <c r="TD461" s="158"/>
      <c r="TE461" s="158"/>
      <c r="TF461" s="158"/>
      <c r="TG461" s="158"/>
      <c r="TH461" s="158"/>
      <c r="TI461" s="158"/>
      <c r="TJ461" s="158"/>
      <c r="TK461" s="158"/>
      <c r="TL461" s="158"/>
      <c r="TM461" s="158"/>
      <c r="TN461" s="158"/>
      <c r="TO461" s="158"/>
      <c r="TP461" s="158"/>
      <c r="TQ461" s="158"/>
      <c r="TR461" s="158"/>
      <c r="TS461" s="158"/>
      <c r="TT461" s="158"/>
      <c r="TU461" s="158"/>
      <c r="TV461" s="158"/>
      <c r="TW461" s="158"/>
      <c r="TX461" s="158"/>
      <c r="TY461" s="158"/>
      <c r="TZ461" s="158"/>
      <c r="UA461" s="158"/>
      <c r="UB461" s="158"/>
      <c r="UC461" s="158"/>
      <c r="UD461" s="158"/>
      <c r="UE461" s="158"/>
      <c r="UF461" s="158"/>
      <c r="UG461" s="158"/>
      <c r="UH461" s="158"/>
      <c r="UI461" s="158"/>
      <c r="UJ461" s="158"/>
      <c r="UK461" s="158"/>
      <c r="UL461" s="158"/>
      <c r="UM461" s="158"/>
      <c r="UN461" s="158"/>
      <c r="UO461" s="158"/>
      <c r="UP461" s="158"/>
      <c r="UQ461" s="158"/>
      <c r="UR461" s="158"/>
      <c r="US461" s="158"/>
      <c r="UT461" s="158"/>
      <c r="UU461" s="158"/>
      <c r="UV461" s="158"/>
      <c r="UW461" s="158"/>
      <c r="UX461" s="158"/>
      <c r="UY461" s="158"/>
      <c r="UZ461" s="158"/>
      <c r="VA461" s="158"/>
      <c r="VB461" s="158"/>
      <c r="VC461" s="158"/>
      <c r="VD461" s="158"/>
      <c r="VE461" s="158"/>
      <c r="VF461" s="158"/>
      <c r="VG461" s="158"/>
      <c r="VH461" s="158"/>
      <c r="VI461" s="158"/>
      <c r="VJ461" s="158"/>
      <c r="VK461" s="158"/>
      <c r="VL461" s="158"/>
      <c r="VM461" s="158"/>
      <c r="VN461" s="158"/>
      <c r="VO461" s="158"/>
      <c r="VP461" s="158"/>
      <c r="VQ461" s="158"/>
      <c r="VR461" s="158"/>
      <c r="VS461" s="158"/>
      <c r="VT461" s="158"/>
      <c r="VU461" s="158"/>
      <c r="VV461" s="158"/>
      <c r="VW461" s="158"/>
      <c r="VX461" s="158"/>
      <c r="VY461" s="158"/>
      <c r="VZ461" s="158"/>
      <c r="WA461" s="158"/>
      <c r="WB461" s="158"/>
      <c r="WC461" s="158"/>
      <c r="WD461" s="158"/>
      <c r="WE461" s="158"/>
      <c r="WF461" s="158"/>
      <c r="WG461" s="158"/>
      <c r="WH461" s="158"/>
      <c r="WI461" s="158"/>
      <c r="WJ461" s="158"/>
      <c r="WK461" s="158"/>
      <c r="WL461" s="158"/>
      <c r="WM461" s="158"/>
      <c r="WN461" s="158"/>
      <c r="WO461" s="158"/>
      <c r="WP461" s="158"/>
      <c r="WQ461" s="158"/>
      <c r="WR461" s="158"/>
      <c r="WS461" s="158"/>
      <c r="WT461" s="158"/>
      <c r="WU461" s="158"/>
      <c r="WV461" s="158"/>
      <c r="WW461" s="158"/>
      <c r="WX461" s="158"/>
      <c r="WY461" s="158"/>
      <c r="WZ461" s="158"/>
      <c r="XA461" s="158"/>
      <c r="XB461" s="158"/>
      <c r="XC461" s="158"/>
      <c r="XD461" s="158"/>
      <c r="XE461" s="158"/>
      <c r="XF461" s="158"/>
      <c r="XG461" s="158"/>
      <c r="XH461" s="158"/>
      <c r="XI461" s="158"/>
      <c r="XJ461" s="158"/>
      <c r="XK461" s="158"/>
      <c r="XL461" s="158"/>
      <c r="XM461" s="158"/>
      <c r="XN461" s="158"/>
      <c r="XO461" s="158"/>
      <c r="XP461" s="158"/>
      <c r="XQ461" s="158"/>
      <c r="XR461" s="158"/>
      <c r="XS461" s="158"/>
      <c r="XT461" s="158"/>
      <c r="XU461" s="158"/>
      <c r="XV461" s="158"/>
      <c r="XW461" s="158"/>
      <c r="XX461" s="158"/>
      <c r="XY461" s="158"/>
      <c r="XZ461" s="158"/>
      <c r="YA461" s="158"/>
      <c r="YB461" s="158"/>
      <c r="YC461" s="158"/>
      <c r="YD461" s="158"/>
      <c r="YE461" s="158"/>
      <c r="YF461" s="158"/>
      <c r="YG461" s="158"/>
      <c r="YH461" s="158"/>
      <c r="YI461" s="158"/>
      <c r="YJ461" s="158"/>
      <c r="YK461" s="158"/>
      <c r="YL461" s="158"/>
      <c r="YM461" s="158"/>
      <c r="YN461" s="158"/>
      <c r="YO461" s="158"/>
      <c r="YP461" s="158"/>
      <c r="YQ461" s="158"/>
      <c r="YR461" s="158"/>
      <c r="YS461" s="158"/>
      <c r="YT461" s="158"/>
      <c r="YU461" s="158"/>
      <c r="YV461" s="158"/>
      <c r="YW461" s="158"/>
      <c r="YX461" s="158"/>
      <c r="YY461" s="158"/>
      <c r="YZ461" s="158"/>
      <c r="ZA461" s="158"/>
      <c r="ZB461" s="158"/>
      <c r="ZC461" s="158"/>
      <c r="ZD461" s="158"/>
      <c r="ZE461" s="158"/>
      <c r="ZF461" s="158"/>
      <c r="ZG461" s="158"/>
      <c r="ZH461" s="158"/>
      <c r="ZI461" s="158"/>
      <c r="ZJ461" s="158"/>
      <c r="ZK461" s="158"/>
      <c r="ZL461" s="158"/>
      <c r="ZM461" s="158"/>
      <c r="ZN461" s="158"/>
      <c r="ZO461" s="158"/>
      <c r="ZP461" s="158"/>
      <c r="ZQ461" s="158"/>
      <c r="ZR461" s="158"/>
      <c r="ZS461" s="158"/>
      <c r="ZT461" s="158"/>
      <c r="ZU461" s="158"/>
      <c r="ZV461" s="158"/>
      <c r="ZW461" s="158"/>
      <c r="ZX461" s="158"/>
      <c r="ZY461" s="158"/>
      <c r="ZZ461" s="158"/>
      <c r="AAA461" s="158"/>
      <c r="AAB461" s="158"/>
      <c r="AAC461" s="158"/>
      <c r="AAD461" s="158"/>
      <c r="AAE461" s="158"/>
      <c r="AAF461" s="158"/>
      <c r="AAG461" s="158"/>
      <c r="AAH461" s="158"/>
      <c r="AAI461" s="158"/>
      <c r="AAJ461" s="158"/>
      <c r="AAK461" s="158"/>
      <c r="AAL461" s="158"/>
      <c r="AAM461" s="158"/>
      <c r="AAN461" s="158"/>
      <c r="AAO461" s="158"/>
      <c r="AAP461" s="158"/>
      <c r="AAQ461" s="158"/>
      <c r="AAR461" s="158"/>
      <c r="AAS461" s="158"/>
      <c r="AAT461" s="158"/>
      <c r="AAU461" s="158"/>
      <c r="AAV461" s="158"/>
      <c r="AAW461" s="158"/>
      <c r="AAX461" s="158"/>
      <c r="AAY461" s="158"/>
      <c r="AAZ461" s="158"/>
      <c r="ABA461" s="158"/>
      <c r="ABB461" s="158"/>
      <c r="ABC461" s="158"/>
      <c r="ABD461" s="158"/>
      <c r="ABE461" s="158"/>
      <c r="ABF461" s="158"/>
      <c r="ABG461" s="158"/>
      <c r="ABH461" s="158"/>
      <c r="ABI461" s="158"/>
      <c r="ABJ461" s="158"/>
      <c r="ABK461" s="158"/>
      <c r="ABL461" s="158"/>
      <c r="ABM461" s="158"/>
      <c r="ABN461" s="158"/>
      <c r="ABO461" s="158"/>
      <c r="ABP461" s="158"/>
      <c r="ABQ461" s="158"/>
      <c r="ABR461" s="158"/>
      <c r="ABS461" s="158"/>
      <c r="ABT461" s="158"/>
      <c r="ABU461" s="158"/>
      <c r="ABV461" s="158"/>
      <c r="ABW461" s="158"/>
      <c r="ABX461" s="158"/>
      <c r="ABY461" s="158"/>
      <c r="ABZ461" s="158"/>
      <c r="ACA461" s="158"/>
      <c r="ACB461" s="158"/>
      <c r="ACC461" s="158"/>
      <c r="ACD461" s="158"/>
      <c r="ACE461" s="158"/>
      <c r="ACF461" s="158"/>
      <c r="ACG461" s="158"/>
      <c r="ACH461" s="158"/>
      <c r="ACI461" s="158"/>
      <c r="ACJ461" s="158"/>
      <c r="ACK461" s="158"/>
      <c r="ACL461" s="158"/>
      <c r="ACM461" s="158"/>
      <c r="ACN461" s="158"/>
      <c r="ACO461" s="158"/>
      <c r="ACP461" s="158"/>
      <c r="ACQ461" s="158"/>
      <c r="ACR461" s="158"/>
      <c r="ACS461" s="158"/>
      <c r="ACT461" s="158"/>
      <c r="ACU461" s="158"/>
      <c r="ACV461" s="158"/>
      <c r="ACW461" s="158"/>
      <c r="ACX461" s="158"/>
      <c r="ACY461" s="158"/>
      <c r="ACZ461" s="158"/>
      <c r="ADA461" s="158"/>
      <c r="ADB461" s="158"/>
      <c r="ADC461" s="158"/>
      <c r="ADD461" s="158"/>
      <c r="ADE461" s="158"/>
      <c r="ADF461" s="158"/>
      <c r="ADG461" s="158"/>
      <c r="ADH461" s="158"/>
      <c r="ADI461" s="158"/>
      <c r="ADJ461" s="158"/>
      <c r="ADK461" s="158"/>
      <c r="ADL461" s="158"/>
      <c r="ADM461" s="158"/>
      <c r="ADN461" s="158"/>
      <c r="ADO461" s="158"/>
      <c r="ADP461" s="158"/>
      <c r="ADQ461" s="158"/>
      <c r="ADR461" s="158"/>
      <c r="ADS461" s="158"/>
      <c r="ADT461" s="158"/>
      <c r="ADU461" s="158"/>
      <c r="ADV461" s="158"/>
      <c r="ADW461" s="158"/>
      <c r="ADX461" s="158"/>
      <c r="ADY461" s="158"/>
      <c r="ADZ461" s="158"/>
      <c r="AEA461" s="158"/>
      <c r="AEB461" s="158"/>
      <c r="AEC461" s="158"/>
      <c r="AED461" s="158"/>
      <c r="AEE461" s="158"/>
      <c r="AEF461" s="158"/>
      <c r="AEG461" s="158"/>
      <c r="AEH461" s="158"/>
      <c r="AEI461" s="158"/>
      <c r="AEJ461" s="158"/>
      <c r="AEK461" s="158"/>
      <c r="AEL461" s="158"/>
      <c r="AEM461" s="158"/>
      <c r="AEN461" s="158"/>
      <c r="AEO461" s="158"/>
      <c r="AEP461" s="158"/>
      <c r="AEQ461" s="158"/>
      <c r="AER461" s="158"/>
      <c r="AES461" s="158"/>
      <c r="AET461" s="158"/>
      <c r="AEU461" s="158"/>
      <c r="AEV461" s="158"/>
      <c r="AEW461" s="158"/>
      <c r="AEX461" s="158"/>
      <c r="AEY461" s="158"/>
      <c r="AEZ461" s="158"/>
      <c r="AFA461" s="158"/>
      <c r="AFB461" s="158"/>
      <c r="AFC461" s="158"/>
      <c r="AFD461" s="158"/>
      <c r="AFE461" s="158"/>
      <c r="AFF461" s="158"/>
      <c r="AFG461" s="158"/>
      <c r="AFH461" s="158"/>
      <c r="AFI461" s="158"/>
      <c r="AFJ461" s="158"/>
      <c r="AFK461" s="158"/>
      <c r="AFL461" s="158"/>
      <c r="AFM461" s="158"/>
      <c r="AFN461" s="158"/>
      <c r="AFO461" s="158"/>
      <c r="AFP461" s="158"/>
      <c r="AFQ461" s="158"/>
      <c r="AFR461" s="158"/>
      <c r="AFS461" s="158"/>
      <c r="AFT461" s="158"/>
      <c r="AFU461" s="158"/>
      <c r="AFV461" s="158"/>
      <c r="AFW461" s="158"/>
      <c r="AFX461" s="158"/>
      <c r="AFY461" s="158"/>
      <c r="AFZ461" s="158"/>
      <c r="AGA461" s="158"/>
      <c r="AGB461" s="158"/>
      <c r="AGC461" s="158"/>
      <c r="AGD461" s="158"/>
      <c r="AGE461" s="158"/>
      <c r="AGF461" s="158"/>
      <c r="AGG461" s="158"/>
      <c r="AGH461" s="158"/>
      <c r="AGI461" s="158"/>
      <c r="AGJ461" s="158"/>
      <c r="AGK461" s="158"/>
      <c r="AGL461" s="158"/>
      <c r="AGM461" s="158"/>
      <c r="AGN461" s="158"/>
      <c r="AGO461" s="158"/>
      <c r="AGP461" s="158"/>
      <c r="AGQ461" s="158"/>
      <c r="AGR461" s="158"/>
      <c r="AGS461" s="158"/>
      <c r="AGT461" s="158"/>
      <c r="AGU461" s="158"/>
      <c r="AGV461" s="158"/>
      <c r="AGW461" s="158"/>
      <c r="AGX461" s="158"/>
      <c r="AGY461" s="158"/>
      <c r="AGZ461" s="158"/>
      <c r="AHA461" s="158"/>
      <c r="AHB461" s="158"/>
      <c r="AHC461" s="158"/>
      <c r="AHD461" s="158"/>
      <c r="AHE461" s="158"/>
      <c r="AHF461" s="158"/>
      <c r="AHG461" s="158"/>
      <c r="AHH461" s="158"/>
      <c r="AHI461" s="158"/>
      <c r="AHJ461" s="158"/>
      <c r="AHK461" s="158"/>
      <c r="AHL461" s="158"/>
      <c r="AHM461" s="158"/>
      <c r="AHN461" s="158"/>
      <c r="AHO461" s="158"/>
      <c r="AHP461" s="158"/>
      <c r="AHQ461" s="158"/>
      <c r="AHR461" s="158"/>
      <c r="AHS461" s="158"/>
      <c r="AHT461" s="158"/>
      <c r="AHU461" s="158"/>
      <c r="AHV461" s="158"/>
      <c r="AHW461" s="158"/>
      <c r="AHX461" s="158"/>
      <c r="AHY461" s="158"/>
      <c r="AHZ461" s="158"/>
      <c r="AIA461" s="158"/>
      <c r="AIB461" s="158"/>
      <c r="AIC461" s="158"/>
      <c r="AID461" s="158"/>
      <c r="AIE461" s="158"/>
      <c r="AIF461" s="158"/>
      <c r="AIG461" s="158"/>
      <c r="AIH461" s="158"/>
      <c r="AII461" s="158"/>
      <c r="AIJ461" s="158"/>
      <c r="AIK461" s="158"/>
      <c r="AIL461" s="158"/>
      <c r="AIM461" s="158"/>
      <c r="AIN461" s="158"/>
      <c r="AIO461" s="158"/>
      <c r="AIP461" s="158"/>
      <c r="AIQ461" s="158"/>
      <c r="AIR461" s="158"/>
      <c r="AIS461" s="158"/>
      <c r="AIT461" s="158"/>
      <c r="AIU461" s="158"/>
      <c r="AIV461" s="158"/>
      <c r="AIW461" s="158"/>
      <c r="AIX461" s="158"/>
      <c r="AIY461" s="158"/>
      <c r="AIZ461" s="158"/>
      <c r="AJA461" s="158"/>
      <c r="AJB461" s="158"/>
      <c r="AJC461" s="158"/>
      <c r="AJD461" s="158"/>
      <c r="AJE461" s="158"/>
      <c r="AJF461" s="158"/>
      <c r="AJG461" s="158"/>
      <c r="AJH461" s="158"/>
      <c r="AJI461" s="158"/>
      <c r="AJJ461" s="158"/>
      <c r="AJK461" s="158"/>
      <c r="AJL461" s="158"/>
      <c r="AJM461" s="158"/>
      <c r="AJN461" s="158"/>
      <c r="AJO461" s="158"/>
      <c r="AJP461" s="158"/>
      <c r="AJQ461" s="158"/>
      <c r="AJR461" s="158"/>
      <c r="AJS461" s="158"/>
      <c r="AJT461" s="158"/>
      <c r="AJU461" s="158"/>
      <c r="AJV461" s="158"/>
      <c r="AJW461" s="158"/>
      <c r="AJX461" s="158"/>
      <c r="AJY461" s="158"/>
      <c r="AJZ461" s="158"/>
      <c r="AKA461" s="158"/>
      <c r="AKB461" s="158"/>
      <c r="AKC461" s="158"/>
      <c r="AKD461" s="158"/>
      <c r="AKE461" s="158"/>
      <c r="AKF461" s="158"/>
      <c r="AKG461" s="158"/>
      <c r="AKH461" s="158"/>
      <c r="AKI461" s="158"/>
      <c r="AKJ461" s="158"/>
      <c r="AKK461" s="158"/>
      <c r="AKL461" s="158"/>
      <c r="AKM461" s="158"/>
      <c r="AKN461" s="158"/>
      <c r="AKO461" s="158"/>
      <c r="AKP461" s="158"/>
      <c r="AKQ461" s="158"/>
      <c r="AKR461" s="158"/>
      <c r="AKS461" s="158"/>
      <c r="AKT461" s="158"/>
      <c r="AKU461" s="158"/>
      <c r="AKV461" s="158"/>
      <c r="AKW461" s="158"/>
      <c r="AKX461" s="158"/>
      <c r="AKY461" s="158"/>
      <c r="AKZ461" s="158"/>
      <c r="ALA461" s="158"/>
      <c r="ALB461" s="158"/>
      <c r="ALC461" s="158"/>
      <c r="ALD461" s="158"/>
      <c r="ALE461" s="158"/>
      <c r="ALF461" s="158"/>
      <c r="ALG461" s="158"/>
      <c r="ALH461" s="158"/>
      <c r="ALI461" s="158"/>
      <c r="ALJ461" s="158"/>
      <c r="ALK461" s="158"/>
      <c r="ALL461" s="158"/>
      <c r="ALM461" s="158"/>
      <c r="ALN461" s="158"/>
      <c r="ALO461" s="158"/>
    </row>
    <row r="462" s="159" customFormat="true" ht="32.8" hidden="true" customHeight="false" outlineLevel="0" collapsed="false">
      <c r="A462" s="147"/>
      <c r="B462" s="148"/>
      <c r="C462" s="149" t="s">
        <v>146</v>
      </c>
      <c r="D462" s="149" t="n">
        <v>925</v>
      </c>
      <c r="E462" s="151" t="s">
        <v>56</v>
      </c>
      <c r="F462" s="151" t="s">
        <v>20</v>
      </c>
      <c r="G462" s="152" t="n">
        <v>5820060740</v>
      </c>
      <c r="H462" s="162" t="n">
        <v>600</v>
      </c>
      <c r="I462" s="154" t="n">
        <f aca="false">SUM(J462:P462)</f>
        <v>0</v>
      </c>
      <c r="J462" s="154" t="n">
        <v>187500</v>
      </c>
      <c r="K462" s="155" t="n">
        <v>-187500</v>
      </c>
      <c r="L462" s="155"/>
      <c r="M462" s="155"/>
      <c r="N462" s="155"/>
      <c r="O462" s="155"/>
      <c r="P462" s="156"/>
      <c r="Q462" s="157"/>
      <c r="R462" s="157"/>
      <c r="S462" s="157"/>
      <c r="T462" s="157"/>
      <c r="U462" s="157"/>
      <c r="V462" s="157"/>
      <c r="W462" s="157"/>
      <c r="X462" s="157"/>
      <c r="Y462" s="157"/>
      <c r="Z462" s="157"/>
      <c r="AA462" s="157"/>
      <c r="AB462" s="157"/>
      <c r="AC462" s="157"/>
      <c r="AD462" s="157"/>
      <c r="AE462" s="157"/>
      <c r="AF462" s="157"/>
      <c r="AG462" s="157"/>
      <c r="AH462" s="157"/>
      <c r="AI462" s="157"/>
      <c r="AJ462" s="157"/>
      <c r="AK462" s="157"/>
      <c r="AL462" s="157"/>
      <c r="AM462" s="157"/>
      <c r="AN462" s="157"/>
      <c r="AO462" s="157"/>
      <c r="AP462" s="157"/>
      <c r="AQ462" s="157"/>
      <c r="AR462" s="157"/>
      <c r="AS462" s="157"/>
      <c r="AT462" s="157"/>
      <c r="AU462" s="157"/>
      <c r="AV462" s="157"/>
      <c r="AW462" s="157"/>
      <c r="AX462" s="157"/>
      <c r="AY462" s="157"/>
      <c r="AZ462" s="157"/>
      <c r="BA462" s="157"/>
      <c r="BB462" s="157"/>
      <c r="BC462" s="157"/>
      <c r="BD462" s="157"/>
      <c r="BE462" s="157"/>
      <c r="BF462" s="157"/>
      <c r="BG462" s="157"/>
      <c r="BH462" s="157"/>
      <c r="BI462" s="157"/>
      <c r="BJ462" s="157"/>
      <c r="BK462" s="157"/>
      <c r="BL462" s="157"/>
      <c r="BM462" s="157"/>
      <c r="BN462" s="157"/>
      <c r="BO462" s="157"/>
      <c r="BP462" s="157"/>
      <c r="BQ462" s="157"/>
      <c r="BR462" s="157"/>
      <c r="BS462" s="157"/>
      <c r="BT462" s="157"/>
      <c r="BU462" s="157"/>
      <c r="BV462" s="157"/>
      <c r="BW462" s="157"/>
      <c r="BX462" s="157"/>
      <c r="BY462" s="157"/>
      <c r="BZ462" s="157"/>
      <c r="CA462" s="157"/>
      <c r="CB462" s="157"/>
      <c r="CC462" s="157"/>
      <c r="CD462" s="157"/>
      <c r="CE462" s="157"/>
      <c r="CF462" s="157"/>
      <c r="CG462" s="157"/>
      <c r="CH462" s="157"/>
      <c r="CI462" s="157"/>
      <c r="CJ462" s="157"/>
      <c r="CK462" s="157"/>
      <c r="CL462" s="157"/>
      <c r="CM462" s="157"/>
      <c r="CN462" s="157"/>
      <c r="CO462" s="157"/>
      <c r="CP462" s="157"/>
      <c r="CQ462" s="157"/>
      <c r="CR462" s="157"/>
      <c r="CS462" s="157"/>
      <c r="CT462" s="157"/>
      <c r="CU462" s="157"/>
      <c r="CV462" s="157"/>
      <c r="CW462" s="157"/>
      <c r="CX462" s="157"/>
      <c r="CY462" s="157"/>
      <c r="CZ462" s="157"/>
      <c r="DA462" s="157"/>
      <c r="DB462" s="157"/>
      <c r="DC462" s="157"/>
      <c r="DD462" s="157"/>
      <c r="DE462" s="157"/>
      <c r="DF462" s="157"/>
      <c r="DG462" s="157"/>
      <c r="DH462" s="157"/>
      <c r="DI462" s="157"/>
      <c r="DJ462" s="157"/>
      <c r="DK462" s="157"/>
      <c r="DL462" s="157"/>
      <c r="DM462" s="157"/>
      <c r="DN462" s="157"/>
      <c r="DO462" s="157"/>
      <c r="DP462" s="157"/>
      <c r="DQ462" s="157"/>
      <c r="DR462" s="157"/>
      <c r="DS462" s="157"/>
      <c r="DT462" s="157"/>
      <c r="DU462" s="157"/>
      <c r="DV462" s="157"/>
      <c r="DW462" s="157"/>
      <c r="DX462" s="157"/>
      <c r="DY462" s="157"/>
      <c r="DZ462" s="157"/>
      <c r="EA462" s="157"/>
      <c r="EB462" s="157"/>
      <c r="EC462" s="157"/>
      <c r="ED462" s="157"/>
      <c r="EE462" s="157"/>
      <c r="EF462" s="157"/>
      <c r="EG462" s="157"/>
      <c r="EH462" s="157"/>
      <c r="EI462" s="157"/>
      <c r="EJ462" s="157"/>
      <c r="EK462" s="157"/>
      <c r="EL462" s="157"/>
      <c r="EM462" s="157"/>
      <c r="EN462" s="157"/>
      <c r="EO462" s="157"/>
      <c r="EP462" s="157"/>
      <c r="EQ462" s="157"/>
      <c r="ER462" s="157"/>
      <c r="ES462" s="157"/>
      <c r="ET462" s="157"/>
      <c r="EU462" s="157"/>
      <c r="EV462" s="157"/>
      <c r="EW462" s="157"/>
      <c r="EX462" s="157"/>
      <c r="EY462" s="157"/>
      <c r="EZ462" s="157"/>
      <c r="FA462" s="157"/>
      <c r="FB462" s="157"/>
      <c r="FC462" s="157"/>
      <c r="FD462" s="157"/>
      <c r="FE462" s="157"/>
      <c r="FF462" s="157"/>
      <c r="FG462" s="157"/>
      <c r="FH462" s="157"/>
      <c r="FI462" s="157"/>
      <c r="FJ462" s="157"/>
      <c r="FK462" s="157"/>
      <c r="FL462" s="157"/>
      <c r="FM462" s="157"/>
      <c r="FN462" s="157"/>
      <c r="FO462" s="157"/>
      <c r="FP462" s="157"/>
      <c r="FQ462" s="157"/>
      <c r="FR462" s="157"/>
      <c r="FS462" s="157"/>
      <c r="FT462" s="157"/>
      <c r="FU462" s="157"/>
      <c r="FV462" s="157"/>
      <c r="FW462" s="157"/>
      <c r="FX462" s="157"/>
      <c r="FY462" s="157"/>
      <c r="FZ462" s="157"/>
      <c r="GA462" s="157"/>
      <c r="GB462" s="157"/>
      <c r="GC462" s="157"/>
      <c r="GD462" s="157"/>
      <c r="GE462" s="157"/>
      <c r="GF462" s="157"/>
      <c r="GG462" s="157"/>
      <c r="GH462" s="157"/>
      <c r="GI462" s="157"/>
      <c r="GJ462" s="157"/>
      <c r="GK462" s="157"/>
      <c r="GL462" s="157"/>
      <c r="GM462" s="157"/>
      <c r="GN462" s="157"/>
      <c r="GO462" s="157"/>
      <c r="GP462" s="157"/>
      <c r="GQ462" s="157"/>
      <c r="GR462" s="157"/>
      <c r="GS462" s="157"/>
      <c r="GT462" s="157"/>
      <c r="GU462" s="157"/>
      <c r="GV462" s="157"/>
      <c r="GW462" s="157"/>
      <c r="GX462" s="157"/>
      <c r="GY462" s="157"/>
      <c r="GZ462" s="157"/>
      <c r="HA462" s="157"/>
      <c r="HB462" s="157"/>
      <c r="HC462" s="157"/>
      <c r="HD462" s="157"/>
      <c r="HE462" s="157"/>
      <c r="HF462" s="157"/>
      <c r="HG462" s="157"/>
      <c r="HH462" s="157"/>
      <c r="HI462" s="157"/>
      <c r="HJ462" s="157"/>
      <c r="HK462" s="157"/>
      <c r="HL462" s="157"/>
      <c r="HM462" s="157"/>
      <c r="HN462" s="157"/>
      <c r="HO462" s="157"/>
      <c r="HP462" s="157"/>
      <c r="HQ462" s="157"/>
      <c r="HR462" s="157"/>
      <c r="HS462" s="157"/>
      <c r="HT462" s="157"/>
      <c r="HU462" s="157"/>
      <c r="HV462" s="157"/>
      <c r="HW462" s="157"/>
      <c r="HX462" s="157"/>
      <c r="HY462" s="157"/>
      <c r="HZ462" s="157"/>
      <c r="IA462" s="157"/>
      <c r="IB462" s="157"/>
      <c r="IC462" s="157"/>
      <c r="ID462" s="158"/>
      <c r="IE462" s="158"/>
      <c r="IF462" s="158"/>
      <c r="IG462" s="158"/>
      <c r="IH462" s="158"/>
      <c r="II462" s="158"/>
      <c r="IJ462" s="158"/>
      <c r="IK462" s="158"/>
      <c r="IL462" s="158"/>
      <c r="IM462" s="158"/>
      <c r="IN462" s="158"/>
      <c r="IO462" s="158"/>
      <c r="IP462" s="158"/>
      <c r="IQ462" s="158"/>
      <c r="IR462" s="158"/>
      <c r="IS462" s="158"/>
      <c r="IT462" s="158"/>
      <c r="IU462" s="158"/>
      <c r="IV462" s="158"/>
      <c r="IW462" s="158"/>
      <c r="IX462" s="158"/>
      <c r="IY462" s="158"/>
      <c r="IZ462" s="158"/>
      <c r="JA462" s="158"/>
      <c r="JB462" s="158"/>
      <c r="JC462" s="158"/>
      <c r="JD462" s="158"/>
      <c r="JE462" s="158"/>
      <c r="JF462" s="158"/>
      <c r="JG462" s="158"/>
      <c r="JH462" s="158"/>
      <c r="JI462" s="158"/>
      <c r="JJ462" s="158"/>
      <c r="JK462" s="158"/>
      <c r="JL462" s="158"/>
      <c r="JM462" s="158"/>
      <c r="JN462" s="158"/>
      <c r="JO462" s="158"/>
      <c r="JP462" s="158"/>
      <c r="JQ462" s="158"/>
      <c r="JR462" s="158"/>
      <c r="JS462" s="158"/>
      <c r="JT462" s="158"/>
      <c r="JU462" s="158"/>
      <c r="JV462" s="158"/>
      <c r="JW462" s="158"/>
      <c r="JX462" s="158"/>
      <c r="JY462" s="158"/>
      <c r="JZ462" s="158"/>
      <c r="KA462" s="158"/>
      <c r="KB462" s="158"/>
      <c r="KC462" s="158"/>
      <c r="KD462" s="158"/>
      <c r="KE462" s="158"/>
      <c r="KF462" s="158"/>
      <c r="KG462" s="158"/>
      <c r="KH462" s="158"/>
      <c r="KI462" s="158"/>
      <c r="KJ462" s="158"/>
      <c r="KK462" s="158"/>
      <c r="KL462" s="158"/>
      <c r="KM462" s="158"/>
      <c r="KN462" s="158"/>
      <c r="KO462" s="158"/>
      <c r="KP462" s="158"/>
      <c r="KQ462" s="158"/>
      <c r="KR462" s="158"/>
      <c r="KS462" s="158"/>
      <c r="KT462" s="158"/>
      <c r="KU462" s="158"/>
      <c r="KV462" s="158"/>
      <c r="KW462" s="158"/>
      <c r="KX462" s="158"/>
      <c r="KY462" s="158"/>
      <c r="KZ462" s="158"/>
      <c r="LA462" s="158"/>
      <c r="LB462" s="158"/>
      <c r="LC462" s="158"/>
      <c r="LD462" s="158"/>
      <c r="LE462" s="158"/>
      <c r="LF462" s="158"/>
      <c r="LG462" s="158"/>
      <c r="LH462" s="158"/>
      <c r="LI462" s="158"/>
      <c r="LJ462" s="158"/>
      <c r="LK462" s="158"/>
      <c r="LL462" s="158"/>
      <c r="LM462" s="158"/>
      <c r="LN462" s="158"/>
      <c r="LO462" s="158"/>
      <c r="LP462" s="158"/>
      <c r="LQ462" s="158"/>
      <c r="LR462" s="158"/>
      <c r="LS462" s="158"/>
      <c r="LT462" s="158"/>
      <c r="LU462" s="158"/>
      <c r="LV462" s="158"/>
      <c r="LW462" s="158"/>
      <c r="LX462" s="158"/>
      <c r="LY462" s="158"/>
      <c r="LZ462" s="158"/>
      <c r="MA462" s="158"/>
      <c r="MB462" s="158"/>
      <c r="MC462" s="158"/>
      <c r="MD462" s="158"/>
      <c r="ME462" s="158"/>
      <c r="MF462" s="158"/>
      <c r="MG462" s="158"/>
      <c r="MH462" s="158"/>
      <c r="MI462" s="158"/>
      <c r="MJ462" s="158"/>
      <c r="MK462" s="158"/>
      <c r="ML462" s="158"/>
      <c r="MM462" s="158"/>
      <c r="MN462" s="158"/>
      <c r="MO462" s="158"/>
      <c r="MP462" s="158"/>
      <c r="MQ462" s="158"/>
      <c r="MR462" s="158"/>
      <c r="MS462" s="158"/>
      <c r="MT462" s="158"/>
      <c r="MU462" s="158"/>
      <c r="MV462" s="158"/>
      <c r="MW462" s="158"/>
      <c r="MX462" s="158"/>
      <c r="MY462" s="158"/>
      <c r="MZ462" s="158"/>
      <c r="NA462" s="158"/>
      <c r="NB462" s="158"/>
      <c r="NC462" s="158"/>
      <c r="ND462" s="158"/>
      <c r="NE462" s="158"/>
      <c r="NF462" s="158"/>
      <c r="NG462" s="158"/>
      <c r="NH462" s="158"/>
      <c r="NI462" s="158"/>
      <c r="NJ462" s="158"/>
      <c r="NK462" s="158"/>
      <c r="NL462" s="158"/>
      <c r="NM462" s="158"/>
      <c r="NN462" s="158"/>
      <c r="NO462" s="158"/>
      <c r="NP462" s="158"/>
      <c r="NQ462" s="158"/>
      <c r="NR462" s="158"/>
      <c r="NS462" s="158"/>
      <c r="NT462" s="158"/>
      <c r="NU462" s="158"/>
      <c r="NV462" s="158"/>
      <c r="NW462" s="158"/>
      <c r="NX462" s="158"/>
      <c r="NY462" s="158"/>
      <c r="NZ462" s="158"/>
      <c r="OA462" s="158"/>
      <c r="OB462" s="158"/>
      <c r="OC462" s="158"/>
      <c r="OD462" s="158"/>
      <c r="OE462" s="158"/>
      <c r="OF462" s="158"/>
      <c r="OG462" s="158"/>
      <c r="OH462" s="158"/>
      <c r="OI462" s="158"/>
      <c r="OJ462" s="158"/>
      <c r="OK462" s="158"/>
      <c r="OL462" s="158"/>
      <c r="OM462" s="158"/>
      <c r="ON462" s="158"/>
      <c r="OO462" s="158"/>
      <c r="OP462" s="158"/>
      <c r="OQ462" s="158"/>
      <c r="OR462" s="158"/>
      <c r="OS462" s="158"/>
      <c r="OT462" s="158"/>
      <c r="OU462" s="158"/>
      <c r="OV462" s="158"/>
      <c r="OW462" s="158"/>
      <c r="OX462" s="158"/>
      <c r="OY462" s="158"/>
      <c r="OZ462" s="158"/>
      <c r="PA462" s="158"/>
      <c r="PB462" s="158"/>
      <c r="PC462" s="158"/>
      <c r="PD462" s="158"/>
      <c r="PE462" s="158"/>
      <c r="PF462" s="158"/>
      <c r="PG462" s="158"/>
      <c r="PH462" s="158"/>
      <c r="PI462" s="158"/>
      <c r="PJ462" s="158"/>
      <c r="PK462" s="158"/>
      <c r="PL462" s="158"/>
      <c r="PM462" s="158"/>
      <c r="PN462" s="158"/>
      <c r="PO462" s="158"/>
      <c r="PP462" s="158"/>
      <c r="PQ462" s="158"/>
      <c r="PR462" s="158"/>
      <c r="PS462" s="158"/>
      <c r="PT462" s="158"/>
      <c r="PU462" s="158"/>
      <c r="PV462" s="158"/>
      <c r="PW462" s="158"/>
      <c r="PX462" s="158"/>
      <c r="PY462" s="158"/>
      <c r="PZ462" s="158"/>
      <c r="QA462" s="158"/>
      <c r="QB462" s="158"/>
      <c r="QC462" s="158"/>
      <c r="QD462" s="158"/>
      <c r="QE462" s="158"/>
      <c r="QF462" s="158"/>
      <c r="QG462" s="158"/>
      <c r="QH462" s="158"/>
      <c r="QI462" s="158"/>
      <c r="QJ462" s="158"/>
      <c r="QK462" s="158"/>
      <c r="QL462" s="158"/>
      <c r="QM462" s="158"/>
      <c r="QN462" s="158"/>
      <c r="QO462" s="158"/>
      <c r="QP462" s="158"/>
      <c r="QQ462" s="158"/>
      <c r="QR462" s="158"/>
      <c r="QS462" s="158"/>
      <c r="QT462" s="158"/>
      <c r="QU462" s="158"/>
      <c r="QV462" s="158"/>
      <c r="QW462" s="158"/>
      <c r="QX462" s="158"/>
      <c r="QY462" s="158"/>
      <c r="QZ462" s="158"/>
      <c r="RA462" s="158"/>
      <c r="RB462" s="158"/>
      <c r="RC462" s="158"/>
      <c r="RD462" s="158"/>
      <c r="RE462" s="158"/>
      <c r="RF462" s="158"/>
      <c r="RG462" s="158"/>
      <c r="RH462" s="158"/>
      <c r="RI462" s="158"/>
      <c r="RJ462" s="158"/>
      <c r="RK462" s="158"/>
      <c r="RL462" s="158"/>
      <c r="RM462" s="158"/>
      <c r="RN462" s="158"/>
      <c r="RO462" s="158"/>
      <c r="RP462" s="158"/>
      <c r="RQ462" s="158"/>
      <c r="RR462" s="158"/>
      <c r="RS462" s="158"/>
      <c r="RT462" s="158"/>
      <c r="RU462" s="158"/>
      <c r="RV462" s="158"/>
      <c r="RW462" s="158"/>
      <c r="RX462" s="158"/>
      <c r="RY462" s="158"/>
      <c r="RZ462" s="158"/>
      <c r="SA462" s="158"/>
      <c r="SB462" s="158"/>
      <c r="SC462" s="158"/>
      <c r="SD462" s="158"/>
      <c r="SE462" s="158"/>
      <c r="SF462" s="158"/>
      <c r="SG462" s="158"/>
      <c r="SH462" s="158"/>
      <c r="SI462" s="158"/>
      <c r="SJ462" s="158"/>
      <c r="SK462" s="158"/>
      <c r="SL462" s="158"/>
      <c r="SM462" s="158"/>
      <c r="SN462" s="158"/>
      <c r="SO462" s="158"/>
      <c r="SP462" s="158"/>
      <c r="SQ462" s="158"/>
      <c r="SR462" s="158"/>
      <c r="SS462" s="158"/>
      <c r="ST462" s="158"/>
      <c r="SU462" s="158"/>
      <c r="SV462" s="158"/>
      <c r="SW462" s="158"/>
      <c r="SX462" s="158"/>
      <c r="SY462" s="158"/>
      <c r="SZ462" s="158"/>
      <c r="TA462" s="158"/>
      <c r="TB462" s="158"/>
      <c r="TC462" s="158"/>
      <c r="TD462" s="158"/>
      <c r="TE462" s="158"/>
      <c r="TF462" s="158"/>
      <c r="TG462" s="158"/>
      <c r="TH462" s="158"/>
      <c r="TI462" s="158"/>
      <c r="TJ462" s="158"/>
      <c r="TK462" s="158"/>
      <c r="TL462" s="158"/>
      <c r="TM462" s="158"/>
      <c r="TN462" s="158"/>
      <c r="TO462" s="158"/>
      <c r="TP462" s="158"/>
      <c r="TQ462" s="158"/>
      <c r="TR462" s="158"/>
      <c r="TS462" s="158"/>
      <c r="TT462" s="158"/>
      <c r="TU462" s="158"/>
      <c r="TV462" s="158"/>
      <c r="TW462" s="158"/>
      <c r="TX462" s="158"/>
      <c r="TY462" s="158"/>
      <c r="TZ462" s="158"/>
      <c r="UA462" s="158"/>
      <c r="UB462" s="158"/>
      <c r="UC462" s="158"/>
      <c r="UD462" s="158"/>
      <c r="UE462" s="158"/>
      <c r="UF462" s="158"/>
      <c r="UG462" s="158"/>
      <c r="UH462" s="158"/>
      <c r="UI462" s="158"/>
      <c r="UJ462" s="158"/>
      <c r="UK462" s="158"/>
      <c r="UL462" s="158"/>
      <c r="UM462" s="158"/>
      <c r="UN462" s="158"/>
      <c r="UO462" s="158"/>
      <c r="UP462" s="158"/>
      <c r="UQ462" s="158"/>
      <c r="UR462" s="158"/>
      <c r="US462" s="158"/>
      <c r="UT462" s="158"/>
      <c r="UU462" s="158"/>
      <c r="UV462" s="158"/>
      <c r="UW462" s="158"/>
      <c r="UX462" s="158"/>
      <c r="UY462" s="158"/>
      <c r="UZ462" s="158"/>
      <c r="VA462" s="158"/>
      <c r="VB462" s="158"/>
      <c r="VC462" s="158"/>
      <c r="VD462" s="158"/>
      <c r="VE462" s="158"/>
      <c r="VF462" s="158"/>
      <c r="VG462" s="158"/>
      <c r="VH462" s="158"/>
      <c r="VI462" s="158"/>
      <c r="VJ462" s="158"/>
      <c r="VK462" s="158"/>
      <c r="VL462" s="158"/>
      <c r="VM462" s="158"/>
      <c r="VN462" s="158"/>
      <c r="VO462" s="158"/>
      <c r="VP462" s="158"/>
      <c r="VQ462" s="158"/>
      <c r="VR462" s="158"/>
      <c r="VS462" s="158"/>
      <c r="VT462" s="158"/>
      <c r="VU462" s="158"/>
      <c r="VV462" s="158"/>
      <c r="VW462" s="158"/>
      <c r="VX462" s="158"/>
      <c r="VY462" s="158"/>
      <c r="VZ462" s="158"/>
      <c r="WA462" s="158"/>
      <c r="WB462" s="158"/>
      <c r="WC462" s="158"/>
      <c r="WD462" s="158"/>
      <c r="WE462" s="158"/>
      <c r="WF462" s="158"/>
      <c r="WG462" s="158"/>
      <c r="WH462" s="158"/>
      <c r="WI462" s="158"/>
      <c r="WJ462" s="158"/>
      <c r="WK462" s="158"/>
      <c r="WL462" s="158"/>
      <c r="WM462" s="158"/>
      <c r="WN462" s="158"/>
      <c r="WO462" s="158"/>
      <c r="WP462" s="158"/>
      <c r="WQ462" s="158"/>
      <c r="WR462" s="158"/>
      <c r="WS462" s="158"/>
      <c r="WT462" s="158"/>
      <c r="WU462" s="158"/>
      <c r="WV462" s="158"/>
      <c r="WW462" s="158"/>
      <c r="WX462" s="158"/>
      <c r="WY462" s="158"/>
      <c r="WZ462" s="158"/>
      <c r="XA462" s="158"/>
      <c r="XB462" s="158"/>
      <c r="XC462" s="158"/>
      <c r="XD462" s="158"/>
      <c r="XE462" s="158"/>
      <c r="XF462" s="158"/>
      <c r="XG462" s="158"/>
      <c r="XH462" s="158"/>
      <c r="XI462" s="158"/>
      <c r="XJ462" s="158"/>
      <c r="XK462" s="158"/>
      <c r="XL462" s="158"/>
      <c r="XM462" s="158"/>
      <c r="XN462" s="158"/>
      <c r="XO462" s="158"/>
      <c r="XP462" s="158"/>
      <c r="XQ462" s="158"/>
      <c r="XR462" s="158"/>
      <c r="XS462" s="158"/>
      <c r="XT462" s="158"/>
      <c r="XU462" s="158"/>
      <c r="XV462" s="158"/>
      <c r="XW462" s="158"/>
      <c r="XX462" s="158"/>
      <c r="XY462" s="158"/>
      <c r="XZ462" s="158"/>
      <c r="YA462" s="158"/>
      <c r="YB462" s="158"/>
      <c r="YC462" s="158"/>
      <c r="YD462" s="158"/>
      <c r="YE462" s="158"/>
      <c r="YF462" s="158"/>
      <c r="YG462" s="158"/>
      <c r="YH462" s="158"/>
      <c r="YI462" s="158"/>
      <c r="YJ462" s="158"/>
      <c r="YK462" s="158"/>
      <c r="YL462" s="158"/>
      <c r="YM462" s="158"/>
      <c r="YN462" s="158"/>
      <c r="YO462" s="158"/>
      <c r="YP462" s="158"/>
      <c r="YQ462" s="158"/>
      <c r="YR462" s="158"/>
      <c r="YS462" s="158"/>
      <c r="YT462" s="158"/>
      <c r="YU462" s="158"/>
      <c r="YV462" s="158"/>
      <c r="YW462" s="158"/>
      <c r="YX462" s="158"/>
      <c r="YY462" s="158"/>
      <c r="YZ462" s="158"/>
      <c r="ZA462" s="158"/>
      <c r="ZB462" s="158"/>
      <c r="ZC462" s="158"/>
      <c r="ZD462" s="158"/>
      <c r="ZE462" s="158"/>
      <c r="ZF462" s="158"/>
      <c r="ZG462" s="158"/>
      <c r="ZH462" s="158"/>
      <c r="ZI462" s="158"/>
      <c r="ZJ462" s="158"/>
      <c r="ZK462" s="158"/>
      <c r="ZL462" s="158"/>
      <c r="ZM462" s="158"/>
      <c r="ZN462" s="158"/>
      <c r="ZO462" s="158"/>
      <c r="ZP462" s="158"/>
      <c r="ZQ462" s="158"/>
      <c r="ZR462" s="158"/>
      <c r="ZS462" s="158"/>
      <c r="ZT462" s="158"/>
      <c r="ZU462" s="158"/>
      <c r="ZV462" s="158"/>
      <c r="ZW462" s="158"/>
      <c r="ZX462" s="158"/>
      <c r="ZY462" s="158"/>
      <c r="ZZ462" s="158"/>
      <c r="AAA462" s="158"/>
      <c r="AAB462" s="158"/>
      <c r="AAC462" s="158"/>
      <c r="AAD462" s="158"/>
      <c r="AAE462" s="158"/>
      <c r="AAF462" s="158"/>
      <c r="AAG462" s="158"/>
      <c r="AAH462" s="158"/>
      <c r="AAI462" s="158"/>
      <c r="AAJ462" s="158"/>
      <c r="AAK462" s="158"/>
      <c r="AAL462" s="158"/>
      <c r="AAM462" s="158"/>
      <c r="AAN462" s="158"/>
      <c r="AAO462" s="158"/>
      <c r="AAP462" s="158"/>
      <c r="AAQ462" s="158"/>
      <c r="AAR462" s="158"/>
      <c r="AAS462" s="158"/>
      <c r="AAT462" s="158"/>
      <c r="AAU462" s="158"/>
      <c r="AAV462" s="158"/>
      <c r="AAW462" s="158"/>
      <c r="AAX462" s="158"/>
      <c r="AAY462" s="158"/>
      <c r="AAZ462" s="158"/>
      <c r="ABA462" s="158"/>
      <c r="ABB462" s="158"/>
      <c r="ABC462" s="158"/>
      <c r="ABD462" s="158"/>
      <c r="ABE462" s="158"/>
      <c r="ABF462" s="158"/>
      <c r="ABG462" s="158"/>
      <c r="ABH462" s="158"/>
      <c r="ABI462" s="158"/>
      <c r="ABJ462" s="158"/>
      <c r="ABK462" s="158"/>
      <c r="ABL462" s="158"/>
      <c r="ABM462" s="158"/>
      <c r="ABN462" s="158"/>
      <c r="ABO462" s="158"/>
      <c r="ABP462" s="158"/>
      <c r="ABQ462" s="158"/>
      <c r="ABR462" s="158"/>
      <c r="ABS462" s="158"/>
      <c r="ABT462" s="158"/>
      <c r="ABU462" s="158"/>
      <c r="ABV462" s="158"/>
      <c r="ABW462" s="158"/>
      <c r="ABX462" s="158"/>
      <c r="ABY462" s="158"/>
      <c r="ABZ462" s="158"/>
      <c r="ACA462" s="158"/>
      <c r="ACB462" s="158"/>
      <c r="ACC462" s="158"/>
      <c r="ACD462" s="158"/>
      <c r="ACE462" s="158"/>
      <c r="ACF462" s="158"/>
      <c r="ACG462" s="158"/>
      <c r="ACH462" s="158"/>
      <c r="ACI462" s="158"/>
      <c r="ACJ462" s="158"/>
      <c r="ACK462" s="158"/>
      <c r="ACL462" s="158"/>
      <c r="ACM462" s="158"/>
      <c r="ACN462" s="158"/>
      <c r="ACO462" s="158"/>
      <c r="ACP462" s="158"/>
      <c r="ACQ462" s="158"/>
      <c r="ACR462" s="158"/>
      <c r="ACS462" s="158"/>
      <c r="ACT462" s="158"/>
      <c r="ACU462" s="158"/>
      <c r="ACV462" s="158"/>
      <c r="ACW462" s="158"/>
      <c r="ACX462" s="158"/>
      <c r="ACY462" s="158"/>
      <c r="ACZ462" s="158"/>
      <c r="ADA462" s="158"/>
      <c r="ADB462" s="158"/>
      <c r="ADC462" s="158"/>
      <c r="ADD462" s="158"/>
      <c r="ADE462" s="158"/>
      <c r="ADF462" s="158"/>
      <c r="ADG462" s="158"/>
      <c r="ADH462" s="158"/>
      <c r="ADI462" s="158"/>
      <c r="ADJ462" s="158"/>
      <c r="ADK462" s="158"/>
      <c r="ADL462" s="158"/>
      <c r="ADM462" s="158"/>
      <c r="ADN462" s="158"/>
      <c r="ADO462" s="158"/>
      <c r="ADP462" s="158"/>
      <c r="ADQ462" s="158"/>
      <c r="ADR462" s="158"/>
      <c r="ADS462" s="158"/>
      <c r="ADT462" s="158"/>
      <c r="ADU462" s="158"/>
      <c r="ADV462" s="158"/>
      <c r="ADW462" s="158"/>
      <c r="ADX462" s="158"/>
      <c r="ADY462" s="158"/>
      <c r="ADZ462" s="158"/>
      <c r="AEA462" s="158"/>
      <c r="AEB462" s="158"/>
      <c r="AEC462" s="158"/>
      <c r="AED462" s="158"/>
      <c r="AEE462" s="158"/>
      <c r="AEF462" s="158"/>
      <c r="AEG462" s="158"/>
      <c r="AEH462" s="158"/>
      <c r="AEI462" s="158"/>
      <c r="AEJ462" s="158"/>
      <c r="AEK462" s="158"/>
      <c r="AEL462" s="158"/>
      <c r="AEM462" s="158"/>
      <c r="AEN462" s="158"/>
      <c r="AEO462" s="158"/>
      <c r="AEP462" s="158"/>
      <c r="AEQ462" s="158"/>
      <c r="AER462" s="158"/>
      <c r="AES462" s="158"/>
      <c r="AET462" s="158"/>
      <c r="AEU462" s="158"/>
      <c r="AEV462" s="158"/>
      <c r="AEW462" s="158"/>
      <c r="AEX462" s="158"/>
      <c r="AEY462" s="158"/>
      <c r="AEZ462" s="158"/>
      <c r="AFA462" s="158"/>
      <c r="AFB462" s="158"/>
      <c r="AFC462" s="158"/>
      <c r="AFD462" s="158"/>
      <c r="AFE462" s="158"/>
      <c r="AFF462" s="158"/>
      <c r="AFG462" s="158"/>
      <c r="AFH462" s="158"/>
      <c r="AFI462" s="158"/>
      <c r="AFJ462" s="158"/>
      <c r="AFK462" s="158"/>
      <c r="AFL462" s="158"/>
      <c r="AFM462" s="158"/>
      <c r="AFN462" s="158"/>
      <c r="AFO462" s="158"/>
      <c r="AFP462" s="158"/>
      <c r="AFQ462" s="158"/>
      <c r="AFR462" s="158"/>
      <c r="AFS462" s="158"/>
      <c r="AFT462" s="158"/>
      <c r="AFU462" s="158"/>
      <c r="AFV462" s="158"/>
      <c r="AFW462" s="158"/>
      <c r="AFX462" s="158"/>
      <c r="AFY462" s="158"/>
      <c r="AFZ462" s="158"/>
      <c r="AGA462" s="158"/>
      <c r="AGB462" s="158"/>
      <c r="AGC462" s="158"/>
      <c r="AGD462" s="158"/>
      <c r="AGE462" s="158"/>
      <c r="AGF462" s="158"/>
      <c r="AGG462" s="158"/>
      <c r="AGH462" s="158"/>
      <c r="AGI462" s="158"/>
      <c r="AGJ462" s="158"/>
      <c r="AGK462" s="158"/>
      <c r="AGL462" s="158"/>
      <c r="AGM462" s="158"/>
      <c r="AGN462" s="158"/>
      <c r="AGO462" s="158"/>
      <c r="AGP462" s="158"/>
      <c r="AGQ462" s="158"/>
      <c r="AGR462" s="158"/>
      <c r="AGS462" s="158"/>
      <c r="AGT462" s="158"/>
      <c r="AGU462" s="158"/>
      <c r="AGV462" s="158"/>
      <c r="AGW462" s="158"/>
      <c r="AGX462" s="158"/>
      <c r="AGY462" s="158"/>
      <c r="AGZ462" s="158"/>
      <c r="AHA462" s="158"/>
      <c r="AHB462" s="158"/>
      <c r="AHC462" s="158"/>
      <c r="AHD462" s="158"/>
      <c r="AHE462" s="158"/>
      <c r="AHF462" s="158"/>
      <c r="AHG462" s="158"/>
      <c r="AHH462" s="158"/>
      <c r="AHI462" s="158"/>
      <c r="AHJ462" s="158"/>
      <c r="AHK462" s="158"/>
      <c r="AHL462" s="158"/>
      <c r="AHM462" s="158"/>
      <c r="AHN462" s="158"/>
      <c r="AHO462" s="158"/>
      <c r="AHP462" s="158"/>
      <c r="AHQ462" s="158"/>
      <c r="AHR462" s="158"/>
      <c r="AHS462" s="158"/>
      <c r="AHT462" s="158"/>
      <c r="AHU462" s="158"/>
      <c r="AHV462" s="158"/>
      <c r="AHW462" s="158"/>
      <c r="AHX462" s="158"/>
      <c r="AHY462" s="158"/>
      <c r="AHZ462" s="158"/>
      <c r="AIA462" s="158"/>
      <c r="AIB462" s="158"/>
      <c r="AIC462" s="158"/>
      <c r="AID462" s="158"/>
      <c r="AIE462" s="158"/>
      <c r="AIF462" s="158"/>
      <c r="AIG462" s="158"/>
      <c r="AIH462" s="158"/>
      <c r="AII462" s="158"/>
      <c r="AIJ462" s="158"/>
      <c r="AIK462" s="158"/>
      <c r="AIL462" s="158"/>
      <c r="AIM462" s="158"/>
      <c r="AIN462" s="158"/>
      <c r="AIO462" s="158"/>
      <c r="AIP462" s="158"/>
      <c r="AIQ462" s="158"/>
      <c r="AIR462" s="158"/>
      <c r="AIS462" s="158"/>
      <c r="AIT462" s="158"/>
      <c r="AIU462" s="158"/>
      <c r="AIV462" s="158"/>
      <c r="AIW462" s="158"/>
      <c r="AIX462" s="158"/>
      <c r="AIY462" s="158"/>
      <c r="AIZ462" s="158"/>
      <c r="AJA462" s="158"/>
      <c r="AJB462" s="158"/>
      <c r="AJC462" s="158"/>
      <c r="AJD462" s="158"/>
      <c r="AJE462" s="158"/>
      <c r="AJF462" s="158"/>
      <c r="AJG462" s="158"/>
      <c r="AJH462" s="158"/>
      <c r="AJI462" s="158"/>
      <c r="AJJ462" s="158"/>
      <c r="AJK462" s="158"/>
      <c r="AJL462" s="158"/>
      <c r="AJM462" s="158"/>
      <c r="AJN462" s="158"/>
      <c r="AJO462" s="158"/>
      <c r="AJP462" s="158"/>
      <c r="AJQ462" s="158"/>
      <c r="AJR462" s="158"/>
      <c r="AJS462" s="158"/>
      <c r="AJT462" s="158"/>
      <c r="AJU462" s="158"/>
      <c r="AJV462" s="158"/>
      <c r="AJW462" s="158"/>
      <c r="AJX462" s="158"/>
      <c r="AJY462" s="158"/>
      <c r="AJZ462" s="158"/>
      <c r="AKA462" s="158"/>
      <c r="AKB462" s="158"/>
      <c r="AKC462" s="158"/>
      <c r="AKD462" s="158"/>
      <c r="AKE462" s="158"/>
      <c r="AKF462" s="158"/>
      <c r="AKG462" s="158"/>
      <c r="AKH462" s="158"/>
      <c r="AKI462" s="158"/>
      <c r="AKJ462" s="158"/>
      <c r="AKK462" s="158"/>
      <c r="AKL462" s="158"/>
      <c r="AKM462" s="158"/>
      <c r="AKN462" s="158"/>
      <c r="AKO462" s="158"/>
      <c r="AKP462" s="158"/>
      <c r="AKQ462" s="158"/>
      <c r="AKR462" s="158"/>
      <c r="AKS462" s="158"/>
      <c r="AKT462" s="158"/>
      <c r="AKU462" s="158"/>
      <c r="AKV462" s="158"/>
      <c r="AKW462" s="158"/>
      <c r="AKX462" s="158"/>
      <c r="AKY462" s="158"/>
      <c r="AKZ462" s="158"/>
      <c r="ALA462" s="158"/>
      <c r="ALB462" s="158"/>
      <c r="ALC462" s="158"/>
      <c r="ALD462" s="158"/>
      <c r="ALE462" s="158"/>
      <c r="ALF462" s="158"/>
      <c r="ALG462" s="158"/>
      <c r="ALH462" s="158"/>
      <c r="ALI462" s="158"/>
      <c r="ALJ462" s="158"/>
      <c r="ALK462" s="158"/>
      <c r="ALL462" s="158"/>
      <c r="ALM462" s="158"/>
      <c r="ALN462" s="158"/>
      <c r="ALO462" s="158"/>
    </row>
    <row r="463" customFormat="false" ht="103.2" hidden="false" customHeight="true" outlineLevel="0" collapsed="false">
      <c r="B463" s="86"/>
      <c r="C463" s="30" t="s">
        <v>203</v>
      </c>
      <c r="D463" s="30" t="n">
        <v>925</v>
      </c>
      <c r="E463" s="138" t="s">
        <v>56</v>
      </c>
      <c r="F463" s="138" t="s">
        <v>20</v>
      </c>
      <c r="G463" s="79" t="n">
        <v>5820100000</v>
      </c>
      <c r="H463" s="83"/>
      <c r="I463" s="141" t="n">
        <f aca="false">SUM(J463:P463)</f>
        <v>1284400</v>
      </c>
      <c r="J463" s="141" t="n">
        <f aca="false">J464</f>
        <v>13676300</v>
      </c>
      <c r="K463" s="74" t="n">
        <f aca="false">K464+K466</f>
        <v>-13391900</v>
      </c>
      <c r="L463" s="74" t="n">
        <f aca="false">L464</f>
        <v>0</v>
      </c>
      <c r="M463" s="74" t="n">
        <f aca="false">M464</f>
        <v>0</v>
      </c>
      <c r="N463" s="74" t="n">
        <f aca="false">N464</f>
        <v>1000000</v>
      </c>
      <c r="O463" s="141" t="n">
        <f aca="false">O464</f>
        <v>0</v>
      </c>
      <c r="P463" s="142" t="n">
        <f aca="false">P464</f>
        <v>0</v>
      </c>
    </row>
    <row r="464" customFormat="false" ht="32.8" hidden="false" customHeight="false" outlineLevel="0" collapsed="false">
      <c r="B464" s="86"/>
      <c r="C464" s="30" t="s">
        <v>177</v>
      </c>
      <c r="D464" s="30" t="n">
        <v>925</v>
      </c>
      <c r="E464" s="138" t="s">
        <v>56</v>
      </c>
      <c r="F464" s="138" t="s">
        <v>20</v>
      </c>
      <c r="G464" s="79" t="n">
        <v>5820100590</v>
      </c>
      <c r="H464" s="83"/>
      <c r="I464" s="141" t="n">
        <f aca="false">SUM(J464:P464)</f>
        <v>1000000</v>
      </c>
      <c r="J464" s="141" t="n">
        <f aca="false">J465</f>
        <v>13676300</v>
      </c>
      <c r="K464" s="74" t="n">
        <f aca="false">K465</f>
        <v>-13676300</v>
      </c>
      <c r="L464" s="74" t="n">
        <f aca="false">L465</f>
        <v>0</v>
      </c>
      <c r="M464" s="74" t="n">
        <f aca="false">M465</f>
        <v>0</v>
      </c>
      <c r="N464" s="74" t="n">
        <f aca="false">N465</f>
        <v>1000000</v>
      </c>
      <c r="O464" s="141" t="n">
        <f aca="false">O465</f>
        <v>0</v>
      </c>
      <c r="P464" s="142" t="n">
        <f aca="false">P465</f>
        <v>0</v>
      </c>
    </row>
    <row r="465" customFormat="false" ht="32.8" hidden="false" customHeight="false" outlineLevel="0" collapsed="false">
      <c r="B465" s="86"/>
      <c r="C465" s="30" t="s">
        <v>146</v>
      </c>
      <c r="D465" s="30" t="n">
        <v>925</v>
      </c>
      <c r="E465" s="138" t="s">
        <v>56</v>
      </c>
      <c r="F465" s="138" t="s">
        <v>20</v>
      </c>
      <c r="G465" s="79" t="n">
        <v>5820100590</v>
      </c>
      <c r="H465" s="83" t="n">
        <v>600</v>
      </c>
      <c r="I465" s="141" t="n">
        <f aca="false">SUM(J465:P465)</f>
        <v>1000000</v>
      </c>
      <c r="J465" s="141" t="n">
        <v>13676300</v>
      </c>
      <c r="K465" s="74" t="n">
        <v>-13676300</v>
      </c>
      <c r="L465" s="74"/>
      <c r="M465" s="74"/>
      <c r="N465" s="74" t="n">
        <v>1000000</v>
      </c>
      <c r="O465" s="141"/>
      <c r="P465" s="142"/>
    </row>
    <row r="466" customFormat="false" ht="79.85" hidden="false" customHeight="false" outlineLevel="0" collapsed="false">
      <c r="B466" s="86"/>
      <c r="C466" s="30" t="s">
        <v>178</v>
      </c>
      <c r="D466" s="30" t="n">
        <v>925</v>
      </c>
      <c r="E466" s="138" t="s">
        <v>56</v>
      </c>
      <c r="F466" s="138" t="s">
        <v>20</v>
      </c>
      <c r="G466" s="79" t="n">
        <v>5820100591</v>
      </c>
      <c r="H466" s="83"/>
      <c r="I466" s="141" t="n">
        <f aca="false">SUM(J466:P466)</f>
        <v>284400</v>
      </c>
      <c r="J466" s="141" t="n">
        <v>0</v>
      </c>
      <c r="K466" s="74" t="n">
        <f aca="false">K467</f>
        <v>284400</v>
      </c>
      <c r="L466" s="74"/>
      <c r="M466" s="74"/>
      <c r="N466" s="74"/>
      <c r="O466" s="141"/>
      <c r="P466" s="142"/>
    </row>
    <row r="467" customFormat="false" ht="32.8" hidden="false" customHeight="false" outlineLevel="0" collapsed="false">
      <c r="B467" s="86"/>
      <c r="C467" s="30" t="s">
        <v>146</v>
      </c>
      <c r="D467" s="30" t="n">
        <v>925</v>
      </c>
      <c r="E467" s="138" t="s">
        <v>56</v>
      </c>
      <c r="F467" s="138" t="s">
        <v>20</v>
      </c>
      <c r="G467" s="79" t="n">
        <v>5820100591</v>
      </c>
      <c r="H467" s="83" t="n">
        <v>600</v>
      </c>
      <c r="I467" s="141" t="n">
        <f aca="false">SUM(J467:P467)</f>
        <v>284400</v>
      </c>
      <c r="J467" s="141" t="n">
        <v>0</v>
      </c>
      <c r="K467" s="74" t="n">
        <v>284400</v>
      </c>
      <c r="L467" s="74"/>
      <c r="M467" s="74"/>
      <c r="N467" s="74"/>
      <c r="O467" s="141"/>
      <c r="P467" s="142"/>
    </row>
    <row r="468" customFormat="false" ht="32.8" hidden="false" customHeight="false" outlineLevel="0" collapsed="false">
      <c r="B468" s="86"/>
      <c r="C468" s="30" t="s">
        <v>337</v>
      </c>
      <c r="D468" s="30" t="n">
        <v>925</v>
      </c>
      <c r="E468" s="138" t="s">
        <v>56</v>
      </c>
      <c r="F468" s="138" t="s">
        <v>20</v>
      </c>
      <c r="G468" s="79" t="n">
        <v>9900000000</v>
      </c>
      <c r="H468" s="83"/>
      <c r="I468" s="141" t="n">
        <f aca="false">SUM(J468:P468)</f>
        <v>241377.06</v>
      </c>
      <c r="J468" s="141"/>
      <c r="K468" s="74"/>
      <c r="L468" s="74"/>
      <c r="M468" s="74"/>
      <c r="N468" s="74"/>
      <c r="O468" s="141" t="n">
        <f aca="false">O469</f>
        <v>241377.06</v>
      </c>
      <c r="P468" s="142"/>
    </row>
    <row r="469" customFormat="false" ht="17.35" hidden="false" customHeight="false" outlineLevel="0" collapsed="false">
      <c r="B469" s="86"/>
      <c r="C469" s="30" t="s">
        <v>342</v>
      </c>
      <c r="D469" s="30" t="n">
        <v>925</v>
      </c>
      <c r="E469" s="138" t="s">
        <v>56</v>
      </c>
      <c r="F469" s="138" t="s">
        <v>20</v>
      </c>
      <c r="G469" s="79" t="n">
        <v>9900010910</v>
      </c>
      <c r="H469" s="83"/>
      <c r="I469" s="141" t="n">
        <f aca="false">SUM(J469:P469)</f>
        <v>241377.06</v>
      </c>
      <c r="J469" s="141"/>
      <c r="K469" s="74"/>
      <c r="L469" s="74"/>
      <c r="M469" s="74"/>
      <c r="N469" s="74"/>
      <c r="O469" s="141" t="n">
        <f aca="false">O470</f>
        <v>241377.06</v>
      </c>
      <c r="P469" s="142"/>
    </row>
    <row r="470" customFormat="false" ht="32.8" hidden="false" customHeight="false" outlineLevel="0" collapsed="false">
      <c r="B470" s="86"/>
      <c r="C470" s="30" t="s">
        <v>146</v>
      </c>
      <c r="D470" s="30" t="n">
        <v>925</v>
      </c>
      <c r="E470" s="138" t="s">
        <v>56</v>
      </c>
      <c r="F470" s="138" t="s">
        <v>20</v>
      </c>
      <c r="G470" s="79" t="n">
        <v>9900010910</v>
      </c>
      <c r="H470" s="83" t="n">
        <v>600</v>
      </c>
      <c r="I470" s="141" t="n">
        <f aca="false">SUM(J470:P470)</f>
        <v>241377.06</v>
      </c>
      <c r="J470" s="141"/>
      <c r="K470" s="74"/>
      <c r="L470" s="74"/>
      <c r="M470" s="74"/>
      <c r="N470" s="74"/>
      <c r="O470" s="141" t="n">
        <v>241377.06</v>
      </c>
      <c r="P470" s="142"/>
    </row>
    <row r="471" customFormat="false" ht="17.35" hidden="false" customHeight="false" outlineLevel="0" collapsed="false">
      <c r="B471" s="86"/>
      <c r="C471" s="30" t="s">
        <v>60</v>
      </c>
      <c r="D471" s="30" t="n">
        <v>925</v>
      </c>
      <c r="E471" s="138" t="s">
        <v>56</v>
      </c>
      <c r="F471" s="138" t="s">
        <v>56</v>
      </c>
      <c r="G471" s="79"/>
      <c r="H471" s="83"/>
      <c r="I471" s="141" t="n">
        <f aca="false">SUM(J471:P471)</f>
        <v>1760000</v>
      </c>
      <c r="J471" s="141"/>
      <c r="K471" s="74"/>
      <c r="L471" s="74"/>
      <c r="M471" s="74"/>
      <c r="N471" s="74"/>
      <c r="O471" s="141" t="n">
        <f aca="false">O472</f>
        <v>1760000</v>
      </c>
      <c r="P471" s="142"/>
    </row>
    <row r="472" customFormat="false" ht="32.8" hidden="false" customHeight="false" outlineLevel="0" collapsed="false">
      <c r="B472" s="86"/>
      <c r="C472" s="30" t="s">
        <v>139</v>
      </c>
      <c r="D472" s="30" t="n">
        <v>925</v>
      </c>
      <c r="E472" s="138" t="s">
        <v>56</v>
      </c>
      <c r="F472" s="138" t="s">
        <v>56</v>
      </c>
      <c r="G472" s="79" t="n">
        <v>5300000000</v>
      </c>
      <c r="H472" s="83"/>
      <c r="I472" s="141" t="n">
        <f aca="false">SUM(J472:P472)</f>
        <v>1760000</v>
      </c>
      <c r="J472" s="141"/>
      <c r="K472" s="74"/>
      <c r="L472" s="74"/>
      <c r="M472" s="74"/>
      <c r="N472" s="74"/>
      <c r="O472" s="141" t="n">
        <f aca="false">O473</f>
        <v>1760000</v>
      </c>
      <c r="P472" s="142"/>
    </row>
    <row r="473" customFormat="false" ht="17.35" hidden="false" customHeight="false" outlineLevel="0" collapsed="false">
      <c r="B473" s="86"/>
      <c r="C473" s="30" t="s">
        <v>144</v>
      </c>
      <c r="D473" s="30" t="n">
        <v>925</v>
      </c>
      <c r="E473" s="138" t="s">
        <v>56</v>
      </c>
      <c r="F473" s="138" t="s">
        <v>56</v>
      </c>
      <c r="G473" s="79" t="n">
        <v>5320000000</v>
      </c>
      <c r="H473" s="83"/>
      <c r="I473" s="141" t="n">
        <f aca="false">SUM(J473:P473)</f>
        <v>1760000</v>
      </c>
      <c r="J473" s="141"/>
      <c r="K473" s="74"/>
      <c r="L473" s="74"/>
      <c r="M473" s="74"/>
      <c r="N473" s="74"/>
      <c r="O473" s="141" t="n">
        <f aca="false">O474</f>
        <v>1760000</v>
      </c>
      <c r="P473" s="142"/>
    </row>
    <row r="474" customFormat="false" ht="32.8" hidden="false" customHeight="false" outlineLevel="0" collapsed="false">
      <c r="B474" s="86"/>
      <c r="C474" s="30" t="s">
        <v>145</v>
      </c>
      <c r="D474" s="30" t="n">
        <v>925</v>
      </c>
      <c r="E474" s="138" t="s">
        <v>56</v>
      </c>
      <c r="F474" s="138" t="s">
        <v>56</v>
      </c>
      <c r="G474" s="79" t="n">
        <v>5320010360</v>
      </c>
      <c r="H474" s="83"/>
      <c r="I474" s="141" t="n">
        <f aca="false">SUM(J474:P474)</f>
        <v>1760000</v>
      </c>
      <c r="J474" s="141"/>
      <c r="K474" s="74"/>
      <c r="L474" s="74"/>
      <c r="M474" s="74"/>
      <c r="N474" s="74"/>
      <c r="O474" s="141" t="n">
        <f aca="false">O475</f>
        <v>1760000</v>
      </c>
      <c r="P474" s="142"/>
    </row>
    <row r="475" customFormat="false" ht="32.8" hidden="false" customHeight="false" outlineLevel="0" collapsed="false">
      <c r="B475" s="86"/>
      <c r="C475" s="30" t="s">
        <v>146</v>
      </c>
      <c r="D475" s="30" t="n">
        <v>925</v>
      </c>
      <c r="E475" s="138" t="s">
        <v>56</v>
      </c>
      <c r="F475" s="138" t="s">
        <v>56</v>
      </c>
      <c r="G475" s="79" t="n">
        <v>5320010360</v>
      </c>
      <c r="H475" s="83" t="n">
        <v>600</v>
      </c>
      <c r="I475" s="141" t="n">
        <f aca="false">SUM(J475:P475)</f>
        <v>1760000</v>
      </c>
      <c r="J475" s="141"/>
      <c r="K475" s="74"/>
      <c r="L475" s="74"/>
      <c r="M475" s="74"/>
      <c r="N475" s="74"/>
      <c r="O475" s="141" t="n">
        <v>1760000</v>
      </c>
      <c r="P475" s="142"/>
    </row>
    <row r="476" customFormat="false" ht="17.6" hidden="false" customHeight="false" outlineLevel="0" collapsed="false">
      <c r="B476" s="86"/>
      <c r="C476" s="30" t="s">
        <v>61</v>
      </c>
      <c r="D476" s="30" t="n">
        <v>925</v>
      </c>
      <c r="E476" s="138" t="s">
        <v>56</v>
      </c>
      <c r="F476" s="138" t="s">
        <v>37</v>
      </c>
      <c r="G476" s="79"/>
      <c r="H476" s="83"/>
      <c r="I476" s="141" t="n">
        <f aca="false">SUM(J476:P476)</f>
        <v>90395600</v>
      </c>
      <c r="J476" s="141" t="n">
        <f aca="false">J477+J483+J489+J502+J506</f>
        <v>51719200</v>
      </c>
      <c r="K476" s="74" t="n">
        <f aca="false">K477+K483+K489+K502+K506</f>
        <v>12357100</v>
      </c>
      <c r="L476" s="74" t="n">
        <f aca="false">L477+L483+L489+L502+L506</f>
        <v>0</v>
      </c>
      <c r="M476" s="74" t="n">
        <f aca="false">M477+M483+M489+M502+M506</f>
        <v>0</v>
      </c>
      <c r="N476" s="74" t="n">
        <f aca="false">N477+N483+N489+N502+N506</f>
        <v>0</v>
      </c>
      <c r="O476" s="141" t="n">
        <f aca="false">O477+O483+O489+O502+O506+O516</f>
        <v>26319300</v>
      </c>
      <c r="P476" s="142" t="n">
        <f aca="false">P477+P483+P489+P502+P506</f>
        <v>0</v>
      </c>
    </row>
    <row r="477" customFormat="false" ht="32.8" hidden="false" customHeight="false" outlineLevel="0" collapsed="false">
      <c r="B477" s="86"/>
      <c r="C477" s="30" t="s">
        <v>97</v>
      </c>
      <c r="D477" s="30" t="n">
        <v>925</v>
      </c>
      <c r="E477" s="138" t="s">
        <v>56</v>
      </c>
      <c r="F477" s="138" t="s">
        <v>37</v>
      </c>
      <c r="G477" s="79" t="n">
        <v>5000000000</v>
      </c>
      <c r="H477" s="83"/>
      <c r="I477" s="141" t="n">
        <f aca="false">SUM(J477:P477)</f>
        <v>15229200</v>
      </c>
      <c r="J477" s="141" t="n">
        <f aca="false">J478</f>
        <v>10306400</v>
      </c>
      <c r="K477" s="74" t="n">
        <f aca="false">K478</f>
        <v>4922800</v>
      </c>
      <c r="L477" s="74" t="n">
        <f aca="false">L478</f>
        <v>0</v>
      </c>
      <c r="M477" s="74" t="n">
        <f aca="false">M478</f>
        <v>0</v>
      </c>
      <c r="N477" s="74" t="n">
        <f aca="false">N478</f>
        <v>0</v>
      </c>
      <c r="O477" s="141" t="n">
        <f aca="false">O478</f>
        <v>0</v>
      </c>
      <c r="P477" s="142" t="n">
        <f aca="false">P478</f>
        <v>0</v>
      </c>
    </row>
    <row r="478" customFormat="false" ht="32.8" hidden="false" customHeight="false" outlineLevel="0" collapsed="false">
      <c r="B478" s="86"/>
      <c r="C478" s="30" t="s">
        <v>105</v>
      </c>
      <c r="D478" s="30" t="n">
        <v>925</v>
      </c>
      <c r="E478" s="138" t="s">
        <v>56</v>
      </c>
      <c r="F478" s="138" t="s">
        <v>37</v>
      </c>
      <c r="G478" s="79" t="n">
        <v>5020000000</v>
      </c>
      <c r="H478" s="83"/>
      <c r="I478" s="141" t="n">
        <f aca="false">SUM(J478:P478)</f>
        <v>15229200</v>
      </c>
      <c r="J478" s="141" t="n">
        <f aca="false">J479</f>
        <v>10306400</v>
      </c>
      <c r="K478" s="74" t="n">
        <f aca="false">K479</f>
        <v>4922800</v>
      </c>
      <c r="L478" s="74" t="n">
        <f aca="false">L479</f>
        <v>0</v>
      </c>
      <c r="M478" s="74" t="n">
        <f aca="false">M479</f>
        <v>0</v>
      </c>
      <c r="N478" s="74" t="n">
        <f aca="false">N479</f>
        <v>0</v>
      </c>
      <c r="O478" s="141" t="n">
        <f aca="false">O479</f>
        <v>0</v>
      </c>
      <c r="P478" s="142" t="n">
        <f aca="false">P479</f>
        <v>0</v>
      </c>
    </row>
    <row r="479" customFormat="false" ht="31.8" hidden="false" customHeight="true" outlineLevel="0" collapsed="false">
      <c r="B479" s="86"/>
      <c r="C479" s="30" t="s">
        <v>99</v>
      </c>
      <c r="D479" s="30" t="n">
        <v>925</v>
      </c>
      <c r="E479" s="138" t="s">
        <v>56</v>
      </c>
      <c r="F479" s="138" t="s">
        <v>37</v>
      </c>
      <c r="G479" s="79" t="n">
        <v>5020000190</v>
      </c>
      <c r="H479" s="83"/>
      <c r="I479" s="141" t="n">
        <f aca="false">SUM(J479:P479)</f>
        <v>15229200</v>
      </c>
      <c r="J479" s="141" t="n">
        <f aca="false">J480+J481+J482</f>
        <v>10306400</v>
      </c>
      <c r="K479" s="74" t="n">
        <f aca="false">K480+K481+K482</f>
        <v>4922800</v>
      </c>
      <c r="L479" s="74" t="n">
        <f aca="false">L480+L481+L482</f>
        <v>0</v>
      </c>
      <c r="M479" s="74" t="n">
        <f aca="false">M480+M481+M482</f>
        <v>0</v>
      </c>
      <c r="N479" s="74" t="n">
        <f aca="false">N480+N481+N482</f>
        <v>0</v>
      </c>
      <c r="O479" s="141" t="n">
        <f aca="false">O480+O481+O482</f>
        <v>0</v>
      </c>
      <c r="P479" s="142" t="n">
        <f aca="false">P480+P481+P482</f>
        <v>0</v>
      </c>
    </row>
    <row r="480" customFormat="false" ht="64.15" hidden="false" customHeight="false" outlineLevel="0" collapsed="false">
      <c r="B480" s="86"/>
      <c r="C480" s="30" t="s">
        <v>100</v>
      </c>
      <c r="D480" s="30" t="n">
        <v>925</v>
      </c>
      <c r="E480" s="138" t="s">
        <v>56</v>
      </c>
      <c r="F480" s="138" t="s">
        <v>37</v>
      </c>
      <c r="G480" s="79" t="n">
        <v>5020000190</v>
      </c>
      <c r="H480" s="83" t="n">
        <v>100</v>
      </c>
      <c r="I480" s="141" t="n">
        <f aca="false">SUM(J480:P480)</f>
        <v>15229200</v>
      </c>
      <c r="J480" s="141" t="n">
        <v>10306400</v>
      </c>
      <c r="K480" s="74" t="n">
        <v>4922800</v>
      </c>
      <c r="L480" s="74"/>
      <c r="M480" s="74"/>
      <c r="N480" s="74"/>
      <c r="O480" s="141"/>
      <c r="P480" s="142"/>
    </row>
    <row r="481" s="159" customFormat="true" ht="32.8" hidden="true" customHeight="false" outlineLevel="0" collapsed="false">
      <c r="A481" s="147"/>
      <c r="B481" s="148"/>
      <c r="C481" s="149" t="s">
        <v>103</v>
      </c>
      <c r="D481" s="149" t="n">
        <v>925</v>
      </c>
      <c r="E481" s="151" t="s">
        <v>56</v>
      </c>
      <c r="F481" s="151" t="s">
        <v>37</v>
      </c>
      <c r="G481" s="152" t="n">
        <v>5020000190</v>
      </c>
      <c r="H481" s="162" t="n">
        <v>200</v>
      </c>
      <c r="I481" s="154" t="n">
        <f aca="false">SUM(J481:P481)</f>
        <v>0</v>
      </c>
      <c r="J481" s="154"/>
      <c r="K481" s="155"/>
      <c r="L481" s="155"/>
      <c r="M481" s="155"/>
      <c r="N481" s="155"/>
      <c r="O481" s="155"/>
      <c r="P481" s="156"/>
      <c r="Q481" s="157"/>
      <c r="R481" s="157"/>
      <c r="S481" s="157"/>
      <c r="T481" s="157"/>
      <c r="U481" s="157"/>
      <c r="V481" s="157"/>
      <c r="W481" s="157"/>
      <c r="X481" s="157"/>
      <c r="Y481" s="157"/>
      <c r="Z481" s="157"/>
      <c r="AA481" s="157"/>
      <c r="AB481" s="157"/>
      <c r="AC481" s="157"/>
      <c r="AD481" s="157"/>
      <c r="AE481" s="157"/>
      <c r="AF481" s="157"/>
      <c r="AG481" s="157"/>
      <c r="AH481" s="157"/>
      <c r="AI481" s="157"/>
      <c r="AJ481" s="157"/>
      <c r="AK481" s="157"/>
      <c r="AL481" s="157"/>
      <c r="AM481" s="157"/>
      <c r="AN481" s="157"/>
      <c r="AO481" s="157"/>
      <c r="AP481" s="157"/>
      <c r="AQ481" s="157"/>
      <c r="AR481" s="157"/>
      <c r="AS481" s="157"/>
      <c r="AT481" s="157"/>
      <c r="AU481" s="157"/>
      <c r="AV481" s="157"/>
      <c r="AW481" s="157"/>
      <c r="AX481" s="157"/>
      <c r="AY481" s="157"/>
      <c r="AZ481" s="157"/>
      <c r="BA481" s="157"/>
      <c r="BB481" s="157"/>
      <c r="BC481" s="157"/>
      <c r="BD481" s="157"/>
      <c r="BE481" s="157"/>
      <c r="BF481" s="157"/>
      <c r="BG481" s="157"/>
      <c r="BH481" s="157"/>
      <c r="BI481" s="157"/>
      <c r="BJ481" s="157"/>
      <c r="BK481" s="157"/>
      <c r="BL481" s="157"/>
      <c r="BM481" s="157"/>
      <c r="BN481" s="157"/>
      <c r="BO481" s="157"/>
      <c r="BP481" s="157"/>
      <c r="BQ481" s="157"/>
      <c r="BR481" s="157"/>
      <c r="BS481" s="157"/>
      <c r="BT481" s="157"/>
      <c r="BU481" s="157"/>
      <c r="BV481" s="157"/>
      <c r="BW481" s="157"/>
      <c r="BX481" s="157"/>
      <c r="BY481" s="157"/>
      <c r="BZ481" s="157"/>
      <c r="CA481" s="157"/>
      <c r="CB481" s="157"/>
      <c r="CC481" s="157"/>
      <c r="CD481" s="157"/>
      <c r="CE481" s="157"/>
      <c r="CF481" s="157"/>
      <c r="CG481" s="157"/>
      <c r="CH481" s="157"/>
      <c r="CI481" s="157"/>
      <c r="CJ481" s="157"/>
      <c r="CK481" s="157"/>
      <c r="CL481" s="157"/>
      <c r="CM481" s="157"/>
      <c r="CN481" s="157"/>
      <c r="CO481" s="157"/>
      <c r="CP481" s="157"/>
      <c r="CQ481" s="157"/>
      <c r="CR481" s="157"/>
      <c r="CS481" s="157"/>
      <c r="CT481" s="157"/>
      <c r="CU481" s="157"/>
      <c r="CV481" s="157"/>
      <c r="CW481" s="157"/>
      <c r="CX481" s="157"/>
      <c r="CY481" s="157"/>
      <c r="CZ481" s="157"/>
      <c r="DA481" s="157"/>
      <c r="DB481" s="157"/>
      <c r="DC481" s="157"/>
      <c r="DD481" s="157"/>
      <c r="DE481" s="157"/>
      <c r="DF481" s="157"/>
      <c r="DG481" s="157"/>
      <c r="DH481" s="157"/>
      <c r="DI481" s="157"/>
      <c r="DJ481" s="157"/>
      <c r="DK481" s="157"/>
      <c r="DL481" s="157"/>
      <c r="DM481" s="157"/>
      <c r="DN481" s="157"/>
      <c r="DO481" s="157"/>
      <c r="DP481" s="157"/>
      <c r="DQ481" s="157"/>
      <c r="DR481" s="157"/>
      <c r="DS481" s="157"/>
      <c r="DT481" s="157"/>
      <c r="DU481" s="157"/>
      <c r="DV481" s="157"/>
      <c r="DW481" s="157"/>
      <c r="DX481" s="157"/>
      <c r="DY481" s="157"/>
      <c r="DZ481" s="157"/>
      <c r="EA481" s="157"/>
      <c r="EB481" s="157"/>
      <c r="EC481" s="157"/>
      <c r="ED481" s="157"/>
      <c r="EE481" s="157"/>
      <c r="EF481" s="157"/>
      <c r="EG481" s="157"/>
      <c r="EH481" s="157"/>
      <c r="EI481" s="157"/>
      <c r="EJ481" s="157"/>
      <c r="EK481" s="157"/>
      <c r="EL481" s="157"/>
      <c r="EM481" s="157"/>
      <c r="EN481" s="157"/>
      <c r="EO481" s="157"/>
      <c r="EP481" s="157"/>
      <c r="EQ481" s="157"/>
      <c r="ER481" s="157"/>
      <c r="ES481" s="157"/>
      <c r="ET481" s="157"/>
      <c r="EU481" s="157"/>
      <c r="EV481" s="157"/>
      <c r="EW481" s="157"/>
      <c r="EX481" s="157"/>
      <c r="EY481" s="157"/>
      <c r="EZ481" s="157"/>
      <c r="FA481" s="157"/>
      <c r="FB481" s="157"/>
      <c r="FC481" s="157"/>
      <c r="FD481" s="157"/>
      <c r="FE481" s="157"/>
      <c r="FF481" s="157"/>
      <c r="FG481" s="157"/>
      <c r="FH481" s="157"/>
      <c r="FI481" s="157"/>
      <c r="FJ481" s="157"/>
      <c r="FK481" s="157"/>
      <c r="FL481" s="157"/>
      <c r="FM481" s="157"/>
      <c r="FN481" s="157"/>
      <c r="FO481" s="157"/>
      <c r="FP481" s="157"/>
      <c r="FQ481" s="157"/>
      <c r="FR481" s="157"/>
      <c r="FS481" s="157"/>
      <c r="FT481" s="157"/>
      <c r="FU481" s="157"/>
      <c r="FV481" s="157"/>
      <c r="FW481" s="157"/>
      <c r="FX481" s="157"/>
      <c r="FY481" s="157"/>
      <c r="FZ481" s="157"/>
      <c r="GA481" s="157"/>
      <c r="GB481" s="157"/>
      <c r="GC481" s="157"/>
      <c r="GD481" s="157"/>
      <c r="GE481" s="157"/>
      <c r="GF481" s="157"/>
      <c r="GG481" s="157"/>
      <c r="GH481" s="157"/>
      <c r="GI481" s="157"/>
      <c r="GJ481" s="157"/>
      <c r="GK481" s="157"/>
      <c r="GL481" s="157"/>
      <c r="GM481" s="157"/>
      <c r="GN481" s="157"/>
      <c r="GO481" s="157"/>
      <c r="GP481" s="157"/>
      <c r="GQ481" s="157"/>
      <c r="GR481" s="157"/>
      <c r="GS481" s="157"/>
      <c r="GT481" s="157"/>
      <c r="GU481" s="157"/>
      <c r="GV481" s="157"/>
      <c r="GW481" s="157"/>
      <c r="GX481" s="157"/>
      <c r="GY481" s="157"/>
      <c r="GZ481" s="157"/>
      <c r="HA481" s="157"/>
      <c r="HB481" s="157"/>
      <c r="HC481" s="157"/>
      <c r="HD481" s="157"/>
      <c r="HE481" s="157"/>
      <c r="HF481" s="157"/>
      <c r="HG481" s="157"/>
      <c r="HH481" s="157"/>
      <c r="HI481" s="157"/>
      <c r="HJ481" s="157"/>
      <c r="HK481" s="157"/>
      <c r="HL481" s="157"/>
      <c r="HM481" s="157"/>
      <c r="HN481" s="157"/>
      <c r="HO481" s="157"/>
      <c r="HP481" s="157"/>
      <c r="HQ481" s="157"/>
      <c r="HR481" s="157"/>
      <c r="HS481" s="157"/>
      <c r="HT481" s="157"/>
      <c r="HU481" s="157"/>
      <c r="HV481" s="157"/>
      <c r="HW481" s="157"/>
      <c r="HX481" s="157"/>
      <c r="HY481" s="157"/>
      <c r="HZ481" s="157"/>
      <c r="IA481" s="157"/>
      <c r="IB481" s="157"/>
      <c r="IC481" s="157"/>
      <c r="ID481" s="158"/>
      <c r="IE481" s="158"/>
      <c r="IF481" s="158"/>
      <c r="IG481" s="158"/>
      <c r="IH481" s="158"/>
      <c r="II481" s="158"/>
      <c r="IJ481" s="158"/>
      <c r="IK481" s="158"/>
      <c r="IL481" s="158"/>
      <c r="IM481" s="158"/>
      <c r="IN481" s="158"/>
      <c r="IO481" s="158"/>
      <c r="IP481" s="158"/>
      <c r="IQ481" s="158"/>
      <c r="IR481" s="158"/>
      <c r="IS481" s="158"/>
      <c r="IT481" s="158"/>
      <c r="IU481" s="158"/>
      <c r="IV481" s="158"/>
      <c r="IW481" s="158"/>
      <c r="IX481" s="158"/>
      <c r="IY481" s="158"/>
      <c r="IZ481" s="158"/>
      <c r="JA481" s="158"/>
      <c r="JB481" s="158"/>
      <c r="JC481" s="158"/>
      <c r="JD481" s="158"/>
      <c r="JE481" s="158"/>
      <c r="JF481" s="158"/>
      <c r="JG481" s="158"/>
      <c r="JH481" s="158"/>
      <c r="JI481" s="158"/>
      <c r="JJ481" s="158"/>
      <c r="JK481" s="158"/>
      <c r="JL481" s="158"/>
      <c r="JM481" s="158"/>
      <c r="JN481" s="158"/>
      <c r="JO481" s="158"/>
      <c r="JP481" s="158"/>
      <c r="JQ481" s="158"/>
      <c r="JR481" s="158"/>
      <c r="JS481" s="158"/>
      <c r="JT481" s="158"/>
      <c r="JU481" s="158"/>
      <c r="JV481" s="158"/>
      <c r="JW481" s="158"/>
      <c r="JX481" s="158"/>
      <c r="JY481" s="158"/>
      <c r="JZ481" s="158"/>
      <c r="KA481" s="158"/>
      <c r="KB481" s="158"/>
      <c r="KC481" s="158"/>
      <c r="KD481" s="158"/>
      <c r="KE481" s="158"/>
      <c r="KF481" s="158"/>
      <c r="KG481" s="158"/>
      <c r="KH481" s="158"/>
      <c r="KI481" s="158"/>
      <c r="KJ481" s="158"/>
      <c r="KK481" s="158"/>
      <c r="KL481" s="158"/>
      <c r="KM481" s="158"/>
      <c r="KN481" s="158"/>
      <c r="KO481" s="158"/>
      <c r="KP481" s="158"/>
      <c r="KQ481" s="158"/>
      <c r="KR481" s="158"/>
      <c r="KS481" s="158"/>
      <c r="KT481" s="158"/>
      <c r="KU481" s="158"/>
      <c r="KV481" s="158"/>
      <c r="KW481" s="158"/>
      <c r="KX481" s="158"/>
      <c r="KY481" s="158"/>
      <c r="KZ481" s="158"/>
      <c r="LA481" s="158"/>
      <c r="LB481" s="158"/>
      <c r="LC481" s="158"/>
      <c r="LD481" s="158"/>
      <c r="LE481" s="158"/>
      <c r="LF481" s="158"/>
      <c r="LG481" s="158"/>
      <c r="LH481" s="158"/>
      <c r="LI481" s="158"/>
      <c r="LJ481" s="158"/>
      <c r="LK481" s="158"/>
      <c r="LL481" s="158"/>
      <c r="LM481" s="158"/>
      <c r="LN481" s="158"/>
      <c r="LO481" s="158"/>
      <c r="LP481" s="158"/>
      <c r="LQ481" s="158"/>
      <c r="LR481" s="158"/>
      <c r="LS481" s="158"/>
      <c r="LT481" s="158"/>
      <c r="LU481" s="158"/>
      <c r="LV481" s="158"/>
      <c r="LW481" s="158"/>
      <c r="LX481" s="158"/>
      <c r="LY481" s="158"/>
      <c r="LZ481" s="158"/>
      <c r="MA481" s="158"/>
      <c r="MB481" s="158"/>
      <c r="MC481" s="158"/>
      <c r="MD481" s="158"/>
      <c r="ME481" s="158"/>
      <c r="MF481" s="158"/>
      <c r="MG481" s="158"/>
      <c r="MH481" s="158"/>
      <c r="MI481" s="158"/>
      <c r="MJ481" s="158"/>
      <c r="MK481" s="158"/>
      <c r="ML481" s="158"/>
      <c r="MM481" s="158"/>
      <c r="MN481" s="158"/>
      <c r="MO481" s="158"/>
      <c r="MP481" s="158"/>
      <c r="MQ481" s="158"/>
      <c r="MR481" s="158"/>
      <c r="MS481" s="158"/>
      <c r="MT481" s="158"/>
      <c r="MU481" s="158"/>
      <c r="MV481" s="158"/>
      <c r="MW481" s="158"/>
      <c r="MX481" s="158"/>
      <c r="MY481" s="158"/>
      <c r="MZ481" s="158"/>
      <c r="NA481" s="158"/>
      <c r="NB481" s="158"/>
      <c r="NC481" s="158"/>
      <c r="ND481" s="158"/>
      <c r="NE481" s="158"/>
      <c r="NF481" s="158"/>
      <c r="NG481" s="158"/>
      <c r="NH481" s="158"/>
      <c r="NI481" s="158"/>
      <c r="NJ481" s="158"/>
      <c r="NK481" s="158"/>
      <c r="NL481" s="158"/>
      <c r="NM481" s="158"/>
      <c r="NN481" s="158"/>
      <c r="NO481" s="158"/>
      <c r="NP481" s="158"/>
      <c r="NQ481" s="158"/>
      <c r="NR481" s="158"/>
      <c r="NS481" s="158"/>
      <c r="NT481" s="158"/>
      <c r="NU481" s="158"/>
      <c r="NV481" s="158"/>
      <c r="NW481" s="158"/>
      <c r="NX481" s="158"/>
      <c r="NY481" s="158"/>
      <c r="NZ481" s="158"/>
      <c r="OA481" s="158"/>
      <c r="OB481" s="158"/>
      <c r="OC481" s="158"/>
      <c r="OD481" s="158"/>
      <c r="OE481" s="158"/>
      <c r="OF481" s="158"/>
      <c r="OG481" s="158"/>
      <c r="OH481" s="158"/>
      <c r="OI481" s="158"/>
      <c r="OJ481" s="158"/>
      <c r="OK481" s="158"/>
      <c r="OL481" s="158"/>
      <c r="OM481" s="158"/>
      <c r="ON481" s="158"/>
      <c r="OO481" s="158"/>
      <c r="OP481" s="158"/>
      <c r="OQ481" s="158"/>
      <c r="OR481" s="158"/>
      <c r="OS481" s="158"/>
      <c r="OT481" s="158"/>
      <c r="OU481" s="158"/>
      <c r="OV481" s="158"/>
      <c r="OW481" s="158"/>
      <c r="OX481" s="158"/>
      <c r="OY481" s="158"/>
      <c r="OZ481" s="158"/>
      <c r="PA481" s="158"/>
      <c r="PB481" s="158"/>
      <c r="PC481" s="158"/>
      <c r="PD481" s="158"/>
      <c r="PE481" s="158"/>
      <c r="PF481" s="158"/>
      <c r="PG481" s="158"/>
      <c r="PH481" s="158"/>
      <c r="PI481" s="158"/>
      <c r="PJ481" s="158"/>
      <c r="PK481" s="158"/>
      <c r="PL481" s="158"/>
      <c r="PM481" s="158"/>
      <c r="PN481" s="158"/>
      <c r="PO481" s="158"/>
      <c r="PP481" s="158"/>
      <c r="PQ481" s="158"/>
      <c r="PR481" s="158"/>
      <c r="PS481" s="158"/>
      <c r="PT481" s="158"/>
      <c r="PU481" s="158"/>
      <c r="PV481" s="158"/>
      <c r="PW481" s="158"/>
      <c r="PX481" s="158"/>
      <c r="PY481" s="158"/>
      <c r="PZ481" s="158"/>
      <c r="QA481" s="158"/>
      <c r="QB481" s="158"/>
      <c r="QC481" s="158"/>
      <c r="QD481" s="158"/>
      <c r="QE481" s="158"/>
      <c r="QF481" s="158"/>
      <c r="QG481" s="158"/>
      <c r="QH481" s="158"/>
      <c r="QI481" s="158"/>
      <c r="QJ481" s="158"/>
      <c r="QK481" s="158"/>
      <c r="QL481" s="158"/>
      <c r="QM481" s="158"/>
      <c r="QN481" s="158"/>
      <c r="QO481" s="158"/>
      <c r="QP481" s="158"/>
      <c r="QQ481" s="158"/>
      <c r="QR481" s="158"/>
      <c r="QS481" s="158"/>
      <c r="QT481" s="158"/>
      <c r="QU481" s="158"/>
      <c r="QV481" s="158"/>
      <c r="QW481" s="158"/>
      <c r="QX481" s="158"/>
      <c r="QY481" s="158"/>
      <c r="QZ481" s="158"/>
      <c r="RA481" s="158"/>
      <c r="RB481" s="158"/>
      <c r="RC481" s="158"/>
      <c r="RD481" s="158"/>
      <c r="RE481" s="158"/>
      <c r="RF481" s="158"/>
      <c r="RG481" s="158"/>
      <c r="RH481" s="158"/>
      <c r="RI481" s="158"/>
      <c r="RJ481" s="158"/>
      <c r="RK481" s="158"/>
      <c r="RL481" s="158"/>
      <c r="RM481" s="158"/>
      <c r="RN481" s="158"/>
      <c r="RO481" s="158"/>
      <c r="RP481" s="158"/>
      <c r="RQ481" s="158"/>
      <c r="RR481" s="158"/>
      <c r="RS481" s="158"/>
      <c r="RT481" s="158"/>
      <c r="RU481" s="158"/>
      <c r="RV481" s="158"/>
      <c r="RW481" s="158"/>
      <c r="RX481" s="158"/>
      <c r="RY481" s="158"/>
      <c r="RZ481" s="158"/>
      <c r="SA481" s="158"/>
      <c r="SB481" s="158"/>
      <c r="SC481" s="158"/>
      <c r="SD481" s="158"/>
      <c r="SE481" s="158"/>
      <c r="SF481" s="158"/>
      <c r="SG481" s="158"/>
      <c r="SH481" s="158"/>
      <c r="SI481" s="158"/>
      <c r="SJ481" s="158"/>
      <c r="SK481" s="158"/>
      <c r="SL481" s="158"/>
      <c r="SM481" s="158"/>
      <c r="SN481" s="158"/>
      <c r="SO481" s="158"/>
      <c r="SP481" s="158"/>
      <c r="SQ481" s="158"/>
      <c r="SR481" s="158"/>
      <c r="SS481" s="158"/>
      <c r="ST481" s="158"/>
      <c r="SU481" s="158"/>
      <c r="SV481" s="158"/>
      <c r="SW481" s="158"/>
      <c r="SX481" s="158"/>
      <c r="SY481" s="158"/>
      <c r="SZ481" s="158"/>
      <c r="TA481" s="158"/>
      <c r="TB481" s="158"/>
      <c r="TC481" s="158"/>
      <c r="TD481" s="158"/>
      <c r="TE481" s="158"/>
      <c r="TF481" s="158"/>
      <c r="TG481" s="158"/>
      <c r="TH481" s="158"/>
      <c r="TI481" s="158"/>
      <c r="TJ481" s="158"/>
      <c r="TK481" s="158"/>
      <c r="TL481" s="158"/>
      <c r="TM481" s="158"/>
      <c r="TN481" s="158"/>
      <c r="TO481" s="158"/>
      <c r="TP481" s="158"/>
      <c r="TQ481" s="158"/>
      <c r="TR481" s="158"/>
      <c r="TS481" s="158"/>
      <c r="TT481" s="158"/>
      <c r="TU481" s="158"/>
      <c r="TV481" s="158"/>
      <c r="TW481" s="158"/>
      <c r="TX481" s="158"/>
      <c r="TY481" s="158"/>
      <c r="TZ481" s="158"/>
      <c r="UA481" s="158"/>
      <c r="UB481" s="158"/>
      <c r="UC481" s="158"/>
      <c r="UD481" s="158"/>
      <c r="UE481" s="158"/>
      <c r="UF481" s="158"/>
      <c r="UG481" s="158"/>
      <c r="UH481" s="158"/>
      <c r="UI481" s="158"/>
      <c r="UJ481" s="158"/>
      <c r="UK481" s="158"/>
      <c r="UL481" s="158"/>
      <c r="UM481" s="158"/>
      <c r="UN481" s="158"/>
      <c r="UO481" s="158"/>
      <c r="UP481" s="158"/>
      <c r="UQ481" s="158"/>
      <c r="UR481" s="158"/>
      <c r="US481" s="158"/>
      <c r="UT481" s="158"/>
      <c r="UU481" s="158"/>
      <c r="UV481" s="158"/>
      <c r="UW481" s="158"/>
      <c r="UX481" s="158"/>
      <c r="UY481" s="158"/>
      <c r="UZ481" s="158"/>
      <c r="VA481" s="158"/>
      <c r="VB481" s="158"/>
      <c r="VC481" s="158"/>
      <c r="VD481" s="158"/>
      <c r="VE481" s="158"/>
      <c r="VF481" s="158"/>
      <c r="VG481" s="158"/>
      <c r="VH481" s="158"/>
      <c r="VI481" s="158"/>
      <c r="VJ481" s="158"/>
      <c r="VK481" s="158"/>
      <c r="VL481" s="158"/>
      <c r="VM481" s="158"/>
      <c r="VN481" s="158"/>
      <c r="VO481" s="158"/>
      <c r="VP481" s="158"/>
      <c r="VQ481" s="158"/>
      <c r="VR481" s="158"/>
      <c r="VS481" s="158"/>
      <c r="VT481" s="158"/>
      <c r="VU481" s="158"/>
      <c r="VV481" s="158"/>
      <c r="VW481" s="158"/>
      <c r="VX481" s="158"/>
      <c r="VY481" s="158"/>
      <c r="VZ481" s="158"/>
      <c r="WA481" s="158"/>
      <c r="WB481" s="158"/>
      <c r="WC481" s="158"/>
      <c r="WD481" s="158"/>
      <c r="WE481" s="158"/>
      <c r="WF481" s="158"/>
      <c r="WG481" s="158"/>
      <c r="WH481" s="158"/>
      <c r="WI481" s="158"/>
      <c r="WJ481" s="158"/>
      <c r="WK481" s="158"/>
      <c r="WL481" s="158"/>
      <c r="WM481" s="158"/>
      <c r="WN481" s="158"/>
      <c r="WO481" s="158"/>
      <c r="WP481" s="158"/>
      <c r="WQ481" s="158"/>
      <c r="WR481" s="158"/>
      <c r="WS481" s="158"/>
      <c r="WT481" s="158"/>
      <c r="WU481" s="158"/>
      <c r="WV481" s="158"/>
      <c r="WW481" s="158"/>
      <c r="WX481" s="158"/>
      <c r="WY481" s="158"/>
      <c r="WZ481" s="158"/>
      <c r="XA481" s="158"/>
      <c r="XB481" s="158"/>
      <c r="XC481" s="158"/>
      <c r="XD481" s="158"/>
      <c r="XE481" s="158"/>
      <c r="XF481" s="158"/>
      <c r="XG481" s="158"/>
      <c r="XH481" s="158"/>
      <c r="XI481" s="158"/>
      <c r="XJ481" s="158"/>
      <c r="XK481" s="158"/>
      <c r="XL481" s="158"/>
      <c r="XM481" s="158"/>
      <c r="XN481" s="158"/>
      <c r="XO481" s="158"/>
      <c r="XP481" s="158"/>
      <c r="XQ481" s="158"/>
      <c r="XR481" s="158"/>
      <c r="XS481" s="158"/>
      <c r="XT481" s="158"/>
      <c r="XU481" s="158"/>
      <c r="XV481" s="158"/>
      <c r="XW481" s="158"/>
      <c r="XX481" s="158"/>
      <c r="XY481" s="158"/>
      <c r="XZ481" s="158"/>
      <c r="YA481" s="158"/>
      <c r="YB481" s="158"/>
      <c r="YC481" s="158"/>
      <c r="YD481" s="158"/>
      <c r="YE481" s="158"/>
      <c r="YF481" s="158"/>
      <c r="YG481" s="158"/>
      <c r="YH481" s="158"/>
      <c r="YI481" s="158"/>
      <c r="YJ481" s="158"/>
      <c r="YK481" s="158"/>
      <c r="YL481" s="158"/>
      <c r="YM481" s="158"/>
      <c r="YN481" s="158"/>
      <c r="YO481" s="158"/>
      <c r="YP481" s="158"/>
      <c r="YQ481" s="158"/>
      <c r="YR481" s="158"/>
      <c r="YS481" s="158"/>
      <c r="YT481" s="158"/>
      <c r="YU481" s="158"/>
      <c r="YV481" s="158"/>
      <c r="YW481" s="158"/>
      <c r="YX481" s="158"/>
      <c r="YY481" s="158"/>
      <c r="YZ481" s="158"/>
      <c r="ZA481" s="158"/>
      <c r="ZB481" s="158"/>
      <c r="ZC481" s="158"/>
      <c r="ZD481" s="158"/>
      <c r="ZE481" s="158"/>
      <c r="ZF481" s="158"/>
      <c r="ZG481" s="158"/>
      <c r="ZH481" s="158"/>
      <c r="ZI481" s="158"/>
      <c r="ZJ481" s="158"/>
      <c r="ZK481" s="158"/>
      <c r="ZL481" s="158"/>
      <c r="ZM481" s="158"/>
      <c r="ZN481" s="158"/>
      <c r="ZO481" s="158"/>
      <c r="ZP481" s="158"/>
      <c r="ZQ481" s="158"/>
      <c r="ZR481" s="158"/>
      <c r="ZS481" s="158"/>
      <c r="ZT481" s="158"/>
      <c r="ZU481" s="158"/>
      <c r="ZV481" s="158"/>
      <c r="ZW481" s="158"/>
      <c r="ZX481" s="158"/>
      <c r="ZY481" s="158"/>
      <c r="ZZ481" s="158"/>
      <c r="AAA481" s="158"/>
      <c r="AAB481" s="158"/>
      <c r="AAC481" s="158"/>
      <c r="AAD481" s="158"/>
      <c r="AAE481" s="158"/>
      <c r="AAF481" s="158"/>
      <c r="AAG481" s="158"/>
      <c r="AAH481" s="158"/>
      <c r="AAI481" s="158"/>
      <c r="AAJ481" s="158"/>
      <c r="AAK481" s="158"/>
      <c r="AAL481" s="158"/>
      <c r="AAM481" s="158"/>
      <c r="AAN481" s="158"/>
      <c r="AAO481" s="158"/>
      <c r="AAP481" s="158"/>
      <c r="AAQ481" s="158"/>
      <c r="AAR481" s="158"/>
      <c r="AAS481" s="158"/>
      <c r="AAT481" s="158"/>
      <c r="AAU481" s="158"/>
      <c r="AAV481" s="158"/>
      <c r="AAW481" s="158"/>
      <c r="AAX481" s="158"/>
      <c r="AAY481" s="158"/>
      <c r="AAZ481" s="158"/>
      <c r="ABA481" s="158"/>
      <c r="ABB481" s="158"/>
      <c r="ABC481" s="158"/>
      <c r="ABD481" s="158"/>
      <c r="ABE481" s="158"/>
      <c r="ABF481" s="158"/>
      <c r="ABG481" s="158"/>
      <c r="ABH481" s="158"/>
      <c r="ABI481" s="158"/>
      <c r="ABJ481" s="158"/>
      <c r="ABK481" s="158"/>
      <c r="ABL481" s="158"/>
      <c r="ABM481" s="158"/>
      <c r="ABN481" s="158"/>
      <c r="ABO481" s="158"/>
      <c r="ABP481" s="158"/>
      <c r="ABQ481" s="158"/>
      <c r="ABR481" s="158"/>
      <c r="ABS481" s="158"/>
      <c r="ABT481" s="158"/>
      <c r="ABU481" s="158"/>
      <c r="ABV481" s="158"/>
      <c r="ABW481" s="158"/>
      <c r="ABX481" s="158"/>
      <c r="ABY481" s="158"/>
      <c r="ABZ481" s="158"/>
      <c r="ACA481" s="158"/>
      <c r="ACB481" s="158"/>
      <c r="ACC481" s="158"/>
      <c r="ACD481" s="158"/>
      <c r="ACE481" s="158"/>
      <c r="ACF481" s="158"/>
      <c r="ACG481" s="158"/>
      <c r="ACH481" s="158"/>
      <c r="ACI481" s="158"/>
      <c r="ACJ481" s="158"/>
      <c r="ACK481" s="158"/>
      <c r="ACL481" s="158"/>
      <c r="ACM481" s="158"/>
      <c r="ACN481" s="158"/>
      <c r="ACO481" s="158"/>
      <c r="ACP481" s="158"/>
      <c r="ACQ481" s="158"/>
      <c r="ACR481" s="158"/>
      <c r="ACS481" s="158"/>
      <c r="ACT481" s="158"/>
      <c r="ACU481" s="158"/>
      <c r="ACV481" s="158"/>
      <c r="ACW481" s="158"/>
      <c r="ACX481" s="158"/>
      <c r="ACY481" s="158"/>
      <c r="ACZ481" s="158"/>
      <c r="ADA481" s="158"/>
      <c r="ADB481" s="158"/>
      <c r="ADC481" s="158"/>
      <c r="ADD481" s="158"/>
      <c r="ADE481" s="158"/>
      <c r="ADF481" s="158"/>
      <c r="ADG481" s="158"/>
      <c r="ADH481" s="158"/>
      <c r="ADI481" s="158"/>
      <c r="ADJ481" s="158"/>
      <c r="ADK481" s="158"/>
      <c r="ADL481" s="158"/>
      <c r="ADM481" s="158"/>
      <c r="ADN481" s="158"/>
      <c r="ADO481" s="158"/>
      <c r="ADP481" s="158"/>
      <c r="ADQ481" s="158"/>
      <c r="ADR481" s="158"/>
      <c r="ADS481" s="158"/>
      <c r="ADT481" s="158"/>
      <c r="ADU481" s="158"/>
      <c r="ADV481" s="158"/>
      <c r="ADW481" s="158"/>
      <c r="ADX481" s="158"/>
      <c r="ADY481" s="158"/>
      <c r="ADZ481" s="158"/>
      <c r="AEA481" s="158"/>
      <c r="AEB481" s="158"/>
      <c r="AEC481" s="158"/>
      <c r="AED481" s="158"/>
      <c r="AEE481" s="158"/>
      <c r="AEF481" s="158"/>
      <c r="AEG481" s="158"/>
      <c r="AEH481" s="158"/>
      <c r="AEI481" s="158"/>
      <c r="AEJ481" s="158"/>
      <c r="AEK481" s="158"/>
      <c r="AEL481" s="158"/>
      <c r="AEM481" s="158"/>
      <c r="AEN481" s="158"/>
      <c r="AEO481" s="158"/>
      <c r="AEP481" s="158"/>
      <c r="AEQ481" s="158"/>
      <c r="AER481" s="158"/>
      <c r="AES481" s="158"/>
      <c r="AET481" s="158"/>
      <c r="AEU481" s="158"/>
      <c r="AEV481" s="158"/>
      <c r="AEW481" s="158"/>
      <c r="AEX481" s="158"/>
      <c r="AEY481" s="158"/>
      <c r="AEZ481" s="158"/>
      <c r="AFA481" s="158"/>
      <c r="AFB481" s="158"/>
      <c r="AFC481" s="158"/>
      <c r="AFD481" s="158"/>
      <c r="AFE481" s="158"/>
      <c r="AFF481" s="158"/>
      <c r="AFG481" s="158"/>
      <c r="AFH481" s="158"/>
      <c r="AFI481" s="158"/>
      <c r="AFJ481" s="158"/>
      <c r="AFK481" s="158"/>
      <c r="AFL481" s="158"/>
      <c r="AFM481" s="158"/>
      <c r="AFN481" s="158"/>
      <c r="AFO481" s="158"/>
      <c r="AFP481" s="158"/>
      <c r="AFQ481" s="158"/>
      <c r="AFR481" s="158"/>
      <c r="AFS481" s="158"/>
      <c r="AFT481" s="158"/>
      <c r="AFU481" s="158"/>
      <c r="AFV481" s="158"/>
      <c r="AFW481" s="158"/>
      <c r="AFX481" s="158"/>
      <c r="AFY481" s="158"/>
      <c r="AFZ481" s="158"/>
      <c r="AGA481" s="158"/>
      <c r="AGB481" s="158"/>
      <c r="AGC481" s="158"/>
      <c r="AGD481" s="158"/>
      <c r="AGE481" s="158"/>
      <c r="AGF481" s="158"/>
      <c r="AGG481" s="158"/>
      <c r="AGH481" s="158"/>
      <c r="AGI481" s="158"/>
      <c r="AGJ481" s="158"/>
      <c r="AGK481" s="158"/>
      <c r="AGL481" s="158"/>
      <c r="AGM481" s="158"/>
      <c r="AGN481" s="158"/>
      <c r="AGO481" s="158"/>
      <c r="AGP481" s="158"/>
      <c r="AGQ481" s="158"/>
      <c r="AGR481" s="158"/>
      <c r="AGS481" s="158"/>
      <c r="AGT481" s="158"/>
      <c r="AGU481" s="158"/>
      <c r="AGV481" s="158"/>
      <c r="AGW481" s="158"/>
      <c r="AGX481" s="158"/>
      <c r="AGY481" s="158"/>
      <c r="AGZ481" s="158"/>
      <c r="AHA481" s="158"/>
      <c r="AHB481" s="158"/>
      <c r="AHC481" s="158"/>
      <c r="AHD481" s="158"/>
      <c r="AHE481" s="158"/>
      <c r="AHF481" s="158"/>
      <c r="AHG481" s="158"/>
      <c r="AHH481" s="158"/>
      <c r="AHI481" s="158"/>
      <c r="AHJ481" s="158"/>
      <c r="AHK481" s="158"/>
      <c r="AHL481" s="158"/>
      <c r="AHM481" s="158"/>
      <c r="AHN481" s="158"/>
      <c r="AHO481" s="158"/>
      <c r="AHP481" s="158"/>
      <c r="AHQ481" s="158"/>
      <c r="AHR481" s="158"/>
      <c r="AHS481" s="158"/>
      <c r="AHT481" s="158"/>
      <c r="AHU481" s="158"/>
      <c r="AHV481" s="158"/>
      <c r="AHW481" s="158"/>
      <c r="AHX481" s="158"/>
      <c r="AHY481" s="158"/>
      <c r="AHZ481" s="158"/>
      <c r="AIA481" s="158"/>
      <c r="AIB481" s="158"/>
      <c r="AIC481" s="158"/>
      <c r="AID481" s="158"/>
      <c r="AIE481" s="158"/>
      <c r="AIF481" s="158"/>
      <c r="AIG481" s="158"/>
      <c r="AIH481" s="158"/>
      <c r="AII481" s="158"/>
      <c r="AIJ481" s="158"/>
      <c r="AIK481" s="158"/>
      <c r="AIL481" s="158"/>
      <c r="AIM481" s="158"/>
      <c r="AIN481" s="158"/>
      <c r="AIO481" s="158"/>
      <c r="AIP481" s="158"/>
      <c r="AIQ481" s="158"/>
      <c r="AIR481" s="158"/>
      <c r="AIS481" s="158"/>
      <c r="AIT481" s="158"/>
      <c r="AIU481" s="158"/>
      <c r="AIV481" s="158"/>
      <c r="AIW481" s="158"/>
      <c r="AIX481" s="158"/>
      <c r="AIY481" s="158"/>
      <c r="AIZ481" s="158"/>
      <c r="AJA481" s="158"/>
      <c r="AJB481" s="158"/>
      <c r="AJC481" s="158"/>
      <c r="AJD481" s="158"/>
      <c r="AJE481" s="158"/>
      <c r="AJF481" s="158"/>
      <c r="AJG481" s="158"/>
      <c r="AJH481" s="158"/>
      <c r="AJI481" s="158"/>
      <c r="AJJ481" s="158"/>
      <c r="AJK481" s="158"/>
      <c r="AJL481" s="158"/>
      <c r="AJM481" s="158"/>
      <c r="AJN481" s="158"/>
      <c r="AJO481" s="158"/>
      <c r="AJP481" s="158"/>
      <c r="AJQ481" s="158"/>
      <c r="AJR481" s="158"/>
      <c r="AJS481" s="158"/>
      <c r="AJT481" s="158"/>
      <c r="AJU481" s="158"/>
      <c r="AJV481" s="158"/>
      <c r="AJW481" s="158"/>
      <c r="AJX481" s="158"/>
      <c r="AJY481" s="158"/>
      <c r="AJZ481" s="158"/>
      <c r="AKA481" s="158"/>
      <c r="AKB481" s="158"/>
      <c r="AKC481" s="158"/>
      <c r="AKD481" s="158"/>
      <c r="AKE481" s="158"/>
      <c r="AKF481" s="158"/>
      <c r="AKG481" s="158"/>
      <c r="AKH481" s="158"/>
      <c r="AKI481" s="158"/>
      <c r="AKJ481" s="158"/>
      <c r="AKK481" s="158"/>
      <c r="AKL481" s="158"/>
      <c r="AKM481" s="158"/>
      <c r="AKN481" s="158"/>
      <c r="AKO481" s="158"/>
      <c r="AKP481" s="158"/>
      <c r="AKQ481" s="158"/>
      <c r="AKR481" s="158"/>
      <c r="AKS481" s="158"/>
      <c r="AKT481" s="158"/>
      <c r="AKU481" s="158"/>
      <c r="AKV481" s="158"/>
      <c r="AKW481" s="158"/>
      <c r="AKX481" s="158"/>
      <c r="AKY481" s="158"/>
      <c r="AKZ481" s="158"/>
      <c r="ALA481" s="158"/>
      <c r="ALB481" s="158"/>
      <c r="ALC481" s="158"/>
      <c r="ALD481" s="158"/>
      <c r="ALE481" s="158"/>
      <c r="ALF481" s="158"/>
      <c r="ALG481" s="158"/>
      <c r="ALH481" s="158"/>
      <c r="ALI481" s="158"/>
      <c r="ALJ481" s="158"/>
      <c r="ALK481" s="158"/>
      <c r="ALL481" s="158"/>
      <c r="ALM481" s="158"/>
      <c r="ALN481" s="158"/>
      <c r="ALO481" s="158"/>
    </row>
    <row r="482" s="159" customFormat="true" ht="17.6" hidden="true" customHeight="false" outlineLevel="0" collapsed="false">
      <c r="A482" s="147"/>
      <c r="B482" s="148"/>
      <c r="C482" s="149" t="s">
        <v>106</v>
      </c>
      <c r="D482" s="149" t="n">
        <v>925</v>
      </c>
      <c r="E482" s="151" t="s">
        <v>56</v>
      </c>
      <c r="F482" s="151" t="s">
        <v>37</v>
      </c>
      <c r="G482" s="152" t="n">
        <v>5020000190</v>
      </c>
      <c r="H482" s="162" t="n">
        <v>800</v>
      </c>
      <c r="I482" s="154" t="n">
        <f aca="false">SUM(J482:P482)</f>
        <v>0</v>
      </c>
      <c r="J482" s="154"/>
      <c r="K482" s="155"/>
      <c r="L482" s="155"/>
      <c r="M482" s="155"/>
      <c r="N482" s="155"/>
      <c r="O482" s="155"/>
      <c r="P482" s="156"/>
      <c r="Q482" s="157"/>
      <c r="R482" s="157"/>
      <c r="S482" s="157"/>
      <c r="T482" s="157"/>
      <c r="U482" s="157"/>
      <c r="V482" s="157"/>
      <c r="W482" s="157"/>
      <c r="X482" s="157"/>
      <c r="Y482" s="157"/>
      <c r="Z482" s="157"/>
      <c r="AA482" s="157"/>
      <c r="AB482" s="157"/>
      <c r="AC482" s="157"/>
      <c r="AD482" s="157"/>
      <c r="AE482" s="157"/>
      <c r="AF482" s="157"/>
      <c r="AG482" s="157"/>
      <c r="AH482" s="157"/>
      <c r="AI482" s="157"/>
      <c r="AJ482" s="157"/>
      <c r="AK482" s="157"/>
      <c r="AL482" s="157"/>
      <c r="AM482" s="157"/>
      <c r="AN482" s="157"/>
      <c r="AO482" s="157"/>
      <c r="AP482" s="157"/>
      <c r="AQ482" s="157"/>
      <c r="AR482" s="157"/>
      <c r="AS482" s="157"/>
      <c r="AT482" s="157"/>
      <c r="AU482" s="157"/>
      <c r="AV482" s="157"/>
      <c r="AW482" s="157"/>
      <c r="AX482" s="157"/>
      <c r="AY482" s="157"/>
      <c r="AZ482" s="157"/>
      <c r="BA482" s="157"/>
      <c r="BB482" s="157"/>
      <c r="BC482" s="157"/>
      <c r="BD482" s="157"/>
      <c r="BE482" s="157"/>
      <c r="BF482" s="157"/>
      <c r="BG482" s="157"/>
      <c r="BH482" s="157"/>
      <c r="BI482" s="157"/>
      <c r="BJ482" s="157"/>
      <c r="BK482" s="157"/>
      <c r="BL482" s="157"/>
      <c r="BM482" s="157"/>
      <c r="BN482" s="157"/>
      <c r="BO482" s="157"/>
      <c r="BP482" s="157"/>
      <c r="BQ482" s="157"/>
      <c r="BR482" s="157"/>
      <c r="BS482" s="157"/>
      <c r="BT482" s="157"/>
      <c r="BU482" s="157"/>
      <c r="BV482" s="157"/>
      <c r="BW482" s="157"/>
      <c r="BX482" s="157"/>
      <c r="BY482" s="157"/>
      <c r="BZ482" s="157"/>
      <c r="CA482" s="157"/>
      <c r="CB482" s="157"/>
      <c r="CC482" s="157"/>
      <c r="CD482" s="157"/>
      <c r="CE482" s="157"/>
      <c r="CF482" s="157"/>
      <c r="CG482" s="157"/>
      <c r="CH482" s="157"/>
      <c r="CI482" s="157"/>
      <c r="CJ482" s="157"/>
      <c r="CK482" s="157"/>
      <c r="CL482" s="157"/>
      <c r="CM482" s="157"/>
      <c r="CN482" s="157"/>
      <c r="CO482" s="157"/>
      <c r="CP482" s="157"/>
      <c r="CQ482" s="157"/>
      <c r="CR482" s="157"/>
      <c r="CS482" s="157"/>
      <c r="CT482" s="157"/>
      <c r="CU482" s="157"/>
      <c r="CV482" s="157"/>
      <c r="CW482" s="157"/>
      <c r="CX482" s="157"/>
      <c r="CY482" s="157"/>
      <c r="CZ482" s="157"/>
      <c r="DA482" s="157"/>
      <c r="DB482" s="157"/>
      <c r="DC482" s="157"/>
      <c r="DD482" s="157"/>
      <c r="DE482" s="157"/>
      <c r="DF482" s="157"/>
      <c r="DG482" s="157"/>
      <c r="DH482" s="157"/>
      <c r="DI482" s="157"/>
      <c r="DJ482" s="157"/>
      <c r="DK482" s="157"/>
      <c r="DL482" s="157"/>
      <c r="DM482" s="157"/>
      <c r="DN482" s="157"/>
      <c r="DO482" s="157"/>
      <c r="DP482" s="157"/>
      <c r="DQ482" s="157"/>
      <c r="DR482" s="157"/>
      <c r="DS482" s="157"/>
      <c r="DT482" s="157"/>
      <c r="DU482" s="157"/>
      <c r="DV482" s="157"/>
      <c r="DW482" s="157"/>
      <c r="DX482" s="157"/>
      <c r="DY482" s="157"/>
      <c r="DZ482" s="157"/>
      <c r="EA482" s="157"/>
      <c r="EB482" s="157"/>
      <c r="EC482" s="157"/>
      <c r="ED482" s="157"/>
      <c r="EE482" s="157"/>
      <c r="EF482" s="157"/>
      <c r="EG482" s="157"/>
      <c r="EH482" s="157"/>
      <c r="EI482" s="157"/>
      <c r="EJ482" s="157"/>
      <c r="EK482" s="157"/>
      <c r="EL482" s="157"/>
      <c r="EM482" s="157"/>
      <c r="EN482" s="157"/>
      <c r="EO482" s="157"/>
      <c r="EP482" s="157"/>
      <c r="EQ482" s="157"/>
      <c r="ER482" s="157"/>
      <c r="ES482" s="157"/>
      <c r="ET482" s="157"/>
      <c r="EU482" s="157"/>
      <c r="EV482" s="157"/>
      <c r="EW482" s="157"/>
      <c r="EX482" s="157"/>
      <c r="EY482" s="157"/>
      <c r="EZ482" s="157"/>
      <c r="FA482" s="157"/>
      <c r="FB482" s="157"/>
      <c r="FC482" s="157"/>
      <c r="FD482" s="157"/>
      <c r="FE482" s="157"/>
      <c r="FF482" s="157"/>
      <c r="FG482" s="157"/>
      <c r="FH482" s="157"/>
      <c r="FI482" s="157"/>
      <c r="FJ482" s="157"/>
      <c r="FK482" s="157"/>
      <c r="FL482" s="157"/>
      <c r="FM482" s="157"/>
      <c r="FN482" s="157"/>
      <c r="FO482" s="157"/>
      <c r="FP482" s="157"/>
      <c r="FQ482" s="157"/>
      <c r="FR482" s="157"/>
      <c r="FS482" s="157"/>
      <c r="FT482" s="157"/>
      <c r="FU482" s="157"/>
      <c r="FV482" s="157"/>
      <c r="FW482" s="157"/>
      <c r="FX482" s="157"/>
      <c r="FY482" s="157"/>
      <c r="FZ482" s="157"/>
      <c r="GA482" s="157"/>
      <c r="GB482" s="157"/>
      <c r="GC482" s="157"/>
      <c r="GD482" s="157"/>
      <c r="GE482" s="157"/>
      <c r="GF482" s="157"/>
      <c r="GG482" s="157"/>
      <c r="GH482" s="157"/>
      <c r="GI482" s="157"/>
      <c r="GJ482" s="157"/>
      <c r="GK482" s="157"/>
      <c r="GL482" s="157"/>
      <c r="GM482" s="157"/>
      <c r="GN482" s="157"/>
      <c r="GO482" s="157"/>
      <c r="GP482" s="157"/>
      <c r="GQ482" s="157"/>
      <c r="GR482" s="157"/>
      <c r="GS482" s="157"/>
      <c r="GT482" s="157"/>
      <c r="GU482" s="157"/>
      <c r="GV482" s="157"/>
      <c r="GW482" s="157"/>
      <c r="GX482" s="157"/>
      <c r="GY482" s="157"/>
      <c r="GZ482" s="157"/>
      <c r="HA482" s="157"/>
      <c r="HB482" s="157"/>
      <c r="HC482" s="157"/>
      <c r="HD482" s="157"/>
      <c r="HE482" s="157"/>
      <c r="HF482" s="157"/>
      <c r="HG482" s="157"/>
      <c r="HH482" s="157"/>
      <c r="HI482" s="157"/>
      <c r="HJ482" s="157"/>
      <c r="HK482" s="157"/>
      <c r="HL482" s="157"/>
      <c r="HM482" s="157"/>
      <c r="HN482" s="157"/>
      <c r="HO482" s="157"/>
      <c r="HP482" s="157"/>
      <c r="HQ482" s="157"/>
      <c r="HR482" s="157"/>
      <c r="HS482" s="157"/>
      <c r="HT482" s="157"/>
      <c r="HU482" s="157"/>
      <c r="HV482" s="157"/>
      <c r="HW482" s="157"/>
      <c r="HX482" s="157"/>
      <c r="HY482" s="157"/>
      <c r="HZ482" s="157"/>
      <c r="IA482" s="157"/>
      <c r="IB482" s="157"/>
      <c r="IC482" s="157"/>
      <c r="ID482" s="158"/>
      <c r="IE482" s="158"/>
      <c r="IF482" s="158"/>
      <c r="IG482" s="158"/>
      <c r="IH482" s="158"/>
      <c r="II482" s="158"/>
      <c r="IJ482" s="158"/>
      <c r="IK482" s="158"/>
      <c r="IL482" s="158"/>
      <c r="IM482" s="158"/>
      <c r="IN482" s="158"/>
      <c r="IO482" s="158"/>
      <c r="IP482" s="158"/>
      <c r="IQ482" s="158"/>
      <c r="IR482" s="158"/>
      <c r="IS482" s="158"/>
      <c r="IT482" s="158"/>
      <c r="IU482" s="158"/>
      <c r="IV482" s="158"/>
      <c r="IW482" s="158"/>
      <c r="IX482" s="158"/>
      <c r="IY482" s="158"/>
      <c r="IZ482" s="158"/>
      <c r="JA482" s="158"/>
      <c r="JB482" s="158"/>
      <c r="JC482" s="158"/>
      <c r="JD482" s="158"/>
      <c r="JE482" s="158"/>
      <c r="JF482" s="158"/>
      <c r="JG482" s="158"/>
      <c r="JH482" s="158"/>
      <c r="JI482" s="158"/>
      <c r="JJ482" s="158"/>
      <c r="JK482" s="158"/>
      <c r="JL482" s="158"/>
      <c r="JM482" s="158"/>
      <c r="JN482" s="158"/>
      <c r="JO482" s="158"/>
      <c r="JP482" s="158"/>
      <c r="JQ482" s="158"/>
      <c r="JR482" s="158"/>
      <c r="JS482" s="158"/>
      <c r="JT482" s="158"/>
      <c r="JU482" s="158"/>
      <c r="JV482" s="158"/>
      <c r="JW482" s="158"/>
      <c r="JX482" s="158"/>
      <c r="JY482" s="158"/>
      <c r="JZ482" s="158"/>
      <c r="KA482" s="158"/>
      <c r="KB482" s="158"/>
      <c r="KC482" s="158"/>
      <c r="KD482" s="158"/>
      <c r="KE482" s="158"/>
      <c r="KF482" s="158"/>
      <c r="KG482" s="158"/>
      <c r="KH482" s="158"/>
      <c r="KI482" s="158"/>
      <c r="KJ482" s="158"/>
      <c r="KK482" s="158"/>
      <c r="KL482" s="158"/>
      <c r="KM482" s="158"/>
      <c r="KN482" s="158"/>
      <c r="KO482" s="158"/>
      <c r="KP482" s="158"/>
      <c r="KQ482" s="158"/>
      <c r="KR482" s="158"/>
      <c r="KS482" s="158"/>
      <c r="KT482" s="158"/>
      <c r="KU482" s="158"/>
      <c r="KV482" s="158"/>
      <c r="KW482" s="158"/>
      <c r="KX482" s="158"/>
      <c r="KY482" s="158"/>
      <c r="KZ482" s="158"/>
      <c r="LA482" s="158"/>
      <c r="LB482" s="158"/>
      <c r="LC482" s="158"/>
      <c r="LD482" s="158"/>
      <c r="LE482" s="158"/>
      <c r="LF482" s="158"/>
      <c r="LG482" s="158"/>
      <c r="LH482" s="158"/>
      <c r="LI482" s="158"/>
      <c r="LJ482" s="158"/>
      <c r="LK482" s="158"/>
      <c r="LL482" s="158"/>
      <c r="LM482" s="158"/>
      <c r="LN482" s="158"/>
      <c r="LO482" s="158"/>
      <c r="LP482" s="158"/>
      <c r="LQ482" s="158"/>
      <c r="LR482" s="158"/>
      <c r="LS482" s="158"/>
      <c r="LT482" s="158"/>
      <c r="LU482" s="158"/>
      <c r="LV482" s="158"/>
      <c r="LW482" s="158"/>
      <c r="LX482" s="158"/>
      <c r="LY482" s="158"/>
      <c r="LZ482" s="158"/>
      <c r="MA482" s="158"/>
      <c r="MB482" s="158"/>
      <c r="MC482" s="158"/>
      <c r="MD482" s="158"/>
      <c r="ME482" s="158"/>
      <c r="MF482" s="158"/>
      <c r="MG482" s="158"/>
      <c r="MH482" s="158"/>
      <c r="MI482" s="158"/>
      <c r="MJ482" s="158"/>
      <c r="MK482" s="158"/>
      <c r="ML482" s="158"/>
      <c r="MM482" s="158"/>
      <c r="MN482" s="158"/>
      <c r="MO482" s="158"/>
      <c r="MP482" s="158"/>
      <c r="MQ482" s="158"/>
      <c r="MR482" s="158"/>
      <c r="MS482" s="158"/>
      <c r="MT482" s="158"/>
      <c r="MU482" s="158"/>
      <c r="MV482" s="158"/>
      <c r="MW482" s="158"/>
      <c r="MX482" s="158"/>
      <c r="MY482" s="158"/>
      <c r="MZ482" s="158"/>
      <c r="NA482" s="158"/>
      <c r="NB482" s="158"/>
      <c r="NC482" s="158"/>
      <c r="ND482" s="158"/>
      <c r="NE482" s="158"/>
      <c r="NF482" s="158"/>
      <c r="NG482" s="158"/>
      <c r="NH482" s="158"/>
      <c r="NI482" s="158"/>
      <c r="NJ482" s="158"/>
      <c r="NK482" s="158"/>
      <c r="NL482" s="158"/>
      <c r="NM482" s="158"/>
      <c r="NN482" s="158"/>
      <c r="NO482" s="158"/>
      <c r="NP482" s="158"/>
      <c r="NQ482" s="158"/>
      <c r="NR482" s="158"/>
      <c r="NS482" s="158"/>
      <c r="NT482" s="158"/>
      <c r="NU482" s="158"/>
      <c r="NV482" s="158"/>
      <c r="NW482" s="158"/>
      <c r="NX482" s="158"/>
      <c r="NY482" s="158"/>
      <c r="NZ482" s="158"/>
      <c r="OA482" s="158"/>
      <c r="OB482" s="158"/>
      <c r="OC482" s="158"/>
      <c r="OD482" s="158"/>
      <c r="OE482" s="158"/>
      <c r="OF482" s="158"/>
      <c r="OG482" s="158"/>
      <c r="OH482" s="158"/>
      <c r="OI482" s="158"/>
      <c r="OJ482" s="158"/>
      <c r="OK482" s="158"/>
      <c r="OL482" s="158"/>
      <c r="OM482" s="158"/>
      <c r="ON482" s="158"/>
      <c r="OO482" s="158"/>
      <c r="OP482" s="158"/>
      <c r="OQ482" s="158"/>
      <c r="OR482" s="158"/>
      <c r="OS482" s="158"/>
      <c r="OT482" s="158"/>
      <c r="OU482" s="158"/>
      <c r="OV482" s="158"/>
      <c r="OW482" s="158"/>
      <c r="OX482" s="158"/>
      <c r="OY482" s="158"/>
      <c r="OZ482" s="158"/>
      <c r="PA482" s="158"/>
      <c r="PB482" s="158"/>
      <c r="PC482" s="158"/>
      <c r="PD482" s="158"/>
      <c r="PE482" s="158"/>
      <c r="PF482" s="158"/>
      <c r="PG482" s="158"/>
      <c r="PH482" s="158"/>
      <c r="PI482" s="158"/>
      <c r="PJ482" s="158"/>
      <c r="PK482" s="158"/>
      <c r="PL482" s="158"/>
      <c r="PM482" s="158"/>
      <c r="PN482" s="158"/>
      <c r="PO482" s="158"/>
      <c r="PP482" s="158"/>
      <c r="PQ482" s="158"/>
      <c r="PR482" s="158"/>
      <c r="PS482" s="158"/>
      <c r="PT482" s="158"/>
      <c r="PU482" s="158"/>
      <c r="PV482" s="158"/>
      <c r="PW482" s="158"/>
      <c r="PX482" s="158"/>
      <c r="PY482" s="158"/>
      <c r="PZ482" s="158"/>
      <c r="QA482" s="158"/>
      <c r="QB482" s="158"/>
      <c r="QC482" s="158"/>
      <c r="QD482" s="158"/>
      <c r="QE482" s="158"/>
      <c r="QF482" s="158"/>
      <c r="QG482" s="158"/>
      <c r="QH482" s="158"/>
      <c r="QI482" s="158"/>
      <c r="QJ482" s="158"/>
      <c r="QK482" s="158"/>
      <c r="QL482" s="158"/>
      <c r="QM482" s="158"/>
      <c r="QN482" s="158"/>
      <c r="QO482" s="158"/>
      <c r="QP482" s="158"/>
      <c r="QQ482" s="158"/>
      <c r="QR482" s="158"/>
      <c r="QS482" s="158"/>
      <c r="QT482" s="158"/>
      <c r="QU482" s="158"/>
      <c r="QV482" s="158"/>
      <c r="QW482" s="158"/>
      <c r="QX482" s="158"/>
      <c r="QY482" s="158"/>
      <c r="QZ482" s="158"/>
      <c r="RA482" s="158"/>
      <c r="RB482" s="158"/>
      <c r="RC482" s="158"/>
      <c r="RD482" s="158"/>
      <c r="RE482" s="158"/>
      <c r="RF482" s="158"/>
      <c r="RG482" s="158"/>
      <c r="RH482" s="158"/>
      <c r="RI482" s="158"/>
      <c r="RJ482" s="158"/>
      <c r="RK482" s="158"/>
      <c r="RL482" s="158"/>
      <c r="RM482" s="158"/>
      <c r="RN482" s="158"/>
      <c r="RO482" s="158"/>
      <c r="RP482" s="158"/>
      <c r="RQ482" s="158"/>
      <c r="RR482" s="158"/>
      <c r="RS482" s="158"/>
      <c r="RT482" s="158"/>
      <c r="RU482" s="158"/>
      <c r="RV482" s="158"/>
      <c r="RW482" s="158"/>
      <c r="RX482" s="158"/>
      <c r="RY482" s="158"/>
      <c r="RZ482" s="158"/>
      <c r="SA482" s="158"/>
      <c r="SB482" s="158"/>
      <c r="SC482" s="158"/>
      <c r="SD482" s="158"/>
      <c r="SE482" s="158"/>
      <c r="SF482" s="158"/>
      <c r="SG482" s="158"/>
      <c r="SH482" s="158"/>
      <c r="SI482" s="158"/>
      <c r="SJ482" s="158"/>
      <c r="SK482" s="158"/>
      <c r="SL482" s="158"/>
      <c r="SM482" s="158"/>
      <c r="SN482" s="158"/>
      <c r="SO482" s="158"/>
      <c r="SP482" s="158"/>
      <c r="SQ482" s="158"/>
      <c r="SR482" s="158"/>
      <c r="SS482" s="158"/>
      <c r="ST482" s="158"/>
      <c r="SU482" s="158"/>
      <c r="SV482" s="158"/>
      <c r="SW482" s="158"/>
      <c r="SX482" s="158"/>
      <c r="SY482" s="158"/>
      <c r="SZ482" s="158"/>
      <c r="TA482" s="158"/>
      <c r="TB482" s="158"/>
      <c r="TC482" s="158"/>
      <c r="TD482" s="158"/>
      <c r="TE482" s="158"/>
      <c r="TF482" s="158"/>
      <c r="TG482" s="158"/>
      <c r="TH482" s="158"/>
      <c r="TI482" s="158"/>
      <c r="TJ482" s="158"/>
      <c r="TK482" s="158"/>
      <c r="TL482" s="158"/>
      <c r="TM482" s="158"/>
      <c r="TN482" s="158"/>
      <c r="TO482" s="158"/>
      <c r="TP482" s="158"/>
      <c r="TQ482" s="158"/>
      <c r="TR482" s="158"/>
      <c r="TS482" s="158"/>
      <c r="TT482" s="158"/>
      <c r="TU482" s="158"/>
      <c r="TV482" s="158"/>
      <c r="TW482" s="158"/>
      <c r="TX482" s="158"/>
      <c r="TY482" s="158"/>
      <c r="TZ482" s="158"/>
      <c r="UA482" s="158"/>
      <c r="UB482" s="158"/>
      <c r="UC482" s="158"/>
      <c r="UD482" s="158"/>
      <c r="UE482" s="158"/>
      <c r="UF482" s="158"/>
      <c r="UG482" s="158"/>
      <c r="UH482" s="158"/>
      <c r="UI482" s="158"/>
      <c r="UJ482" s="158"/>
      <c r="UK482" s="158"/>
      <c r="UL482" s="158"/>
      <c r="UM482" s="158"/>
      <c r="UN482" s="158"/>
      <c r="UO482" s="158"/>
      <c r="UP482" s="158"/>
      <c r="UQ482" s="158"/>
      <c r="UR482" s="158"/>
      <c r="US482" s="158"/>
      <c r="UT482" s="158"/>
      <c r="UU482" s="158"/>
      <c r="UV482" s="158"/>
      <c r="UW482" s="158"/>
      <c r="UX482" s="158"/>
      <c r="UY482" s="158"/>
      <c r="UZ482" s="158"/>
      <c r="VA482" s="158"/>
      <c r="VB482" s="158"/>
      <c r="VC482" s="158"/>
      <c r="VD482" s="158"/>
      <c r="VE482" s="158"/>
      <c r="VF482" s="158"/>
      <c r="VG482" s="158"/>
      <c r="VH482" s="158"/>
      <c r="VI482" s="158"/>
      <c r="VJ482" s="158"/>
      <c r="VK482" s="158"/>
      <c r="VL482" s="158"/>
      <c r="VM482" s="158"/>
      <c r="VN482" s="158"/>
      <c r="VO482" s="158"/>
      <c r="VP482" s="158"/>
      <c r="VQ482" s="158"/>
      <c r="VR482" s="158"/>
      <c r="VS482" s="158"/>
      <c r="VT482" s="158"/>
      <c r="VU482" s="158"/>
      <c r="VV482" s="158"/>
      <c r="VW482" s="158"/>
      <c r="VX482" s="158"/>
      <c r="VY482" s="158"/>
      <c r="VZ482" s="158"/>
      <c r="WA482" s="158"/>
      <c r="WB482" s="158"/>
      <c r="WC482" s="158"/>
      <c r="WD482" s="158"/>
      <c r="WE482" s="158"/>
      <c r="WF482" s="158"/>
      <c r="WG482" s="158"/>
      <c r="WH482" s="158"/>
      <c r="WI482" s="158"/>
      <c r="WJ482" s="158"/>
      <c r="WK482" s="158"/>
      <c r="WL482" s="158"/>
      <c r="WM482" s="158"/>
      <c r="WN482" s="158"/>
      <c r="WO482" s="158"/>
      <c r="WP482" s="158"/>
      <c r="WQ482" s="158"/>
      <c r="WR482" s="158"/>
      <c r="WS482" s="158"/>
      <c r="WT482" s="158"/>
      <c r="WU482" s="158"/>
      <c r="WV482" s="158"/>
      <c r="WW482" s="158"/>
      <c r="WX482" s="158"/>
      <c r="WY482" s="158"/>
      <c r="WZ482" s="158"/>
      <c r="XA482" s="158"/>
      <c r="XB482" s="158"/>
      <c r="XC482" s="158"/>
      <c r="XD482" s="158"/>
      <c r="XE482" s="158"/>
      <c r="XF482" s="158"/>
      <c r="XG482" s="158"/>
      <c r="XH482" s="158"/>
      <c r="XI482" s="158"/>
      <c r="XJ482" s="158"/>
      <c r="XK482" s="158"/>
      <c r="XL482" s="158"/>
      <c r="XM482" s="158"/>
      <c r="XN482" s="158"/>
      <c r="XO482" s="158"/>
      <c r="XP482" s="158"/>
      <c r="XQ482" s="158"/>
      <c r="XR482" s="158"/>
      <c r="XS482" s="158"/>
      <c r="XT482" s="158"/>
      <c r="XU482" s="158"/>
      <c r="XV482" s="158"/>
      <c r="XW482" s="158"/>
      <c r="XX482" s="158"/>
      <c r="XY482" s="158"/>
      <c r="XZ482" s="158"/>
      <c r="YA482" s="158"/>
      <c r="YB482" s="158"/>
      <c r="YC482" s="158"/>
      <c r="YD482" s="158"/>
      <c r="YE482" s="158"/>
      <c r="YF482" s="158"/>
      <c r="YG482" s="158"/>
      <c r="YH482" s="158"/>
      <c r="YI482" s="158"/>
      <c r="YJ482" s="158"/>
      <c r="YK482" s="158"/>
      <c r="YL482" s="158"/>
      <c r="YM482" s="158"/>
      <c r="YN482" s="158"/>
      <c r="YO482" s="158"/>
      <c r="YP482" s="158"/>
      <c r="YQ482" s="158"/>
      <c r="YR482" s="158"/>
      <c r="YS482" s="158"/>
      <c r="YT482" s="158"/>
      <c r="YU482" s="158"/>
      <c r="YV482" s="158"/>
      <c r="YW482" s="158"/>
      <c r="YX482" s="158"/>
      <c r="YY482" s="158"/>
      <c r="YZ482" s="158"/>
      <c r="ZA482" s="158"/>
      <c r="ZB482" s="158"/>
      <c r="ZC482" s="158"/>
      <c r="ZD482" s="158"/>
      <c r="ZE482" s="158"/>
      <c r="ZF482" s="158"/>
      <c r="ZG482" s="158"/>
      <c r="ZH482" s="158"/>
      <c r="ZI482" s="158"/>
      <c r="ZJ482" s="158"/>
      <c r="ZK482" s="158"/>
      <c r="ZL482" s="158"/>
      <c r="ZM482" s="158"/>
      <c r="ZN482" s="158"/>
      <c r="ZO482" s="158"/>
      <c r="ZP482" s="158"/>
      <c r="ZQ482" s="158"/>
      <c r="ZR482" s="158"/>
      <c r="ZS482" s="158"/>
      <c r="ZT482" s="158"/>
      <c r="ZU482" s="158"/>
      <c r="ZV482" s="158"/>
      <c r="ZW482" s="158"/>
      <c r="ZX482" s="158"/>
      <c r="ZY482" s="158"/>
      <c r="ZZ482" s="158"/>
      <c r="AAA482" s="158"/>
      <c r="AAB482" s="158"/>
      <c r="AAC482" s="158"/>
      <c r="AAD482" s="158"/>
      <c r="AAE482" s="158"/>
      <c r="AAF482" s="158"/>
      <c r="AAG482" s="158"/>
      <c r="AAH482" s="158"/>
      <c r="AAI482" s="158"/>
      <c r="AAJ482" s="158"/>
      <c r="AAK482" s="158"/>
      <c r="AAL482" s="158"/>
      <c r="AAM482" s="158"/>
      <c r="AAN482" s="158"/>
      <c r="AAO482" s="158"/>
      <c r="AAP482" s="158"/>
      <c r="AAQ482" s="158"/>
      <c r="AAR482" s="158"/>
      <c r="AAS482" s="158"/>
      <c r="AAT482" s="158"/>
      <c r="AAU482" s="158"/>
      <c r="AAV482" s="158"/>
      <c r="AAW482" s="158"/>
      <c r="AAX482" s="158"/>
      <c r="AAY482" s="158"/>
      <c r="AAZ482" s="158"/>
      <c r="ABA482" s="158"/>
      <c r="ABB482" s="158"/>
      <c r="ABC482" s="158"/>
      <c r="ABD482" s="158"/>
      <c r="ABE482" s="158"/>
      <c r="ABF482" s="158"/>
      <c r="ABG482" s="158"/>
      <c r="ABH482" s="158"/>
      <c r="ABI482" s="158"/>
      <c r="ABJ482" s="158"/>
      <c r="ABK482" s="158"/>
      <c r="ABL482" s="158"/>
      <c r="ABM482" s="158"/>
      <c r="ABN482" s="158"/>
      <c r="ABO482" s="158"/>
      <c r="ABP482" s="158"/>
      <c r="ABQ482" s="158"/>
      <c r="ABR482" s="158"/>
      <c r="ABS482" s="158"/>
      <c r="ABT482" s="158"/>
      <c r="ABU482" s="158"/>
      <c r="ABV482" s="158"/>
      <c r="ABW482" s="158"/>
      <c r="ABX482" s="158"/>
      <c r="ABY482" s="158"/>
      <c r="ABZ482" s="158"/>
      <c r="ACA482" s="158"/>
      <c r="ACB482" s="158"/>
      <c r="ACC482" s="158"/>
      <c r="ACD482" s="158"/>
      <c r="ACE482" s="158"/>
      <c r="ACF482" s="158"/>
      <c r="ACG482" s="158"/>
      <c r="ACH482" s="158"/>
      <c r="ACI482" s="158"/>
      <c r="ACJ482" s="158"/>
      <c r="ACK482" s="158"/>
      <c r="ACL482" s="158"/>
      <c r="ACM482" s="158"/>
      <c r="ACN482" s="158"/>
      <c r="ACO482" s="158"/>
      <c r="ACP482" s="158"/>
      <c r="ACQ482" s="158"/>
      <c r="ACR482" s="158"/>
      <c r="ACS482" s="158"/>
      <c r="ACT482" s="158"/>
      <c r="ACU482" s="158"/>
      <c r="ACV482" s="158"/>
      <c r="ACW482" s="158"/>
      <c r="ACX482" s="158"/>
      <c r="ACY482" s="158"/>
      <c r="ACZ482" s="158"/>
      <c r="ADA482" s="158"/>
      <c r="ADB482" s="158"/>
      <c r="ADC482" s="158"/>
      <c r="ADD482" s="158"/>
      <c r="ADE482" s="158"/>
      <c r="ADF482" s="158"/>
      <c r="ADG482" s="158"/>
      <c r="ADH482" s="158"/>
      <c r="ADI482" s="158"/>
      <c r="ADJ482" s="158"/>
      <c r="ADK482" s="158"/>
      <c r="ADL482" s="158"/>
      <c r="ADM482" s="158"/>
      <c r="ADN482" s="158"/>
      <c r="ADO482" s="158"/>
      <c r="ADP482" s="158"/>
      <c r="ADQ482" s="158"/>
      <c r="ADR482" s="158"/>
      <c r="ADS482" s="158"/>
      <c r="ADT482" s="158"/>
      <c r="ADU482" s="158"/>
      <c r="ADV482" s="158"/>
      <c r="ADW482" s="158"/>
      <c r="ADX482" s="158"/>
      <c r="ADY482" s="158"/>
      <c r="ADZ482" s="158"/>
      <c r="AEA482" s="158"/>
      <c r="AEB482" s="158"/>
      <c r="AEC482" s="158"/>
      <c r="AED482" s="158"/>
      <c r="AEE482" s="158"/>
      <c r="AEF482" s="158"/>
      <c r="AEG482" s="158"/>
      <c r="AEH482" s="158"/>
      <c r="AEI482" s="158"/>
      <c r="AEJ482" s="158"/>
      <c r="AEK482" s="158"/>
      <c r="AEL482" s="158"/>
      <c r="AEM482" s="158"/>
      <c r="AEN482" s="158"/>
      <c r="AEO482" s="158"/>
      <c r="AEP482" s="158"/>
      <c r="AEQ482" s="158"/>
      <c r="AER482" s="158"/>
      <c r="AES482" s="158"/>
      <c r="AET482" s="158"/>
      <c r="AEU482" s="158"/>
      <c r="AEV482" s="158"/>
      <c r="AEW482" s="158"/>
      <c r="AEX482" s="158"/>
      <c r="AEY482" s="158"/>
      <c r="AEZ482" s="158"/>
      <c r="AFA482" s="158"/>
      <c r="AFB482" s="158"/>
      <c r="AFC482" s="158"/>
      <c r="AFD482" s="158"/>
      <c r="AFE482" s="158"/>
      <c r="AFF482" s="158"/>
      <c r="AFG482" s="158"/>
      <c r="AFH482" s="158"/>
      <c r="AFI482" s="158"/>
      <c r="AFJ482" s="158"/>
      <c r="AFK482" s="158"/>
      <c r="AFL482" s="158"/>
      <c r="AFM482" s="158"/>
      <c r="AFN482" s="158"/>
      <c r="AFO482" s="158"/>
      <c r="AFP482" s="158"/>
      <c r="AFQ482" s="158"/>
      <c r="AFR482" s="158"/>
      <c r="AFS482" s="158"/>
      <c r="AFT482" s="158"/>
      <c r="AFU482" s="158"/>
      <c r="AFV482" s="158"/>
      <c r="AFW482" s="158"/>
      <c r="AFX482" s="158"/>
      <c r="AFY482" s="158"/>
      <c r="AFZ482" s="158"/>
      <c r="AGA482" s="158"/>
      <c r="AGB482" s="158"/>
      <c r="AGC482" s="158"/>
      <c r="AGD482" s="158"/>
      <c r="AGE482" s="158"/>
      <c r="AGF482" s="158"/>
      <c r="AGG482" s="158"/>
      <c r="AGH482" s="158"/>
      <c r="AGI482" s="158"/>
      <c r="AGJ482" s="158"/>
      <c r="AGK482" s="158"/>
      <c r="AGL482" s="158"/>
      <c r="AGM482" s="158"/>
      <c r="AGN482" s="158"/>
      <c r="AGO482" s="158"/>
      <c r="AGP482" s="158"/>
      <c r="AGQ482" s="158"/>
      <c r="AGR482" s="158"/>
      <c r="AGS482" s="158"/>
      <c r="AGT482" s="158"/>
      <c r="AGU482" s="158"/>
      <c r="AGV482" s="158"/>
      <c r="AGW482" s="158"/>
      <c r="AGX482" s="158"/>
      <c r="AGY482" s="158"/>
      <c r="AGZ482" s="158"/>
      <c r="AHA482" s="158"/>
      <c r="AHB482" s="158"/>
      <c r="AHC482" s="158"/>
      <c r="AHD482" s="158"/>
      <c r="AHE482" s="158"/>
      <c r="AHF482" s="158"/>
      <c r="AHG482" s="158"/>
      <c r="AHH482" s="158"/>
      <c r="AHI482" s="158"/>
      <c r="AHJ482" s="158"/>
      <c r="AHK482" s="158"/>
      <c r="AHL482" s="158"/>
      <c r="AHM482" s="158"/>
      <c r="AHN482" s="158"/>
      <c r="AHO482" s="158"/>
      <c r="AHP482" s="158"/>
      <c r="AHQ482" s="158"/>
      <c r="AHR482" s="158"/>
      <c r="AHS482" s="158"/>
      <c r="AHT482" s="158"/>
      <c r="AHU482" s="158"/>
      <c r="AHV482" s="158"/>
      <c r="AHW482" s="158"/>
      <c r="AHX482" s="158"/>
      <c r="AHY482" s="158"/>
      <c r="AHZ482" s="158"/>
      <c r="AIA482" s="158"/>
      <c r="AIB482" s="158"/>
      <c r="AIC482" s="158"/>
      <c r="AID482" s="158"/>
      <c r="AIE482" s="158"/>
      <c r="AIF482" s="158"/>
      <c r="AIG482" s="158"/>
      <c r="AIH482" s="158"/>
      <c r="AII482" s="158"/>
      <c r="AIJ482" s="158"/>
      <c r="AIK482" s="158"/>
      <c r="AIL482" s="158"/>
      <c r="AIM482" s="158"/>
      <c r="AIN482" s="158"/>
      <c r="AIO482" s="158"/>
      <c r="AIP482" s="158"/>
      <c r="AIQ482" s="158"/>
      <c r="AIR482" s="158"/>
      <c r="AIS482" s="158"/>
      <c r="AIT482" s="158"/>
      <c r="AIU482" s="158"/>
      <c r="AIV482" s="158"/>
      <c r="AIW482" s="158"/>
      <c r="AIX482" s="158"/>
      <c r="AIY482" s="158"/>
      <c r="AIZ482" s="158"/>
      <c r="AJA482" s="158"/>
      <c r="AJB482" s="158"/>
      <c r="AJC482" s="158"/>
      <c r="AJD482" s="158"/>
      <c r="AJE482" s="158"/>
      <c r="AJF482" s="158"/>
      <c r="AJG482" s="158"/>
      <c r="AJH482" s="158"/>
      <c r="AJI482" s="158"/>
      <c r="AJJ482" s="158"/>
      <c r="AJK482" s="158"/>
      <c r="AJL482" s="158"/>
      <c r="AJM482" s="158"/>
      <c r="AJN482" s="158"/>
      <c r="AJO482" s="158"/>
      <c r="AJP482" s="158"/>
      <c r="AJQ482" s="158"/>
      <c r="AJR482" s="158"/>
      <c r="AJS482" s="158"/>
      <c r="AJT482" s="158"/>
      <c r="AJU482" s="158"/>
      <c r="AJV482" s="158"/>
      <c r="AJW482" s="158"/>
      <c r="AJX482" s="158"/>
      <c r="AJY482" s="158"/>
      <c r="AJZ482" s="158"/>
      <c r="AKA482" s="158"/>
      <c r="AKB482" s="158"/>
      <c r="AKC482" s="158"/>
      <c r="AKD482" s="158"/>
      <c r="AKE482" s="158"/>
      <c r="AKF482" s="158"/>
      <c r="AKG482" s="158"/>
      <c r="AKH482" s="158"/>
      <c r="AKI482" s="158"/>
      <c r="AKJ482" s="158"/>
      <c r="AKK482" s="158"/>
      <c r="AKL482" s="158"/>
      <c r="AKM482" s="158"/>
      <c r="AKN482" s="158"/>
      <c r="AKO482" s="158"/>
      <c r="AKP482" s="158"/>
      <c r="AKQ482" s="158"/>
      <c r="AKR482" s="158"/>
      <c r="AKS482" s="158"/>
      <c r="AKT482" s="158"/>
      <c r="AKU482" s="158"/>
      <c r="AKV482" s="158"/>
      <c r="AKW482" s="158"/>
      <c r="AKX482" s="158"/>
      <c r="AKY482" s="158"/>
      <c r="AKZ482" s="158"/>
      <c r="ALA482" s="158"/>
      <c r="ALB482" s="158"/>
      <c r="ALC482" s="158"/>
      <c r="ALD482" s="158"/>
      <c r="ALE482" s="158"/>
      <c r="ALF482" s="158"/>
      <c r="ALG482" s="158"/>
      <c r="ALH482" s="158"/>
      <c r="ALI482" s="158"/>
      <c r="ALJ482" s="158"/>
      <c r="ALK482" s="158"/>
      <c r="ALL482" s="158"/>
      <c r="ALM482" s="158"/>
      <c r="ALN482" s="158"/>
      <c r="ALO482" s="158"/>
    </row>
    <row r="483" customFormat="false" ht="32.8" hidden="false" customHeight="false" outlineLevel="0" collapsed="false">
      <c r="B483" s="86"/>
      <c r="C483" s="30" t="s">
        <v>128</v>
      </c>
      <c r="D483" s="30" t="n">
        <v>925</v>
      </c>
      <c r="E483" s="138" t="s">
        <v>56</v>
      </c>
      <c r="F483" s="138" t="s">
        <v>37</v>
      </c>
      <c r="G483" s="79" t="n">
        <v>5200000000</v>
      </c>
      <c r="H483" s="83"/>
      <c r="I483" s="141" t="n">
        <f aca="false">SUM(J483:P483)</f>
        <v>28128000</v>
      </c>
      <c r="J483" s="141" t="n">
        <f aca="false">J484</f>
        <v>13961500</v>
      </c>
      <c r="K483" s="74" t="n">
        <f aca="false">K484</f>
        <v>10895300</v>
      </c>
      <c r="L483" s="74" t="n">
        <f aca="false">L484</f>
        <v>0</v>
      </c>
      <c r="M483" s="74" t="n">
        <f aca="false">M484</f>
        <v>0</v>
      </c>
      <c r="N483" s="74" t="n">
        <f aca="false">N484</f>
        <v>0</v>
      </c>
      <c r="O483" s="141" t="n">
        <f aca="false">O484</f>
        <v>3271200</v>
      </c>
      <c r="P483" s="142" t="n">
        <f aca="false">P484</f>
        <v>0</v>
      </c>
    </row>
    <row r="484" customFormat="false" ht="17.6" hidden="false" customHeight="false" outlineLevel="0" collapsed="false">
      <c r="B484" s="86"/>
      <c r="C484" s="30" t="s">
        <v>134</v>
      </c>
      <c r="D484" s="30" t="n">
        <v>925</v>
      </c>
      <c r="E484" s="138" t="s">
        <v>56</v>
      </c>
      <c r="F484" s="138" t="s">
        <v>37</v>
      </c>
      <c r="G484" s="79" t="n">
        <v>5250000000</v>
      </c>
      <c r="H484" s="83"/>
      <c r="I484" s="141" t="n">
        <f aca="false">SUM(J484:P484)</f>
        <v>28128000</v>
      </c>
      <c r="J484" s="141" t="n">
        <f aca="false">J485</f>
        <v>13961500</v>
      </c>
      <c r="K484" s="74" t="n">
        <f aca="false">K485</f>
        <v>10895300</v>
      </c>
      <c r="L484" s="74" t="n">
        <f aca="false">L485</f>
        <v>0</v>
      </c>
      <c r="M484" s="74" t="n">
        <f aca="false">M485</f>
        <v>0</v>
      </c>
      <c r="N484" s="74" t="n">
        <f aca="false">N485</f>
        <v>0</v>
      </c>
      <c r="O484" s="141" t="n">
        <f aca="false">O485</f>
        <v>3271200</v>
      </c>
      <c r="P484" s="142" t="n">
        <f aca="false">P485</f>
        <v>0</v>
      </c>
    </row>
    <row r="485" customFormat="false" ht="32.8" hidden="false" customHeight="false" outlineLevel="0" collapsed="false">
      <c r="B485" s="86"/>
      <c r="C485" s="30" t="s">
        <v>130</v>
      </c>
      <c r="D485" s="30" t="n">
        <v>925</v>
      </c>
      <c r="E485" s="138" t="s">
        <v>56</v>
      </c>
      <c r="F485" s="138" t="s">
        <v>37</v>
      </c>
      <c r="G485" s="79" t="n">
        <v>5250000590</v>
      </c>
      <c r="H485" s="83"/>
      <c r="I485" s="141" t="n">
        <f aca="false">SUM(J485:P485)</f>
        <v>28128000</v>
      </c>
      <c r="J485" s="141" t="n">
        <f aca="false">J486+J487+J488</f>
        <v>13961500</v>
      </c>
      <c r="K485" s="74" t="n">
        <f aca="false">K486+K487+K488</f>
        <v>10895300</v>
      </c>
      <c r="L485" s="74" t="n">
        <f aca="false">L486+L487+L488</f>
        <v>0</v>
      </c>
      <c r="M485" s="74" t="n">
        <f aca="false">M486+M487+M488</f>
        <v>0</v>
      </c>
      <c r="N485" s="74" t="n">
        <f aca="false">N486+N487+N488</f>
        <v>0</v>
      </c>
      <c r="O485" s="141" t="n">
        <f aca="false">O486+O487+O488</f>
        <v>3271200</v>
      </c>
      <c r="P485" s="142" t="n">
        <f aca="false">P486+P487+P488</f>
        <v>0</v>
      </c>
    </row>
    <row r="486" customFormat="false" ht="64.15" hidden="false" customHeight="false" outlineLevel="0" collapsed="false">
      <c r="B486" s="86"/>
      <c r="C486" s="30" t="s">
        <v>100</v>
      </c>
      <c r="D486" s="30" t="n">
        <v>925</v>
      </c>
      <c r="E486" s="138" t="s">
        <v>56</v>
      </c>
      <c r="F486" s="138" t="s">
        <v>37</v>
      </c>
      <c r="G486" s="79" t="n">
        <v>5250000590</v>
      </c>
      <c r="H486" s="83" t="n">
        <v>100</v>
      </c>
      <c r="I486" s="141" t="n">
        <f aca="false">SUM(J486:P486)</f>
        <v>27518900</v>
      </c>
      <c r="J486" s="141" t="n">
        <v>13034200</v>
      </c>
      <c r="K486" s="74" t="n">
        <v>11213500</v>
      </c>
      <c r="L486" s="74"/>
      <c r="M486" s="74"/>
      <c r="N486" s="74"/>
      <c r="O486" s="141" t="n">
        <v>3271200</v>
      </c>
      <c r="P486" s="142"/>
      <c r="Q486" s="4"/>
    </row>
    <row r="487" customFormat="false" ht="32.8" hidden="false" customHeight="false" outlineLevel="0" collapsed="false">
      <c r="B487" s="86"/>
      <c r="C487" s="30" t="s">
        <v>103</v>
      </c>
      <c r="D487" s="30" t="n">
        <v>925</v>
      </c>
      <c r="E487" s="138" t="s">
        <v>56</v>
      </c>
      <c r="F487" s="138" t="s">
        <v>37</v>
      </c>
      <c r="G487" s="79" t="n">
        <v>5250000590</v>
      </c>
      <c r="H487" s="83" t="n">
        <v>200</v>
      </c>
      <c r="I487" s="141" t="n">
        <f aca="false">SUM(J487:P487)</f>
        <v>605100</v>
      </c>
      <c r="J487" s="141" t="n">
        <v>922700</v>
      </c>
      <c r="K487" s="74" t="n">
        <v>-317600</v>
      </c>
      <c r="L487" s="74"/>
      <c r="M487" s="74"/>
      <c r="N487" s="74"/>
      <c r="O487" s="141"/>
      <c r="P487" s="142"/>
      <c r="Q487" s="4"/>
    </row>
    <row r="488" customFormat="false" ht="17.6" hidden="false" customHeight="false" outlineLevel="0" collapsed="false">
      <c r="B488" s="86"/>
      <c r="C488" s="30" t="s">
        <v>106</v>
      </c>
      <c r="D488" s="30" t="n">
        <v>925</v>
      </c>
      <c r="E488" s="138" t="s">
        <v>56</v>
      </c>
      <c r="F488" s="138" t="s">
        <v>37</v>
      </c>
      <c r="G488" s="79" t="n">
        <v>5250000590</v>
      </c>
      <c r="H488" s="83" t="n">
        <v>800</v>
      </c>
      <c r="I488" s="141" t="n">
        <f aca="false">SUM(J488:P488)</f>
        <v>4000</v>
      </c>
      <c r="J488" s="141" t="n">
        <v>4600</v>
      </c>
      <c r="K488" s="74" t="n">
        <v>-600</v>
      </c>
      <c r="L488" s="74"/>
      <c r="M488" s="74"/>
      <c r="N488" s="74"/>
      <c r="O488" s="141"/>
      <c r="P488" s="142"/>
      <c r="Q488" s="4"/>
    </row>
    <row r="489" customFormat="false" ht="17.6" hidden="false" customHeight="false" outlineLevel="0" collapsed="false">
      <c r="B489" s="86"/>
      <c r="C489" s="30" t="s">
        <v>165</v>
      </c>
      <c r="D489" s="30" t="n">
        <v>925</v>
      </c>
      <c r="E489" s="138" t="s">
        <v>56</v>
      </c>
      <c r="F489" s="138" t="s">
        <v>37</v>
      </c>
      <c r="G489" s="79" t="n">
        <v>5800000000</v>
      </c>
      <c r="H489" s="83"/>
      <c r="I489" s="141" t="n">
        <f aca="false">SUM(J489:P489)</f>
        <v>9943100</v>
      </c>
      <c r="J489" s="141" t="n">
        <f aca="false">J494+J490</f>
        <v>7961600</v>
      </c>
      <c r="K489" s="74" t="n">
        <f aca="false">K494+K490</f>
        <v>-1566600</v>
      </c>
      <c r="L489" s="74" t="n">
        <f aca="false">L494+L490</f>
        <v>0</v>
      </c>
      <c r="M489" s="74" t="n">
        <f aca="false">M494+M490</f>
        <v>0</v>
      </c>
      <c r="N489" s="74" t="n">
        <f aca="false">N494+N490</f>
        <v>0</v>
      </c>
      <c r="O489" s="141" t="n">
        <f aca="false">O494+O490</f>
        <v>3548100</v>
      </c>
      <c r="P489" s="142" t="n">
        <f aca="false">P494+P490</f>
        <v>0</v>
      </c>
    </row>
    <row r="490" customFormat="false" ht="17.6" hidden="false" customHeight="false" outlineLevel="0" collapsed="false">
      <c r="B490" s="86"/>
      <c r="C490" s="30" t="s">
        <v>166</v>
      </c>
      <c r="D490" s="30" t="n">
        <v>925</v>
      </c>
      <c r="E490" s="138" t="s">
        <v>56</v>
      </c>
      <c r="F490" s="138" t="s">
        <v>37</v>
      </c>
      <c r="G490" s="79" t="n">
        <v>5810000000</v>
      </c>
      <c r="H490" s="83"/>
      <c r="I490" s="141" t="n">
        <f aca="false">SUM(J490:P490)</f>
        <v>2577900</v>
      </c>
      <c r="J490" s="141" t="n">
        <f aca="false">J491</f>
        <v>2499800</v>
      </c>
      <c r="K490" s="74" t="n">
        <f aca="false">K491</f>
        <v>-2499800</v>
      </c>
      <c r="L490" s="74" t="n">
        <f aca="false">L491</f>
        <v>0</v>
      </c>
      <c r="M490" s="74" t="n">
        <f aca="false">M491</f>
        <v>0</v>
      </c>
      <c r="N490" s="74" t="n">
        <f aca="false">N491</f>
        <v>0</v>
      </c>
      <c r="O490" s="74" t="n">
        <f aca="false">O491</f>
        <v>2577900</v>
      </c>
      <c r="P490" s="142" t="n">
        <f aca="false">P491</f>
        <v>0</v>
      </c>
    </row>
    <row r="491" customFormat="false" ht="17.6" hidden="false" customHeight="false" outlineLevel="0" collapsed="false">
      <c r="B491" s="86"/>
      <c r="C491" s="30" t="s">
        <v>192</v>
      </c>
      <c r="D491" s="30" t="n">
        <v>925</v>
      </c>
      <c r="E491" s="138" t="s">
        <v>56</v>
      </c>
      <c r="F491" s="138" t="s">
        <v>37</v>
      </c>
      <c r="G491" s="79" t="s">
        <v>193</v>
      </c>
      <c r="H491" s="83"/>
      <c r="I491" s="141" t="n">
        <f aca="false">SUM(J491:P491)</f>
        <v>2577900</v>
      </c>
      <c r="J491" s="141" t="n">
        <f aca="false">J492</f>
        <v>2499800</v>
      </c>
      <c r="K491" s="74" t="n">
        <f aca="false">K492</f>
        <v>-2499800</v>
      </c>
      <c r="L491" s="74" t="n">
        <f aca="false">L492</f>
        <v>0</v>
      </c>
      <c r="M491" s="74" t="n">
        <f aca="false">M492</f>
        <v>0</v>
      </c>
      <c r="N491" s="74" t="n">
        <f aca="false">N492</f>
        <v>0</v>
      </c>
      <c r="O491" s="74" t="n">
        <f aca="false">O492</f>
        <v>2577900</v>
      </c>
      <c r="P491" s="142" t="n">
        <f aca="false">P492</f>
        <v>0</v>
      </c>
    </row>
    <row r="492" customFormat="false" ht="126.85" hidden="false" customHeight="false" outlineLevel="0" collapsed="false">
      <c r="B492" s="86"/>
      <c r="C492" s="30" t="s">
        <v>194</v>
      </c>
      <c r="D492" s="30" t="n">
        <v>925</v>
      </c>
      <c r="E492" s="138" t="s">
        <v>56</v>
      </c>
      <c r="F492" s="138" t="s">
        <v>37</v>
      </c>
      <c r="G492" s="79" t="s">
        <v>195</v>
      </c>
      <c r="H492" s="83"/>
      <c r="I492" s="141" t="n">
        <f aca="false">SUM(J492:P492)</f>
        <v>2577900</v>
      </c>
      <c r="J492" s="141" t="n">
        <f aca="false">J493</f>
        <v>2499800</v>
      </c>
      <c r="K492" s="74" t="n">
        <f aca="false">K493</f>
        <v>-2499800</v>
      </c>
      <c r="L492" s="74" t="n">
        <f aca="false">L493</f>
        <v>0</v>
      </c>
      <c r="M492" s="74" t="n">
        <f aca="false">M493</f>
        <v>0</v>
      </c>
      <c r="N492" s="74" t="n">
        <f aca="false">N493</f>
        <v>0</v>
      </c>
      <c r="O492" s="74" t="n">
        <f aca="false">O493</f>
        <v>2577900</v>
      </c>
      <c r="P492" s="142" t="n">
        <f aca="false">P493</f>
        <v>0</v>
      </c>
    </row>
    <row r="493" customFormat="false" ht="32.8" hidden="false" customHeight="false" outlineLevel="0" collapsed="false">
      <c r="B493" s="86"/>
      <c r="C493" s="30" t="s">
        <v>146</v>
      </c>
      <c r="D493" s="30" t="n">
        <v>925</v>
      </c>
      <c r="E493" s="138" t="s">
        <v>56</v>
      </c>
      <c r="F493" s="138" t="s">
        <v>37</v>
      </c>
      <c r="G493" s="79" t="s">
        <v>195</v>
      </c>
      <c r="H493" s="83" t="n">
        <v>600</v>
      </c>
      <c r="I493" s="141" t="n">
        <f aca="false">SUM(J493:P493)</f>
        <v>2577900</v>
      </c>
      <c r="J493" s="141" t="n">
        <v>2499800</v>
      </c>
      <c r="K493" s="74" t="n">
        <v>-2499800</v>
      </c>
      <c r="L493" s="74"/>
      <c r="M493" s="74"/>
      <c r="N493" s="74"/>
      <c r="O493" s="74" t="n">
        <v>2577900</v>
      </c>
      <c r="P493" s="142"/>
    </row>
    <row r="494" customFormat="false" ht="17.6" hidden="false" customHeight="false" outlineLevel="0" collapsed="false">
      <c r="B494" s="86"/>
      <c r="C494" s="30" t="s">
        <v>204</v>
      </c>
      <c r="D494" s="30" t="n">
        <v>925</v>
      </c>
      <c r="E494" s="138" t="s">
        <v>56</v>
      </c>
      <c r="F494" s="138" t="s">
        <v>37</v>
      </c>
      <c r="G494" s="79" t="n">
        <v>5830000000</v>
      </c>
      <c r="H494" s="83"/>
      <c r="I494" s="141" t="n">
        <f aca="false">SUM(J494:P494)</f>
        <v>7365200</v>
      </c>
      <c r="J494" s="141" t="n">
        <f aca="false">J495+J499</f>
        <v>5461800</v>
      </c>
      <c r="K494" s="74" t="n">
        <f aca="false">K495+K499+K497</f>
        <v>933200</v>
      </c>
      <c r="L494" s="74" t="n">
        <f aca="false">L495+L499+L497</f>
        <v>0</v>
      </c>
      <c r="M494" s="74" t="n">
        <f aca="false">M495+M499+M497</f>
        <v>0</v>
      </c>
      <c r="N494" s="74" t="n">
        <f aca="false">N495+N499+N497</f>
        <v>0</v>
      </c>
      <c r="O494" s="141" t="n">
        <f aca="false">O495+O499+O497</f>
        <v>970200</v>
      </c>
      <c r="P494" s="142" t="n">
        <f aca="false">P495+P499+P497</f>
        <v>0</v>
      </c>
    </row>
    <row r="495" customFormat="false" ht="32.8" hidden="false" customHeight="false" outlineLevel="0" collapsed="false">
      <c r="B495" s="86"/>
      <c r="C495" s="30" t="s">
        <v>130</v>
      </c>
      <c r="D495" s="30" t="n">
        <v>925</v>
      </c>
      <c r="E495" s="138" t="s">
        <v>56</v>
      </c>
      <c r="F495" s="138" t="s">
        <v>37</v>
      </c>
      <c r="G495" s="79" t="n">
        <v>5830000590</v>
      </c>
      <c r="H495" s="83"/>
      <c r="I495" s="141" t="n">
        <f aca="false">SUM(J495:P495)</f>
        <v>6965200</v>
      </c>
      <c r="J495" s="141" t="n">
        <f aca="false">J496</f>
        <v>4633800</v>
      </c>
      <c r="K495" s="74" t="n">
        <f aca="false">K496</f>
        <v>1761200</v>
      </c>
      <c r="L495" s="74" t="n">
        <f aca="false">L496</f>
        <v>0</v>
      </c>
      <c r="M495" s="74" t="n">
        <f aca="false">M496</f>
        <v>0</v>
      </c>
      <c r="N495" s="74" t="n">
        <f aca="false">N496</f>
        <v>0</v>
      </c>
      <c r="O495" s="141" t="n">
        <f aca="false">O496</f>
        <v>570200</v>
      </c>
      <c r="P495" s="142" t="n">
        <f aca="false">P496</f>
        <v>0</v>
      </c>
    </row>
    <row r="496" customFormat="false" ht="32.8" hidden="false" customHeight="false" outlineLevel="0" collapsed="false">
      <c r="B496" s="86"/>
      <c r="C496" s="30" t="s">
        <v>146</v>
      </c>
      <c r="D496" s="30" t="n">
        <v>925</v>
      </c>
      <c r="E496" s="138" t="s">
        <v>56</v>
      </c>
      <c r="F496" s="138" t="s">
        <v>37</v>
      </c>
      <c r="G496" s="79" t="n">
        <v>5830000590</v>
      </c>
      <c r="H496" s="83" t="n">
        <v>600</v>
      </c>
      <c r="I496" s="141" t="n">
        <f aca="false">SUM(J496:P496)</f>
        <v>6965200</v>
      </c>
      <c r="J496" s="141" t="n">
        <v>4633800</v>
      </c>
      <c r="K496" s="74" t="n">
        <v>1761200</v>
      </c>
      <c r="L496" s="74"/>
      <c r="M496" s="74"/>
      <c r="N496" s="74"/>
      <c r="O496" s="141" t="n">
        <v>570200</v>
      </c>
      <c r="P496" s="142"/>
    </row>
    <row r="497" s="159" customFormat="true" ht="48.5" hidden="true" customHeight="false" outlineLevel="0" collapsed="false">
      <c r="A497" s="147"/>
      <c r="B497" s="148"/>
      <c r="C497" s="149" t="s">
        <v>206</v>
      </c>
      <c r="D497" s="149" t="n">
        <v>925</v>
      </c>
      <c r="E497" s="151" t="s">
        <v>56</v>
      </c>
      <c r="F497" s="151" t="s">
        <v>37</v>
      </c>
      <c r="G497" s="152" t="s">
        <v>207</v>
      </c>
      <c r="H497" s="162"/>
      <c r="I497" s="154" t="n">
        <f aca="false">SUM(J497:P497)</f>
        <v>0</v>
      </c>
      <c r="J497" s="154"/>
      <c r="K497" s="155" t="n">
        <f aca="false">K498</f>
        <v>0</v>
      </c>
      <c r="L497" s="155" t="n">
        <f aca="false">L498</f>
        <v>0</v>
      </c>
      <c r="M497" s="155" t="n">
        <f aca="false">M498</f>
        <v>0</v>
      </c>
      <c r="N497" s="155" t="n">
        <f aca="false">N498</f>
        <v>0</v>
      </c>
      <c r="O497" s="155"/>
      <c r="P497" s="156" t="n">
        <f aca="false">P498</f>
        <v>0</v>
      </c>
      <c r="Q497" s="157"/>
      <c r="R497" s="157"/>
      <c r="S497" s="157"/>
      <c r="T497" s="157"/>
      <c r="U497" s="157"/>
      <c r="V497" s="157"/>
      <c r="W497" s="157"/>
      <c r="X497" s="157"/>
      <c r="Y497" s="157"/>
      <c r="Z497" s="157"/>
      <c r="AA497" s="157"/>
      <c r="AB497" s="157"/>
      <c r="AC497" s="157"/>
      <c r="AD497" s="157"/>
      <c r="AE497" s="157"/>
      <c r="AF497" s="157"/>
      <c r="AG497" s="157"/>
      <c r="AH497" s="157"/>
      <c r="AI497" s="157"/>
      <c r="AJ497" s="157"/>
      <c r="AK497" s="157"/>
      <c r="AL497" s="157"/>
      <c r="AM497" s="157"/>
      <c r="AN497" s="157"/>
      <c r="AO497" s="157"/>
      <c r="AP497" s="157"/>
      <c r="AQ497" s="157"/>
      <c r="AR497" s="157"/>
      <c r="AS497" s="157"/>
      <c r="AT497" s="157"/>
      <c r="AU497" s="157"/>
      <c r="AV497" s="157"/>
      <c r="AW497" s="157"/>
      <c r="AX497" s="157"/>
      <c r="AY497" s="157"/>
      <c r="AZ497" s="157"/>
      <c r="BA497" s="157"/>
      <c r="BB497" s="157"/>
      <c r="BC497" s="157"/>
      <c r="BD497" s="157"/>
      <c r="BE497" s="157"/>
      <c r="BF497" s="157"/>
      <c r="BG497" s="157"/>
      <c r="BH497" s="157"/>
      <c r="BI497" s="157"/>
      <c r="BJ497" s="157"/>
      <c r="BK497" s="157"/>
      <c r="BL497" s="157"/>
      <c r="BM497" s="157"/>
      <c r="BN497" s="157"/>
      <c r="BO497" s="157"/>
      <c r="BP497" s="157"/>
      <c r="BQ497" s="157"/>
      <c r="BR497" s="157"/>
      <c r="BS497" s="157"/>
      <c r="BT497" s="157"/>
      <c r="BU497" s="157"/>
      <c r="BV497" s="157"/>
      <c r="BW497" s="157"/>
      <c r="BX497" s="157"/>
      <c r="BY497" s="157"/>
      <c r="BZ497" s="157"/>
      <c r="CA497" s="157"/>
      <c r="CB497" s="157"/>
      <c r="CC497" s="157"/>
      <c r="CD497" s="157"/>
      <c r="CE497" s="157"/>
      <c r="CF497" s="157"/>
      <c r="CG497" s="157"/>
      <c r="CH497" s="157"/>
      <c r="CI497" s="157"/>
      <c r="CJ497" s="157"/>
      <c r="CK497" s="157"/>
      <c r="CL497" s="157"/>
      <c r="CM497" s="157"/>
      <c r="CN497" s="157"/>
      <c r="CO497" s="157"/>
      <c r="CP497" s="157"/>
      <c r="CQ497" s="157"/>
      <c r="CR497" s="157"/>
      <c r="CS497" s="157"/>
      <c r="CT497" s="157"/>
      <c r="CU497" s="157"/>
      <c r="CV497" s="157"/>
      <c r="CW497" s="157"/>
      <c r="CX497" s="157"/>
      <c r="CY497" s="157"/>
      <c r="CZ497" s="157"/>
      <c r="DA497" s="157"/>
      <c r="DB497" s="157"/>
      <c r="DC497" s="157"/>
      <c r="DD497" s="157"/>
      <c r="DE497" s="157"/>
      <c r="DF497" s="157"/>
      <c r="DG497" s="157"/>
      <c r="DH497" s="157"/>
      <c r="DI497" s="157"/>
      <c r="DJ497" s="157"/>
      <c r="DK497" s="157"/>
      <c r="DL497" s="157"/>
      <c r="DM497" s="157"/>
      <c r="DN497" s="157"/>
      <c r="DO497" s="157"/>
      <c r="DP497" s="157"/>
      <c r="DQ497" s="157"/>
      <c r="DR497" s="157"/>
      <c r="DS497" s="157"/>
      <c r="DT497" s="157"/>
      <c r="DU497" s="157"/>
      <c r="DV497" s="157"/>
      <c r="DW497" s="157"/>
      <c r="DX497" s="157"/>
      <c r="DY497" s="157"/>
      <c r="DZ497" s="157"/>
      <c r="EA497" s="157"/>
      <c r="EB497" s="157"/>
      <c r="EC497" s="157"/>
      <c r="ED497" s="157"/>
      <c r="EE497" s="157"/>
      <c r="EF497" s="157"/>
      <c r="EG497" s="157"/>
      <c r="EH497" s="157"/>
      <c r="EI497" s="157"/>
      <c r="EJ497" s="157"/>
      <c r="EK497" s="157"/>
      <c r="EL497" s="157"/>
      <c r="EM497" s="157"/>
      <c r="EN497" s="157"/>
      <c r="EO497" s="157"/>
      <c r="EP497" s="157"/>
      <c r="EQ497" s="157"/>
      <c r="ER497" s="157"/>
      <c r="ES497" s="157"/>
      <c r="ET497" s="157"/>
      <c r="EU497" s="157"/>
      <c r="EV497" s="157"/>
      <c r="EW497" s="157"/>
      <c r="EX497" s="157"/>
      <c r="EY497" s="157"/>
      <c r="EZ497" s="157"/>
      <c r="FA497" s="157"/>
      <c r="FB497" s="157"/>
      <c r="FC497" s="157"/>
      <c r="FD497" s="157"/>
      <c r="FE497" s="157"/>
      <c r="FF497" s="157"/>
      <c r="FG497" s="157"/>
      <c r="FH497" s="157"/>
      <c r="FI497" s="157"/>
      <c r="FJ497" s="157"/>
      <c r="FK497" s="157"/>
      <c r="FL497" s="157"/>
      <c r="FM497" s="157"/>
      <c r="FN497" s="157"/>
      <c r="FO497" s="157"/>
      <c r="FP497" s="157"/>
      <c r="FQ497" s="157"/>
      <c r="FR497" s="157"/>
      <c r="FS497" s="157"/>
      <c r="FT497" s="157"/>
      <c r="FU497" s="157"/>
      <c r="FV497" s="157"/>
      <c r="FW497" s="157"/>
      <c r="FX497" s="157"/>
      <c r="FY497" s="157"/>
      <c r="FZ497" s="157"/>
      <c r="GA497" s="157"/>
      <c r="GB497" s="157"/>
      <c r="GC497" s="157"/>
      <c r="GD497" s="157"/>
      <c r="GE497" s="157"/>
      <c r="GF497" s="157"/>
      <c r="GG497" s="157"/>
      <c r="GH497" s="157"/>
      <c r="GI497" s="157"/>
      <c r="GJ497" s="157"/>
      <c r="GK497" s="157"/>
      <c r="GL497" s="157"/>
      <c r="GM497" s="157"/>
      <c r="GN497" s="157"/>
      <c r="GO497" s="157"/>
      <c r="GP497" s="157"/>
      <c r="GQ497" s="157"/>
      <c r="GR497" s="157"/>
      <c r="GS497" s="157"/>
      <c r="GT497" s="157"/>
      <c r="GU497" s="157"/>
      <c r="GV497" s="157"/>
      <c r="GW497" s="157"/>
      <c r="GX497" s="157"/>
      <c r="GY497" s="157"/>
      <c r="GZ497" s="157"/>
      <c r="HA497" s="157"/>
      <c r="HB497" s="157"/>
      <c r="HC497" s="157"/>
      <c r="HD497" s="157"/>
      <c r="HE497" s="157"/>
      <c r="HF497" s="157"/>
      <c r="HG497" s="157"/>
      <c r="HH497" s="157"/>
      <c r="HI497" s="157"/>
      <c r="HJ497" s="157"/>
      <c r="HK497" s="157"/>
      <c r="HL497" s="157"/>
      <c r="HM497" s="157"/>
      <c r="HN497" s="157"/>
      <c r="HO497" s="157"/>
      <c r="HP497" s="157"/>
      <c r="HQ497" s="157"/>
      <c r="HR497" s="157"/>
      <c r="HS497" s="157"/>
      <c r="HT497" s="157"/>
      <c r="HU497" s="157"/>
      <c r="HV497" s="157"/>
      <c r="HW497" s="157"/>
      <c r="HX497" s="157"/>
      <c r="HY497" s="157"/>
      <c r="HZ497" s="157"/>
      <c r="IA497" s="157"/>
      <c r="IB497" s="157"/>
      <c r="IC497" s="157"/>
      <c r="ID497" s="158"/>
      <c r="IE497" s="158"/>
      <c r="IF497" s="158"/>
      <c r="IG497" s="158"/>
      <c r="IH497" s="158"/>
      <c r="II497" s="158"/>
      <c r="IJ497" s="158"/>
      <c r="IK497" s="158"/>
      <c r="IL497" s="158"/>
      <c r="IM497" s="158"/>
      <c r="IN497" s="158"/>
      <c r="IO497" s="158"/>
      <c r="IP497" s="158"/>
      <c r="IQ497" s="158"/>
      <c r="IR497" s="158"/>
      <c r="IS497" s="158"/>
      <c r="IT497" s="158"/>
      <c r="IU497" s="158"/>
      <c r="IV497" s="158"/>
      <c r="IW497" s="158"/>
      <c r="IX497" s="158"/>
      <c r="IY497" s="158"/>
      <c r="IZ497" s="158"/>
      <c r="JA497" s="158"/>
      <c r="JB497" s="158"/>
      <c r="JC497" s="158"/>
      <c r="JD497" s="158"/>
      <c r="JE497" s="158"/>
      <c r="JF497" s="158"/>
      <c r="JG497" s="158"/>
      <c r="JH497" s="158"/>
      <c r="JI497" s="158"/>
      <c r="JJ497" s="158"/>
      <c r="JK497" s="158"/>
      <c r="JL497" s="158"/>
      <c r="JM497" s="158"/>
      <c r="JN497" s="158"/>
      <c r="JO497" s="158"/>
      <c r="JP497" s="158"/>
      <c r="JQ497" s="158"/>
      <c r="JR497" s="158"/>
      <c r="JS497" s="158"/>
      <c r="JT497" s="158"/>
      <c r="JU497" s="158"/>
      <c r="JV497" s="158"/>
      <c r="JW497" s="158"/>
      <c r="JX497" s="158"/>
      <c r="JY497" s="158"/>
      <c r="JZ497" s="158"/>
      <c r="KA497" s="158"/>
      <c r="KB497" s="158"/>
      <c r="KC497" s="158"/>
      <c r="KD497" s="158"/>
      <c r="KE497" s="158"/>
      <c r="KF497" s="158"/>
      <c r="KG497" s="158"/>
      <c r="KH497" s="158"/>
      <c r="KI497" s="158"/>
      <c r="KJ497" s="158"/>
      <c r="KK497" s="158"/>
      <c r="KL497" s="158"/>
      <c r="KM497" s="158"/>
      <c r="KN497" s="158"/>
      <c r="KO497" s="158"/>
      <c r="KP497" s="158"/>
      <c r="KQ497" s="158"/>
      <c r="KR497" s="158"/>
      <c r="KS497" s="158"/>
      <c r="KT497" s="158"/>
      <c r="KU497" s="158"/>
      <c r="KV497" s="158"/>
      <c r="KW497" s="158"/>
      <c r="KX497" s="158"/>
      <c r="KY497" s="158"/>
      <c r="KZ497" s="158"/>
      <c r="LA497" s="158"/>
      <c r="LB497" s="158"/>
      <c r="LC497" s="158"/>
      <c r="LD497" s="158"/>
      <c r="LE497" s="158"/>
      <c r="LF497" s="158"/>
      <c r="LG497" s="158"/>
      <c r="LH497" s="158"/>
      <c r="LI497" s="158"/>
      <c r="LJ497" s="158"/>
      <c r="LK497" s="158"/>
      <c r="LL497" s="158"/>
      <c r="LM497" s="158"/>
      <c r="LN497" s="158"/>
      <c r="LO497" s="158"/>
      <c r="LP497" s="158"/>
      <c r="LQ497" s="158"/>
      <c r="LR497" s="158"/>
      <c r="LS497" s="158"/>
      <c r="LT497" s="158"/>
      <c r="LU497" s="158"/>
      <c r="LV497" s="158"/>
      <c r="LW497" s="158"/>
      <c r="LX497" s="158"/>
      <c r="LY497" s="158"/>
      <c r="LZ497" s="158"/>
      <c r="MA497" s="158"/>
      <c r="MB497" s="158"/>
      <c r="MC497" s="158"/>
      <c r="MD497" s="158"/>
      <c r="ME497" s="158"/>
      <c r="MF497" s="158"/>
      <c r="MG497" s="158"/>
      <c r="MH497" s="158"/>
      <c r="MI497" s="158"/>
      <c r="MJ497" s="158"/>
      <c r="MK497" s="158"/>
      <c r="ML497" s="158"/>
      <c r="MM497" s="158"/>
      <c r="MN497" s="158"/>
      <c r="MO497" s="158"/>
      <c r="MP497" s="158"/>
      <c r="MQ497" s="158"/>
      <c r="MR497" s="158"/>
      <c r="MS497" s="158"/>
      <c r="MT497" s="158"/>
      <c r="MU497" s="158"/>
      <c r="MV497" s="158"/>
      <c r="MW497" s="158"/>
      <c r="MX497" s="158"/>
      <c r="MY497" s="158"/>
      <c r="MZ497" s="158"/>
      <c r="NA497" s="158"/>
      <c r="NB497" s="158"/>
      <c r="NC497" s="158"/>
      <c r="ND497" s="158"/>
      <c r="NE497" s="158"/>
      <c r="NF497" s="158"/>
      <c r="NG497" s="158"/>
      <c r="NH497" s="158"/>
      <c r="NI497" s="158"/>
      <c r="NJ497" s="158"/>
      <c r="NK497" s="158"/>
      <c r="NL497" s="158"/>
      <c r="NM497" s="158"/>
      <c r="NN497" s="158"/>
      <c r="NO497" s="158"/>
      <c r="NP497" s="158"/>
      <c r="NQ497" s="158"/>
      <c r="NR497" s="158"/>
      <c r="NS497" s="158"/>
      <c r="NT497" s="158"/>
      <c r="NU497" s="158"/>
      <c r="NV497" s="158"/>
      <c r="NW497" s="158"/>
      <c r="NX497" s="158"/>
      <c r="NY497" s="158"/>
      <c r="NZ497" s="158"/>
      <c r="OA497" s="158"/>
      <c r="OB497" s="158"/>
      <c r="OC497" s="158"/>
      <c r="OD497" s="158"/>
      <c r="OE497" s="158"/>
      <c r="OF497" s="158"/>
      <c r="OG497" s="158"/>
      <c r="OH497" s="158"/>
      <c r="OI497" s="158"/>
      <c r="OJ497" s="158"/>
      <c r="OK497" s="158"/>
      <c r="OL497" s="158"/>
      <c r="OM497" s="158"/>
      <c r="ON497" s="158"/>
      <c r="OO497" s="158"/>
      <c r="OP497" s="158"/>
      <c r="OQ497" s="158"/>
      <c r="OR497" s="158"/>
      <c r="OS497" s="158"/>
      <c r="OT497" s="158"/>
      <c r="OU497" s="158"/>
      <c r="OV497" s="158"/>
      <c r="OW497" s="158"/>
      <c r="OX497" s="158"/>
      <c r="OY497" s="158"/>
      <c r="OZ497" s="158"/>
      <c r="PA497" s="158"/>
      <c r="PB497" s="158"/>
      <c r="PC497" s="158"/>
      <c r="PD497" s="158"/>
      <c r="PE497" s="158"/>
      <c r="PF497" s="158"/>
      <c r="PG497" s="158"/>
      <c r="PH497" s="158"/>
      <c r="PI497" s="158"/>
      <c r="PJ497" s="158"/>
      <c r="PK497" s="158"/>
      <c r="PL497" s="158"/>
      <c r="PM497" s="158"/>
      <c r="PN497" s="158"/>
      <c r="PO497" s="158"/>
      <c r="PP497" s="158"/>
      <c r="PQ497" s="158"/>
      <c r="PR497" s="158"/>
      <c r="PS497" s="158"/>
      <c r="PT497" s="158"/>
      <c r="PU497" s="158"/>
      <c r="PV497" s="158"/>
      <c r="PW497" s="158"/>
      <c r="PX497" s="158"/>
      <c r="PY497" s="158"/>
      <c r="PZ497" s="158"/>
      <c r="QA497" s="158"/>
      <c r="QB497" s="158"/>
      <c r="QC497" s="158"/>
      <c r="QD497" s="158"/>
      <c r="QE497" s="158"/>
      <c r="QF497" s="158"/>
      <c r="QG497" s="158"/>
      <c r="QH497" s="158"/>
      <c r="QI497" s="158"/>
      <c r="QJ497" s="158"/>
      <c r="QK497" s="158"/>
      <c r="QL497" s="158"/>
      <c r="QM497" s="158"/>
      <c r="QN497" s="158"/>
      <c r="QO497" s="158"/>
      <c r="QP497" s="158"/>
      <c r="QQ497" s="158"/>
      <c r="QR497" s="158"/>
      <c r="QS497" s="158"/>
      <c r="QT497" s="158"/>
      <c r="QU497" s="158"/>
      <c r="QV497" s="158"/>
      <c r="QW497" s="158"/>
      <c r="QX497" s="158"/>
      <c r="QY497" s="158"/>
      <c r="QZ497" s="158"/>
      <c r="RA497" s="158"/>
      <c r="RB497" s="158"/>
      <c r="RC497" s="158"/>
      <c r="RD497" s="158"/>
      <c r="RE497" s="158"/>
      <c r="RF497" s="158"/>
      <c r="RG497" s="158"/>
      <c r="RH497" s="158"/>
      <c r="RI497" s="158"/>
      <c r="RJ497" s="158"/>
      <c r="RK497" s="158"/>
      <c r="RL497" s="158"/>
      <c r="RM497" s="158"/>
      <c r="RN497" s="158"/>
      <c r="RO497" s="158"/>
      <c r="RP497" s="158"/>
      <c r="RQ497" s="158"/>
      <c r="RR497" s="158"/>
      <c r="RS497" s="158"/>
      <c r="RT497" s="158"/>
      <c r="RU497" s="158"/>
      <c r="RV497" s="158"/>
      <c r="RW497" s="158"/>
      <c r="RX497" s="158"/>
      <c r="RY497" s="158"/>
      <c r="RZ497" s="158"/>
      <c r="SA497" s="158"/>
      <c r="SB497" s="158"/>
      <c r="SC497" s="158"/>
      <c r="SD497" s="158"/>
      <c r="SE497" s="158"/>
      <c r="SF497" s="158"/>
      <c r="SG497" s="158"/>
      <c r="SH497" s="158"/>
      <c r="SI497" s="158"/>
      <c r="SJ497" s="158"/>
      <c r="SK497" s="158"/>
      <c r="SL497" s="158"/>
      <c r="SM497" s="158"/>
      <c r="SN497" s="158"/>
      <c r="SO497" s="158"/>
      <c r="SP497" s="158"/>
      <c r="SQ497" s="158"/>
      <c r="SR497" s="158"/>
      <c r="SS497" s="158"/>
      <c r="ST497" s="158"/>
      <c r="SU497" s="158"/>
      <c r="SV497" s="158"/>
      <c r="SW497" s="158"/>
      <c r="SX497" s="158"/>
      <c r="SY497" s="158"/>
      <c r="SZ497" s="158"/>
      <c r="TA497" s="158"/>
      <c r="TB497" s="158"/>
      <c r="TC497" s="158"/>
      <c r="TD497" s="158"/>
      <c r="TE497" s="158"/>
      <c r="TF497" s="158"/>
      <c r="TG497" s="158"/>
      <c r="TH497" s="158"/>
      <c r="TI497" s="158"/>
      <c r="TJ497" s="158"/>
      <c r="TK497" s="158"/>
      <c r="TL497" s="158"/>
      <c r="TM497" s="158"/>
      <c r="TN497" s="158"/>
      <c r="TO497" s="158"/>
      <c r="TP497" s="158"/>
      <c r="TQ497" s="158"/>
      <c r="TR497" s="158"/>
      <c r="TS497" s="158"/>
      <c r="TT497" s="158"/>
      <c r="TU497" s="158"/>
      <c r="TV497" s="158"/>
      <c r="TW497" s="158"/>
      <c r="TX497" s="158"/>
      <c r="TY497" s="158"/>
      <c r="TZ497" s="158"/>
      <c r="UA497" s="158"/>
      <c r="UB497" s="158"/>
      <c r="UC497" s="158"/>
      <c r="UD497" s="158"/>
      <c r="UE497" s="158"/>
      <c r="UF497" s="158"/>
      <c r="UG497" s="158"/>
      <c r="UH497" s="158"/>
      <c r="UI497" s="158"/>
      <c r="UJ497" s="158"/>
      <c r="UK497" s="158"/>
      <c r="UL497" s="158"/>
      <c r="UM497" s="158"/>
      <c r="UN497" s="158"/>
      <c r="UO497" s="158"/>
      <c r="UP497" s="158"/>
      <c r="UQ497" s="158"/>
      <c r="UR497" s="158"/>
      <c r="US497" s="158"/>
      <c r="UT497" s="158"/>
      <c r="UU497" s="158"/>
      <c r="UV497" s="158"/>
      <c r="UW497" s="158"/>
      <c r="UX497" s="158"/>
      <c r="UY497" s="158"/>
      <c r="UZ497" s="158"/>
      <c r="VA497" s="158"/>
      <c r="VB497" s="158"/>
      <c r="VC497" s="158"/>
      <c r="VD497" s="158"/>
      <c r="VE497" s="158"/>
      <c r="VF497" s="158"/>
      <c r="VG497" s="158"/>
      <c r="VH497" s="158"/>
      <c r="VI497" s="158"/>
      <c r="VJ497" s="158"/>
      <c r="VK497" s="158"/>
      <c r="VL497" s="158"/>
      <c r="VM497" s="158"/>
      <c r="VN497" s="158"/>
      <c r="VO497" s="158"/>
      <c r="VP497" s="158"/>
      <c r="VQ497" s="158"/>
      <c r="VR497" s="158"/>
      <c r="VS497" s="158"/>
      <c r="VT497" s="158"/>
      <c r="VU497" s="158"/>
      <c r="VV497" s="158"/>
      <c r="VW497" s="158"/>
      <c r="VX497" s="158"/>
      <c r="VY497" s="158"/>
      <c r="VZ497" s="158"/>
      <c r="WA497" s="158"/>
      <c r="WB497" s="158"/>
      <c r="WC497" s="158"/>
      <c r="WD497" s="158"/>
      <c r="WE497" s="158"/>
      <c r="WF497" s="158"/>
      <c r="WG497" s="158"/>
      <c r="WH497" s="158"/>
      <c r="WI497" s="158"/>
      <c r="WJ497" s="158"/>
      <c r="WK497" s="158"/>
      <c r="WL497" s="158"/>
      <c r="WM497" s="158"/>
      <c r="WN497" s="158"/>
      <c r="WO497" s="158"/>
      <c r="WP497" s="158"/>
      <c r="WQ497" s="158"/>
      <c r="WR497" s="158"/>
      <c r="WS497" s="158"/>
      <c r="WT497" s="158"/>
      <c r="WU497" s="158"/>
      <c r="WV497" s="158"/>
      <c r="WW497" s="158"/>
      <c r="WX497" s="158"/>
      <c r="WY497" s="158"/>
      <c r="WZ497" s="158"/>
      <c r="XA497" s="158"/>
      <c r="XB497" s="158"/>
      <c r="XC497" s="158"/>
      <c r="XD497" s="158"/>
      <c r="XE497" s="158"/>
      <c r="XF497" s="158"/>
      <c r="XG497" s="158"/>
      <c r="XH497" s="158"/>
      <c r="XI497" s="158"/>
      <c r="XJ497" s="158"/>
      <c r="XK497" s="158"/>
      <c r="XL497" s="158"/>
      <c r="XM497" s="158"/>
      <c r="XN497" s="158"/>
      <c r="XO497" s="158"/>
      <c r="XP497" s="158"/>
      <c r="XQ497" s="158"/>
      <c r="XR497" s="158"/>
      <c r="XS497" s="158"/>
      <c r="XT497" s="158"/>
      <c r="XU497" s="158"/>
      <c r="XV497" s="158"/>
      <c r="XW497" s="158"/>
      <c r="XX497" s="158"/>
      <c r="XY497" s="158"/>
      <c r="XZ497" s="158"/>
      <c r="YA497" s="158"/>
      <c r="YB497" s="158"/>
      <c r="YC497" s="158"/>
      <c r="YD497" s="158"/>
      <c r="YE497" s="158"/>
      <c r="YF497" s="158"/>
      <c r="YG497" s="158"/>
      <c r="YH497" s="158"/>
      <c r="YI497" s="158"/>
      <c r="YJ497" s="158"/>
      <c r="YK497" s="158"/>
      <c r="YL497" s="158"/>
      <c r="YM497" s="158"/>
      <c r="YN497" s="158"/>
      <c r="YO497" s="158"/>
      <c r="YP497" s="158"/>
      <c r="YQ497" s="158"/>
      <c r="YR497" s="158"/>
      <c r="YS497" s="158"/>
      <c r="YT497" s="158"/>
      <c r="YU497" s="158"/>
      <c r="YV497" s="158"/>
      <c r="YW497" s="158"/>
      <c r="YX497" s="158"/>
      <c r="YY497" s="158"/>
      <c r="YZ497" s="158"/>
      <c r="ZA497" s="158"/>
      <c r="ZB497" s="158"/>
      <c r="ZC497" s="158"/>
      <c r="ZD497" s="158"/>
      <c r="ZE497" s="158"/>
      <c r="ZF497" s="158"/>
      <c r="ZG497" s="158"/>
      <c r="ZH497" s="158"/>
      <c r="ZI497" s="158"/>
      <c r="ZJ497" s="158"/>
      <c r="ZK497" s="158"/>
      <c r="ZL497" s="158"/>
      <c r="ZM497" s="158"/>
      <c r="ZN497" s="158"/>
      <c r="ZO497" s="158"/>
      <c r="ZP497" s="158"/>
      <c r="ZQ497" s="158"/>
      <c r="ZR497" s="158"/>
      <c r="ZS497" s="158"/>
      <c r="ZT497" s="158"/>
      <c r="ZU497" s="158"/>
      <c r="ZV497" s="158"/>
      <c r="ZW497" s="158"/>
      <c r="ZX497" s="158"/>
      <c r="ZY497" s="158"/>
      <c r="ZZ497" s="158"/>
      <c r="AAA497" s="158"/>
      <c r="AAB497" s="158"/>
      <c r="AAC497" s="158"/>
      <c r="AAD497" s="158"/>
      <c r="AAE497" s="158"/>
      <c r="AAF497" s="158"/>
      <c r="AAG497" s="158"/>
      <c r="AAH497" s="158"/>
      <c r="AAI497" s="158"/>
      <c r="AAJ497" s="158"/>
      <c r="AAK497" s="158"/>
      <c r="AAL497" s="158"/>
      <c r="AAM497" s="158"/>
      <c r="AAN497" s="158"/>
      <c r="AAO497" s="158"/>
      <c r="AAP497" s="158"/>
      <c r="AAQ497" s="158"/>
      <c r="AAR497" s="158"/>
      <c r="AAS497" s="158"/>
      <c r="AAT497" s="158"/>
      <c r="AAU497" s="158"/>
      <c r="AAV497" s="158"/>
      <c r="AAW497" s="158"/>
      <c r="AAX497" s="158"/>
      <c r="AAY497" s="158"/>
      <c r="AAZ497" s="158"/>
      <c r="ABA497" s="158"/>
      <c r="ABB497" s="158"/>
      <c r="ABC497" s="158"/>
      <c r="ABD497" s="158"/>
      <c r="ABE497" s="158"/>
      <c r="ABF497" s="158"/>
      <c r="ABG497" s="158"/>
      <c r="ABH497" s="158"/>
      <c r="ABI497" s="158"/>
      <c r="ABJ497" s="158"/>
      <c r="ABK497" s="158"/>
      <c r="ABL497" s="158"/>
      <c r="ABM497" s="158"/>
      <c r="ABN497" s="158"/>
      <c r="ABO497" s="158"/>
      <c r="ABP497" s="158"/>
      <c r="ABQ497" s="158"/>
      <c r="ABR497" s="158"/>
      <c r="ABS497" s="158"/>
      <c r="ABT497" s="158"/>
      <c r="ABU497" s="158"/>
      <c r="ABV497" s="158"/>
      <c r="ABW497" s="158"/>
      <c r="ABX497" s="158"/>
      <c r="ABY497" s="158"/>
      <c r="ABZ497" s="158"/>
      <c r="ACA497" s="158"/>
      <c r="ACB497" s="158"/>
      <c r="ACC497" s="158"/>
      <c r="ACD497" s="158"/>
      <c r="ACE497" s="158"/>
      <c r="ACF497" s="158"/>
      <c r="ACG497" s="158"/>
      <c r="ACH497" s="158"/>
      <c r="ACI497" s="158"/>
      <c r="ACJ497" s="158"/>
      <c r="ACK497" s="158"/>
      <c r="ACL497" s="158"/>
      <c r="ACM497" s="158"/>
      <c r="ACN497" s="158"/>
      <c r="ACO497" s="158"/>
      <c r="ACP497" s="158"/>
      <c r="ACQ497" s="158"/>
      <c r="ACR497" s="158"/>
      <c r="ACS497" s="158"/>
      <c r="ACT497" s="158"/>
      <c r="ACU497" s="158"/>
      <c r="ACV497" s="158"/>
      <c r="ACW497" s="158"/>
      <c r="ACX497" s="158"/>
      <c r="ACY497" s="158"/>
      <c r="ACZ497" s="158"/>
      <c r="ADA497" s="158"/>
      <c r="ADB497" s="158"/>
      <c r="ADC497" s="158"/>
      <c r="ADD497" s="158"/>
      <c r="ADE497" s="158"/>
      <c r="ADF497" s="158"/>
      <c r="ADG497" s="158"/>
      <c r="ADH497" s="158"/>
      <c r="ADI497" s="158"/>
      <c r="ADJ497" s="158"/>
      <c r="ADK497" s="158"/>
      <c r="ADL497" s="158"/>
      <c r="ADM497" s="158"/>
      <c r="ADN497" s="158"/>
      <c r="ADO497" s="158"/>
      <c r="ADP497" s="158"/>
      <c r="ADQ497" s="158"/>
      <c r="ADR497" s="158"/>
      <c r="ADS497" s="158"/>
      <c r="ADT497" s="158"/>
      <c r="ADU497" s="158"/>
      <c r="ADV497" s="158"/>
      <c r="ADW497" s="158"/>
      <c r="ADX497" s="158"/>
      <c r="ADY497" s="158"/>
      <c r="ADZ497" s="158"/>
      <c r="AEA497" s="158"/>
      <c r="AEB497" s="158"/>
      <c r="AEC497" s="158"/>
      <c r="AED497" s="158"/>
      <c r="AEE497" s="158"/>
      <c r="AEF497" s="158"/>
      <c r="AEG497" s="158"/>
      <c r="AEH497" s="158"/>
      <c r="AEI497" s="158"/>
      <c r="AEJ497" s="158"/>
      <c r="AEK497" s="158"/>
      <c r="AEL497" s="158"/>
      <c r="AEM497" s="158"/>
      <c r="AEN497" s="158"/>
      <c r="AEO497" s="158"/>
      <c r="AEP497" s="158"/>
      <c r="AEQ497" s="158"/>
      <c r="AER497" s="158"/>
      <c r="AES497" s="158"/>
      <c r="AET497" s="158"/>
      <c r="AEU497" s="158"/>
      <c r="AEV497" s="158"/>
      <c r="AEW497" s="158"/>
      <c r="AEX497" s="158"/>
      <c r="AEY497" s="158"/>
      <c r="AEZ497" s="158"/>
      <c r="AFA497" s="158"/>
      <c r="AFB497" s="158"/>
      <c r="AFC497" s="158"/>
      <c r="AFD497" s="158"/>
      <c r="AFE497" s="158"/>
      <c r="AFF497" s="158"/>
      <c r="AFG497" s="158"/>
      <c r="AFH497" s="158"/>
      <c r="AFI497" s="158"/>
      <c r="AFJ497" s="158"/>
      <c r="AFK497" s="158"/>
      <c r="AFL497" s="158"/>
      <c r="AFM497" s="158"/>
      <c r="AFN497" s="158"/>
      <c r="AFO497" s="158"/>
      <c r="AFP497" s="158"/>
      <c r="AFQ497" s="158"/>
      <c r="AFR497" s="158"/>
      <c r="AFS497" s="158"/>
      <c r="AFT497" s="158"/>
      <c r="AFU497" s="158"/>
      <c r="AFV497" s="158"/>
      <c r="AFW497" s="158"/>
      <c r="AFX497" s="158"/>
      <c r="AFY497" s="158"/>
      <c r="AFZ497" s="158"/>
      <c r="AGA497" s="158"/>
      <c r="AGB497" s="158"/>
      <c r="AGC497" s="158"/>
      <c r="AGD497" s="158"/>
      <c r="AGE497" s="158"/>
      <c r="AGF497" s="158"/>
      <c r="AGG497" s="158"/>
      <c r="AGH497" s="158"/>
      <c r="AGI497" s="158"/>
      <c r="AGJ497" s="158"/>
      <c r="AGK497" s="158"/>
      <c r="AGL497" s="158"/>
      <c r="AGM497" s="158"/>
      <c r="AGN497" s="158"/>
      <c r="AGO497" s="158"/>
      <c r="AGP497" s="158"/>
      <c r="AGQ497" s="158"/>
      <c r="AGR497" s="158"/>
      <c r="AGS497" s="158"/>
      <c r="AGT497" s="158"/>
      <c r="AGU497" s="158"/>
      <c r="AGV497" s="158"/>
      <c r="AGW497" s="158"/>
      <c r="AGX497" s="158"/>
      <c r="AGY497" s="158"/>
      <c r="AGZ497" s="158"/>
      <c r="AHA497" s="158"/>
      <c r="AHB497" s="158"/>
      <c r="AHC497" s="158"/>
      <c r="AHD497" s="158"/>
      <c r="AHE497" s="158"/>
      <c r="AHF497" s="158"/>
      <c r="AHG497" s="158"/>
      <c r="AHH497" s="158"/>
      <c r="AHI497" s="158"/>
      <c r="AHJ497" s="158"/>
      <c r="AHK497" s="158"/>
      <c r="AHL497" s="158"/>
      <c r="AHM497" s="158"/>
      <c r="AHN497" s="158"/>
      <c r="AHO497" s="158"/>
      <c r="AHP497" s="158"/>
      <c r="AHQ497" s="158"/>
      <c r="AHR497" s="158"/>
      <c r="AHS497" s="158"/>
      <c r="AHT497" s="158"/>
      <c r="AHU497" s="158"/>
      <c r="AHV497" s="158"/>
      <c r="AHW497" s="158"/>
      <c r="AHX497" s="158"/>
      <c r="AHY497" s="158"/>
      <c r="AHZ497" s="158"/>
      <c r="AIA497" s="158"/>
      <c r="AIB497" s="158"/>
      <c r="AIC497" s="158"/>
      <c r="AID497" s="158"/>
      <c r="AIE497" s="158"/>
      <c r="AIF497" s="158"/>
      <c r="AIG497" s="158"/>
      <c r="AIH497" s="158"/>
      <c r="AII497" s="158"/>
      <c r="AIJ497" s="158"/>
      <c r="AIK497" s="158"/>
      <c r="AIL497" s="158"/>
      <c r="AIM497" s="158"/>
      <c r="AIN497" s="158"/>
      <c r="AIO497" s="158"/>
      <c r="AIP497" s="158"/>
      <c r="AIQ497" s="158"/>
      <c r="AIR497" s="158"/>
      <c r="AIS497" s="158"/>
      <c r="AIT497" s="158"/>
      <c r="AIU497" s="158"/>
      <c r="AIV497" s="158"/>
      <c r="AIW497" s="158"/>
      <c r="AIX497" s="158"/>
      <c r="AIY497" s="158"/>
      <c r="AIZ497" s="158"/>
      <c r="AJA497" s="158"/>
      <c r="AJB497" s="158"/>
      <c r="AJC497" s="158"/>
      <c r="AJD497" s="158"/>
      <c r="AJE497" s="158"/>
      <c r="AJF497" s="158"/>
      <c r="AJG497" s="158"/>
      <c r="AJH497" s="158"/>
      <c r="AJI497" s="158"/>
      <c r="AJJ497" s="158"/>
      <c r="AJK497" s="158"/>
      <c r="AJL497" s="158"/>
      <c r="AJM497" s="158"/>
      <c r="AJN497" s="158"/>
      <c r="AJO497" s="158"/>
      <c r="AJP497" s="158"/>
      <c r="AJQ497" s="158"/>
      <c r="AJR497" s="158"/>
      <c r="AJS497" s="158"/>
      <c r="AJT497" s="158"/>
      <c r="AJU497" s="158"/>
      <c r="AJV497" s="158"/>
      <c r="AJW497" s="158"/>
      <c r="AJX497" s="158"/>
      <c r="AJY497" s="158"/>
      <c r="AJZ497" s="158"/>
      <c r="AKA497" s="158"/>
      <c r="AKB497" s="158"/>
      <c r="AKC497" s="158"/>
      <c r="AKD497" s="158"/>
      <c r="AKE497" s="158"/>
      <c r="AKF497" s="158"/>
      <c r="AKG497" s="158"/>
      <c r="AKH497" s="158"/>
      <c r="AKI497" s="158"/>
      <c r="AKJ497" s="158"/>
      <c r="AKK497" s="158"/>
      <c r="AKL497" s="158"/>
      <c r="AKM497" s="158"/>
      <c r="AKN497" s="158"/>
      <c r="AKO497" s="158"/>
      <c r="AKP497" s="158"/>
      <c r="AKQ497" s="158"/>
      <c r="AKR497" s="158"/>
      <c r="AKS497" s="158"/>
      <c r="AKT497" s="158"/>
      <c r="AKU497" s="158"/>
      <c r="AKV497" s="158"/>
      <c r="AKW497" s="158"/>
      <c r="AKX497" s="158"/>
      <c r="AKY497" s="158"/>
      <c r="AKZ497" s="158"/>
      <c r="ALA497" s="158"/>
      <c r="ALB497" s="158"/>
      <c r="ALC497" s="158"/>
      <c r="ALD497" s="158"/>
      <c r="ALE497" s="158"/>
      <c r="ALF497" s="158"/>
      <c r="ALG497" s="158"/>
      <c r="ALH497" s="158"/>
      <c r="ALI497" s="158"/>
      <c r="ALJ497" s="158"/>
      <c r="ALK497" s="158"/>
      <c r="ALL497" s="158"/>
      <c r="ALM497" s="158"/>
      <c r="ALN497" s="158"/>
      <c r="ALO497" s="158"/>
    </row>
    <row r="498" s="159" customFormat="true" ht="24.85" hidden="true" customHeight="true" outlineLevel="0" collapsed="false">
      <c r="A498" s="147"/>
      <c r="B498" s="148"/>
      <c r="C498" s="149" t="s">
        <v>146</v>
      </c>
      <c r="D498" s="149" t="n">
        <v>925</v>
      </c>
      <c r="E498" s="151" t="s">
        <v>56</v>
      </c>
      <c r="F498" s="151" t="s">
        <v>37</v>
      </c>
      <c r="G498" s="152" t="s">
        <v>207</v>
      </c>
      <c r="H498" s="162" t="n">
        <v>600</v>
      </c>
      <c r="I498" s="154" t="n">
        <f aca="false">SUM(J498:P498)</f>
        <v>0</v>
      </c>
      <c r="J498" s="154"/>
      <c r="K498" s="155" t="n">
        <v>0</v>
      </c>
      <c r="L498" s="155"/>
      <c r="M498" s="155"/>
      <c r="N498" s="155"/>
      <c r="O498" s="155"/>
      <c r="P498" s="156"/>
      <c r="Q498" s="157"/>
      <c r="R498" s="157"/>
      <c r="S498" s="157"/>
      <c r="T498" s="157"/>
      <c r="U498" s="157"/>
      <c r="V498" s="157"/>
      <c r="W498" s="157"/>
      <c r="X498" s="157"/>
      <c r="Y498" s="157"/>
      <c r="Z498" s="157"/>
      <c r="AA498" s="157"/>
      <c r="AB498" s="157"/>
      <c r="AC498" s="157"/>
      <c r="AD498" s="157"/>
      <c r="AE498" s="157"/>
      <c r="AF498" s="157"/>
      <c r="AG498" s="157"/>
      <c r="AH498" s="157"/>
      <c r="AI498" s="157"/>
      <c r="AJ498" s="157"/>
      <c r="AK498" s="157"/>
      <c r="AL498" s="157"/>
      <c r="AM498" s="157"/>
      <c r="AN498" s="157"/>
      <c r="AO498" s="157"/>
      <c r="AP498" s="157"/>
      <c r="AQ498" s="157"/>
      <c r="AR498" s="157"/>
      <c r="AS498" s="157"/>
      <c r="AT498" s="157"/>
      <c r="AU498" s="157"/>
      <c r="AV498" s="157"/>
      <c r="AW498" s="157"/>
      <c r="AX498" s="157"/>
      <c r="AY498" s="157"/>
      <c r="AZ498" s="157"/>
      <c r="BA498" s="157"/>
      <c r="BB498" s="157"/>
      <c r="BC498" s="157"/>
      <c r="BD498" s="157"/>
      <c r="BE498" s="157"/>
      <c r="BF498" s="157"/>
      <c r="BG498" s="157"/>
      <c r="BH498" s="157"/>
      <c r="BI498" s="157"/>
      <c r="BJ498" s="157"/>
      <c r="BK498" s="157"/>
      <c r="BL498" s="157"/>
      <c r="BM498" s="157"/>
      <c r="BN498" s="157"/>
      <c r="BO498" s="157"/>
      <c r="BP498" s="157"/>
      <c r="BQ498" s="157"/>
      <c r="BR498" s="157"/>
      <c r="BS498" s="157"/>
      <c r="BT498" s="157"/>
      <c r="BU498" s="157"/>
      <c r="BV498" s="157"/>
      <c r="BW498" s="157"/>
      <c r="BX498" s="157"/>
      <c r="BY498" s="157"/>
      <c r="BZ498" s="157"/>
      <c r="CA498" s="157"/>
      <c r="CB498" s="157"/>
      <c r="CC498" s="157"/>
      <c r="CD498" s="157"/>
      <c r="CE498" s="157"/>
      <c r="CF498" s="157"/>
      <c r="CG498" s="157"/>
      <c r="CH498" s="157"/>
      <c r="CI498" s="157"/>
      <c r="CJ498" s="157"/>
      <c r="CK498" s="157"/>
      <c r="CL498" s="157"/>
      <c r="CM498" s="157"/>
      <c r="CN498" s="157"/>
      <c r="CO498" s="157"/>
      <c r="CP498" s="157"/>
      <c r="CQ498" s="157"/>
      <c r="CR498" s="157"/>
      <c r="CS498" s="157"/>
      <c r="CT498" s="157"/>
      <c r="CU498" s="157"/>
      <c r="CV498" s="157"/>
      <c r="CW498" s="157"/>
      <c r="CX498" s="157"/>
      <c r="CY498" s="157"/>
      <c r="CZ498" s="157"/>
      <c r="DA498" s="157"/>
      <c r="DB498" s="157"/>
      <c r="DC498" s="157"/>
      <c r="DD498" s="157"/>
      <c r="DE498" s="157"/>
      <c r="DF498" s="157"/>
      <c r="DG498" s="157"/>
      <c r="DH498" s="157"/>
      <c r="DI498" s="157"/>
      <c r="DJ498" s="157"/>
      <c r="DK498" s="157"/>
      <c r="DL498" s="157"/>
      <c r="DM498" s="157"/>
      <c r="DN498" s="157"/>
      <c r="DO498" s="157"/>
      <c r="DP498" s="157"/>
      <c r="DQ498" s="157"/>
      <c r="DR498" s="157"/>
      <c r="DS498" s="157"/>
      <c r="DT498" s="157"/>
      <c r="DU498" s="157"/>
      <c r="DV498" s="157"/>
      <c r="DW498" s="157"/>
      <c r="DX498" s="157"/>
      <c r="DY498" s="157"/>
      <c r="DZ498" s="157"/>
      <c r="EA498" s="157"/>
      <c r="EB498" s="157"/>
      <c r="EC498" s="157"/>
      <c r="ED498" s="157"/>
      <c r="EE498" s="157"/>
      <c r="EF498" s="157"/>
      <c r="EG498" s="157"/>
      <c r="EH498" s="157"/>
      <c r="EI498" s="157"/>
      <c r="EJ498" s="157"/>
      <c r="EK498" s="157"/>
      <c r="EL498" s="157"/>
      <c r="EM498" s="157"/>
      <c r="EN498" s="157"/>
      <c r="EO498" s="157"/>
      <c r="EP498" s="157"/>
      <c r="EQ498" s="157"/>
      <c r="ER498" s="157"/>
      <c r="ES498" s="157"/>
      <c r="ET498" s="157"/>
      <c r="EU498" s="157"/>
      <c r="EV498" s="157"/>
      <c r="EW498" s="157"/>
      <c r="EX498" s="157"/>
      <c r="EY498" s="157"/>
      <c r="EZ498" s="157"/>
      <c r="FA498" s="157"/>
      <c r="FB498" s="157"/>
      <c r="FC498" s="157"/>
      <c r="FD498" s="157"/>
      <c r="FE498" s="157"/>
      <c r="FF498" s="157"/>
      <c r="FG498" s="157"/>
      <c r="FH498" s="157"/>
      <c r="FI498" s="157"/>
      <c r="FJ498" s="157"/>
      <c r="FK498" s="157"/>
      <c r="FL498" s="157"/>
      <c r="FM498" s="157"/>
      <c r="FN498" s="157"/>
      <c r="FO498" s="157"/>
      <c r="FP498" s="157"/>
      <c r="FQ498" s="157"/>
      <c r="FR498" s="157"/>
      <c r="FS498" s="157"/>
      <c r="FT498" s="157"/>
      <c r="FU498" s="157"/>
      <c r="FV498" s="157"/>
      <c r="FW498" s="157"/>
      <c r="FX498" s="157"/>
      <c r="FY498" s="157"/>
      <c r="FZ498" s="157"/>
      <c r="GA498" s="157"/>
      <c r="GB498" s="157"/>
      <c r="GC498" s="157"/>
      <c r="GD498" s="157"/>
      <c r="GE498" s="157"/>
      <c r="GF498" s="157"/>
      <c r="GG498" s="157"/>
      <c r="GH498" s="157"/>
      <c r="GI498" s="157"/>
      <c r="GJ498" s="157"/>
      <c r="GK498" s="157"/>
      <c r="GL498" s="157"/>
      <c r="GM498" s="157"/>
      <c r="GN498" s="157"/>
      <c r="GO498" s="157"/>
      <c r="GP498" s="157"/>
      <c r="GQ498" s="157"/>
      <c r="GR498" s="157"/>
      <c r="GS498" s="157"/>
      <c r="GT498" s="157"/>
      <c r="GU498" s="157"/>
      <c r="GV498" s="157"/>
      <c r="GW498" s="157"/>
      <c r="GX498" s="157"/>
      <c r="GY498" s="157"/>
      <c r="GZ498" s="157"/>
      <c r="HA498" s="157"/>
      <c r="HB498" s="157"/>
      <c r="HC498" s="157"/>
      <c r="HD498" s="157"/>
      <c r="HE498" s="157"/>
      <c r="HF498" s="157"/>
      <c r="HG498" s="157"/>
      <c r="HH498" s="157"/>
      <c r="HI498" s="157"/>
      <c r="HJ498" s="157"/>
      <c r="HK498" s="157"/>
      <c r="HL498" s="157"/>
      <c r="HM498" s="157"/>
      <c r="HN498" s="157"/>
      <c r="HO498" s="157"/>
      <c r="HP498" s="157"/>
      <c r="HQ498" s="157"/>
      <c r="HR498" s="157"/>
      <c r="HS498" s="157"/>
      <c r="HT498" s="157"/>
      <c r="HU498" s="157"/>
      <c r="HV498" s="157"/>
      <c r="HW498" s="157"/>
      <c r="HX498" s="157"/>
      <c r="HY498" s="157"/>
      <c r="HZ498" s="157"/>
      <c r="IA498" s="157"/>
      <c r="IB498" s="157"/>
      <c r="IC498" s="157"/>
      <c r="ID498" s="158"/>
      <c r="IE498" s="158"/>
      <c r="IF498" s="158"/>
      <c r="IG498" s="158"/>
      <c r="IH498" s="158"/>
      <c r="II498" s="158"/>
      <c r="IJ498" s="158"/>
      <c r="IK498" s="158"/>
      <c r="IL498" s="158"/>
      <c r="IM498" s="158"/>
      <c r="IN498" s="158"/>
      <c r="IO498" s="158"/>
      <c r="IP498" s="158"/>
      <c r="IQ498" s="158"/>
      <c r="IR498" s="158"/>
      <c r="IS498" s="158"/>
      <c r="IT498" s="158"/>
      <c r="IU498" s="158"/>
      <c r="IV498" s="158"/>
      <c r="IW498" s="158"/>
      <c r="IX498" s="158"/>
      <c r="IY498" s="158"/>
      <c r="IZ498" s="158"/>
      <c r="JA498" s="158"/>
      <c r="JB498" s="158"/>
      <c r="JC498" s="158"/>
      <c r="JD498" s="158"/>
      <c r="JE498" s="158"/>
      <c r="JF498" s="158"/>
      <c r="JG498" s="158"/>
      <c r="JH498" s="158"/>
      <c r="JI498" s="158"/>
      <c r="JJ498" s="158"/>
      <c r="JK498" s="158"/>
      <c r="JL498" s="158"/>
      <c r="JM498" s="158"/>
      <c r="JN498" s="158"/>
      <c r="JO498" s="158"/>
      <c r="JP498" s="158"/>
      <c r="JQ498" s="158"/>
      <c r="JR498" s="158"/>
      <c r="JS498" s="158"/>
      <c r="JT498" s="158"/>
      <c r="JU498" s="158"/>
      <c r="JV498" s="158"/>
      <c r="JW498" s="158"/>
      <c r="JX498" s="158"/>
      <c r="JY498" s="158"/>
      <c r="JZ498" s="158"/>
      <c r="KA498" s="158"/>
      <c r="KB498" s="158"/>
      <c r="KC498" s="158"/>
      <c r="KD498" s="158"/>
      <c r="KE498" s="158"/>
      <c r="KF498" s="158"/>
      <c r="KG498" s="158"/>
      <c r="KH498" s="158"/>
      <c r="KI498" s="158"/>
      <c r="KJ498" s="158"/>
      <c r="KK498" s="158"/>
      <c r="KL498" s="158"/>
      <c r="KM498" s="158"/>
      <c r="KN498" s="158"/>
      <c r="KO498" s="158"/>
      <c r="KP498" s="158"/>
      <c r="KQ498" s="158"/>
      <c r="KR498" s="158"/>
      <c r="KS498" s="158"/>
      <c r="KT498" s="158"/>
      <c r="KU498" s="158"/>
      <c r="KV498" s="158"/>
      <c r="KW498" s="158"/>
      <c r="KX498" s="158"/>
      <c r="KY498" s="158"/>
      <c r="KZ498" s="158"/>
      <c r="LA498" s="158"/>
      <c r="LB498" s="158"/>
      <c r="LC498" s="158"/>
      <c r="LD498" s="158"/>
      <c r="LE498" s="158"/>
      <c r="LF498" s="158"/>
      <c r="LG498" s="158"/>
      <c r="LH498" s="158"/>
      <c r="LI498" s="158"/>
      <c r="LJ498" s="158"/>
      <c r="LK498" s="158"/>
      <c r="LL498" s="158"/>
      <c r="LM498" s="158"/>
      <c r="LN498" s="158"/>
      <c r="LO498" s="158"/>
      <c r="LP498" s="158"/>
      <c r="LQ498" s="158"/>
      <c r="LR498" s="158"/>
      <c r="LS498" s="158"/>
      <c r="LT498" s="158"/>
      <c r="LU498" s="158"/>
      <c r="LV498" s="158"/>
      <c r="LW498" s="158"/>
      <c r="LX498" s="158"/>
      <c r="LY498" s="158"/>
      <c r="LZ498" s="158"/>
      <c r="MA498" s="158"/>
      <c r="MB498" s="158"/>
      <c r="MC498" s="158"/>
      <c r="MD498" s="158"/>
      <c r="ME498" s="158"/>
      <c r="MF498" s="158"/>
      <c r="MG498" s="158"/>
      <c r="MH498" s="158"/>
      <c r="MI498" s="158"/>
      <c r="MJ498" s="158"/>
      <c r="MK498" s="158"/>
      <c r="ML498" s="158"/>
      <c r="MM498" s="158"/>
      <c r="MN498" s="158"/>
      <c r="MO498" s="158"/>
      <c r="MP498" s="158"/>
      <c r="MQ498" s="158"/>
      <c r="MR498" s="158"/>
      <c r="MS498" s="158"/>
      <c r="MT498" s="158"/>
      <c r="MU498" s="158"/>
      <c r="MV498" s="158"/>
      <c r="MW498" s="158"/>
      <c r="MX498" s="158"/>
      <c r="MY498" s="158"/>
      <c r="MZ498" s="158"/>
      <c r="NA498" s="158"/>
      <c r="NB498" s="158"/>
      <c r="NC498" s="158"/>
      <c r="ND498" s="158"/>
      <c r="NE498" s="158"/>
      <c r="NF498" s="158"/>
      <c r="NG498" s="158"/>
      <c r="NH498" s="158"/>
      <c r="NI498" s="158"/>
      <c r="NJ498" s="158"/>
      <c r="NK498" s="158"/>
      <c r="NL498" s="158"/>
      <c r="NM498" s="158"/>
      <c r="NN498" s="158"/>
      <c r="NO498" s="158"/>
      <c r="NP498" s="158"/>
      <c r="NQ498" s="158"/>
      <c r="NR498" s="158"/>
      <c r="NS498" s="158"/>
      <c r="NT498" s="158"/>
      <c r="NU498" s="158"/>
      <c r="NV498" s="158"/>
      <c r="NW498" s="158"/>
      <c r="NX498" s="158"/>
      <c r="NY498" s="158"/>
      <c r="NZ498" s="158"/>
      <c r="OA498" s="158"/>
      <c r="OB498" s="158"/>
      <c r="OC498" s="158"/>
      <c r="OD498" s="158"/>
      <c r="OE498" s="158"/>
      <c r="OF498" s="158"/>
      <c r="OG498" s="158"/>
      <c r="OH498" s="158"/>
      <c r="OI498" s="158"/>
      <c r="OJ498" s="158"/>
      <c r="OK498" s="158"/>
      <c r="OL498" s="158"/>
      <c r="OM498" s="158"/>
      <c r="ON498" s="158"/>
      <c r="OO498" s="158"/>
      <c r="OP498" s="158"/>
      <c r="OQ498" s="158"/>
      <c r="OR498" s="158"/>
      <c r="OS498" s="158"/>
      <c r="OT498" s="158"/>
      <c r="OU498" s="158"/>
      <c r="OV498" s="158"/>
      <c r="OW498" s="158"/>
      <c r="OX498" s="158"/>
      <c r="OY498" s="158"/>
      <c r="OZ498" s="158"/>
      <c r="PA498" s="158"/>
      <c r="PB498" s="158"/>
      <c r="PC498" s="158"/>
      <c r="PD498" s="158"/>
      <c r="PE498" s="158"/>
      <c r="PF498" s="158"/>
      <c r="PG498" s="158"/>
      <c r="PH498" s="158"/>
      <c r="PI498" s="158"/>
      <c r="PJ498" s="158"/>
      <c r="PK498" s="158"/>
      <c r="PL498" s="158"/>
      <c r="PM498" s="158"/>
      <c r="PN498" s="158"/>
      <c r="PO498" s="158"/>
      <c r="PP498" s="158"/>
      <c r="PQ498" s="158"/>
      <c r="PR498" s="158"/>
      <c r="PS498" s="158"/>
      <c r="PT498" s="158"/>
      <c r="PU498" s="158"/>
      <c r="PV498" s="158"/>
      <c r="PW498" s="158"/>
      <c r="PX498" s="158"/>
      <c r="PY498" s="158"/>
      <c r="PZ498" s="158"/>
      <c r="QA498" s="158"/>
      <c r="QB498" s="158"/>
      <c r="QC498" s="158"/>
      <c r="QD498" s="158"/>
      <c r="QE498" s="158"/>
      <c r="QF498" s="158"/>
      <c r="QG498" s="158"/>
      <c r="QH498" s="158"/>
      <c r="QI498" s="158"/>
      <c r="QJ498" s="158"/>
      <c r="QK498" s="158"/>
      <c r="QL498" s="158"/>
      <c r="QM498" s="158"/>
      <c r="QN498" s="158"/>
      <c r="QO498" s="158"/>
      <c r="QP498" s="158"/>
      <c r="QQ498" s="158"/>
      <c r="QR498" s="158"/>
      <c r="QS498" s="158"/>
      <c r="QT498" s="158"/>
      <c r="QU498" s="158"/>
      <c r="QV498" s="158"/>
      <c r="QW498" s="158"/>
      <c r="QX498" s="158"/>
      <c r="QY498" s="158"/>
      <c r="QZ498" s="158"/>
      <c r="RA498" s="158"/>
      <c r="RB498" s="158"/>
      <c r="RC498" s="158"/>
      <c r="RD498" s="158"/>
      <c r="RE498" s="158"/>
      <c r="RF498" s="158"/>
      <c r="RG498" s="158"/>
      <c r="RH498" s="158"/>
      <c r="RI498" s="158"/>
      <c r="RJ498" s="158"/>
      <c r="RK498" s="158"/>
      <c r="RL498" s="158"/>
      <c r="RM498" s="158"/>
      <c r="RN498" s="158"/>
      <c r="RO498" s="158"/>
      <c r="RP498" s="158"/>
      <c r="RQ498" s="158"/>
      <c r="RR498" s="158"/>
      <c r="RS498" s="158"/>
      <c r="RT498" s="158"/>
      <c r="RU498" s="158"/>
      <c r="RV498" s="158"/>
      <c r="RW498" s="158"/>
      <c r="RX498" s="158"/>
      <c r="RY498" s="158"/>
      <c r="RZ498" s="158"/>
      <c r="SA498" s="158"/>
      <c r="SB498" s="158"/>
      <c r="SC498" s="158"/>
      <c r="SD498" s="158"/>
      <c r="SE498" s="158"/>
      <c r="SF498" s="158"/>
      <c r="SG498" s="158"/>
      <c r="SH498" s="158"/>
      <c r="SI498" s="158"/>
      <c r="SJ498" s="158"/>
      <c r="SK498" s="158"/>
      <c r="SL498" s="158"/>
      <c r="SM498" s="158"/>
      <c r="SN498" s="158"/>
      <c r="SO498" s="158"/>
      <c r="SP498" s="158"/>
      <c r="SQ498" s="158"/>
      <c r="SR498" s="158"/>
      <c r="SS498" s="158"/>
      <c r="ST498" s="158"/>
      <c r="SU498" s="158"/>
      <c r="SV498" s="158"/>
      <c r="SW498" s="158"/>
      <c r="SX498" s="158"/>
      <c r="SY498" s="158"/>
      <c r="SZ498" s="158"/>
      <c r="TA498" s="158"/>
      <c r="TB498" s="158"/>
      <c r="TC498" s="158"/>
      <c r="TD498" s="158"/>
      <c r="TE498" s="158"/>
      <c r="TF498" s="158"/>
      <c r="TG498" s="158"/>
      <c r="TH498" s="158"/>
      <c r="TI498" s="158"/>
      <c r="TJ498" s="158"/>
      <c r="TK498" s="158"/>
      <c r="TL498" s="158"/>
      <c r="TM498" s="158"/>
      <c r="TN498" s="158"/>
      <c r="TO498" s="158"/>
      <c r="TP498" s="158"/>
      <c r="TQ498" s="158"/>
      <c r="TR498" s="158"/>
      <c r="TS498" s="158"/>
      <c r="TT498" s="158"/>
      <c r="TU498" s="158"/>
      <c r="TV498" s="158"/>
      <c r="TW498" s="158"/>
      <c r="TX498" s="158"/>
      <c r="TY498" s="158"/>
      <c r="TZ498" s="158"/>
      <c r="UA498" s="158"/>
      <c r="UB498" s="158"/>
      <c r="UC498" s="158"/>
      <c r="UD498" s="158"/>
      <c r="UE498" s="158"/>
      <c r="UF498" s="158"/>
      <c r="UG498" s="158"/>
      <c r="UH498" s="158"/>
      <c r="UI498" s="158"/>
      <c r="UJ498" s="158"/>
      <c r="UK498" s="158"/>
      <c r="UL498" s="158"/>
      <c r="UM498" s="158"/>
      <c r="UN498" s="158"/>
      <c r="UO498" s="158"/>
      <c r="UP498" s="158"/>
      <c r="UQ498" s="158"/>
      <c r="UR498" s="158"/>
      <c r="US498" s="158"/>
      <c r="UT498" s="158"/>
      <c r="UU498" s="158"/>
      <c r="UV498" s="158"/>
      <c r="UW498" s="158"/>
      <c r="UX498" s="158"/>
      <c r="UY498" s="158"/>
      <c r="UZ498" s="158"/>
      <c r="VA498" s="158"/>
      <c r="VB498" s="158"/>
      <c r="VC498" s="158"/>
      <c r="VD498" s="158"/>
      <c r="VE498" s="158"/>
      <c r="VF498" s="158"/>
      <c r="VG498" s="158"/>
      <c r="VH498" s="158"/>
      <c r="VI498" s="158"/>
      <c r="VJ498" s="158"/>
      <c r="VK498" s="158"/>
      <c r="VL498" s="158"/>
      <c r="VM498" s="158"/>
      <c r="VN498" s="158"/>
      <c r="VO498" s="158"/>
      <c r="VP498" s="158"/>
      <c r="VQ498" s="158"/>
      <c r="VR498" s="158"/>
      <c r="VS498" s="158"/>
      <c r="VT498" s="158"/>
      <c r="VU498" s="158"/>
      <c r="VV498" s="158"/>
      <c r="VW498" s="158"/>
      <c r="VX498" s="158"/>
      <c r="VY498" s="158"/>
      <c r="VZ498" s="158"/>
      <c r="WA498" s="158"/>
      <c r="WB498" s="158"/>
      <c r="WC498" s="158"/>
      <c r="WD498" s="158"/>
      <c r="WE498" s="158"/>
      <c r="WF498" s="158"/>
      <c r="WG498" s="158"/>
      <c r="WH498" s="158"/>
      <c r="WI498" s="158"/>
      <c r="WJ498" s="158"/>
      <c r="WK498" s="158"/>
      <c r="WL498" s="158"/>
      <c r="WM498" s="158"/>
      <c r="WN498" s="158"/>
      <c r="WO498" s="158"/>
      <c r="WP498" s="158"/>
      <c r="WQ498" s="158"/>
      <c r="WR498" s="158"/>
      <c r="WS498" s="158"/>
      <c r="WT498" s="158"/>
      <c r="WU498" s="158"/>
      <c r="WV498" s="158"/>
      <c r="WW498" s="158"/>
      <c r="WX498" s="158"/>
      <c r="WY498" s="158"/>
      <c r="WZ498" s="158"/>
      <c r="XA498" s="158"/>
      <c r="XB498" s="158"/>
      <c r="XC498" s="158"/>
      <c r="XD498" s="158"/>
      <c r="XE498" s="158"/>
      <c r="XF498" s="158"/>
      <c r="XG498" s="158"/>
      <c r="XH498" s="158"/>
      <c r="XI498" s="158"/>
      <c r="XJ498" s="158"/>
      <c r="XK498" s="158"/>
      <c r="XL498" s="158"/>
      <c r="XM498" s="158"/>
      <c r="XN498" s="158"/>
      <c r="XO498" s="158"/>
      <c r="XP498" s="158"/>
      <c r="XQ498" s="158"/>
      <c r="XR498" s="158"/>
      <c r="XS498" s="158"/>
      <c r="XT498" s="158"/>
      <c r="XU498" s="158"/>
      <c r="XV498" s="158"/>
      <c r="XW498" s="158"/>
      <c r="XX498" s="158"/>
      <c r="XY498" s="158"/>
      <c r="XZ498" s="158"/>
      <c r="YA498" s="158"/>
      <c r="YB498" s="158"/>
      <c r="YC498" s="158"/>
      <c r="YD498" s="158"/>
      <c r="YE498" s="158"/>
      <c r="YF498" s="158"/>
      <c r="YG498" s="158"/>
      <c r="YH498" s="158"/>
      <c r="YI498" s="158"/>
      <c r="YJ498" s="158"/>
      <c r="YK498" s="158"/>
      <c r="YL498" s="158"/>
      <c r="YM498" s="158"/>
      <c r="YN498" s="158"/>
      <c r="YO498" s="158"/>
      <c r="YP498" s="158"/>
      <c r="YQ498" s="158"/>
      <c r="YR498" s="158"/>
      <c r="YS498" s="158"/>
      <c r="YT498" s="158"/>
      <c r="YU498" s="158"/>
      <c r="YV498" s="158"/>
      <c r="YW498" s="158"/>
      <c r="YX498" s="158"/>
      <c r="YY498" s="158"/>
      <c r="YZ498" s="158"/>
      <c r="ZA498" s="158"/>
      <c r="ZB498" s="158"/>
      <c r="ZC498" s="158"/>
      <c r="ZD498" s="158"/>
      <c r="ZE498" s="158"/>
      <c r="ZF498" s="158"/>
      <c r="ZG498" s="158"/>
      <c r="ZH498" s="158"/>
      <c r="ZI498" s="158"/>
      <c r="ZJ498" s="158"/>
      <c r="ZK498" s="158"/>
      <c r="ZL498" s="158"/>
      <c r="ZM498" s="158"/>
      <c r="ZN498" s="158"/>
      <c r="ZO498" s="158"/>
      <c r="ZP498" s="158"/>
      <c r="ZQ498" s="158"/>
      <c r="ZR498" s="158"/>
      <c r="ZS498" s="158"/>
      <c r="ZT498" s="158"/>
      <c r="ZU498" s="158"/>
      <c r="ZV498" s="158"/>
      <c r="ZW498" s="158"/>
      <c r="ZX498" s="158"/>
      <c r="ZY498" s="158"/>
      <c r="ZZ498" s="158"/>
      <c r="AAA498" s="158"/>
      <c r="AAB498" s="158"/>
      <c r="AAC498" s="158"/>
      <c r="AAD498" s="158"/>
      <c r="AAE498" s="158"/>
      <c r="AAF498" s="158"/>
      <c r="AAG498" s="158"/>
      <c r="AAH498" s="158"/>
      <c r="AAI498" s="158"/>
      <c r="AAJ498" s="158"/>
      <c r="AAK498" s="158"/>
      <c r="AAL498" s="158"/>
      <c r="AAM498" s="158"/>
      <c r="AAN498" s="158"/>
      <c r="AAO498" s="158"/>
      <c r="AAP498" s="158"/>
      <c r="AAQ498" s="158"/>
      <c r="AAR498" s="158"/>
      <c r="AAS498" s="158"/>
      <c r="AAT498" s="158"/>
      <c r="AAU498" s="158"/>
      <c r="AAV498" s="158"/>
      <c r="AAW498" s="158"/>
      <c r="AAX498" s="158"/>
      <c r="AAY498" s="158"/>
      <c r="AAZ498" s="158"/>
      <c r="ABA498" s="158"/>
      <c r="ABB498" s="158"/>
      <c r="ABC498" s="158"/>
      <c r="ABD498" s="158"/>
      <c r="ABE498" s="158"/>
      <c r="ABF498" s="158"/>
      <c r="ABG498" s="158"/>
      <c r="ABH498" s="158"/>
      <c r="ABI498" s="158"/>
      <c r="ABJ498" s="158"/>
      <c r="ABK498" s="158"/>
      <c r="ABL498" s="158"/>
      <c r="ABM498" s="158"/>
      <c r="ABN498" s="158"/>
      <c r="ABO498" s="158"/>
      <c r="ABP498" s="158"/>
      <c r="ABQ498" s="158"/>
      <c r="ABR498" s="158"/>
      <c r="ABS498" s="158"/>
      <c r="ABT498" s="158"/>
      <c r="ABU498" s="158"/>
      <c r="ABV498" s="158"/>
      <c r="ABW498" s="158"/>
      <c r="ABX498" s="158"/>
      <c r="ABY498" s="158"/>
      <c r="ABZ498" s="158"/>
      <c r="ACA498" s="158"/>
      <c r="ACB498" s="158"/>
      <c r="ACC498" s="158"/>
      <c r="ACD498" s="158"/>
      <c r="ACE498" s="158"/>
      <c r="ACF498" s="158"/>
      <c r="ACG498" s="158"/>
      <c r="ACH498" s="158"/>
      <c r="ACI498" s="158"/>
      <c r="ACJ498" s="158"/>
      <c r="ACK498" s="158"/>
      <c r="ACL498" s="158"/>
      <c r="ACM498" s="158"/>
      <c r="ACN498" s="158"/>
      <c r="ACO498" s="158"/>
      <c r="ACP498" s="158"/>
      <c r="ACQ498" s="158"/>
      <c r="ACR498" s="158"/>
      <c r="ACS498" s="158"/>
      <c r="ACT498" s="158"/>
      <c r="ACU498" s="158"/>
      <c r="ACV498" s="158"/>
      <c r="ACW498" s="158"/>
      <c r="ACX498" s="158"/>
      <c r="ACY498" s="158"/>
      <c r="ACZ498" s="158"/>
      <c r="ADA498" s="158"/>
      <c r="ADB498" s="158"/>
      <c r="ADC498" s="158"/>
      <c r="ADD498" s="158"/>
      <c r="ADE498" s="158"/>
      <c r="ADF498" s="158"/>
      <c r="ADG498" s="158"/>
      <c r="ADH498" s="158"/>
      <c r="ADI498" s="158"/>
      <c r="ADJ498" s="158"/>
      <c r="ADK498" s="158"/>
      <c r="ADL498" s="158"/>
      <c r="ADM498" s="158"/>
      <c r="ADN498" s="158"/>
      <c r="ADO498" s="158"/>
      <c r="ADP498" s="158"/>
      <c r="ADQ498" s="158"/>
      <c r="ADR498" s="158"/>
      <c r="ADS498" s="158"/>
      <c r="ADT498" s="158"/>
      <c r="ADU498" s="158"/>
      <c r="ADV498" s="158"/>
      <c r="ADW498" s="158"/>
      <c r="ADX498" s="158"/>
      <c r="ADY498" s="158"/>
      <c r="ADZ498" s="158"/>
      <c r="AEA498" s="158"/>
      <c r="AEB498" s="158"/>
      <c r="AEC498" s="158"/>
      <c r="AED498" s="158"/>
      <c r="AEE498" s="158"/>
      <c r="AEF498" s="158"/>
      <c r="AEG498" s="158"/>
      <c r="AEH498" s="158"/>
      <c r="AEI498" s="158"/>
      <c r="AEJ498" s="158"/>
      <c r="AEK498" s="158"/>
      <c r="AEL498" s="158"/>
      <c r="AEM498" s="158"/>
      <c r="AEN498" s="158"/>
      <c r="AEO498" s="158"/>
      <c r="AEP498" s="158"/>
      <c r="AEQ498" s="158"/>
      <c r="AER498" s="158"/>
      <c r="AES498" s="158"/>
      <c r="AET498" s="158"/>
      <c r="AEU498" s="158"/>
      <c r="AEV498" s="158"/>
      <c r="AEW498" s="158"/>
      <c r="AEX498" s="158"/>
      <c r="AEY498" s="158"/>
      <c r="AEZ498" s="158"/>
      <c r="AFA498" s="158"/>
      <c r="AFB498" s="158"/>
      <c r="AFC498" s="158"/>
      <c r="AFD498" s="158"/>
      <c r="AFE498" s="158"/>
      <c r="AFF498" s="158"/>
      <c r="AFG498" s="158"/>
      <c r="AFH498" s="158"/>
      <c r="AFI498" s="158"/>
      <c r="AFJ498" s="158"/>
      <c r="AFK498" s="158"/>
      <c r="AFL498" s="158"/>
      <c r="AFM498" s="158"/>
      <c r="AFN498" s="158"/>
      <c r="AFO498" s="158"/>
      <c r="AFP498" s="158"/>
      <c r="AFQ498" s="158"/>
      <c r="AFR498" s="158"/>
      <c r="AFS498" s="158"/>
      <c r="AFT498" s="158"/>
      <c r="AFU498" s="158"/>
      <c r="AFV498" s="158"/>
      <c r="AFW498" s="158"/>
      <c r="AFX498" s="158"/>
      <c r="AFY498" s="158"/>
      <c r="AFZ498" s="158"/>
      <c r="AGA498" s="158"/>
      <c r="AGB498" s="158"/>
      <c r="AGC498" s="158"/>
      <c r="AGD498" s="158"/>
      <c r="AGE498" s="158"/>
      <c r="AGF498" s="158"/>
      <c r="AGG498" s="158"/>
      <c r="AGH498" s="158"/>
      <c r="AGI498" s="158"/>
      <c r="AGJ498" s="158"/>
      <c r="AGK498" s="158"/>
      <c r="AGL498" s="158"/>
      <c r="AGM498" s="158"/>
      <c r="AGN498" s="158"/>
      <c r="AGO498" s="158"/>
      <c r="AGP498" s="158"/>
      <c r="AGQ498" s="158"/>
      <c r="AGR498" s="158"/>
      <c r="AGS498" s="158"/>
      <c r="AGT498" s="158"/>
      <c r="AGU498" s="158"/>
      <c r="AGV498" s="158"/>
      <c r="AGW498" s="158"/>
      <c r="AGX498" s="158"/>
      <c r="AGY498" s="158"/>
      <c r="AGZ498" s="158"/>
      <c r="AHA498" s="158"/>
      <c r="AHB498" s="158"/>
      <c r="AHC498" s="158"/>
      <c r="AHD498" s="158"/>
      <c r="AHE498" s="158"/>
      <c r="AHF498" s="158"/>
      <c r="AHG498" s="158"/>
      <c r="AHH498" s="158"/>
      <c r="AHI498" s="158"/>
      <c r="AHJ498" s="158"/>
      <c r="AHK498" s="158"/>
      <c r="AHL498" s="158"/>
      <c r="AHM498" s="158"/>
      <c r="AHN498" s="158"/>
      <c r="AHO498" s="158"/>
      <c r="AHP498" s="158"/>
      <c r="AHQ498" s="158"/>
      <c r="AHR498" s="158"/>
      <c r="AHS498" s="158"/>
      <c r="AHT498" s="158"/>
      <c r="AHU498" s="158"/>
      <c r="AHV498" s="158"/>
      <c r="AHW498" s="158"/>
      <c r="AHX498" s="158"/>
      <c r="AHY498" s="158"/>
      <c r="AHZ498" s="158"/>
      <c r="AIA498" s="158"/>
      <c r="AIB498" s="158"/>
      <c r="AIC498" s="158"/>
      <c r="AID498" s="158"/>
      <c r="AIE498" s="158"/>
      <c r="AIF498" s="158"/>
      <c r="AIG498" s="158"/>
      <c r="AIH498" s="158"/>
      <c r="AII498" s="158"/>
      <c r="AIJ498" s="158"/>
      <c r="AIK498" s="158"/>
      <c r="AIL498" s="158"/>
      <c r="AIM498" s="158"/>
      <c r="AIN498" s="158"/>
      <c r="AIO498" s="158"/>
      <c r="AIP498" s="158"/>
      <c r="AIQ498" s="158"/>
      <c r="AIR498" s="158"/>
      <c r="AIS498" s="158"/>
      <c r="AIT498" s="158"/>
      <c r="AIU498" s="158"/>
      <c r="AIV498" s="158"/>
      <c r="AIW498" s="158"/>
      <c r="AIX498" s="158"/>
      <c r="AIY498" s="158"/>
      <c r="AIZ498" s="158"/>
      <c r="AJA498" s="158"/>
      <c r="AJB498" s="158"/>
      <c r="AJC498" s="158"/>
      <c r="AJD498" s="158"/>
      <c r="AJE498" s="158"/>
      <c r="AJF498" s="158"/>
      <c r="AJG498" s="158"/>
      <c r="AJH498" s="158"/>
      <c r="AJI498" s="158"/>
      <c r="AJJ498" s="158"/>
      <c r="AJK498" s="158"/>
      <c r="AJL498" s="158"/>
      <c r="AJM498" s="158"/>
      <c r="AJN498" s="158"/>
      <c r="AJO498" s="158"/>
      <c r="AJP498" s="158"/>
      <c r="AJQ498" s="158"/>
      <c r="AJR498" s="158"/>
      <c r="AJS498" s="158"/>
      <c r="AJT498" s="158"/>
      <c r="AJU498" s="158"/>
      <c r="AJV498" s="158"/>
      <c r="AJW498" s="158"/>
      <c r="AJX498" s="158"/>
      <c r="AJY498" s="158"/>
      <c r="AJZ498" s="158"/>
      <c r="AKA498" s="158"/>
      <c r="AKB498" s="158"/>
      <c r="AKC498" s="158"/>
      <c r="AKD498" s="158"/>
      <c r="AKE498" s="158"/>
      <c r="AKF498" s="158"/>
      <c r="AKG498" s="158"/>
      <c r="AKH498" s="158"/>
      <c r="AKI498" s="158"/>
      <c r="AKJ498" s="158"/>
      <c r="AKK498" s="158"/>
      <c r="AKL498" s="158"/>
      <c r="AKM498" s="158"/>
      <c r="AKN498" s="158"/>
      <c r="AKO498" s="158"/>
      <c r="AKP498" s="158"/>
      <c r="AKQ498" s="158"/>
      <c r="AKR498" s="158"/>
      <c r="AKS498" s="158"/>
      <c r="AKT498" s="158"/>
      <c r="AKU498" s="158"/>
      <c r="AKV498" s="158"/>
      <c r="AKW498" s="158"/>
      <c r="AKX498" s="158"/>
      <c r="AKY498" s="158"/>
      <c r="AKZ498" s="158"/>
      <c r="ALA498" s="158"/>
      <c r="ALB498" s="158"/>
      <c r="ALC498" s="158"/>
      <c r="ALD498" s="158"/>
      <c r="ALE498" s="158"/>
      <c r="ALF498" s="158"/>
      <c r="ALG498" s="158"/>
      <c r="ALH498" s="158"/>
      <c r="ALI498" s="158"/>
      <c r="ALJ498" s="158"/>
      <c r="ALK498" s="158"/>
      <c r="ALL498" s="158"/>
      <c r="ALM498" s="158"/>
      <c r="ALN498" s="158"/>
      <c r="ALO498" s="158"/>
    </row>
    <row r="499" customFormat="false" ht="32.8" hidden="false" customHeight="false" outlineLevel="0" collapsed="false">
      <c r="B499" s="86"/>
      <c r="C499" s="30" t="s">
        <v>208</v>
      </c>
      <c r="D499" s="30" t="n">
        <v>925</v>
      </c>
      <c r="E499" s="138" t="s">
        <v>56</v>
      </c>
      <c r="F499" s="138" t="s">
        <v>37</v>
      </c>
      <c r="G499" s="79" t="n">
        <v>5830100000</v>
      </c>
      <c r="H499" s="83"/>
      <c r="I499" s="141" t="n">
        <f aca="false">SUM(J499:P499)</f>
        <v>400000</v>
      </c>
      <c r="J499" s="141" t="n">
        <f aca="false">J500</f>
        <v>828000</v>
      </c>
      <c r="K499" s="74" t="n">
        <f aca="false">K500</f>
        <v>-828000</v>
      </c>
      <c r="L499" s="74" t="n">
        <f aca="false">L500</f>
        <v>0</v>
      </c>
      <c r="M499" s="74" t="n">
        <f aca="false">M500</f>
        <v>0</v>
      </c>
      <c r="N499" s="74" t="n">
        <f aca="false">N500</f>
        <v>0</v>
      </c>
      <c r="O499" s="74" t="n">
        <f aca="false">O500</f>
        <v>400000</v>
      </c>
      <c r="P499" s="142" t="n">
        <f aca="false">P500</f>
        <v>0</v>
      </c>
    </row>
    <row r="500" customFormat="false" ht="32.8" hidden="false" customHeight="false" outlineLevel="0" collapsed="false">
      <c r="B500" s="86"/>
      <c r="C500" s="30" t="s">
        <v>130</v>
      </c>
      <c r="D500" s="30" t="n">
        <v>925</v>
      </c>
      <c r="E500" s="138" t="s">
        <v>56</v>
      </c>
      <c r="F500" s="138" t="s">
        <v>37</v>
      </c>
      <c r="G500" s="79" t="n">
        <v>5830100590</v>
      </c>
      <c r="H500" s="83"/>
      <c r="I500" s="141" t="n">
        <f aca="false">SUM(J500:P500)</f>
        <v>400000</v>
      </c>
      <c r="J500" s="141" t="n">
        <f aca="false">J501</f>
        <v>828000</v>
      </c>
      <c r="K500" s="74" t="n">
        <f aca="false">K501</f>
        <v>-828000</v>
      </c>
      <c r="L500" s="74" t="n">
        <f aca="false">L501</f>
        <v>0</v>
      </c>
      <c r="M500" s="74" t="n">
        <f aca="false">M501</f>
        <v>0</v>
      </c>
      <c r="N500" s="74" t="n">
        <f aca="false">N501</f>
        <v>0</v>
      </c>
      <c r="O500" s="74" t="n">
        <f aca="false">O501</f>
        <v>400000</v>
      </c>
      <c r="P500" s="142" t="n">
        <f aca="false">P501</f>
        <v>0</v>
      </c>
    </row>
    <row r="501" customFormat="false" ht="17.6" hidden="false" customHeight="false" outlineLevel="0" collapsed="false">
      <c r="B501" s="86"/>
      <c r="C501" s="30" t="s">
        <v>142</v>
      </c>
      <c r="D501" s="30" t="n">
        <v>925</v>
      </c>
      <c r="E501" s="138" t="s">
        <v>56</v>
      </c>
      <c r="F501" s="138" t="s">
        <v>37</v>
      </c>
      <c r="G501" s="79" t="n">
        <v>5830100590</v>
      </c>
      <c r="H501" s="83" t="n">
        <v>300</v>
      </c>
      <c r="I501" s="141" t="n">
        <f aca="false">SUM(J501:P501)</f>
        <v>400000</v>
      </c>
      <c r="J501" s="141" t="n">
        <v>828000</v>
      </c>
      <c r="K501" s="74" t="n">
        <v>-828000</v>
      </c>
      <c r="L501" s="74"/>
      <c r="M501" s="74"/>
      <c r="N501" s="74"/>
      <c r="O501" s="74" t="n">
        <v>400000</v>
      </c>
      <c r="P501" s="142"/>
    </row>
    <row r="502" customFormat="false" ht="48.5" hidden="false" customHeight="false" outlineLevel="0" collapsed="false">
      <c r="B502" s="86"/>
      <c r="C502" s="30" t="s">
        <v>286</v>
      </c>
      <c r="D502" s="30" t="n">
        <v>925</v>
      </c>
      <c r="E502" s="138" t="s">
        <v>56</v>
      </c>
      <c r="F502" s="138" t="s">
        <v>37</v>
      </c>
      <c r="G502" s="79" t="n">
        <v>6700000000</v>
      </c>
      <c r="H502" s="83"/>
      <c r="I502" s="141" t="n">
        <f aca="false">SUM(J502:P502)</f>
        <v>1259800</v>
      </c>
      <c r="J502" s="141" t="n">
        <f aca="false">J503</f>
        <v>2290500</v>
      </c>
      <c r="K502" s="74" t="n">
        <f aca="false">K503</f>
        <v>-1030700</v>
      </c>
      <c r="L502" s="74" t="n">
        <f aca="false">L503</f>
        <v>0</v>
      </c>
      <c r="M502" s="74" t="n">
        <f aca="false">M503</f>
        <v>0</v>
      </c>
      <c r="N502" s="74" t="n">
        <f aca="false">N503</f>
        <v>0</v>
      </c>
      <c r="O502" s="141" t="n">
        <f aca="false">O503</f>
        <v>0</v>
      </c>
      <c r="P502" s="142" t="n">
        <f aca="false">P503</f>
        <v>0</v>
      </c>
    </row>
    <row r="503" customFormat="false" ht="32.8" hidden="false" customHeight="false" outlineLevel="0" collapsed="false">
      <c r="B503" s="86"/>
      <c r="C503" s="30" t="s">
        <v>287</v>
      </c>
      <c r="D503" s="30" t="n">
        <v>925</v>
      </c>
      <c r="E503" s="138" t="s">
        <v>56</v>
      </c>
      <c r="F503" s="138" t="s">
        <v>37</v>
      </c>
      <c r="G503" s="79" t="n">
        <v>6710000000</v>
      </c>
      <c r="H503" s="83"/>
      <c r="I503" s="141" t="n">
        <f aca="false">SUM(J503:P503)</f>
        <v>1259800</v>
      </c>
      <c r="J503" s="141" t="n">
        <f aca="false">J504</f>
        <v>2290500</v>
      </c>
      <c r="K503" s="74" t="n">
        <f aca="false">K504</f>
        <v>-1030700</v>
      </c>
      <c r="L503" s="74" t="n">
        <f aca="false">L504</f>
        <v>0</v>
      </c>
      <c r="M503" s="74" t="n">
        <f aca="false">M504</f>
        <v>0</v>
      </c>
      <c r="N503" s="74" t="n">
        <f aca="false">N504</f>
        <v>0</v>
      </c>
      <c r="O503" s="141" t="n">
        <f aca="false">O504</f>
        <v>0</v>
      </c>
      <c r="P503" s="142" t="n">
        <f aca="false">P504</f>
        <v>0</v>
      </c>
    </row>
    <row r="504" customFormat="false" ht="17.6" hidden="false" customHeight="false" outlineLevel="0" collapsed="false">
      <c r="B504" s="86"/>
      <c r="C504" s="30" t="s">
        <v>288</v>
      </c>
      <c r="D504" s="30" t="n">
        <v>925</v>
      </c>
      <c r="E504" s="138" t="s">
        <v>56</v>
      </c>
      <c r="F504" s="138" t="s">
        <v>37</v>
      </c>
      <c r="G504" s="79" t="n">
        <v>6710010220</v>
      </c>
      <c r="H504" s="83"/>
      <c r="I504" s="141" t="n">
        <f aca="false">SUM(J504:P504)</f>
        <v>1259800</v>
      </c>
      <c r="J504" s="141" t="n">
        <f aca="false">J505</f>
        <v>2290500</v>
      </c>
      <c r="K504" s="74" t="n">
        <f aca="false">K505</f>
        <v>-1030700</v>
      </c>
      <c r="L504" s="74" t="n">
        <f aca="false">L505</f>
        <v>0</v>
      </c>
      <c r="M504" s="74" t="n">
        <f aca="false">M505</f>
        <v>0</v>
      </c>
      <c r="N504" s="74" t="n">
        <f aca="false">N505</f>
        <v>0</v>
      </c>
      <c r="O504" s="141" t="n">
        <f aca="false">O505</f>
        <v>0</v>
      </c>
      <c r="P504" s="142" t="n">
        <f aca="false">P505</f>
        <v>0</v>
      </c>
    </row>
    <row r="505" customFormat="false" ht="32.8" hidden="false" customHeight="false" outlineLevel="0" collapsed="false">
      <c r="B505" s="86"/>
      <c r="C505" s="30" t="s">
        <v>146</v>
      </c>
      <c r="D505" s="30" t="n">
        <v>925</v>
      </c>
      <c r="E505" s="138" t="s">
        <v>56</v>
      </c>
      <c r="F505" s="138" t="s">
        <v>37</v>
      </c>
      <c r="G505" s="79" t="n">
        <v>6710010220</v>
      </c>
      <c r="H505" s="83" t="n">
        <v>600</v>
      </c>
      <c r="I505" s="141" t="n">
        <f aca="false">SUM(J505:P505)</f>
        <v>1259800</v>
      </c>
      <c r="J505" s="141" t="n">
        <v>2290500</v>
      </c>
      <c r="K505" s="74" t="n">
        <v>-1030700</v>
      </c>
      <c r="L505" s="74"/>
      <c r="M505" s="74"/>
      <c r="N505" s="74"/>
      <c r="O505" s="141"/>
      <c r="P505" s="142"/>
    </row>
    <row r="506" customFormat="false" ht="17.35" hidden="false" customHeight="false" outlineLevel="0" collapsed="false">
      <c r="B506" s="86"/>
      <c r="C506" s="30" t="s">
        <v>300</v>
      </c>
      <c r="D506" s="30" t="n">
        <v>925</v>
      </c>
      <c r="E506" s="138" t="s">
        <v>56</v>
      </c>
      <c r="F506" s="138" t="s">
        <v>37</v>
      </c>
      <c r="G506" s="79" t="n">
        <v>7000000000</v>
      </c>
      <c r="H506" s="83"/>
      <c r="I506" s="141" t="n">
        <f aca="false">SUM(J506:P506)</f>
        <v>26335500</v>
      </c>
      <c r="J506" s="141" t="n">
        <f aca="false">J507</f>
        <v>17199200</v>
      </c>
      <c r="K506" s="74" t="n">
        <f aca="false">K507</f>
        <v>-863700</v>
      </c>
      <c r="L506" s="74" t="n">
        <f aca="false">L507</f>
        <v>0</v>
      </c>
      <c r="M506" s="74" t="n">
        <f aca="false">M507</f>
        <v>0</v>
      </c>
      <c r="N506" s="74" t="n">
        <f aca="false">N507</f>
        <v>0</v>
      </c>
      <c r="O506" s="141" t="n">
        <f aca="false">O507</f>
        <v>10000000</v>
      </c>
      <c r="P506" s="142" t="n">
        <f aca="false">P507</f>
        <v>0</v>
      </c>
    </row>
    <row r="507" customFormat="false" ht="32.8" hidden="false" customHeight="false" outlineLevel="0" collapsed="false">
      <c r="B507" s="86"/>
      <c r="C507" s="30" t="s">
        <v>301</v>
      </c>
      <c r="D507" s="30" t="n">
        <v>925</v>
      </c>
      <c r="E507" s="138" t="s">
        <v>56</v>
      </c>
      <c r="F507" s="138" t="s">
        <v>37</v>
      </c>
      <c r="G507" s="79" t="n">
        <v>7010000000</v>
      </c>
      <c r="H507" s="83"/>
      <c r="I507" s="141" t="n">
        <f aca="false">SUM(J507:P507)</f>
        <v>26335500</v>
      </c>
      <c r="J507" s="141" t="n">
        <f aca="false">J510+J514+J512</f>
        <v>17199200</v>
      </c>
      <c r="K507" s="141" t="n">
        <f aca="false">K510+K514+K512+K508</f>
        <v>-863700</v>
      </c>
      <c r="L507" s="74" t="n">
        <f aca="false">L510+L514+L512</f>
        <v>0</v>
      </c>
      <c r="M507" s="74" t="n">
        <f aca="false">M510+M514+M512</f>
        <v>0</v>
      </c>
      <c r="N507" s="74" t="n">
        <f aca="false">N510+N514+N512</f>
        <v>0</v>
      </c>
      <c r="O507" s="141" t="n">
        <f aca="false">O510+O514+O512+O508</f>
        <v>10000000</v>
      </c>
      <c r="P507" s="142" t="n">
        <f aca="false">P510+P514+P512</f>
        <v>0</v>
      </c>
    </row>
    <row r="508" customFormat="false" ht="32.8" hidden="false" customHeight="false" outlineLevel="0" collapsed="false">
      <c r="B508" s="86"/>
      <c r="C508" s="30" t="s">
        <v>130</v>
      </c>
      <c r="D508" s="30" t="n">
        <v>925</v>
      </c>
      <c r="E508" s="138" t="s">
        <v>56</v>
      </c>
      <c r="F508" s="138" t="s">
        <v>37</v>
      </c>
      <c r="G508" s="79" t="n">
        <v>7010000590</v>
      </c>
      <c r="H508" s="83"/>
      <c r="I508" s="141" t="n">
        <f aca="false">SUM(J508:P508)</f>
        <v>14080100</v>
      </c>
      <c r="J508" s="141" t="n">
        <v>0</v>
      </c>
      <c r="K508" s="141" t="n">
        <f aca="false">K509</f>
        <v>4080100</v>
      </c>
      <c r="L508" s="74"/>
      <c r="M508" s="74"/>
      <c r="N508" s="74"/>
      <c r="O508" s="141" t="n">
        <f aca="false">O509</f>
        <v>10000000</v>
      </c>
      <c r="P508" s="142"/>
    </row>
    <row r="509" customFormat="false" ht="32.8" hidden="false" customHeight="false" outlineLevel="0" collapsed="false">
      <c r="B509" s="86"/>
      <c r="C509" s="30" t="s">
        <v>146</v>
      </c>
      <c r="D509" s="30" t="n">
        <v>925</v>
      </c>
      <c r="E509" s="138" t="s">
        <v>56</v>
      </c>
      <c r="F509" s="138" t="s">
        <v>37</v>
      </c>
      <c r="G509" s="79" t="n">
        <v>7010000590</v>
      </c>
      <c r="H509" s="83" t="n">
        <v>600</v>
      </c>
      <c r="I509" s="141" t="n">
        <f aca="false">SUM(J509:P509)</f>
        <v>14080100</v>
      </c>
      <c r="J509" s="141" t="n">
        <v>0</v>
      </c>
      <c r="K509" s="141" t="n">
        <v>4080100</v>
      </c>
      <c r="L509" s="74"/>
      <c r="M509" s="74"/>
      <c r="N509" s="74"/>
      <c r="O509" s="141" t="n">
        <v>10000000</v>
      </c>
      <c r="P509" s="142"/>
    </row>
    <row r="510" customFormat="false" ht="79.85" hidden="false" customHeight="false" outlineLevel="0" collapsed="false">
      <c r="B510" s="86"/>
      <c r="C510" s="30" t="s">
        <v>302</v>
      </c>
      <c r="D510" s="30" t="n">
        <v>925</v>
      </c>
      <c r="E510" s="138" t="s">
        <v>56</v>
      </c>
      <c r="F510" s="138" t="s">
        <v>37</v>
      </c>
      <c r="G510" s="79" t="n">
        <v>7010063110</v>
      </c>
      <c r="H510" s="83"/>
      <c r="I510" s="141" t="n">
        <f aca="false">SUM(J510:P510)</f>
        <v>3127100</v>
      </c>
      <c r="J510" s="141" t="n">
        <f aca="false">J511</f>
        <v>2929500</v>
      </c>
      <c r="K510" s="74" t="n">
        <f aca="false">K511</f>
        <v>197600</v>
      </c>
      <c r="L510" s="74" t="n">
        <f aca="false">L511</f>
        <v>0</v>
      </c>
      <c r="M510" s="74" t="n">
        <f aca="false">M511</f>
        <v>0</v>
      </c>
      <c r="N510" s="74" t="n">
        <f aca="false">N511</f>
        <v>0</v>
      </c>
      <c r="O510" s="141" t="n">
        <f aca="false">O511</f>
        <v>0</v>
      </c>
      <c r="P510" s="142" t="n">
        <f aca="false">P511</f>
        <v>0</v>
      </c>
    </row>
    <row r="511" customFormat="false" ht="32.8" hidden="false" customHeight="false" outlineLevel="0" collapsed="false">
      <c r="B511" s="86"/>
      <c r="C511" s="30" t="s">
        <v>146</v>
      </c>
      <c r="D511" s="30" t="n">
        <v>925</v>
      </c>
      <c r="E511" s="138" t="s">
        <v>56</v>
      </c>
      <c r="F511" s="138" t="s">
        <v>37</v>
      </c>
      <c r="G511" s="79" t="n">
        <v>7010063110</v>
      </c>
      <c r="H511" s="83" t="n">
        <v>600</v>
      </c>
      <c r="I511" s="141" t="n">
        <f aca="false">SUM(J511:P511)</f>
        <v>3127100</v>
      </c>
      <c r="J511" s="141" t="n">
        <v>2929500</v>
      </c>
      <c r="K511" s="74" t="n">
        <v>197600</v>
      </c>
      <c r="L511" s="74"/>
      <c r="M511" s="74"/>
      <c r="N511" s="74"/>
      <c r="O511" s="141"/>
      <c r="P511" s="142"/>
    </row>
    <row r="512" customFormat="false" ht="32.8" hidden="false" customHeight="false" outlineLevel="0" collapsed="false">
      <c r="B512" s="86"/>
      <c r="C512" s="30" t="s">
        <v>303</v>
      </c>
      <c r="D512" s="30" t="n">
        <v>925</v>
      </c>
      <c r="E512" s="138" t="s">
        <v>56</v>
      </c>
      <c r="F512" s="138" t="s">
        <v>37</v>
      </c>
      <c r="G512" s="79" t="s">
        <v>304</v>
      </c>
      <c r="H512" s="83"/>
      <c r="I512" s="141" t="n">
        <f aca="false">SUM(J512:P512)</f>
        <v>5618000</v>
      </c>
      <c r="J512" s="141" t="n">
        <f aca="false">J513</f>
        <v>5618000</v>
      </c>
      <c r="K512" s="74" t="n">
        <f aca="false">K513</f>
        <v>0</v>
      </c>
      <c r="L512" s="74" t="n">
        <f aca="false">L513</f>
        <v>0</v>
      </c>
      <c r="M512" s="74" t="n">
        <f aca="false">M513</f>
        <v>0</v>
      </c>
      <c r="N512" s="74" t="n">
        <f aca="false">N513</f>
        <v>0</v>
      </c>
      <c r="O512" s="141" t="n">
        <f aca="false">O513</f>
        <v>0</v>
      </c>
      <c r="P512" s="142" t="n">
        <f aca="false">P513</f>
        <v>0</v>
      </c>
    </row>
    <row r="513" customFormat="false" ht="32.8" hidden="false" customHeight="false" outlineLevel="0" collapsed="false">
      <c r="B513" s="86"/>
      <c r="C513" s="30" t="s">
        <v>146</v>
      </c>
      <c r="D513" s="30" t="n">
        <v>925</v>
      </c>
      <c r="E513" s="138" t="s">
        <v>56</v>
      </c>
      <c r="F513" s="138" t="s">
        <v>37</v>
      </c>
      <c r="G513" s="79" t="s">
        <v>304</v>
      </c>
      <c r="H513" s="83" t="n">
        <v>600</v>
      </c>
      <c r="I513" s="141" t="n">
        <f aca="false">SUM(J513:P513)</f>
        <v>5618000</v>
      </c>
      <c r="J513" s="141" t="n">
        <v>5618000</v>
      </c>
      <c r="K513" s="74" t="n">
        <v>0</v>
      </c>
      <c r="L513" s="74"/>
      <c r="M513" s="74"/>
      <c r="N513" s="74"/>
      <c r="O513" s="141"/>
      <c r="P513" s="142"/>
    </row>
    <row r="514" customFormat="false" ht="48.5" hidden="false" customHeight="false" outlineLevel="0" collapsed="false">
      <c r="B514" s="86"/>
      <c r="C514" s="30" t="s">
        <v>305</v>
      </c>
      <c r="D514" s="30" t="n">
        <v>925</v>
      </c>
      <c r="E514" s="138" t="s">
        <v>56</v>
      </c>
      <c r="F514" s="138" t="s">
        <v>37</v>
      </c>
      <c r="G514" s="79" t="s">
        <v>306</v>
      </c>
      <c r="H514" s="83"/>
      <c r="I514" s="141" t="n">
        <f aca="false">SUM(J514:P514)</f>
        <v>3510300</v>
      </c>
      <c r="J514" s="141" t="n">
        <f aca="false">J515</f>
        <v>8651700</v>
      </c>
      <c r="K514" s="74" t="n">
        <f aca="false">K515</f>
        <v>-5141400</v>
      </c>
      <c r="L514" s="74" t="n">
        <f aca="false">L515</f>
        <v>0</v>
      </c>
      <c r="M514" s="74" t="n">
        <f aca="false">M515</f>
        <v>0</v>
      </c>
      <c r="N514" s="74" t="n">
        <f aca="false">N515</f>
        <v>0</v>
      </c>
      <c r="O514" s="141" t="n">
        <f aca="false">O515</f>
        <v>0</v>
      </c>
      <c r="P514" s="142" t="n">
        <f aca="false">P515</f>
        <v>0</v>
      </c>
    </row>
    <row r="515" customFormat="false" ht="32.8" hidden="false" customHeight="false" outlineLevel="0" collapsed="false">
      <c r="B515" s="86"/>
      <c r="C515" s="30" t="s">
        <v>146</v>
      </c>
      <c r="D515" s="30" t="n">
        <v>925</v>
      </c>
      <c r="E515" s="138" t="s">
        <v>56</v>
      </c>
      <c r="F515" s="138" t="s">
        <v>37</v>
      </c>
      <c r="G515" s="79" t="s">
        <v>306</v>
      </c>
      <c r="H515" s="83" t="n">
        <v>600</v>
      </c>
      <c r="I515" s="141" t="n">
        <f aca="false">SUM(J515:P515)</f>
        <v>3510300</v>
      </c>
      <c r="J515" s="141" t="n">
        <v>8651700</v>
      </c>
      <c r="K515" s="74" t="n">
        <v>-5141400</v>
      </c>
      <c r="L515" s="74"/>
      <c r="M515" s="74"/>
      <c r="N515" s="74"/>
      <c r="O515" s="141"/>
      <c r="P515" s="142"/>
    </row>
    <row r="516" customFormat="false" ht="32.8" hidden="false" customHeight="false" outlineLevel="0" collapsed="false">
      <c r="B516" s="86"/>
      <c r="C516" s="30" t="s">
        <v>337</v>
      </c>
      <c r="D516" s="30" t="n">
        <v>925</v>
      </c>
      <c r="E516" s="138" t="s">
        <v>56</v>
      </c>
      <c r="F516" s="138" t="s">
        <v>37</v>
      </c>
      <c r="G516" s="79" t="n">
        <v>9900000000</v>
      </c>
      <c r="H516" s="83"/>
      <c r="I516" s="141" t="n">
        <f aca="false">SUM(J516:P516)</f>
        <v>9500000</v>
      </c>
      <c r="J516" s="141"/>
      <c r="K516" s="74"/>
      <c r="L516" s="74"/>
      <c r="M516" s="74"/>
      <c r="N516" s="74"/>
      <c r="O516" s="141" t="n">
        <f aca="false">O517</f>
        <v>9500000</v>
      </c>
      <c r="P516" s="142"/>
    </row>
    <row r="517" customFormat="false" ht="32.8" hidden="false" customHeight="false" outlineLevel="0" collapsed="false">
      <c r="B517" s="86"/>
      <c r="C517" s="30" t="s">
        <v>339</v>
      </c>
      <c r="D517" s="30" t="n">
        <v>925</v>
      </c>
      <c r="E517" s="138" t="s">
        <v>56</v>
      </c>
      <c r="F517" s="138" t="s">
        <v>37</v>
      </c>
      <c r="G517" s="79" t="n">
        <v>9900010150</v>
      </c>
      <c r="H517" s="83"/>
      <c r="I517" s="141" t="n">
        <f aca="false">SUM(J517:P517)</f>
        <v>9500000</v>
      </c>
      <c r="J517" s="141"/>
      <c r="K517" s="74"/>
      <c r="L517" s="74"/>
      <c r="M517" s="74"/>
      <c r="N517" s="74"/>
      <c r="O517" s="141" t="n">
        <f aca="false">O518</f>
        <v>9500000</v>
      </c>
      <c r="P517" s="142"/>
    </row>
    <row r="518" customFormat="false" ht="32.8" hidden="false" customHeight="false" outlineLevel="0" collapsed="false">
      <c r="B518" s="86"/>
      <c r="C518" s="30" t="s">
        <v>146</v>
      </c>
      <c r="D518" s="30" t="n">
        <v>925</v>
      </c>
      <c r="E518" s="138" t="s">
        <v>56</v>
      </c>
      <c r="F518" s="138" t="s">
        <v>37</v>
      </c>
      <c r="G518" s="79" t="n">
        <v>9900010150</v>
      </c>
      <c r="H518" s="83" t="n">
        <v>600</v>
      </c>
      <c r="I518" s="141" t="n">
        <f aca="false">SUM(J518:P518)</f>
        <v>9500000</v>
      </c>
      <c r="J518" s="141"/>
      <c r="K518" s="74"/>
      <c r="L518" s="74"/>
      <c r="M518" s="74"/>
      <c r="N518" s="74"/>
      <c r="O518" s="141" t="n">
        <v>9500000</v>
      </c>
      <c r="P518" s="142"/>
    </row>
    <row r="519" customFormat="false" ht="17.6" hidden="false" customHeight="false" outlineLevel="0" collapsed="false">
      <c r="B519" s="86"/>
      <c r="C519" s="30" t="s">
        <v>70</v>
      </c>
      <c r="D519" s="30" t="n">
        <v>925</v>
      </c>
      <c r="E519" s="138" t="s">
        <v>39</v>
      </c>
      <c r="F519" s="138" t="s">
        <v>83</v>
      </c>
      <c r="G519" s="79"/>
      <c r="H519" s="83"/>
      <c r="I519" s="141" t="n">
        <f aca="false">SUM(J519:P519)</f>
        <v>13085900</v>
      </c>
      <c r="J519" s="141" t="n">
        <f aca="false">J520</f>
        <v>13979100</v>
      </c>
      <c r="K519" s="74" t="n">
        <f aca="false">K520</f>
        <v>-893200</v>
      </c>
      <c r="L519" s="74" t="n">
        <f aca="false">L520</f>
        <v>0</v>
      </c>
      <c r="M519" s="74" t="n">
        <f aca="false">M520</f>
        <v>0</v>
      </c>
      <c r="N519" s="74" t="n">
        <f aca="false">N520</f>
        <v>0</v>
      </c>
      <c r="O519" s="141" t="n">
        <f aca="false">O520</f>
        <v>0</v>
      </c>
      <c r="P519" s="142" t="n">
        <f aca="false">P520</f>
        <v>0</v>
      </c>
    </row>
    <row r="520" customFormat="false" ht="17.6" hidden="false" customHeight="false" outlineLevel="0" collapsed="false">
      <c r="B520" s="86"/>
      <c r="C520" s="30" t="s">
        <v>72</v>
      </c>
      <c r="D520" s="30" t="n">
        <v>925</v>
      </c>
      <c r="E520" s="138" t="s">
        <v>39</v>
      </c>
      <c r="F520" s="138" t="s">
        <v>23</v>
      </c>
      <c r="G520" s="79"/>
      <c r="H520" s="83"/>
      <c r="I520" s="141" t="n">
        <f aca="false">SUM(J520:P520)</f>
        <v>13085900</v>
      </c>
      <c r="J520" s="141" t="n">
        <f aca="false">J521</f>
        <v>13979100</v>
      </c>
      <c r="K520" s="74" t="n">
        <f aca="false">K521</f>
        <v>-893200</v>
      </c>
      <c r="L520" s="74" t="n">
        <f aca="false">L521</f>
        <v>0</v>
      </c>
      <c r="M520" s="74" t="n">
        <f aca="false">M521</f>
        <v>0</v>
      </c>
      <c r="N520" s="74" t="n">
        <f aca="false">N521</f>
        <v>0</v>
      </c>
      <c r="O520" s="141" t="n">
        <f aca="false">O521</f>
        <v>0</v>
      </c>
      <c r="P520" s="142" t="n">
        <f aca="false">P521</f>
        <v>0</v>
      </c>
    </row>
    <row r="521" customFormat="false" ht="32.8" hidden="false" customHeight="false" outlineLevel="0" collapsed="false">
      <c r="B521" s="86"/>
      <c r="C521" s="30" t="s">
        <v>389</v>
      </c>
      <c r="D521" s="30" t="n">
        <v>925</v>
      </c>
      <c r="E521" s="138" t="s">
        <v>39</v>
      </c>
      <c r="F521" s="138" t="s">
        <v>23</v>
      </c>
      <c r="G521" s="79" t="n">
        <v>5800000000</v>
      </c>
      <c r="H521" s="83"/>
      <c r="I521" s="141" t="n">
        <f aca="false">SUM(J521:P521)</f>
        <v>13085900</v>
      </c>
      <c r="J521" s="141" t="n">
        <f aca="false">J522</f>
        <v>13979100</v>
      </c>
      <c r="K521" s="74" t="n">
        <f aca="false">K522</f>
        <v>-893200</v>
      </c>
      <c r="L521" s="74" t="n">
        <f aca="false">L522</f>
        <v>0</v>
      </c>
      <c r="M521" s="74" t="n">
        <f aca="false">M522</f>
        <v>0</v>
      </c>
      <c r="N521" s="74" t="n">
        <f aca="false">N522</f>
        <v>0</v>
      </c>
      <c r="O521" s="141" t="n">
        <f aca="false">O522</f>
        <v>0</v>
      </c>
      <c r="P521" s="142" t="n">
        <f aca="false">P522</f>
        <v>0</v>
      </c>
    </row>
    <row r="522" customFormat="false" ht="79.85" hidden="false" customHeight="false" outlineLevel="0" collapsed="false">
      <c r="B522" s="86"/>
      <c r="C522" s="30" t="s">
        <v>205</v>
      </c>
      <c r="D522" s="30" t="n">
        <v>925</v>
      </c>
      <c r="E522" s="138" t="s">
        <v>39</v>
      </c>
      <c r="F522" s="138" t="s">
        <v>23</v>
      </c>
      <c r="G522" s="79" t="n">
        <v>5830060710</v>
      </c>
      <c r="H522" s="83"/>
      <c r="I522" s="141" t="n">
        <f aca="false">SUM(J522:P522)</f>
        <v>13085900</v>
      </c>
      <c r="J522" s="141" t="n">
        <f aca="false">J524+J523</f>
        <v>13979100</v>
      </c>
      <c r="K522" s="74" t="n">
        <f aca="false">K524+K523</f>
        <v>-893200</v>
      </c>
      <c r="L522" s="74" t="n">
        <f aca="false">L524+L523</f>
        <v>0</v>
      </c>
      <c r="M522" s="74" t="n">
        <f aca="false">M524+M523</f>
        <v>0</v>
      </c>
      <c r="N522" s="74" t="n">
        <f aca="false">N524+N523</f>
        <v>0</v>
      </c>
      <c r="O522" s="141" t="n">
        <f aca="false">O524+O523</f>
        <v>0</v>
      </c>
      <c r="P522" s="142" t="n">
        <f aca="false">P524+P523</f>
        <v>0</v>
      </c>
    </row>
    <row r="523" customFormat="false" ht="32.8" hidden="false" customHeight="false" outlineLevel="0" collapsed="false">
      <c r="B523" s="86"/>
      <c r="C523" s="30" t="s">
        <v>103</v>
      </c>
      <c r="D523" s="30" t="n">
        <v>925</v>
      </c>
      <c r="E523" s="138" t="s">
        <v>39</v>
      </c>
      <c r="F523" s="138" t="s">
        <v>23</v>
      </c>
      <c r="G523" s="79" t="n">
        <v>5830060710</v>
      </c>
      <c r="H523" s="83" t="n">
        <v>200</v>
      </c>
      <c r="I523" s="141" t="n">
        <f aca="false">SUM(J523:P523)</f>
        <v>193300</v>
      </c>
      <c r="J523" s="141" t="n">
        <v>204700</v>
      </c>
      <c r="K523" s="74" t="n">
        <v>-11400</v>
      </c>
      <c r="L523" s="74"/>
      <c r="M523" s="74"/>
      <c r="N523" s="74"/>
      <c r="O523" s="141"/>
      <c r="P523" s="142"/>
    </row>
    <row r="524" customFormat="false" ht="17.6" hidden="false" customHeight="false" outlineLevel="0" collapsed="false">
      <c r="B524" s="86"/>
      <c r="C524" s="30" t="s">
        <v>142</v>
      </c>
      <c r="D524" s="30" t="n">
        <v>925</v>
      </c>
      <c r="E524" s="138" t="s">
        <v>39</v>
      </c>
      <c r="F524" s="138" t="s">
        <v>23</v>
      </c>
      <c r="G524" s="79" t="n">
        <v>5830060710</v>
      </c>
      <c r="H524" s="83" t="n">
        <v>300</v>
      </c>
      <c r="I524" s="141" t="n">
        <f aca="false">SUM(J524:P524)</f>
        <v>12892600</v>
      </c>
      <c r="J524" s="141" t="n">
        <v>13774400</v>
      </c>
      <c r="K524" s="74" t="n">
        <v>-881800</v>
      </c>
      <c r="L524" s="74"/>
      <c r="M524" s="74"/>
      <c r="N524" s="74"/>
      <c r="O524" s="141"/>
      <c r="P524" s="142"/>
    </row>
    <row r="525" customFormat="false" ht="17.6" hidden="false" customHeight="false" outlineLevel="0" collapsed="false">
      <c r="B525" s="86"/>
      <c r="C525" s="30" t="s">
        <v>377</v>
      </c>
      <c r="D525" s="30" t="n">
        <v>925</v>
      </c>
      <c r="E525" s="138" t="s">
        <v>29</v>
      </c>
      <c r="F525" s="138" t="s">
        <v>83</v>
      </c>
      <c r="G525" s="79"/>
      <c r="H525" s="83"/>
      <c r="I525" s="141" t="n">
        <f aca="false">SUM(J525:P525)</f>
        <v>203601100</v>
      </c>
      <c r="J525" s="141" t="n">
        <v>0</v>
      </c>
      <c r="K525" s="74" t="n">
        <f aca="false">K526</f>
        <v>193683800</v>
      </c>
      <c r="L525" s="74" t="n">
        <f aca="false">L526</f>
        <v>0</v>
      </c>
      <c r="M525" s="74" t="n">
        <f aca="false">M526</f>
        <v>-23400</v>
      </c>
      <c r="N525" s="74" t="n">
        <f aca="false">N526</f>
        <v>0</v>
      </c>
      <c r="O525" s="141" t="n">
        <f aca="false">O526</f>
        <v>9940700</v>
      </c>
      <c r="P525" s="142" t="n">
        <f aca="false">P526</f>
        <v>0</v>
      </c>
    </row>
    <row r="526" customFormat="false" ht="17.6" hidden="false" customHeight="false" outlineLevel="0" collapsed="false">
      <c r="B526" s="86"/>
      <c r="C526" s="30" t="s">
        <v>378</v>
      </c>
      <c r="D526" s="30" t="n">
        <v>925</v>
      </c>
      <c r="E526" s="138" t="s">
        <v>29</v>
      </c>
      <c r="F526" s="138" t="s">
        <v>16</v>
      </c>
      <c r="G526" s="79"/>
      <c r="H526" s="83"/>
      <c r="I526" s="141" t="n">
        <f aca="false">SUM(J526:P526)</f>
        <v>203601100</v>
      </c>
      <c r="J526" s="141" t="n">
        <v>0</v>
      </c>
      <c r="K526" s="74" t="n">
        <f aca="false">K527</f>
        <v>193683800</v>
      </c>
      <c r="L526" s="74" t="n">
        <f aca="false">L527</f>
        <v>0</v>
      </c>
      <c r="M526" s="74" t="n">
        <f aca="false">M527</f>
        <v>-23400</v>
      </c>
      <c r="N526" s="74" t="n">
        <f aca="false">N527</f>
        <v>0</v>
      </c>
      <c r="O526" s="141" t="n">
        <f aca="false">O527</f>
        <v>9940700</v>
      </c>
      <c r="P526" s="142" t="n">
        <f aca="false">P527</f>
        <v>0</v>
      </c>
    </row>
    <row r="527" customFormat="false" ht="17.6" hidden="false" customHeight="false" outlineLevel="0" collapsed="false">
      <c r="B527" s="86"/>
      <c r="C527" s="30" t="s">
        <v>165</v>
      </c>
      <c r="D527" s="30" t="n">
        <v>925</v>
      </c>
      <c r="E527" s="138" t="s">
        <v>29</v>
      </c>
      <c r="F527" s="138" t="s">
        <v>16</v>
      </c>
      <c r="G527" s="79" t="n">
        <v>5800000000</v>
      </c>
      <c r="H527" s="83"/>
      <c r="I527" s="141" t="n">
        <f aca="false">SUM(J527:P527)</f>
        <v>203601100</v>
      </c>
      <c r="J527" s="141" t="n">
        <v>0</v>
      </c>
      <c r="K527" s="74" t="n">
        <f aca="false">K528</f>
        <v>193683800</v>
      </c>
      <c r="L527" s="74" t="n">
        <f aca="false">L528</f>
        <v>0</v>
      </c>
      <c r="M527" s="74" t="n">
        <f aca="false">M528</f>
        <v>-23400</v>
      </c>
      <c r="N527" s="74" t="n">
        <f aca="false">N528</f>
        <v>0</v>
      </c>
      <c r="O527" s="141" t="n">
        <f aca="false">O528</f>
        <v>9940700</v>
      </c>
      <c r="P527" s="142" t="n">
        <f aca="false">P528</f>
        <v>0</v>
      </c>
    </row>
    <row r="528" customFormat="false" ht="17.6" hidden="false" customHeight="false" outlineLevel="0" collapsed="false">
      <c r="B528" s="86"/>
      <c r="C528" s="30" t="s">
        <v>199</v>
      </c>
      <c r="D528" s="30" t="n">
        <v>925</v>
      </c>
      <c r="E528" s="138" t="s">
        <v>29</v>
      </c>
      <c r="F528" s="138" t="s">
        <v>16</v>
      </c>
      <c r="G528" s="79" t="n">
        <v>5820000000</v>
      </c>
      <c r="H528" s="83"/>
      <c r="I528" s="141" t="n">
        <f aca="false">SUM(J528:P528)</f>
        <v>203601100</v>
      </c>
      <c r="J528" s="141" t="n">
        <v>0</v>
      </c>
      <c r="K528" s="74" t="n">
        <f aca="false">K529+K531+K534+K536</f>
        <v>193683800</v>
      </c>
      <c r="L528" s="74" t="n">
        <f aca="false">L529+L531+L534+L536</f>
        <v>0</v>
      </c>
      <c r="M528" s="74" t="n">
        <f aca="false">M529+M531+M534+M536</f>
        <v>-23400</v>
      </c>
      <c r="N528" s="74" t="n">
        <f aca="false">N529+N531+N534+N536</f>
        <v>0</v>
      </c>
      <c r="O528" s="141" t="n">
        <f aca="false">O529+O531+O534+O536</f>
        <v>9940700</v>
      </c>
      <c r="P528" s="142" t="n">
        <f aca="false">P529+P531+P534+P536</f>
        <v>0</v>
      </c>
    </row>
    <row r="529" customFormat="false" ht="32.8" hidden="false" customHeight="false" outlineLevel="0" collapsed="false">
      <c r="B529" s="86"/>
      <c r="C529" s="30" t="s">
        <v>130</v>
      </c>
      <c r="D529" s="30" t="n">
        <v>925</v>
      </c>
      <c r="E529" s="138" t="s">
        <v>29</v>
      </c>
      <c r="F529" s="138" t="s">
        <v>16</v>
      </c>
      <c r="G529" s="79" t="n">
        <v>5820000590</v>
      </c>
      <c r="H529" s="83"/>
      <c r="I529" s="141" t="n">
        <f aca="false">SUM(J529:P529)</f>
        <v>171861531</v>
      </c>
      <c r="J529" s="141" t="n">
        <v>0</v>
      </c>
      <c r="K529" s="74" t="n">
        <f aca="false">K530</f>
        <v>163648200</v>
      </c>
      <c r="L529" s="74" t="n">
        <f aca="false">L530</f>
        <v>0</v>
      </c>
      <c r="M529" s="74" t="n">
        <f aca="false">M530</f>
        <v>-1417069</v>
      </c>
      <c r="N529" s="74" t="n">
        <f aca="false">N530</f>
        <v>0</v>
      </c>
      <c r="O529" s="141" t="n">
        <f aca="false">O530</f>
        <v>9630400</v>
      </c>
      <c r="P529" s="142" t="n">
        <f aca="false">P530</f>
        <v>0</v>
      </c>
    </row>
    <row r="530" customFormat="false" ht="32.8" hidden="false" customHeight="false" outlineLevel="0" collapsed="false">
      <c r="B530" s="86"/>
      <c r="C530" s="30" t="s">
        <v>146</v>
      </c>
      <c r="D530" s="30" t="n">
        <v>925</v>
      </c>
      <c r="E530" s="138" t="s">
        <v>29</v>
      </c>
      <c r="F530" s="138" t="s">
        <v>16</v>
      </c>
      <c r="G530" s="79" t="n">
        <v>5820000590</v>
      </c>
      <c r="H530" s="83" t="n">
        <v>600</v>
      </c>
      <c r="I530" s="141" t="n">
        <f aca="false">SUM(J530:P530)</f>
        <v>171861531</v>
      </c>
      <c r="J530" s="141" t="n">
        <v>0</v>
      </c>
      <c r="K530" s="74" t="n">
        <v>163648200</v>
      </c>
      <c r="L530" s="74"/>
      <c r="M530" s="74" t="n">
        <v>-1417069</v>
      </c>
      <c r="N530" s="74"/>
      <c r="O530" s="141" t="n">
        <v>9630400</v>
      </c>
      <c r="P530" s="142"/>
    </row>
    <row r="531" customFormat="false" ht="32.8" hidden="false" customHeight="false" outlineLevel="0" collapsed="false">
      <c r="B531" s="86"/>
      <c r="C531" s="30" t="s">
        <v>200</v>
      </c>
      <c r="D531" s="30" t="n">
        <v>925</v>
      </c>
      <c r="E531" s="138" t="s">
        <v>29</v>
      </c>
      <c r="F531" s="138" t="s">
        <v>16</v>
      </c>
      <c r="G531" s="79" t="n">
        <v>5820010660</v>
      </c>
      <c r="H531" s="83"/>
      <c r="I531" s="141" t="n">
        <f aca="false">SUM(J531:P531)</f>
        <v>30618269</v>
      </c>
      <c r="J531" s="141" t="n">
        <v>0</v>
      </c>
      <c r="K531" s="74" t="n">
        <f aca="false">K532</f>
        <v>22855700</v>
      </c>
      <c r="L531" s="74" t="n">
        <f aca="false">L532</f>
        <v>0</v>
      </c>
      <c r="M531" s="74" t="n">
        <f aca="false">M532+M533</f>
        <v>7762569</v>
      </c>
      <c r="N531" s="74" t="n">
        <f aca="false">N532</f>
        <v>0</v>
      </c>
      <c r="O531" s="141" t="n">
        <f aca="false">O532</f>
        <v>0</v>
      </c>
      <c r="P531" s="142" t="n">
        <f aca="false">P532</f>
        <v>0</v>
      </c>
    </row>
    <row r="532" customFormat="false" ht="32.8" hidden="false" customHeight="false" outlineLevel="0" collapsed="false">
      <c r="B532" s="86"/>
      <c r="C532" s="30" t="s">
        <v>146</v>
      </c>
      <c r="D532" s="30" t="n">
        <v>925</v>
      </c>
      <c r="E532" s="138" t="s">
        <v>29</v>
      </c>
      <c r="F532" s="138" t="s">
        <v>16</v>
      </c>
      <c r="G532" s="79" t="n">
        <v>5820010660</v>
      </c>
      <c r="H532" s="83" t="n">
        <v>600</v>
      </c>
      <c r="I532" s="141" t="n">
        <f aca="false">SUM(J532:P532)</f>
        <v>30598069</v>
      </c>
      <c r="J532" s="141" t="n">
        <v>0</v>
      </c>
      <c r="K532" s="74" t="n">
        <v>22855700</v>
      </c>
      <c r="L532" s="74"/>
      <c r="M532" s="74" t="n">
        <v>7742369</v>
      </c>
      <c r="N532" s="74"/>
      <c r="O532" s="141"/>
      <c r="P532" s="142"/>
    </row>
    <row r="533" customFormat="false" ht="17.6" hidden="false" customHeight="false" outlineLevel="0" collapsed="false">
      <c r="B533" s="86"/>
      <c r="C533" s="30" t="s">
        <v>106</v>
      </c>
      <c r="D533" s="30" t="n">
        <v>925</v>
      </c>
      <c r="E533" s="138" t="s">
        <v>29</v>
      </c>
      <c r="F533" s="138" t="s">
        <v>16</v>
      </c>
      <c r="G533" s="79" t="n">
        <v>5820010660</v>
      </c>
      <c r="H533" s="83" t="n">
        <v>800</v>
      </c>
      <c r="I533" s="141" t="n">
        <f aca="false">SUM(J533:P533)</f>
        <v>20200</v>
      </c>
      <c r="J533" s="141"/>
      <c r="K533" s="74"/>
      <c r="L533" s="74"/>
      <c r="M533" s="74" t="n">
        <v>20200</v>
      </c>
      <c r="N533" s="74"/>
      <c r="O533" s="141"/>
      <c r="P533" s="142"/>
    </row>
    <row r="534" customFormat="false" ht="142.5" hidden="false" customHeight="false" outlineLevel="0" collapsed="false">
      <c r="B534" s="86"/>
      <c r="C534" s="30" t="s">
        <v>390</v>
      </c>
      <c r="D534" s="30" t="n">
        <v>925</v>
      </c>
      <c r="E534" s="138" t="s">
        <v>29</v>
      </c>
      <c r="F534" s="138" t="s">
        <v>16</v>
      </c>
      <c r="G534" s="79" t="n">
        <v>5820060740</v>
      </c>
      <c r="H534" s="83"/>
      <c r="I534" s="141" t="n">
        <f aca="false">SUM(J534:P534)</f>
        <v>164100</v>
      </c>
      <c r="J534" s="141" t="n">
        <v>0</v>
      </c>
      <c r="K534" s="74" t="n">
        <f aca="false">K535</f>
        <v>187500</v>
      </c>
      <c r="L534" s="74" t="n">
        <f aca="false">L535</f>
        <v>0</v>
      </c>
      <c r="M534" s="74" t="n">
        <f aca="false">M535</f>
        <v>-23400</v>
      </c>
      <c r="N534" s="74" t="n">
        <f aca="false">N535</f>
        <v>0</v>
      </c>
      <c r="O534" s="141" t="n">
        <f aca="false">O535</f>
        <v>0</v>
      </c>
      <c r="P534" s="142" t="n">
        <f aca="false">P535</f>
        <v>0</v>
      </c>
    </row>
    <row r="535" customFormat="false" ht="32.8" hidden="false" customHeight="false" outlineLevel="0" collapsed="false">
      <c r="B535" s="86"/>
      <c r="C535" s="30" t="s">
        <v>146</v>
      </c>
      <c r="D535" s="30" t="n">
        <v>925</v>
      </c>
      <c r="E535" s="138" t="s">
        <v>29</v>
      </c>
      <c r="F535" s="138" t="s">
        <v>16</v>
      </c>
      <c r="G535" s="79" t="n">
        <v>5820060740</v>
      </c>
      <c r="H535" s="83" t="n">
        <v>600</v>
      </c>
      <c r="I535" s="141" t="n">
        <f aca="false">SUM(J535:P535)</f>
        <v>164100</v>
      </c>
      <c r="J535" s="141" t="n">
        <v>0</v>
      </c>
      <c r="K535" s="74" t="n">
        <v>187500</v>
      </c>
      <c r="L535" s="74"/>
      <c r="M535" s="74" t="n">
        <v>-23400</v>
      </c>
      <c r="N535" s="74"/>
      <c r="O535" s="141"/>
      <c r="P535" s="142"/>
    </row>
    <row r="536" customFormat="false" ht="32.8" hidden="false" customHeight="false" outlineLevel="0" collapsed="false">
      <c r="B536" s="86"/>
      <c r="C536" s="30" t="s">
        <v>208</v>
      </c>
      <c r="D536" s="30" t="n">
        <v>925</v>
      </c>
      <c r="E536" s="138" t="s">
        <v>29</v>
      </c>
      <c r="F536" s="138" t="s">
        <v>16</v>
      </c>
      <c r="G536" s="79" t="n">
        <v>5820100000</v>
      </c>
      <c r="H536" s="83"/>
      <c r="I536" s="141" t="n">
        <f aca="false">SUM(J536:P536)</f>
        <v>957200</v>
      </c>
      <c r="J536" s="141" t="n">
        <v>0</v>
      </c>
      <c r="K536" s="74" t="n">
        <f aca="false">K537+K539</f>
        <v>6992400</v>
      </c>
      <c r="L536" s="74" t="n">
        <f aca="false">L537+L539</f>
        <v>0</v>
      </c>
      <c r="M536" s="74" t="n">
        <f aca="false">M537+M539</f>
        <v>-6345500</v>
      </c>
      <c r="N536" s="74" t="n">
        <f aca="false">N537+N539</f>
        <v>0</v>
      </c>
      <c r="O536" s="141" t="n">
        <f aca="false">O537+O539</f>
        <v>310300</v>
      </c>
      <c r="P536" s="142" t="n">
        <f aca="false">P537+P539</f>
        <v>0</v>
      </c>
    </row>
    <row r="537" s="165" customFormat="true" ht="32.8" hidden="true" customHeight="false" outlineLevel="0" collapsed="false">
      <c r="A537" s="147"/>
      <c r="B537" s="148"/>
      <c r="C537" s="149" t="s">
        <v>130</v>
      </c>
      <c r="D537" s="149" t="n">
        <v>925</v>
      </c>
      <c r="E537" s="151" t="s">
        <v>29</v>
      </c>
      <c r="F537" s="151" t="s">
        <v>16</v>
      </c>
      <c r="G537" s="152" t="n">
        <v>5820100590</v>
      </c>
      <c r="H537" s="162"/>
      <c r="I537" s="154" t="n">
        <f aca="false">SUM(J537:P537)</f>
        <v>0</v>
      </c>
      <c r="J537" s="154" t="n">
        <v>0</v>
      </c>
      <c r="K537" s="155" t="n">
        <f aca="false">K538</f>
        <v>6345500</v>
      </c>
      <c r="L537" s="155" t="n">
        <f aca="false">L538</f>
        <v>0</v>
      </c>
      <c r="M537" s="155" t="n">
        <f aca="false">M538</f>
        <v>-6345500</v>
      </c>
      <c r="N537" s="155" t="n">
        <f aca="false">N538</f>
        <v>0</v>
      </c>
      <c r="O537" s="155"/>
      <c r="P537" s="156" t="n">
        <f aca="false">P538</f>
        <v>0</v>
      </c>
      <c r="Q537" s="157"/>
      <c r="R537" s="157"/>
      <c r="S537" s="157"/>
      <c r="T537" s="157"/>
      <c r="U537" s="157"/>
      <c r="V537" s="157"/>
      <c r="W537" s="157"/>
      <c r="X537" s="157"/>
      <c r="Y537" s="157"/>
      <c r="Z537" s="157"/>
      <c r="AA537" s="157"/>
      <c r="AB537" s="157"/>
      <c r="AC537" s="157"/>
      <c r="AD537" s="157"/>
      <c r="AE537" s="157"/>
      <c r="AF537" s="157"/>
      <c r="AG537" s="157"/>
      <c r="AH537" s="157"/>
      <c r="AI537" s="157"/>
      <c r="AJ537" s="157"/>
      <c r="AK537" s="157"/>
      <c r="AL537" s="157"/>
      <c r="AM537" s="157"/>
      <c r="AN537" s="157"/>
      <c r="AO537" s="157"/>
      <c r="AP537" s="157"/>
      <c r="AQ537" s="157"/>
      <c r="AR537" s="157"/>
      <c r="AS537" s="157"/>
      <c r="AT537" s="157"/>
      <c r="AU537" s="157"/>
      <c r="AV537" s="157"/>
      <c r="AW537" s="157"/>
      <c r="AX537" s="157"/>
      <c r="AY537" s="157"/>
      <c r="AZ537" s="157"/>
      <c r="BA537" s="157"/>
      <c r="BB537" s="157"/>
      <c r="BC537" s="157"/>
      <c r="BD537" s="157"/>
      <c r="BE537" s="157"/>
      <c r="BF537" s="157"/>
      <c r="BG537" s="157"/>
      <c r="BH537" s="157"/>
      <c r="BI537" s="157"/>
      <c r="BJ537" s="157"/>
      <c r="BK537" s="157"/>
      <c r="BL537" s="157"/>
      <c r="BM537" s="157"/>
      <c r="BN537" s="157"/>
      <c r="BO537" s="157"/>
      <c r="BP537" s="157"/>
      <c r="BQ537" s="157"/>
      <c r="BR537" s="157"/>
      <c r="BS537" s="157"/>
      <c r="BT537" s="157"/>
      <c r="BU537" s="157"/>
      <c r="BV537" s="157"/>
      <c r="BW537" s="157"/>
      <c r="BX537" s="157"/>
      <c r="BY537" s="157"/>
      <c r="BZ537" s="157"/>
      <c r="CA537" s="157"/>
      <c r="CB537" s="157"/>
      <c r="CC537" s="157"/>
      <c r="CD537" s="157"/>
      <c r="CE537" s="157"/>
      <c r="CF537" s="157"/>
      <c r="CG537" s="157"/>
      <c r="CH537" s="157"/>
      <c r="CI537" s="157"/>
      <c r="CJ537" s="157"/>
      <c r="CK537" s="157"/>
      <c r="CL537" s="157"/>
      <c r="CM537" s="157"/>
      <c r="CN537" s="157"/>
      <c r="CO537" s="157"/>
      <c r="CP537" s="157"/>
      <c r="CQ537" s="157"/>
      <c r="CR537" s="157"/>
      <c r="CS537" s="157"/>
      <c r="CT537" s="157"/>
      <c r="CU537" s="157"/>
      <c r="CV537" s="157"/>
      <c r="CW537" s="157"/>
      <c r="CX537" s="157"/>
      <c r="CY537" s="157"/>
      <c r="CZ537" s="157"/>
      <c r="DA537" s="157"/>
      <c r="DB537" s="157"/>
      <c r="DC537" s="157"/>
      <c r="DD537" s="157"/>
      <c r="DE537" s="157"/>
      <c r="DF537" s="157"/>
      <c r="DG537" s="157"/>
      <c r="DH537" s="157"/>
      <c r="DI537" s="157"/>
      <c r="DJ537" s="157"/>
      <c r="DK537" s="157"/>
      <c r="DL537" s="157"/>
      <c r="DM537" s="157"/>
      <c r="DN537" s="157"/>
      <c r="DO537" s="157"/>
      <c r="DP537" s="157"/>
      <c r="DQ537" s="157"/>
      <c r="DR537" s="157"/>
      <c r="DS537" s="157"/>
      <c r="DT537" s="157"/>
      <c r="DU537" s="157"/>
      <c r="DV537" s="157"/>
      <c r="DW537" s="157"/>
      <c r="DX537" s="157"/>
      <c r="DY537" s="157"/>
      <c r="DZ537" s="157"/>
      <c r="EA537" s="157"/>
      <c r="EB537" s="157"/>
      <c r="EC537" s="157"/>
      <c r="ED537" s="157"/>
      <c r="EE537" s="157"/>
      <c r="EF537" s="157"/>
      <c r="EG537" s="157"/>
      <c r="EH537" s="157"/>
      <c r="EI537" s="157"/>
      <c r="EJ537" s="157"/>
      <c r="EK537" s="157"/>
      <c r="EL537" s="157"/>
      <c r="EM537" s="157"/>
      <c r="EN537" s="157"/>
      <c r="EO537" s="157"/>
      <c r="EP537" s="157"/>
      <c r="EQ537" s="157"/>
      <c r="ER537" s="157"/>
      <c r="ES537" s="157"/>
      <c r="ET537" s="157"/>
      <c r="EU537" s="157"/>
      <c r="EV537" s="157"/>
      <c r="EW537" s="157"/>
      <c r="EX537" s="157"/>
      <c r="EY537" s="157"/>
      <c r="EZ537" s="157"/>
      <c r="FA537" s="157"/>
      <c r="FB537" s="157"/>
      <c r="FC537" s="157"/>
      <c r="FD537" s="157"/>
      <c r="FE537" s="157"/>
      <c r="FF537" s="157"/>
      <c r="FG537" s="157"/>
      <c r="FH537" s="157"/>
      <c r="FI537" s="157"/>
      <c r="FJ537" s="157"/>
      <c r="FK537" s="157"/>
      <c r="FL537" s="157"/>
      <c r="FM537" s="157"/>
      <c r="FN537" s="157"/>
      <c r="FO537" s="157"/>
      <c r="FP537" s="157"/>
      <c r="FQ537" s="157"/>
      <c r="FR537" s="157"/>
      <c r="FS537" s="157"/>
      <c r="FT537" s="157"/>
      <c r="FU537" s="157"/>
      <c r="FV537" s="157"/>
      <c r="FW537" s="157"/>
      <c r="FX537" s="157"/>
      <c r="FY537" s="157"/>
      <c r="FZ537" s="157"/>
      <c r="GA537" s="157"/>
      <c r="GB537" s="157"/>
      <c r="GC537" s="157"/>
      <c r="GD537" s="157"/>
      <c r="GE537" s="157"/>
      <c r="GF537" s="157"/>
      <c r="GG537" s="157"/>
      <c r="GH537" s="157"/>
      <c r="GI537" s="157"/>
      <c r="GJ537" s="157"/>
      <c r="GK537" s="157"/>
      <c r="GL537" s="157"/>
      <c r="GM537" s="157"/>
      <c r="GN537" s="157"/>
      <c r="GO537" s="157"/>
      <c r="GP537" s="157"/>
      <c r="GQ537" s="157"/>
      <c r="GR537" s="157"/>
      <c r="GS537" s="157"/>
      <c r="GT537" s="157"/>
      <c r="GU537" s="157"/>
      <c r="GV537" s="157"/>
      <c r="GW537" s="157"/>
      <c r="GX537" s="157"/>
      <c r="GY537" s="157"/>
      <c r="GZ537" s="157"/>
      <c r="HA537" s="157"/>
      <c r="HB537" s="157"/>
      <c r="HC537" s="157"/>
      <c r="HD537" s="157"/>
      <c r="HE537" s="157"/>
      <c r="HF537" s="157"/>
      <c r="HG537" s="157"/>
      <c r="HH537" s="157"/>
      <c r="HI537" s="157"/>
      <c r="HJ537" s="157"/>
      <c r="HK537" s="157"/>
      <c r="HL537" s="157"/>
      <c r="HM537" s="157"/>
      <c r="HN537" s="157"/>
      <c r="HO537" s="157"/>
      <c r="HP537" s="157"/>
      <c r="HQ537" s="157"/>
      <c r="HR537" s="157"/>
      <c r="HS537" s="157"/>
      <c r="HT537" s="157"/>
      <c r="HU537" s="157"/>
      <c r="HV537" s="157"/>
      <c r="HW537" s="157"/>
      <c r="HX537" s="157"/>
      <c r="HY537" s="157"/>
      <c r="HZ537" s="157"/>
      <c r="IA537" s="157"/>
      <c r="IB537" s="157"/>
      <c r="IC537" s="157"/>
      <c r="ID537" s="158"/>
      <c r="IE537" s="158"/>
      <c r="IF537" s="158"/>
      <c r="IG537" s="158"/>
      <c r="IH537" s="158"/>
      <c r="II537" s="158"/>
      <c r="IJ537" s="158"/>
      <c r="IK537" s="158"/>
      <c r="IL537" s="158"/>
      <c r="IM537" s="158"/>
      <c r="IN537" s="158"/>
      <c r="IO537" s="158"/>
      <c r="IP537" s="158"/>
      <c r="IQ537" s="158"/>
      <c r="IR537" s="158"/>
      <c r="IS537" s="158"/>
      <c r="IT537" s="158"/>
      <c r="IU537" s="158"/>
      <c r="IV537" s="158"/>
      <c r="IW537" s="158"/>
      <c r="IX537" s="158"/>
      <c r="IY537" s="158"/>
      <c r="IZ537" s="158"/>
      <c r="JA537" s="158"/>
      <c r="JB537" s="158"/>
      <c r="JC537" s="158"/>
      <c r="JD537" s="158"/>
      <c r="JE537" s="158"/>
      <c r="JF537" s="158"/>
      <c r="JG537" s="158"/>
      <c r="JH537" s="158"/>
      <c r="JI537" s="158"/>
      <c r="JJ537" s="158"/>
      <c r="JK537" s="158"/>
      <c r="JL537" s="158"/>
      <c r="JM537" s="158"/>
      <c r="JN537" s="158"/>
      <c r="JO537" s="158"/>
      <c r="JP537" s="158"/>
      <c r="JQ537" s="158"/>
      <c r="JR537" s="158"/>
      <c r="JS537" s="158"/>
      <c r="JT537" s="158"/>
      <c r="JU537" s="158"/>
      <c r="JV537" s="158"/>
      <c r="JW537" s="158"/>
      <c r="JX537" s="158"/>
      <c r="JY537" s="158"/>
      <c r="JZ537" s="158"/>
      <c r="KA537" s="158"/>
      <c r="KB537" s="158"/>
      <c r="KC537" s="158"/>
      <c r="KD537" s="158"/>
      <c r="KE537" s="158"/>
      <c r="KF537" s="158"/>
      <c r="KG537" s="158"/>
      <c r="KH537" s="158"/>
      <c r="KI537" s="158"/>
      <c r="KJ537" s="158"/>
      <c r="KK537" s="158"/>
      <c r="KL537" s="158"/>
      <c r="KM537" s="158"/>
      <c r="KN537" s="158"/>
      <c r="KO537" s="158"/>
      <c r="KP537" s="158"/>
      <c r="KQ537" s="158"/>
      <c r="KR537" s="158"/>
      <c r="KS537" s="158"/>
      <c r="KT537" s="158"/>
      <c r="KU537" s="158"/>
      <c r="KV537" s="158"/>
      <c r="KW537" s="158"/>
      <c r="KX537" s="158"/>
      <c r="KY537" s="158"/>
      <c r="KZ537" s="158"/>
      <c r="LA537" s="158"/>
      <c r="LB537" s="158"/>
      <c r="LC537" s="158"/>
      <c r="LD537" s="158"/>
      <c r="LE537" s="158"/>
      <c r="LF537" s="158"/>
      <c r="LG537" s="158"/>
      <c r="LH537" s="158"/>
      <c r="LI537" s="158"/>
      <c r="LJ537" s="158"/>
      <c r="LK537" s="158"/>
      <c r="LL537" s="158"/>
      <c r="LM537" s="158"/>
      <c r="LN537" s="158"/>
      <c r="LO537" s="158"/>
      <c r="LP537" s="158"/>
      <c r="LQ537" s="158"/>
      <c r="LR537" s="158"/>
      <c r="LS537" s="158"/>
      <c r="LT537" s="158"/>
      <c r="LU537" s="158"/>
      <c r="LV537" s="158"/>
      <c r="LW537" s="158"/>
      <c r="LX537" s="158"/>
      <c r="LY537" s="158"/>
      <c r="LZ537" s="158"/>
      <c r="MA537" s="158"/>
      <c r="MB537" s="158"/>
      <c r="MC537" s="158"/>
      <c r="MD537" s="158"/>
      <c r="ME537" s="158"/>
      <c r="MF537" s="158"/>
      <c r="MG537" s="158"/>
      <c r="MH537" s="158"/>
      <c r="MI537" s="158"/>
      <c r="MJ537" s="158"/>
      <c r="MK537" s="158"/>
      <c r="ML537" s="158"/>
      <c r="MM537" s="158"/>
      <c r="MN537" s="158"/>
      <c r="MO537" s="158"/>
      <c r="MP537" s="158"/>
      <c r="MQ537" s="158"/>
      <c r="MR537" s="158"/>
      <c r="MS537" s="158"/>
      <c r="MT537" s="158"/>
      <c r="MU537" s="158"/>
      <c r="MV537" s="158"/>
      <c r="MW537" s="158"/>
      <c r="MX537" s="158"/>
      <c r="MY537" s="158"/>
      <c r="MZ537" s="158"/>
      <c r="NA537" s="158"/>
      <c r="NB537" s="158"/>
      <c r="NC537" s="158"/>
      <c r="ND537" s="158"/>
      <c r="NE537" s="158"/>
      <c r="NF537" s="158"/>
      <c r="NG537" s="158"/>
      <c r="NH537" s="158"/>
      <c r="NI537" s="158"/>
      <c r="NJ537" s="158"/>
      <c r="NK537" s="158"/>
      <c r="NL537" s="158"/>
      <c r="NM537" s="158"/>
      <c r="NN537" s="158"/>
      <c r="NO537" s="158"/>
      <c r="NP537" s="158"/>
      <c r="NQ537" s="158"/>
      <c r="NR537" s="158"/>
      <c r="NS537" s="158"/>
      <c r="NT537" s="158"/>
      <c r="NU537" s="158"/>
      <c r="NV537" s="158"/>
      <c r="NW537" s="158"/>
      <c r="NX537" s="158"/>
      <c r="NY537" s="158"/>
      <c r="NZ537" s="158"/>
      <c r="OA537" s="158"/>
      <c r="OB537" s="158"/>
      <c r="OC537" s="158"/>
      <c r="OD537" s="158"/>
      <c r="OE537" s="158"/>
      <c r="OF537" s="158"/>
      <c r="OG537" s="158"/>
      <c r="OH537" s="158"/>
      <c r="OI537" s="158"/>
      <c r="OJ537" s="158"/>
      <c r="OK537" s="158"/>
      <c r="OL537" s="158"/>
      <c r="OM537" s="158"/>
      <c r="ON537" s="158"/>
      <c r="OO537" s="158"/>
      <c r="OP537" s="158"/>
      <c r="OQ537" s="158"/>
      <c r="OR537" s="158"/>
      <c r="OS537" s="158"/>
      <c r="OT537" s="158"/>
      <c r="OU537" s="158"/>
      <c r="OV537" s="158"/>
      <c r="OW537" s="158"/>
      <c r="OX537" s="158"/>
      <c r="OY537" s="158"/>
      <c r="OZ537" s="158"/>
      <c r="PA537" s="158"/>
      <c r="PB537" s="158"/>
      <c r="PC537" s="158"/>
      <c r="PD537" s="158"/>
      <c r="PE537" s="158"/>
      <c r="PF537" s="158"/>
      <c r="PG537" s="158"/>
      <c r="PH537" s="158"/>
      <c r="PI537" s="158"/>
      <c r="PJ537" s="158"/>
      <c r="PK537" s="158"/>
      <c r="PL537" s="158"/>
      <c r="PM537" s="158"/>
      <c r="PN537" s="158"/>
      <c r="PO537" s="158"/>
      <c r="PP537" s="158"/>
      <c r="PQ537" s="158"/>
      <c r="PR537" s="158"/>
      <c r="PS537" s="158"/>
      <c r="PT537" s="158"/>
      <c r="PU537" s="158"/>
      <c r="PV537" s="158"/>
      <c r="PW537" s="158"/>
      <c r="PX537" s="158"/>
      <c r="PY537" s="158"/>
      <c r="PZ537" s="158"/>
      <c r="QA537" s="158"/>
      <c r="QB537" s="158"/>
      <c r="QC537" s="158"/>
      <c r="QD537" s="158"/>
      <c r="QE537" s="158"/>
      <c r="QF537" s="158"/>
      <c r="QG537" s="158"/>
      <c r="QH537" s="158"/>
      <c r="QI537" s="158"/>
      <c r="QJ537" s="158"/>
      <c r="QK537" s="158"/>
      <c r="QL537" s="158"/>
      <c r="QM537" s="158"/>
      <c r="QN537" s="158"/>
      <c r="QO537" s="158"/>
      <c r="QP537" s="158"/>
      <c r="QQ537" s="158"/>
      <c r="QR537" s="158"/>
      <c r="QS537" s="158"/>
      <c r="QT537" s="158"/>
      <c r="QU537" s="158"/>
      <c r="QV537" s="158"/>
      <c r="QW537" s="158"/>
      <c r="QX537" s="158"/>
      <c r="QY537" s="158"/>
      <c r="QZ537" s="158"/>
      <c r="RA537" s="158"/>
      <c r="RB537" s="158"/>
      <c r="RC537" s="158"/>
      <c r="RD537" s="158"/>
      <c r="RE537" s="158"/>
      <c r="RF537" s="158"/>
      <c r="RG537" s="158"/>
      <c r="RH537" s="158"/>
      <c r="RI537" s="158"/>
      <c r="RJ537" s="158"/>
      <c r="RK537" s="158"/>
      <c r="RL537" s="158"/>
      <c r="RM537" s="158"/>
      <c r="RN537" s="158"/>
      <c r="RO537" s="158"/>
      <c r="RP537" s="158"/>
      <c r="RQ537" s="158"/>
      <c r="RR537" s="158"/>
      <c r="RS537" s="158"/>
      <c r="RT537" s="158"/>
      <c r="RU537" s="158"/>
      <c r="RV537" s="158"/>
      <c r="RW537" s="158"/>
      <c r="RX537" s="158"/>
      <c r="RY537" s="158"/>
      <c r="RZ537" s="158"/>
      <c r="SA537" s="158"/>
      <c r="SB537" s="158"/>
      <c r="SC537" s="158"/>
      <c r="SD537" s="158"/>
      <c r="SE537" s="158"/>
      <c r="SF537" s="158"/>
      <c r="SG537" s="158"/>
      <c r="SH537" s="158"/>
      <c r="SI537" s="158"/>
      <c r="SJ537" s="158"/>
      <c r="SK537" s="158"/>
      <c r="SL537" s="158"/>
      <c r="SM537" s="158"/>
      <c r="SN537" s="158"/>
      <c r="SO537" s="158"/>
      <c r="SP537" s="158"/>
      <c r="SQ537" s="158"/>
      <c r="SR537" s="158"/>
      <c r="SS537" s="158"/>
      <c r="ST537" s="158"/>
      <c r="SU537" s="158"/>
      <c r="SV537" s="158"/>
      <c r="SW537" s="158"/>
      <c r="SX537" s="158"/>
      <c r="SY537" s="158"/>
      <c r="SZ537" s="158"/>
      <c r="TA537" s="158"/>
      <c r="TB537" s="158"/>
      <c r="TC537" s="158"/>
      <c r="TD537" s="158"/>
      <c r="TE537" s="158"/>
      <c r="TF537" s="158"/>
      <c r="TG537" s="158"/>
      <c r="TH537" s="158"/>
      <c r="TI537" s="158"/>
      <c r="TJ537" s="158"/>
      <c r="TK537" s="158"/>
      <c r="TL537" s="158"/>
      <c r="TM537" s="158"/>
      <c r="TN537" s="158"/>
      <c r="TO537" s="158"/>
      <c r="TP537" s="158"/>
      <c r="TQ537" s="158"/>
      <c r="TR537" s="158"/>
      <c r="TS537" s="158"/>
      <c r="TT537" s="158"/>
      <c r="TU537" s="158"/>
      <c r="TV537" s="158"/>
      <c r="TW537" s="158"/>
      <c r="TX537" s="158"/>
      <c r="TY537" s="158"/>
      <c r="TZ537" s="158"/>
      <c r="UA537" s="158"/>
      <c r="UB537" s="158"/>
      <c r="UC537" s="158"/>
      <c r="UD537" s="158"/>
      <c r="UE537" s="158"/>
      <c r="UF537" s="158"/>
      <c r="UG537" s="158"/>
      <c r="UH537" s="158"/>
      <c r="UI537" s="158"/>
      <c r="UJ537" s="158"/>
      <c r="UK537" s="158"/>
      <c r="UL537" s="158"/>
      <c r="UM537" s="158"/>
      <c r="UN537" s="158"/>
      <c r="UO537" s="158"/>
      <c r="UP537" s="158"/>
      <c r="UQ537" s="158"/>
      <c r="UR537" s="158"/>
      <c r="US537" s="158"/>
      <c r="UT537" s="158"/>
      <c r="UU537" s="158"/>
      <c r="UV537" s="158"/>
      <c r="UW537" s="158"/>
      <c r="UX537" s="158"/>
      <c r="UY537" s="158"/>
      <c r="UZ537" s="158"/>
      <c r="VA537" s="158"/>
      <c r="VB537" s="158"/>
      <c r="VC537" s="158"/>
      <c r="VD537" s="158"/>
      <c r="VE537" s="158"/>
      <c r="VF537" s="158"/>
      <c r="VG537" s="158"/>
      <c r="VH537" s="158"/>
      <c r="VI537" s="158"/>
      <c r="VJ537" s="158"/>
      <c r="VK537" s="158"/>
      <c r="VL537" s="158"/>
      <c r="VM537" s="158"/>
      <c r="VN537" s="158"/>
      <c r="VO537" s="158"/>
      <c r="VP537" s="158"/>
      <c r="VQ537" s="158"/>
      <c r="VR537" s="158"/>
      <c r="VS537" s="158"/>
      <c r="VT537" s="158"/>
      <c r="VU537" s="158"/>
      <c r="VV537" s="158"/>
      <c r="VW537" s="158"/>
      <c r="VX537" s="158"/>
      <c r="VY537" s="158"/>
      <c r="VZ537" s="158"/>
      <c r="WA537" s="158"/>
      <c r="WB537" s="158"/>
      <c r="WC537" s="158"/>
      <c r="WD537" s="158"/>
      <c r="WE537" s="158"/>
      <c r="WF537" s="158"/>
      <c r="WG537" s="158"/>
      <c r="WH537" s="158"/>
      <c r="WI537" s="158"/>
      <c r="WJ537" s="158"/>
      <c r="WK537" s="158"/>
      <c r="WL537" s="158"/>
      <c r="WM537" s="158"/>
      <c r="WN537" s="158"/>
      <c r="WO537" s="158"/>
      <c r="WP537" s="158"/>
      <c r="WQ537" s="158"/>
      <c r="WR537" s="158"/>
      <c r="WS537" s="158"/>
      <c r="WT537" s="158"/>
      <c r="WU537" s="158"/>
      <c r="WV537" s="158"/>
      <c r="WW537" s="158"/>
      <c r="WX537" s="158"/>
      <c r="WY537" s="158"/>
      <c r="WZ537" s="158"/>
      <c r="XA537" s="158"/>
      <c r="XB537" s="158"/>
      <c r="XC537" s="158"/>
      <c r="XD537" s="158"/>
      <c r="XE537" s="158"/>
      <c r="XF537" s="158"/>
      <c r="XG537" s="158"/>
      <c r="XH537" s="158"/>
      <c r="XI537" s="158"/>
      <c r="XJ537" s="158"/>
      <c r="XK537" s="158"/>
      <c r="XL537" s="158"/>
      <c r="XM537" s="158"/>
      <c r="XN537" s="158"/>
      <c r="XO537" s="158"/>
      <c r="XP537" s="158"/>
      <c r="XQ537" s="158"/>
      <c r="XR537" s="158"/>
      <c r="XS537" s="158"/>
      <c r="XT537" s="158"/>
      <c r="XU537" s="158"/>
      <c r="XV537" s="158"/>
      <c r="XW537" s="158"/>
      <c r="XX537" s="158"/>
      <c r="XY537" s="158"/>
      <c r="XZ537" s="158"/>
      <c r="YA537" s="158"/>
      <c r="YB537" s="158"/>
      <c r="YC537" s="158"/>
      <c r="YD537" s="158"/>
      <c r="YE537" s="158"/>
      <c r="YF537" s="158"/>
      <c r="YG537" s="158"/>
      <c r="YH537" s="158"/>
      <c r="YI537" s="158"/>
      <c r="YJ537" s="158"/>
      <c r="YK537" s="158"/>
      <c r="YL537" s="158"/>
      <c r="YM537" s="158"/>
      <c r="YN537" s="158"/>
      <c r="YO537" s="158"/>
      <c r="YP537" s="158"/>
      <c r="YQ537" s="158"/>
      <c r="YR537" s="158"/>
      <c r="YS537" s="158"/>
      <c r="YT537" s="158"/>
      <c r="YU537" s="158"/>
      <c r="YV537" s="158"/>
      <c r="YW537" s="158"/>
      <c r="YX537" s="158"/>
      <c r="YY537" s="158"/>
      <c r="YZ537" s="158"/>
      <c r="ZA537" s="158"/>
      <c r="ZB537" s="158"/>
      <c r="ZC537" s="158"/>
      <c r="ZD537" s="158"/>
      <c r="ZE537" s="158"/>
      <c r="ZF537" s="158"/>
      <c r="ZG537" s="158"/>
      <c r="ZH537" s="158"/>
      <c r="ZI537" s="158"/>
      <c r="ZJ537" s="158"/>
      <c r="ZK537" s="158"/>
      <c r="ZL537" s="158"/>
      <c r="ZM537" s="158"/>
      <c r="ZN537" s="158"/>
      <c r="ZO537" s="158"/>
      <c r="ZP537" s="158"/>
      <c r="ZQ537" s="158"/>
      <c r="ZR537" s="158"/>
      <c r="ZS537" s="158"/>
      <c r="ZT537" s="158"/>
      <c r="ZU537" s="158"/>
      <c r="ZV537" s="158"/>
      <c r="ZW537" s="158"/>
      <c r="ZX537" s="158"/>
      <c r="ZY537" s="158"/>
      <c r="ZZ537" s="158"/>
      <c r="AAA537" s="158"/>
      <c r="AAB537" s="158"/>
      <c r="AAC537" s="158"/>
      <c r="AAD537" s="158"/>
      <c r="AAE537" s="158"/>
      <c r="AAF537" s="158"/>
      <c r="AAG537" s="158"/>
      <c r="AAH537" s="158"/>
      <c r="AAI537" s="158"/>
      <c r="AAJ537" s="158"/>
      <c r="AAK537" s="158"/>
      <c r="AAL537" s="158"/>
      <c r="AAM537" s="158"/>
      <c r="AAN537" s="158"/>
      <c r="AAO537" s="158"/>
      <c r="AAP537" s="158"/>
      <c r="AAQ537" s="158"/>
      <c r="AAR537" s="158"/>
      <c r="AAS537" s="158"/>
      <c r="AAT537" s="158"/>
      <c r="AAU537" s="158"/>
      <c r="AAV537" s="158"/>
      <c r="AAW537" s="158"/>
      <c r="AAX537" s="158"/>
      <c r="AAY537" s="158"/>
      <c r="AAZ537" s="158"/>
      <c r="ABA537" s="158"/>
      <c r="ABB537" s="158"/>
      <c r="ABC537" s="158"/>
      <c r="ABD537" s="158"/>
      <c r="ABE537" s="158"/>
      <c r="ABF537" s="158"/>
      <c r="ABG537" s="158"/>
      <c r="ABH537" s="158"/>
      <c r="ABI537" s="158"/>
      <c r="ABJ537" s="158"/>
      <c r="ABK537" s="158"/>
      <c r="ABL537" s="158"/>
      <c r="ABM537" s="158"/>
      <c r="ABN537" s="158"/>
      <c r="ABO537" s="158"/>
      <c r="ABP537" s="158"/>
      <c r="ABQ537" s="158"/>
      <c r="ABR537" s="158"/>
      <c r="ABS537" s="158"/>
      <c r="ABT537" s="158"/>
      <c r="ABU537" s="158"/>
      <c r="ABV537" s="158"/>
      <c r="ABW537" s="158"/>
      <c r="ABX537" s="158"/>
      <c r="ABY537" s="158"/>
      <c r="ABZ537" s="158"/>
      <c r="ACA537" s="158"/>
      <c r="ACB537" s="158"/>
      <c r="ACC537" s="158"/>
      <c r="ACD537" s="158"/>
      <c r="ACE537" s="158"/>
      <c r="ACF537" s="158"/>
      <c r="ACG537" s="158"/>
      <c r="ACH537" s="158"/>
      <c r="ACI537" s="158"/>
      <c r="ACJ537" s="158"/>
      <c r="ACK537" s="158"/>
      <c r="ACL537" s="158"/>
      <c r="ACM537" s="158"/>
      <c r="ACN537" s="158"/>
      <c r="ACO537" s="158"/>
      <c r="ACP537" s="158"/>
      <c r="ACQ537" s="158"/>
      <c r="ACR537" s="158"/>
      <c r="ACS537" s="158"/>
      <c r="ACT537" s="158"/>
      <c r="ACU537" s="158"/>
      <c r="ACV537" s="158"/>
      <c r="ACW537" s="158"/>
      <c r="ACX537" s="158"/>
      <c r="ACY537" s="158"/>
      <c r="ACZ537" s="158"/>
      <c r="ADA537" s="158"/>
      <c r="ADB537" s="158"/>
      <c r="ADC537" s="158"/>
      <c r="ADD537" s="158"/>
      <c r="ADE537" s="158"/>
      <c r="ADF537" s="158"/>
      <c r="ADG537" s="158"/>
      <c r="ADH537" s="158"/>
      <c r="ADI537" s="158"/>
      <c r="ADJ537" s="158"/>
      <c r="ADK537" s="158"/>
      <c r="ADL537" s="158"/>
      <c r="ADM537" s="158"/>
      <c r="ADN537" s="158"/>
      <c r="ADO537" s="158"/>
      <c r="ADP537" s="158"/>
      <c r="ADQ537" s="158"/>
      <c r="ADR537" s="158"/>
      <c r="ADS537" s="158"/>
      <c r="ADT537" s="158"/>
      <c r="ADU537" s="158"/>
      <c r="ADV537" s="158"/>
      <c r="ADW537" s="158"/>
      <c r="ADX537" s="158"/>
      <c r="ADY537" s="158"/>
      <c r="ADZ537" s="158"/>
      <c r="AEA537" s="158"/>
      <c r="AEB537" s="158"/>
      <c r="AEC537" s="158"/>
      <c r="AED537" s="158"/>
      <c r="AEE537" s="158"/>
      <c r="AEF537" s="158"/>
      <c r="AEG537" s="158"/>
      <c r="AEH537" s="158"/>
      <c r="AEI537" s="158"/>
      <c r="AEJ537" s="158"/>
      <c r="AEK537" s="158"/>
      <c r="AEL537" s="158"/>
      <c r="AEM537" s="158"/>
      <c r="AEN537" s="158"/>
      <c r="AEO537" s="158"/>
      <c r="AEP537" s="158"/>
      <c r="AEQ537" s="158"/>
      <c r="AER537" s="158"/>
      <c r="AES537" s="158"/>
      <c r="AET537" s="158"/>
      <c r="AEU537" s="158"/>
      <c r="AEV537" s="158"/>
      <c r="AEW537" s="158"/>
      <c r="AEX537" s="158"/>
      <c r="AEY537" s="158"/>
      <c r="AEZ537" s="158"/>
      <c r="AFA537" s="158"/>
      <c r="AFB537" s="158"/>
      <c r="AFC537" s="158"/>
      <c r="AFD537" s="158"/>
      <c r="AFE537" s="158"/>
      <c r="AFF537" s="158"/>
      <c r="AFG537" s="158"/>
      <c r="AFH537" s="158"/>
      <c r="AFI537" s="158"/>
      <c r="AFJ537" s="158"/>
      <c r="AFK537" s="158"/>
      <c r="AFL537" s="158"/>
      <c r="AFM537" s="158"/>
      <c r="AFN537" s="158"/>
      <c r="AFO537" s="158"/>
      <c r="AFP537" s="158"/>
      <c r="AFQ537" s="158"/>
      <c r="AFR537" s="158"/>
      <c r="AFS537" s="158"/>
      <c r="AFT537" s="158"/>
      <c r="AFU537" s="158"/>
      <c r="AFV537" s="158"/>
      <c r="AFW537" s="158"/>
      <c r="AFX537" s="158"/>
      <c r="AFY537" s="158"/>
      <c r="AFZ537" s="158"/>
      <c r="AGA537" s="158"/>
      <c r="AGB537" s="158"/>
      <c r="AGC537" s="158"/>
      <c r="AGD537" s="158"/>
      <c r="AGE537" s="158"/>
      <c r="AGF537" s="158"/>
      <c r="AGG537" s="158"/>
      <c r="AGH537" s="158"/>
      <c r="AGI537" s="158"/>
      <c r="AGJ537" s="158"/>
      <c r="AGK537" s="158"/>
      <c r="AGL537" s="158"/>
      <c r="AGM537" s="158"/>
      <c r="AGN537" s="158"/>
      <c r="AGO537" s="158"/>
      <c r="AGP537" s="158"/>
      <c r="AGQ537" s="158"/>
      <c r="AGR537" s="158"/>
      <c r="AGS537" s="158"/>
      <c r="AGT537" s="158"/>
      <c r="AGU537" s="158"/>
      <c r="AGV537" s="158"/>
      <c r="AGW537" s="158"/>
      <c r="AGX537" s="158"/>
      <c r="AGY537" s="158"/>
      <c r="AGZ537" s="158"/>
      <c r="AHA537" s="158"/>
      <c r="AHB537" s="158"/>
      <c r="AHC537" s="158"/>
      <c r="AHD537" s="158"/>
      <c r="AHE537" s="158"/>
      <c r="AHF537" s="158"/>
      <c r="AHG537" s="158"/>
      <c r="AHH537" s="158"/>
      <c r="AHI537" s="158"/>
      <c r="AHJ537" s="158"/>
      <c r="AHK537" s="158"/>
      <c r="AHL537" s="158"/>
      <c r="AHM537" s="158"/>
      <c r="AHN537" s="158"/>
      <c r="AHO537" s="158"/>
      <c r="AHP537" s="158"/>
      <c r="AHQ537" s="158"/>
      <c r="AHR537" s="158"/>
      <c r="AHS537" s="158"/>
      <c r="AHT537" s="158"/>
      <c r="AHU537" s="158"/>
      <c r="AHV537" s="158"/>
      <c r="AHW537" s="158"/>
      <c r="AHX537" s="158"/>
      <c r="AHY537" s="158"/>
      <c r="AHZ537" s="158"/>
      <c r="AIA537" s="158"/>
      <c r="AIB537" s="158"/>
      <c r="AIC537" s="158"/>
      <c r="AID537" s="158"/>
      <c r="AIE537" s="158"/>
      <c r="AIF537" s="158"/>
      <c r="AIG537" s="158"/>
      <c r="AIH537" s="158"/>
      <c r="AII537" s="158"/>
      <c r="AIJ537" s="158"/>
      <c r="AIK537" s="158"/>
      <c r="AIL537" s="158"/>
      <c r="AIM537" s="158"/>
      <c r="AIN537" s="158"/>
      <c r="AIO537" s="158"/>
      <c r="AIP537" s="158"/>
      <c r="AIQ537" s="158"/>
      <c r="AIR537" s="158"/>
      <c r="AIS537" s="158"/>
      <c r="AIT537" s="158"/>
      <c r="AIU537" s="158"/>
      <c r="AIV537" s="158"/>
      <c r="AIW537" s="158"/>
      <c r="AIX537" s="158"/>
      <c r="AIY537" s="158"/>
      <c r="AIZ537" s="158"/>
      <c r="AJA537" s="158"/>
      <c r="AJB537" s="158"/>
      <c r="AJC537" s="158"/>
      <c r="AJD537" s="158"/>
      <c r="AJE537" s="158"/>
      <c r="AJF537" s="158"/>
      <c r="AJG537" s="158"/>
      <c r="AJH537" s="158"/>
      <c r="AJI537" s="158"/>
      <c r="AJJ537" s="158"/>
      <c r="AJK537" s="158"/>
      <c r="AJL537" s="158"/>
      <c r="AJM537" s="158"/>
      <c r="AJN537" s="158"/>
      <c r="AJO537" s="158"/>
      <c r="AJP537" s="158"/>
      <c r="AJQ537" s="158"/>
      <c r="AJR537" s="158"/>
      <c r="AJS537" s="158"/>
      <c r="AJT537" s="158"/>
      <c r="AJU537" s="158"/>
      <c r="AJV537" s="158"/>
      <c r="AJW537" s="158"/>
      <c r="AJX537" s="158"/>
      <c r="AJY537" s="158"/>
      <c r="AJZ537" s="158"/>
      <c r="AKA537" s="158"/>
      <c r="AKB537" s="158"/>
      <c r="AKC537" s="158"/>
      <c r="AKD537" s="158"/>
      <c r="AKE537" s="158"/>
      <c r="AKF537" s="158"/>
      <c r="AKG537" s="158"/>
      <c r="AKH537" s="158"/>
      <c r="AKI537" s="158"/>
      <c r="AKJ537" s="158"/>
      <c r="AKK537" s="158"/>
      <c r="AKL537" s="158"/>
      <c r="AKM537" s="158"/>
      <c r="AKN537" s="158"/>
      <c r="AKO537" s="158"/>
      <c r="AKP537" s="158"/>
      <c r="AKQ537" s="158"/>
      <c r="AKR537" s="158"/>
      <c r="AKS537" s="158"/>
      <c r="AKT537" s="158"/>
      <c r="AKU537" s="158"/>
      <c r="AKV537" s="158"/>
      <c r="AKW537" s="158"/>
      <c r="AKX537" s="158"/>
      <c r="AKY537" s="158"/>
      <c r="AKZ537" s="158"/>
      <c r="ALA537" s="158"/>
      <c r="ALB537" s="158"/>
      <c r="ALC537" s="158"/>
      <c r="ALD537" s="158"/>
      <c r="ALE537" s="158"/>
      <c r="ALF537" s="158"/>
      <c r="ALG537" s="158"/>
      <c r="ALH537" s="158"/>
      <c r="ALI537" s="158"/>
      <c r="ALJ537" s="158"/>
      <c r="ALK537" s="158"/>
      <c r="ALL537" s="158"/>
      <c r="ALM537" s="158"/>
      <c r="ALN537" s="158"/>
      <c r="ALO537" s="158"/>
      <c r="ALP537" s="159"/>
      <c r="ALQ537" s="159"/>
      <c r="ALR537" s="159"/>
      <c r="ALS537" s="159"/>
      <c r="ALT537" s="159"/>
      <c r="ALU537" s="159"/>
      <c r="ALV537" s="159"/>
      <c r="ALW537" s="159"/>
      <c r="ALX537" s="159"/>
      <c r="ALY537" s="159"/>
      <c r="ALZ537" s="159"/>
      <c r="AMA537" s="159"/>
      <c r="AMB537" s="159"/>
      <c r="AMC537" s="159"/>
      <c r="AMD537" s="159"/>
      <c r="AME537" s="159"/>
      <c r="AMF537" s="159"/>
      <c r="AMG537" s="159"/>
      <c r="AMH537" s="159"/>
      <c r="AMI537" s="159"/>
      <c r="AMJ537" s="159"/>
      <c r="AMK537" s="159"/>
      <c r="AML537" s="159"/>
    </row>
    <row r="538" s="165" customFormat="true" ht="32.8" hidden="true" customHeight="false" outlineLevel="0" collapsed="false">
      <c r="A538" s="147"/>
      <c r="B538" s="148"/>
      <c r="C538" s="149" t="s">
        <v>146</v>
      </c>
      <c r="D538" s="149" t="n">
        <v>925</v>
      </c>
      <c r="E538" s="151" t="s">
        <v>29</v>
      </c>
      <c r="F538" s="151" t="s">
        <v>16</v>
      </c>
      <c r="G538" s="152" t="n">
        <v>5820100590</v>
      </c>
      <c r="H538" s="162" t="n">
        <v>600</v>
      </c>
      <c r="I538" s="154" t="n">
        <f aca="false">SUM(J538:P538)</f>
        <v>0</v>
      </c>
      <c r="J538" s="154" t="n">
        <v>0</v>
      </c>
      <c r="K538" s="155" t="n">
        <v>6345500</v>
      </c>
      <c r="L538" s="155"/>
      <c r="M538" s="155" t="n">
        <v>-6345500</v>
      </c>
      <c r="N538" s="155"/>
      <c r="O538" s="155"/>
      <c r="P538" s="156"/>
      <c r="Q538" s="157"/>
      <c r="R538" s="157"/>
      <c r="S538" s="157"/>
      <c r="T538" s="157"/>
      <c r="U538" s="157"/>
      <c r="V538" s="157"/>
      <c r="W538" s="157"/>
      <c r="X538" s="157"/>
      <c r="Y538" s="157"/>
      <c r="Z538" s="157"/>
      <c r="AA538" s="157"/>
      <c r="AB538" s="157"/>
      <c r="AC538" s="157"/>
      <c r="AD538" s="157"/>
      <c r="AE538" s="157"/>
      <c r="AF538" s="157"/>
      <c r="AG538" s="157"/>
      <c r="AH538" s="157"/>
      <c r="AI538" s="157"/>
      <c r="AJ538" s="157"/>
      <c r="AK538" s="157"/>
      <c r="AL538" s="157"/>
      <c r="AM538" s="157"/>
      <c r="AN538" s="157"/>
      <c r="AO538" s="157"/>
      <c r="AP538" s="157"/>
      <c r="AQ538" s="157"/>
      <c r="AR538" s="157"/>
      <c r="AS538" s="157"/>
      <c r="AT538" s="157"/>
      <c r="AU538" s="157"/>
      <c r="AV538" s="157"/>
      <c r="AW538" s="157"/>
      <c r="AX538" s="157"/>
      <c r="AY538" s="157"/>
      <c r="AZ538" s="157"/>
      <c r="BA538" s="157"/>
      <c r="BB538" s="157"/>
      <c r="BC538" s="157"/>
      <c r="BD538" s="157"/>
      <c r="BE538" s="157"/>
      <c r="BF538" s="157"/>
      <c r="BG538" s="157"/>
      <c r="BH538" s="157"/>
      <c r="BI538" s="157"/>
      <c r="BJ538" s="157"/>
      <c r="BK538" s="157"/>
      <c r="BL538" s="157"/>
      <c r="BM538" s="157"/>
      <c r="BN538" s="157"/>
      <c r="BO538" s="157"/>
      <c r="BP538" s="157"/>
      <c r="BQ538" s="157"/>
      <c r="BR538" s="157"/>
      <c r="BS538" s="157"/>
      <c r="BT538" s="157"/>
      <c r="BU538" s="157"/>
      <c r="BV538" s="157"/>
      <c r="BW538" s="157"/>
      <c r="BX538" s="157"/>
      <c r="BY538" s="157"/>
      <c r="BZ538" s="157"/>
      <c r="CA538" s="157"/>
      <c r="CB538" s="157"/>
      <c r="CC538" s="157"/>
      <c r="CD538" s="157"/>
      <c r="CE538" s="157"/>
      <c r="CF538" s="157"/>
      <c r="CG538" s="157"/>
      <c r="CH538" s="157"/>
      <c r="CI538" s="157"/>
      <c r="CJ538" s="157"/>
      <c r="CK538" s="157"/>
      <c r="CL538" s="157"/>
      <c r="CM538" s="157"/>
      <c r="CN538" s="157"/>
      <c r="CO538" s="157"/>
      <c r="CP538" s="157"/>
      <c r="CQ538" s="157"/>
      <c r="CR538" s="157"/>
      <c r="CS538" s="157"/>
      <c r="CT538" s="157"/>
      <c r="CU538" s="157"/>
      <c r="CV538" s="157"/>
      <c r="CW538" s="157"/>
      <c r="CX538" s="157"/>
      <c r="CY538" s="157"/>
      <c r="CZ538" s="157"/>
      <c r="DA538" s="157"/>
      <c r="DB538" s="157"/>
      <c r="DC538" s="157"/>
      <c r="DD538" s="157"/>
      <c r="DE538" s="157"/>
      <c r="DF538" s="157"/>
      <c r="DG538" s="157"/>
      <c r="DH538" s="157"/>
      <c r="DI538" s="157"/>
      <c r="DJ538" s="157"/>
      <c r="DK538" s="157"/>
      <c r="DL538" s="157"/>
      <c r="DM538" s="157"/>
      <c r="DN538" s="157"/>
      <c r="DO538" s="157"/>
      <c r="DP538" s="157"/>
      <c r="DQ538" s="157"/>
      <c r="DR538" s="157"/>
      <c r="DS538" s="157"/>
      <c r="DT538" s="157"/>
      <c r="DU538" s="157"/>
      <c r="DV538" s="157"/>
      <c r="DW538" s="157"/>
      <c r="DX538" s="157"/>
      <c r="DY538" s="157"/>
      <c r="DZ538" s="157"/>
      <c r="EA538" s="157"/>
      <c r="EB538" s="157"/>
      <c r="EC538" s="157"/>
      <c r="ED538" s="157"/>
      <c r="EE538" s="157"/>
      <c r="EF538" s="157"/>
      <c r="EG538" s="157"/>
      <c r="EH538" s="157"/>
      <c r="EI538" s="157"/>
      <c r="EJ538" s="157"/>
      <c r="EK538" s="157"/>
      <c r="EL538" s="157"/>
      <c r="EM538" s="157"/>
      <c r="EN538" s="157"/>
      <c r="EO538" s="157"/>
      <c r="EP538" s="157"/>
      <c r="EQ538" s="157"/>
      <c r="ER538" s="157"/>
      <c r="ES538" s="157"/>
      <c r="ET538" s="157"/>
      <c r="EU538" s="157"/>
      <c r="EV538" s="157"/>
      <c r="EW538" s="157"/>
      <c r="EX538" s="157"/>
      <c r="EY538" s="157"/>
      <c r="EZ538" s="157"/>
      <c r="FA538" s="157"/>
      <c r="FB538" s="157"/>
      <c r="FC538" s="157"/>
      <c r="FD538" s="157"/>
      <c r="FE538" s="157"/>
      <c r="FF538" s="157"/>
      <c r="FG538" s="157"/>
      <c r="FH538" s="157"/>
      <c r="FI538" s="157"/>
      <c r="FJ538" s="157"/>
      <c r="FK538" s="157"/>
      <c r="FL538" s="157"/>
      <c r="FM538" s="157"/>
      <c r="FN538" s="157"/>
      <c r="FO538" s="157"/>
      <c r="FP538" s="157"/>
      <c r="FQ538" s="157"/>
      <c r="FR538" s="157"/>
      <c r="FS538" s="157"/>
      <c r="FT538" s="157"/>
      <c r="FU538" s="157"/>
      <c r="FV538" s="157"/>
      <c r="FW538" s="157"/>
      <c r="FX538" s="157"/>
      <c r="FY538" s="157"/>
      <c r="FZ538" s="157"/>
      <c r="GA538" s="157"/>
      <c r="GB538" s="157"/>
      <c r="GC538" s="157"/>
      <c r="GD538" s="157"/>
      <c r="GE538" s="157"/>
      <c r="GF538" s="157"/>
      <c r="GG538" s="157"/>
      <c r="GH538" s="157"/>
      <c r="GI538" s="157"/>
      <c r="GJ538" s="157"/>
      <c r="GK538" s="157"/>
      <c r="GL538" s="157"/>
      <c r="GM538" s="157"/>
      <c r="GN538" s="157"/>
      <c r="GO538" s="157"/>
      <c r="GP538" s="157"/>
      <c r="GQ538" s="157"/>
      <c r="GR538" s="157"/>
      <c r="GS538" s="157"/>
      <c r="GT538" s="157"/>
      <c r="GU538" s="157"/>
      <c r="GV538" s="157"/>
      <c r="GW538" s="157"/>
      <c r="GX538" s="157"/>
      <c r="GY538" s="157"/>
      <c r="GZ538" s="157"/>
      <c r="HA538" s="157"/>
      <c r="HB538" s="157"/>
      <c r="HC538" s="157"/>
      <c r="HD538" s="157"/>
      <c r="HE538" s="157"/>
      <c r="HF538" s="157"/>
      <c r="HG538" s="157"/>
      <c r="HH538" s="157"/>
      <c r="HI538" s="157"/>
      <c r="HJ538" s="157"/>
      <c r="HK538" s="157"/>
      <c r="HL538" s="157"/>
      <c r="HM538" s="157"/>
      <c r="HN538" s="157"/>
      <c r="HO538" s="157"/>
      <c r="HP538" s="157"/>
      <c r="HQ538" s="157"/>
      <c r="HR538" s="157"/>
      <c r="HS538" s="157"/>
      <c r="HT538" s="157"/>
      <c r="HU538" s="157"/>
      <c r="HV538" s="157"/>
      <c r="HW538" s="157"/>
      <c r="HX538" s="157"/>
      <c r="HY538" s="157"/>
      <c r="HZ538" s="157"/>
      <c r="IA538" s="157"/>
      <c r="IB538" s="157"/>
      <c r="IC538" s="157"/>
      <c r="ID538" s="158"/>
      <c r="IE538" s="158"/>
      <c r="IF538" s="158"/>
      <c r="IG538" s="158"/>
      <c r="IH538" s="158"/>
      <c r="II538" s="158"/>
      <c r="IJ538" s="158"/>
      <c r="IK538" s="158"/>
      <c r="IL538" s="158"/>
      <c r="IM538" s="158"/>
      <c r="IN538" s="158"/>
      <c r="IO538" s="158"/>
      <c r="IP538" s="158"/>
      <c r="IQ538" s="158"/>
      <c r="IR538" s="158"/>
      <c r="IS538" s="158"/>
      <c r="IT538" s="158"/>
      <c r="IU538" s="158"/>
      <c r="IV538" s="158"/>
      <c r="IW538" s="158"/>
      <c r="IX538" s="158"/>
      <c r="IY538" s="158"/>
      <c r="IZ538" s="158"/>
      <c r="JA538" s="158"/>
      <c r="JB538" s="158"/>
      <c r="JC538" s="158"/>
      <c r="JD538" s="158"/>
      <c r="JE538" s="158"/>
      <c r="JF538" s="158"/>
      <c r="JG538" s="158"/>
      <c r="JH538" s="158"/>
      <c r="JI538" s="158"/>
      <c r="JJ538" s="158"/>
      <c r="JK538" s="158"/>
      <c r="JL538" s="158"/>
      <c r="JM538" s="158"/>
      <c r="JN538" s="158"/>
      <c r="JO538" s="158"/>
      <c r="JP538" s="158"/>
      <c r="JQ538" s="158"/>
      <c r="JR538" s="158"/>
      <c r="JS538" s="158"/>
      <c r="JT538" s="158"/>
      <c r="JU538" s="158"/>
      <c r="JV538" s="158"/>
      <c r="JW538" s="158"/>
      <c r="JX538" s="158"/>
      <c r="JY538" s="158"/>
      <c r="JZ538" s="158"/>
      <c r="KA538" s="158"/>
      <c r="KB538" s="158"/>
      <c r="KC538" s="158"/>
      <c r="KD538" s="158"/>
      <c r="KE538" s="158"/>
      <c r="KF538" s="158"/>
      <c r="KG538" s="158"/>
      <c r="KH538" s="158"/>
      <c r="KI538" s="158"/>
      <c r="KJ538" s="158"/>
      <c r="KK538" s="158"/>
      <c r="KL538" s="158"/>
      <c r="KM538" s="158"/>
      <c r="KN538" s="158"/>
      <c r="KO538" s="158"/>
      <c r="KP538" s="158"/>
      <c r="KQ538" s="158"/>
      <c r="KR538" s="158"/>
      <c r="KS538" s="158"/>
      <c r="KT538" s="158"/>
      <c r="KU538" s="158"/>
      <c r="KV538" s="158"/>
      <c r="KW538" s="158"/>
      <c r="KX538" s="158"/>
      <c r="KY538" s="158"/>
      <c r="KZ538" s="158"/>
      <c r="LA538" s="158"/>
      <c r="LB538" s="158"/>
      <c r="LC538" s="158"/>
      <c r="LD538" s="158"/>
      <c r="LE538" s="158"/>
      <c r="LF538" s="158"/>
      <c r="LG538" s="158"/>
      <c r="LH538" s="158"/>
      <c r="LI538" s="158"/>
      <c r="LJ538" s="158"/>
      <c r="LK538" s="158"/>
      <c r="LL538" s="158"/>
      <c r="LM538" s="158"/>
      <c r="LN538" s="158"/>
      <c r="LO538" s="158"/>
      <c r="LP538" s="158"/>
      <c r="LQ538" s="158"/>
      <c r="LR538" s="158"/>
      <c r="LS538" s="158"/>
      <c r="LT538" s="158"/>
      <c r="LU538" s="158"/>
      <c r="LV538" s="158"/>
      <c r="LW538" s="158"/>
      <c r="LX538" s="158"/>
      <c r="LY538" s="158"/>
      <c r="LZ538" s="158"/>
      <c r="MA538" s="158"/>
      <c r="MB538" s="158"/>
      <c r="MC538" s="158"/>
      <c r="MD538" s="158"/>
      <c r="ME538" s="158"/>
      <c r="MF538" s="158"/>
      <c r="MG538" s="158"/>
      <c r="MH538" s="158"/>
      <c r="MI538" s="158"/>
      <c r="MJ538" s="158"/>
      <c r="MK538" s="158"/>
      <c r="ML538" s="158"/>
      <c r="MM538" s="158"/>
      <c r="MN538" s="158"/>
      <c r="MO538" s="158"/>
      <c r="MP538" s="158"/>
      <c r="MQ538" s="158"/>
      <c r="MR538" s="158"/>
      <c r="MS538" s="158"/>
      <c r="MT538" s="158"/>
      <c r="MU538" s="158"/>
      <c r="MV538" s="158"/>
      <c r="MW538" s="158"/>
      <c r="MX538" s="158"/>
      <c r="MY538" s="158"/>
      <c r="MZ538" s="158"/>
      <c r="NA538" s="158"/>
      <c r="NB538" s="158"/>
      <c r="NC538" s="158"/>
      <c r="ND538" s="158"/>
      <c r="NE538" s="158"/>
      <c r="NF538" s="158"/>
      <c r="NG538" s="158"/>
      <c r="NH538" s="158"/>
      <c r="NI538" s="158"/>
      <c r="NJ538" s="158"/>
      <c r="NK538" s="158"/>
      <c r="NL538" s="158"/>
      <c r="NM538" s="158"/>
      <c r="NN538" s="158"/>
      <c r="NO538" s="158"/>
      <c r="NP538" s="158"/>
      <c r="NQ538" s="158"/>
      <c r="NR538" s="158"/>
      <c r="NS538" s="158"/>
      <c r="NT538" s="158"/>
      <c r="NU538" s="158"/>
      <c r="NV538" s="158"/>
      <c r="NW538" s="158"/>
      <c r="NX538" s="158"/>
      <c r="NY538" s="158"/>
      <c r="NZ538" s="158"/>
      <c r="OA538" s="158"/>
      <c r="OB538" s="158"/>
      <c r="OC538" s="158"/>
      <c r="OD538" s="158"/>
      <c r="OE538" s="158"/>
      <c r="OF538" s="158"/>
      <c r="OG538" s="158"/>
      <c r="OH538" s="158"/>
      <c r="OI538" s="158"/>
      <c r="OJ538" s="158"/>
      <c r="OK538" s="158"/>
      <c r="OL538" s="158"/>
      <c r="OM538" s="158"/>
      <c r="ON538" s="158"/>
      <c r="OO538" s="158"/>
      <c r="OP538" s="158"/>
      <c r="OQ538" s="158"/>
      <c r="OR538" s="158"/>
      <c r="OS538" s="158"/>
      <c r="OT538" s="158"/>
      <c r="OU538" s="158"/>
      <c r="OV538" s="158"/>
      <c r="OW538" s="158"/>
      <c r="OX538" s="158"/>
      <c r="OY538" s="158"/>
      <c r="OZ538" s="158"/>
      <c r="PA538" s="158"/>
      <c r="PB538" s="158"/>
      <c r="PC538" s="158"/>
      <c r="PD538" s="158"/>
      <c r="PE538" s="158"/>
      <c r="PF538" s="158"/>
      <c r="PG538" s="158"/>
      <c r="PH538" s="158"/>
      <c r="PI538" s="158"/>
      <c r="PJ538" s="158"/>
      <c r="PK538" s="158"/>
      <c r="PL538" s="158"/>
      <c r="PM538" s="158"/>
      <c r="PN538" s="158"/>
      <c r="PO538" s="158"/>
      <c r="PP538" s="158"/>
      <c r="PQ538" s="158"/>
      <c r="PR538" s="158"/>
      <c r="PS538" s="158"/>
      <c r="PT538" s="158"/>
      <c r="PU538" s="158"/>
      <c r="PV538" s="158"/>
      <c r="PW538" s="158"/>
      <c r="PX538" s="158"/>
      <c r="PY538" s="158"/>
      <c r="PZ538" s="158"/>
      <c r="QA538" s="158"/>
      <c r="QB538" s="158"/>
      <c r="QC538" s="158"/>
      <c r="QD538" s="158"/>
      <c r="QE538" s="158"/>
      <c r="QF538" s="158"/>
      <c r="QG538" s="158"/>
      <c r="QH538" s="158"/>
      <c r="QI538" s="158"/>
      <c r="QJ538" s="158"/>
      <c r="QK538" s="158"/>
      <c r="QL538" s="158"/>
      <c r="QM538" s="158"/>
      <c r="QN538" s="158"/>
      <c r="QO538" s="158"/>
      <c r="QP538" s="158"/>
      <c r="QQ538" s="158"/>
      <c r="QR538" s="158"/>
      <c r="QS538" s="158"/>
      <c r="QT538" s="158"/>
      <c r="QU538" s="158"/>
      <c r="QV538" s="158"/>
      <c r="QW538" s="158"/>
      <c r="QX538" s="158"/>
      <c r="QY538" s="158"/>
      <c r="QZ538" s="158"/>
      <c r="RA538" s="158"/>
      <c r="RB538" s="158"/>
      <c r="RC538" s="158"/>
      <c r="RD538" s="158"/>
      <c r="RE538" s="158"/>
      <c r="RF538" s="158"/>
      <c r="RG538" s="158"/>
      <c r="RH538" s="158"/>
      <c r="RI538" s="158"/>
      <c r="RJ538" s="158"/>
      <c r="RK538" s="158"/>
      <c r="RL538" s="158"/>
      <c r="RM538" s="158"/>
      <c r="RN538" s="158"/>
      <c r="RO538" s="158"/>
      <c r="RP538" s="158"/>
      <c r="RQ538" s="158"/>
      <c r="RR538" s="158"/>
      <c r="RS538" s="158"/>
      <c r="RT538" s="158"/>
      <c r="RU538" s="158"/>
      <c r="RV538" s="158"/>
      <c r="RW538" s="158"/>
      <c r="RX538" s="158"/>
      <c r="RY538" s="158"/>
      <c r="RZ538" s="158"/>
      <c r="SA538" s="158"/>
      <c r="SB538" s="158"/>
      <c r="SC538" s="158"/>
      <c r="SD538" s="158"/>
      <c r="SE538" s="158"/>
      <c r="SF538" s="158"/>
      <c r="SG538" s="158"/>
      <c r="SH538" s="158"/>
      <c r="SI538" s="158"/>
      <c r="SJ538" s="158"/>
      <c r="SK538" s="158"/>
      <c r="SL538" s="158"/>
      <c r="SM538" s="158"/>
      <c r="SN538" s="158"/>
      <c r="SO538" s="158"/>
      <c r="SP538" s="158"/>
      <c r="SQ538" s="158"/>
      <c r="SR538" s="158"/>
      <c r="SS538" s="158"/>
      <c r="ST538" s="158"/>
      <c r="SU538" s="158"/>
      <c r="SV538" s="158"/>
      <c r="SW538" s="158"/>
      <c r="SX538" s="158"/>
      <c r="SY538" s="158"/>
      <c r="SZ538" s="158"/>
      <c r="TA538" s="158"/>
      <c r="TB538" s="158"/>
      <c r="TC538" s="158"/>
      <c r="TD538" s="158"/>
      <c r="TE538" s="158"/>
      <c r="TF538" s="158"/>
      <c r="TG538" s="158"/>
      <c r="TH538" s="158"/>
      <c r="TI538" s="158"/>
      <c r="TJ538" s="158"/>
      <c r="TK538" s="158"/>
      <c r="TL538" s="158"/>
      <c r="TM538" s="158"/>
      <c r="TN538" s="158"/>
      <c r="TO538" s="158"/>
      <c r="TP538" s="158"/>
      <c r="TQ538" s="158"/>
      <c r="TR538" s="158"/>
      <c r="TS538" s="158"/>
      <c r="TT538" s="158"/>
      <c r="TU538" s="158"/>
      <c r="TV538" s="158"/>
      <c r="TW538" s="158"/>
      <c r="TX538" s="158"/>
      <c r="TY538" s="158"/>
      <c r="TZ538" s="158"/>
      <c r="UA538" s="158"/>
      <c r="UB538" s="158"/>
      <c r="UC538" s="158"/>
      <c r="UD538" s="158"/>
      <c r="UE538" s="158"/>
      <c r="UF538" s="158"/>
      <c r="UG538" s="158"/>
      <c r="UH538" s="158"/>
      <c r="UI538" s="158"/>
      <c r="UJ538" s="158"/>
      <c r="UK538" s="158"/>
      <c r="UL538" s="158"/>
      <c r="UM538" s="158"/>
      <c r="UN538" s="158"/>
      <c r="UO538" s="158"/>
      <c r="UP538" s="158"/>
      <c r="UQ538" s="158"/>
      <c r="UR538" s="158"/>
      <c r="US538" s="158"/>
      <c r="UT538" s="158"/>
      <c r="UU538" s="158"/>
      <c r="UV538" s="158"/>
      <c r="UW538" s="158"/>
      <c r="UX538" s="158"/>
      <c r="UY538" s="158"/>
      <c r="UZ538" s="158"/>
      <c r="VA538" s="158"/>
      <c r="VB538" s="158"/>
      <c r="VC538" s="158"/>
      <c r="VD538" s="158"/>
      <c r="VE538" s="158"/>
      <c r="VF538" s="158"/>
      <c r="VG538" s="158"/>
      <c r="VH538" s="158"/>
      <c r="VI538" s="158"/>
      <c r="VJ538" s="158"/>
      <c r="VK538" s="158"/>
      <c r="VL538" s="158"/>
      <c r="VM538" s="158"/>
      <c r="VN538" s="158"/>
      <c r="VO538" s="158"/>
      <c r="VP538" s="158"/>
      <c r="VQ538" s="158"/>
      <c r="VR538" s="158"/>
      <c r="VS538" s="158"/>
      <c r="VT538" s="158"/>
      <c r="VU538" s="158"/>
      <c r="VV538" s="158"/>
      <c r="VW538" s="158"/>
      <c r="VX538" s="158"/>
      <c r="VY538" s="158"/>
      <c r="VZ538" s="158"/>
      <c r="WA538" s="158"/>
      <c r="WB538" s="158"/>
      <c r="WC538" s="158"/>
      <c r="WD538" s="158"/>
      <c r="WE538" s="158"/>
      <c r="WF538" s="158"/>
      <c r="WG538" s="158"/>
      <c r="WH538" s="158"/>
      <c r="WI538" s="158"/>
      <c r="WJ538" s="158"/>
      <c r="WK538" s="158"/>
      <c r="WL538" s="158"/>
      <c r="WM538" s="158"/>
      <c r="WN538" s="158"/>
      <c r="WO538" s="158"/>
      <c r="WP538" s="158"/>
      <c r="WQ538" s="158"/>
      <c r="WR538" s="158"/>
      <c r="WS538" s="158"/>
      <c r="WT538" s="158"/>
      <c r="WU538" s="158"/>
      <c r="WV538" s="158"/>
      <c r="WW538" s="158"/>
      <c r="WX538" s="158"/>
      <c r="WY538" s="158"/>
      <c r="WZ538" s="158"/>
      <c r="XA538" s="158"/>
      <c r="XB538" s="158"/>
      <c r="XC538" s="158"/>
      <c r="XD538" s="158"/>
      <c r="XE538" s="158"/>
      <c r="XF538" s="158"/>
      <c r="XG538" s="158"/>
      <c r="XH538" s="158"/>
      <c r="XI538" s="158"/>
      <c r="XJ538" s="158"/>
      <c r="XK538" s="158"/>
      <c r="XL538" s="158"/>
      <c r="XM538" s="158"/>
      <c r="XN538" s="158"/>
      <c r="XO538" s="158"/>
      <c r="XP538" s="158"/>
      <c r="XQ538" s="158"/>
      <c r="XR538" s="158"/>
      <c r="XS538" s="158"/>
      <c r="XT538" s="158"/>
      <c r="XU538" s="158"/>
      <c r="XV538" s="158"/>
      <c r="XW538" s="158"/>
      <c r="XX538" s="158"/>
      <c r="XY538" s="158"/>
      <c r="XZ538" s="158"/>
      <c r="YA538" s="158"/>
      <c r="YB538" s="158"/>
      <c r="YC538" s="158"/>
      <c r="YD538" s="158"/>
      <c r="YE538" s="158"/>
      <c r="YF538" s="158"/>
      <c r="YG538" s="158"/>
      <c r="YH538" s="158"/>
      <c r="YI538" s="158"/>
      <c r="YJ538" s="158"/>
      <c r="YK538" s="158"/>
      <c r="YL538" s="158"/>
      <c r="YM538" s="158"/>
      <c r="YN538" s="158"/>
      <c r="YO538" s="158"/>
      <c r="YP538" s="158"/>
      <c r="YQ538" s="158"/>
      <c r="YR538" s="158"/>
      <c r="YS538" s="158"/>
      <c r="YT538" s="158"/>
      <c r="YU538" s="158"/>
      <c r="YV538" s="158"/>
      <c r="YW538" s="158"/>
      <c r="YX538" s="158"/>
      <c r="YY538" s="158"/>
      <c r="YZ538" s="158"/>
      <c r="ZA538" s="158"/>
      <c r="ZB538" s="158"/>
      <c r="ZC538" s="158"/>
      <c r="ZD538" s="158"/>
      <c r="ZE538" s="158"/>
      <c r="ZF538" s="158"/>
      <c r="ZG538" s="158"/>
      <c r="ZH538" s="158"/>
      <c r="ZI538" s="158"/>
      <c r="ZJ538" s="158"/>
      <c r="ZK538" s="158"/>
      <c r="ZL538" s="158"/>
      <c r="ZM538" s="158"/>
      <c r="ZN538" s="158"/>
      <c r="ZO538" s="158"/>
      <c r="ZP538" s="158"/>
      <c r="ZQ538" s="158"/>
      <c r="ZR538" s="158"/>
      <c r="ZS538" s="158"/>
      <c r="ZT538" s="158"/>
      <c r="ZU538" s="158"/>
      <c r="ZV538" s="158"/>
      <c r="ZW538" s="158"/>
      <c r="ZX538" s="158"/>
      <c r="ZY538" s="158"/>
      <c r="ZZ538" s="158"/>
      <c r="AAA538" s="158"/>
      <c r="AAB538" s="158"/>
      <c r="AAC538" s="158"/>
      <c r="AAD538" s="158"/>
      <c r="AAE538" s="158"/>
      <c r="AAF538" s="158"/>
      <c r="AAG538" s="158"/>
      <c r="AAH538" s="158"/>
      <c r="AAI538" s="158"/>
      <c r="AAJ538" s="158"/>
      <c r="AAK538" s="158"/>
      <c r="AAL538" s="158"/>
      <c r="AAM538" s="158"/>
      <c r="AAN538" s="158"/>
      <c r="AAO538" s="158"/>
      <c r="AAP538" s="158"/>
      <c r="AAQ538" s="158"/>
      <c r="AAR538" s="158"/>
      <c r="AAS538" s="158"/>
      <c r="AAT538" s="158"/>
      <c r="AAU538" s="158"/>
      <c r="AAV538" s="158"/>
      <c r="AAW538" s="158"/>
      <c r="AAX538" s="158"/>
      <c r="AAY538" s="158"/>
      <c r="AAZ538" s="158"/>
      <c r="ABA538" s="158"/>
      <c r="ABB538" s="158"/>
      <c r="ABC538" s="158"/>
      <c r="ABD538" s="158"/>
      <c r="ABE538" s="158"/>
      <c r="ABF538" s="158"/>
      <c r="ABG538" s="158"/>
      <c r="ABH538" s="158"/>
      <c r="ABI538" s="158"/>
      <c r="ABJ538" s="158"/>
      <c r="ABK538" s="158"/>
      <c r="ABL538" s="158"/>
      <c r="ABM538" s="158"/>
      <c r="ABN538" s="158"/>
      <c r="ABO538" s="158"/>
      <c r="ABP538" s="158"/>
      <c r="ABQ538" s="158"/>
      <c r="ABR538" s="158"/>
      <c r="ABS538" s="158"/>
      <c r="ABT538" s="158"/>
      <c r="ABU538" s="158"/>
      <c r="ABV538" s="158"/>
      <c r="ABW538" s="158"/>
      <c r="ABX538" s="158"/>
      <c r="ABY538" s="158"/>
      <c r="ABZ538" s="158"/>
      <c r="ACA538" s="158"/>
      <c r="ACB538" s="158"/>
      <c r="ACC538" s="158"/>
      <c r="ACD538" s="158"/>
      <c r="ACE538" s="158"/>
      <c r="ACF538" s="158"/>
      <c r="ACG538" s="158"/>
      <c r="ACH538" s="158"/>
      <c r="ACI538" s="158"/>
      <c r="ACJ538" s="158"/>
      <c r="ACK538" s="158"/>
      <c r="ACL538" s="158"/>
      <c r="ACM538" s="158"/>
      <c r="ACN538" s="158"/>
      <c r="ACO538" s="158"/>
      <c r="ACP538" s="158"/>
      <c r="ACQ538" s="158"/>
      <c r="ACR538" s="158"/>
      <c r="ACS538" s="158"/>
      <c r="ACT538" s="158"/>
      <c r="ACU538" s="158"/>
      <c r="ACV538" s="158"/>
      <c r="ACW538" s="158"/>
      <c r="ACX538" s="158"/>
      <c r="ACY538" s="158"/>
      <c r="ACZ538" s="158"/>
      <c r="ADA538" s="158"/>
      <c r="ADB538" s="158"/>
      <c r="ADC538" s="158"/>
      <c r="ADD538" s="158"/>
      <c r="ADE538" s="158"/>
      <c r="ADF538" s="158"/>
      <c r="ADG538" s="158"/>
      <c r="ADH538" s="158"/>
      <c r="ADI538" s="158"/>
      <c r="ADJ538" s="158"/>
      <c r="ADK538" s="158"/>
      <c r="ADL538" s="158"/>
      <c r="ADM538" s="158"/>
      <c r="ADN538" s="158"/>
      <c r="ADO538" s="158"/>
      <c r="ADP538" s="158"/>
      <c r="ADQ538" s="158"/>
      <c r="ADR538" s="158"/>
      <c r="ADS538" s="158"/>
      <c r="ADT538" s="158"/>
      <c r="ADU538" s="158"/>
      <c r="ADV538" s="158"/>
      <c r="ADW538" s="158"/>
      <c r="ADX538" s="158"/>
      <c r="ADY538" s="158"/>
      <c r="ADZ538" s="158"/>
      <c r="AEA538" s="158"/>
      <c r="AEB538" s="158"/>
      <c r="AEC538" s="158"/>
      <c r="AED538" s="158"/>
      <c r="AEE538" s="158"/>
      <c r="AEF538" s="158"/>
      <c r="AEG538" s="158"/>
      <c r="AEH538" s="158"/>
      <c r="AEI538" s="158"/>
      <c r="AEJ538" s="158"/>
      <c r="AEK538" s="158"/>
      <c r="AEL538" s="158"/>
      <c r="AEM538" s="158"/>
      <c r="AEN538" s="158"/>
      <c r="AEO538" s="158"/>
      <c r="AEP538" s="158"/>
      <c r="AEQ538" s="158"/>
      <c r="AER538" s="158"/>
      <c r="AES538" s="158"/>
      <c r="AET538" s="158"/>
      <c r="AEU538" s="158"/>
      <c r="AEV538" s="158"/>
      <c r="AEW538" s="158"/>
      <c r="AEX538" s="158"/>
      <c r="AEY538" s="158"/>
      <c r="AEZ538" s="158"/>
      <c r="AFA538" s="158"/>
      <c r="AFB538" s="158"/>
      <c r="AFC538" s="158"/>
      <c r="AFD538" s="158"/>
      <c r="AFE538" s="158"/>
      <c r="AFF538" s="158"/>
      <c r="AFG538" s="158"/>
      <c r="AFH538" s="158"/>
      <c r="AFI538" s="158"/>
      <c r="AFJ538" s="158"/>
      <c r="AFK538" s="158"/>
      <c r="AFL538" s="158"/>
      <c r="AFM538" s="158"/>
      <c r="AFN538" s="158"/>
      <c r="AFO538" s="158"/>
      <c r="AFP538" s="158"/>
      <c r="AFQ538" s="158"/>
      <c r="AFR538" s="158"/>
      <c r="AFS538" s="158"/>
      <c r="AFT538" s="158"/>
      <c r="AFU538" s="158"/>
      <c r="AFV538" s="158"/>
      <c r="AFW538" s="158"/>
      <c r="AFX538" s="158"/>
      <c r="AFY538" s="158"/>
      <c r="AFZ538" s="158"/>
      <c r="AGA538" s="158"/>
      <c r="AGB538" s="158"/>
      <c r="AGC538" s="158"/>
      <c r="AGD538" s="158"/>
      <c r="AGE538" s="158"/>
      <c r="AGF538" s="158"/>
      <c r="AGG538" s="158"/>
      <c r="AGH538" s="158"/>
      <c r="AGI538" s="158"/>
      <c r="AGJ538" s="158"/>
      <c r="AGK538" s="158"/>
      <c r="AGL538" s="158"/>
      <c r="AGM538" s="158"/>
      <c r="AGN538" s="158"/>
      <c r="AGO538" s="158"/>
      <c r="AGP538" s="158"/>
      <c r="AGQ538" s="158"/>
      <c r="AGR538" s="158"/>
      <c r="AGS538" s="158"/>
      <c r="AGT538" s="158"/>
      <c r="AGU538" s="158"/>
      <c r="AGV538" s="158"/>
      <c r="AGW538" s="158"/>
      <c r="AGX538" s="158"/>
      <c r="AGY538" s="158"/>
      <c r="AGZ538" s="158"/>
      <c r="AHA538" s="158"/>
      <c r="AHB538" s="158"/>
      <c r="AHC538" s="158"/>
      <c r="AHD538" s="158"/>
      <c r="AHE538" s="158"/>
      <c r="AHF538" s="158"/>
      <c r="AHG538" s="158"/>
      <c r="AHH538" s="158"/>
      <c r="AHI538" s="158"/>
      <c r="AHJ538" s="158"/>
      <c r="AHK538" s="158"/>
      <c r="AHL538" s="158"/>
      <c r="AHM538" s="158"/>
      <c r="AHN538" s="158"/>
      <c r="AHO538" s="158"/>
      <c r="AHP538" s="158"/>
      <c r="AHQ538" s="158"/>
      <c r="AHR538" s="158"/>
      <c r="AHS538" s="158"/>
      <c r="AHT538" s="158"/>
      <c r="AHU538" s="158"/>
      <c r="AHV538" s="158"/>
      <c r="AHW538" s="158"/>
      <c r="AHX538" s="158"/>
      <c r="AHY538" s="158"/>
      <c r="AHZ538" s="158"/>
      <c r="AIA538" s="158"/>
      <c r="AIB538" s="158"/>
      <c r="AIC538" s="158"/>
      <c r="AID538" s="158"/>
      <c r="AIE538" s="158"/>
      <c r="AIF538" s="158"/>
      <c r="AIG538" s="158"/>
      <c r="AIH538" s="158"/>
      <c r="AII538" s="158"/>
      <c r="AIJ538" s="158"/>
      <c r="AIK538" s="158"/>
      <c r="AIL538" s="158"/>
      <c r="AIM538" s="158"/>
      <c r="AIN538" s="158"/>
      <c r="AIO538" s="158"/>
      <c r="AIP538" s="158"/>
      <c r="AIQ538" s="158"/>
      <c r="AIR538" s="158"/>
      <c r="AIS538" s="158"/>
      <c r="AIT538" s="158"/>
      <c r="AIU538" s="158"/>
      <c r="AIV538" s="158"/>
      <c r="AIW538" s="158"/>
      <c r="AIX538" s="158"/>
      <c r="AIY538" s="158"/>
      <c r="AIZ538" s="158"/>
      <c r="AJA538" s="158"/>
      <c r="AJB538" s="158"/>
      <c r="AJC538" s="158"/>
      <c r="AJD538" s="158"/>
      <c r="AJE538" s="158"/>
      <c r="AJF538" s="158"/>
      <c r="AJG538" s="158"/>
      <c r="AJH538" s="158"/>
      <c r="AJI538" s="158"/>
      <c r="AJJ538" s="158"/>
      <c r="AJK538" s="158"/>
      <c r="AJL538" s="158"/>
      <c r="AJM538" s="158"/>
      <c r="AJN538" s="158"/>
      <c r="AJO538" s="158"/>
      <c r="AJP538" s="158"/>
      <c r="AJQ538" s="158"/>
      <c r="AJR538" s="158"/>
      <c r="AJS538" s="158"/>
      <c r="AJT538" s="158"/>
      <c r="AJU538" s="158"/>
      <c r="AJV538" s="158"/>
      <c r="AJW538" s="158"/>
      <c r="AJX538" s="158"/>
      <c r="AJY538" s="158"/>
      <c r="AJZ538" s="158"/>
      <c r="AKA538" s="158"/>
      <c r="AKB538" s="158"/>
      <c r="AKC538" s="158"/>
      <c r="AKD538" s="158"/>
      <c r="AKE538" s="158"/>
      <c r="AKF538" s="158"/>
      <c r="AKG538" s="158"/>
      <c r="AKH538" s="158"/>
      <c r="AKI538" s="158"/>
      <c r="AKJ538" s="158"/>
      <c r="AKK538" s="158"/>
      <c r="AKL538" s="158"/>
      <c r="AKM538" s="158"/>
      <c r="AKN538" s="158"/>
      <c r="AKO538" s="158"/>
      <c r="AKP538" s="158"/>
      <c r="AKQ538" s="158"/>
      <c r="AKR538" s="158"/>
      <c r="AKS538" s="158"/>
      <c r="AKT538" s="158"/>
      <c r="AKU538" s="158"/>
      <c r="AKV538" s="158"/>
      <c r="AKW538" s="158"/>
      <c r="AKX538" s="158"/>
      <c r="AKY538" s="158"/>
      <c r="AKZ538" s="158"/>
      <c r="ALA538" s="158"/>
      <c r="ALB538" s="158"/>
      <c r="ALC538" s="158"/>
      <c r="ALD538" s="158"/>
      <c r="ALE538" s="158"/>
      <c r="ALF538" s="158"/>
      <c r="ALG538" s="158"/>
      <c r="ALH538" s="158"/>
      <c r="ALI538" s="158"/>
      <c r="ALJ538" s="158"/>
      <c r="ALK538" s="158"/>
      <c r="ALL538" s="158"/>
      <c r="ALM538" s="158"/>
      <c r="ALN538" s="158"/>
      <c r="ALO538" s="158"/>
      <c r="ALP538" s="159"/>
      <c r="ALQ538" s="159"/>
      <c r="ALR538" s="159"/>
      <c r="ALS538" s="159"/>
      <c r="ALT538" s="159"/>
      <c r="ALU538" s="159"/>
      <c r="ALV538" s="159"/>
      <c r="ALW538" s="159"/>
      <c r="ALX538" s="159"/>
      <c r="ALY538" s="159"/>
      <c r="ALZ538" s="159"/>
      <c r="AMA538" s="159"/>
      <c r="AMB538" s="159"/>
      <c r="AMC538" s="159"/>
      <c r="AMD538" s="159"/>
      <c r="AME538" s="159"/>
      <c r="AMF538" s="159"/>
      <c r="AMG538" s="159"/>
      <c r="AMH538" s="159"/>
      <c r="AMI538" s="159"/>
      <c r="AMJ538" s="159"/>
      <c r="AMK538" s="159"/>
      <c r="AML538" s="159"/>
    </row>
    <row r="539" s="113" customFormat="true" ht="79.85" hidden="false" customHeight="false" outlineLevel="0" collapsed="false">
      <c r="A539" s="96"/>
      <c r="B539" s="86"/>
      <c r="C539" s="30" t="s">
        <v>178</v>
      </c>
      <c r="D539" s="30" t="n">
        <v>925</v>
      </c>
      <c r="E539" s="138" t="s">
        <v>29</v>
      </c>
      <c r="F539" s="138" t="s">
        <v>16</v>
      </c>
      <c r="G539" s="79" t="n">
        <v>5820100591</v>
      </c>
      <c r="H539" s="83"/>
      <c r="I539" s="141" t="n">
        <f aca="false">SUM(J539:P539)</f>
        <v>957200</v>
      </c>
      <c r="J539" s="141" t="n">
        <v>0</v>
      </c>
      <c r="K539" s="74" t="n">
        <f aca="false">K540</f>
        <v>646900</v>
      </c>
      <c r="L539" s="74" t="n">
        <f aca="false">L540</f>
        <v>0</v>
      </c>
      <c r="M539" s="74" t="n">
        <f aca="false">M540</f>
        <v>0</v>
      </c>
      <c r="N539" s="74" t="n">
        <f aca="false">N540</f>
        <v>0</v>
      </c>
      <c r="O539" s="141" t="n">
        <f aca="false">O540</f>
        <v>310300</v>
      </c>
      <c r="P539" s="142" t="n">
        <f aca="false">P540</f>
        <v>0</v>
      </c>
      <c r="Q539" s="99"/>
      <c r="R539" s="99"/>
      <c r="S539" s="99"/>
      <c r="T539" s="99"/>
      <c r="U539" s="99"/>
      <c r="V539" s="99"/>
      <c r="W539" s="99"/>
      <c r="X539" s="99"/>
      <c r="Y539" s="99"/>
      <c r="Z539" s="99"/>
      <c r="AA539" s="99"/>
      <c r="AB539" s="99"/>
      <c r="AC539" s="99"/>
      <c r="AD539" s="99"/>
      <c r="AE539" s="99"/>
      <c r="AF539" s="99"/>
      <c r="AG539" s="99"/>
      <c r="AH539" s="99"/>
      <c r="AI539" s="99"/>
      <c r="AJ539" s="99"/>
      <c r="AK539" s="99"/>
      <c r="AL539" s="99"/>
      <c r="AM539" s="99"/>
      <c r="AN539" s="99"/>
      <c r="AO539" s="99"/>
      <c r="AP539" s="99"/>
      <c r="AQ539" s="99"/>
      <c r="AR539" s="99"/>
      <c r="AS539" s="99"/>
      <c r="AT539" s="99"/>
      <c r="AU539" s="99"/>
      <c r="AV539" s="99"/>
      <c r="AW539" s="99"/>
      <c r="AX539" s="99"/>
      <c r="AY539" s="99"/>
      <c r="AZ539" s="99"/>
      <c r="BA539" s="99"/>
      <c r="BB539" s="99"/>
      <c r="BC539" s="99"/>
      <c r="BD539" s="99"/>
      <c r="BE539" s="99"/>
      <c r="BF539" s="99"/>
      <c r="BG539" s="99"/>
      <c r="BH539" s="99"/>
      <c r="BI539" s="99"/>
      <c r="BJ539" s="99"/>
      <c r="BK539" s="99"/>
      <c r="BL539" s="99"/>
      <c r="BM539" s="99"/>
      <c r="BN539" s="99"/>
      <c r="BO539" s="99"/>
      <c r="BP539" s="99"/>
      <c r="BQ539" s="99"/>
      <c r="BR539" s="99"/>
      <c r="BS539" s="99"/>
      <c r="BT539" s="99"/>
      <c r="BU539" s="99"/>
      <c r="BV539" s="99"/>
      <c r="BW539" s="99"/>
      <c r="BX539" s="99"/>
      <c r="BY539" s="99"/>
      <c r="BZ539" s="99"/>
      <c r="CA539" s="99"/>
      <c r="CB539" s="99"/>
      <c r="CC539" s="99"/>
      <c r="CD539" s="99"/>
      <c r="CE539" s="99"/>
      <c r="CF539" s="99"/>
      <c r="CG539" s="99"/>
      <c r="CH539" s="99"/>
      <c r="CI539" s="99"/>
      <c r="CJ539" s="99"/>
      <c r="CK539" s="99"/>
      <c r="CL539" s="99"/>
      <c r="CM539" s="99"/>
      <c r="CN539" s="99"/>
      <c r="CO539" s="99"/>
      <c r="CP539" s="99"/>
      <c r="CQ539" s="99"/>
      <c r="CR539" s="99"/>
      <c r="CS539" s="99"/>
      <c r="CT539" s="99"/>
      <c r="CU539" s="99"/>
      <c r="CV539" s="99"/>
      <c r="CW539" s="99"/>
      <c r="CX539" s="99"/>
      <c r="CY539" s="99"/>
      <c r="CZ539" s="99"/>
      <c r="DA539" s="99"/>
      <c r="DB539" s="99"/>
      <c r="DC539" s="99"/>
      <c r="DD539" s="99"/>
      <c r="DE539" s="99"/>
      <c r="DF539" s="99"/>
      <c r="DG539" s="99"/>
      <c r="DH539" s="99"/>
      <c r="DI539" s="99"/>
      <c r="DJ539" s="99"/>
      <c r="DK539" s="99"/>
      <c r="DL539" s="99"/>
      <c r="DM539" s="99"/>
      <c r="DN539" s="99"/>
      <c r="DO539" s="99"/>
      <c r="DP539" s="99"/>
      <c r="DQ539" s="99"/>
      <c r="DR539" s="99"/>
      <c r="DS539" s="99"/>
      <c r="DT539" s="99"/>
      <c r="DU539" s="99"/>
      <c r="DV539" s="99"/>
      <c r="DW539" s="99"/>
      <c r="DX539" s="99"/>
      <c r="DY539" s="99"/>
      <c r="DZ539" s="99"/>
      <c r="EA539" s="99"/>
      <c r="EB539" s="99"/>
      <c r="EC539" s="99"/>
      <c r="ED539" s="99"/>
      <c r="EE539" s="99"/>
      <c r="EF539" s="99"/>
      <c r="EG539" s="99"/>
      <c r="EH539" s="99"/>
      <c r="EI539" s="99"/>
      <c r="EJ539" s="99"/>
      <c r="EK539" s="99"/>
      <c r="EL539" s="99"/>
      <c r="EM539" s="99"/>
      <c r="EN539" s="99"/>
      <c r="EO539" s="99"/>
      <c r="EP539" s="99"/>
      <c r="EQ539" s="99"/>
      <c r="ER539" s="99"/>
      <c r="ES539" s="99"/>
      <c r="ET539" s="99"/>
      <c r="EU539" s="99"/>
      <c r="EV539" s="99"/>
      <c r="EW539" s="99"/>
      <c r="EX539" s="99"/>
      <c r="EY539" s="99"/>
      <c r="EZ539" s="99"/>
      <c r="FA539" s="99"/>
      <c r="FB539" s="99"/>
      <c r="FC539" s="99"/>
      <c r="FD539" s="99"/>
      <c r="FE539" s="99"/>
      <c r="FF539" s="99"/>
      <c r="FG539" s="99"/>
      <c r="FH539" s="99"/>
      <c r="FI539" s="99"/>
      <c r="FJ539" s="99"/>
      <c r="FK539" s="99"/>
      <c r="FL539" s="99"/>
      <c r="FM539" s="99"/>
      <c r="FN539" s="99"/>
      <c r="FO539" s="99"/>
      <c r="FP539" s="99"/>
      <c r="FQ539" s="99"/>
      <c r="FR539" s="99"/>
      <c r="FS539" s="99"/>
      <c r="FT539" s="99"/>
      <c r="FU539" s="99"/>
      <c r="FV539" s="99"/>
      <c r="FW539" s="99"/>
      <c r="FX539" s="99"/>
      <c r="FY539" s="99"/>
      <c r="FZ539" s="99"/>
      <c r="GA539" s="99"/>
      <c r="GB539" s="99"/>
      <c r="GC539" s="99"/>
      <c r="GD539" s="99"/>
      <c r="GE539" s="99"/>
      <c r="GF539" s="99"/>
      <c r="GG539" s="99"/>
      <c r="GH539" s="99"/>
      <c r="GI539" s="99"/>
      <c r="GJ539" s="99"/>
      <c r="GK539" s="99"/>
      <c r="GL539" s="99"/>
      <c r="GM539" s="99"/>
      <c r="GN539" s="99"/>
      <c r="GO539" s="99"/>
      <c r="GP539" s="99"/>
      <c r="GQ539" s="99"/>
      <c r="GR539" s="99"/>
      <c r="GS539" s="99"/>
      <c r="GT539" s="99"/>
      <c r="GU539" s="99"/>
      <c r="GV539" s="99"/>
      <c r="GW539" s="99"/>
      <c r="GX539" s="99"/>
      <c r="GY539" s="99"/>
      <c r="GZ539" s="99"/>
      <c r="HA539" s="99"/>
      <c r="HB539" s="99"/>
      <c r="HC539" s="99"/>
      <c r="HD539" s="99"/>
      <c r="HE539" s="99"/>
      <c r="HF539" s="99"/>
      <c r="HG539" s="99"/>
      <c r="HH539" s="99"/>
      <c r="HI539" s="99"/>
      <c r="HJ539" s="99"/>
      <c r="HK539" s="99"/>
      <c r="HL539" s="99"/>
      <c r="HM539" s="99"/>
      <c r="HN539" s="99"/>
      <c r="HO539" s="99"/>
      <c r="HP539" s="99"/>
      <c r="HQ539" s="99"/>
      <c r="HR539" s="99"/>
      <c r="HS539" s="99"/>
      <c r="HT539" s="99"/>
      <c r="HU539" s="99"/>
      <c r="HV539" s="99"/>
      <c r="HW539" s="99"/>
      <c r="HX539" s="99"/>
      <c r="HY539" s="99"/>
      <c r="HZ539" s="99"/>
      <c r="IA539" s="99"/>
      <c r="IB539" s="99"/>
      <c r="IC539" s="99"/>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c r="NM539" s="1"/>
      <c r="NN539" s="1"/>
      <c r="NO539" s="1"/>
      <c r="NP539" s="1"/>
      <c r="NQ539" s="1"/>
      <c r="NR539" s="1"/>
      <c r="NS539" s="1"/>
      <c r="NT539" s="1"/>
      <c r="NU539" s="1"/>
      <c r="NV539" s="1"/>
      <c r="NW539" s="1"/>
      <c r="NX539" s="1"/>
      <c r="NY539" s="1"/>
      <c r="NZ539" s="1"/>
      <c r="OA539" s="1"/>
      <c r="OB539" s="1"/>
      <c r="OC539" s="1"/>
      <c r="OD539" s="1"/>
      <c r="OE539" s="1"/>
      <c r="OF539" s="1"/>
      <c r="OG539" s="1"/>
      <c r="OH539" s="1"/>
      <c r="OI539" s="1"/>
      <c r="OJ539" s="1"/>
      <c r="OK539" s="1"/>
      <c r="OL539" s="1"/>
      <c r="OM539" s="1"/>
      <c r="ON539" s="1"/>
      <c r="OO539" s="1"/>
      <c r="OP539" s="1"/>
      <c r="OQ539" s="1"/>
      <c r="OR539" s="1"/>
      <c r="OS539" s="1"/>
      <c r="OT539" s="1"/>
      <c r="OU539" s="1"/>
      <c r="OV539" s="1"/>
      <c r="OW539" s="1"/>
      <c r="OX539" s="1"/>
      <c r="OY539" s="1"/>
      <c r="OZ539" s="1"/>
      <c r="PA539" s="1"/>
      <c r="PB539" s="1"/>
      <c r="PC539" s="1"/>
      <c r="PD539" s="1"/>
      <c r="PE539" s="1"/>
      <c r="PF539" s="1"/>
      <c r="PG539" s="1"/>
      <c r="PH539" s="1"/>
      <c r="PI539" s="1"/>
      <c r="PJ539" s="1"/>
      <c r="PK539" s="1"/>
      <c r="PL539" s="1"/>
      <c r="PM539" s="1"/>
      <c r="PN539" s="1"/>
      <c r="PO539" s="1"/>
      <c r="PP539" s="1"/>
      <c r="PQ539" s="1"/>
      <c r="PR539" s="1"/>
      <c r="PS539" s="1"/>
      <c r="PT539" s="1"/>
      <c r="PU539" s="1"/>
      <c r="PV539" s="1"/>
      <c r="PW539" s="1"/>
      <c r="PX539" s="1"/>
      <c r="PY539" s="1"/>
      <c r="PZ539" s="1"/>
      <c r="QA539" s="1"/>
      <c r="QB539" s="1"/>
      <c r="QC539" s="1"/>
      <c r="QD539" s="1"/>
      <c r="QE539" s="1"/>
      <c r="QF539" s="1"/>
      <c r="QG539" s="1"/>
      <c r="QH539" s="1"/>
      <c r="QI539" s="1"/>
      <c r="QJ539" s="1"/>
      <c r="QK539" s="1"/>
      <c r="QL539" s="1"/>
      <c r="QM539" s="1"/>
      <c r="QN539" s="1"/>
      <c r="QO539" s="1"/>
      <c r="QP539" s="1"/>
      <c r="QQ539" s="1"/>
      <c r="QR539" s="1"/>
      <c r="QS539" s="1"/>
      <c r="QT539" s="1"/>
      <c r="QU539" s="1"/>
      <c r="QV539" s="1"/>
      <c r="QW539" s="1"/>
      <c r="QX539" s="1"/>
      <c r="QY539" s="1"/>
      <c r="QZ539" s="1"/>
      <c r="RA539" s="1"/>
      <c r="RB539" s="1"/>
      <c r="RC539" s="1"/>
      <c r="RD539" s="1"/>
      <c r="RE539" s="1"/>
      <c r="RF539" s="1"/>
      <c r="RG539" s="1"/>
      <c r="RH539" s="1"/>
      <c r="RI539" s="1"/>
      <c r="RJ539" s="1"/>
      <c r="RK539" s="1"/>
      <c r="RL539" s="1"/>
      <c r="RM539" s="1"/>
      <c r="RN539" s="1"/>
      <c r="RO539" s="1"/>
      <c r="RP539" s="1"/>
      <c r="RQ539" s="1"/>
      <c r="RR539" s="1"/>
      <c r="RS539" s="1"/>
      <c r="RT539" s="1"/>
      <c r="RU539" s="1"/>
      <c r="RV539" s="1"/>
      <c r="RW539" s="1"/>
      <c r="RX539" s="1"/>
      <c r="RY539" s="1"/>
      <c r="RZ539" s="1"/>
      <c r="SA539" s="1"/>
      <c r="SB539" s="1"/>
      <c r="SC539" s="1"/>
      <c r="SD539" s="1"/>
      <c r="SE539" s="1"/>
      <c r="SF539" s="1"/>
      <c r="SG539" s="1"/>
      <c r="SH539" s="1"/>
      <c r="SI539" s="1"/>
      <c r="SJ539" s="1"/>
      <c r="SK539" s="1"/>
      <c r="SL539" s="1"/>
      <c r="SM539" s="1"/>
      <c r="SN539" s="1"/>
      <c r="SO539" s="1"/>
      <c r="SP539" s="1"/>
      <c r="SQ539" s="1"/>
      <c r="SR539" s="1"/>
      <c r="SS539" s="1"/>
      <c r="ST539" s="1"/>
      <c r="SU539" s="1"/>
      <c r="SV539" s="1"/>
      <c r="SW539" s="1"/>
      <c r="SX539" s="1"/>
      <c r="SY539" s="1"/>
      <c r="SZ539" s="1"/>
      <c r="TA539" s="1"/>
      <c r="TB539" s="1"/>
      <c r="TC539" s="1"/>
      <c r="TD539" s="1"/>
      <c r="TE539" s="1"/>
      <c r="TF539" s="1"/>
      <c r="TG539" s="1"/>
      <c r="TH539" s="1"/>
      <c r="TI539" s="1"/>
      <c r="TJ539" s="1"/>
      <c r="TK539" s="1"/>
      <c r="TL539" s="1"/>
      <c r="TM539" s="1"/>
      <c r="TN539" s="1"/>
      <c r="TO539" s="1"/>
      <c r="TP539" s="1"/>
      <c r="TQ539" s="1"/>
      <c r="TR539" s="1"/>
      <c r="TS539" s="1"/>
      <c r="TT539" s="1"/>
      <c r="TU539" s="1"/>
      <c r="TV539" s="1"/>
      <c r="TW539" s="1"/>
      <c r="TX539" s="1"/>
      <c r="TY539" s="1"/>
      <c r="TZ539" s="1"/>
      <c r="UA539" s="1"/>
      <c r="UB539" s="1"/>
      <c r="UC539" s="1"/>
      <c r="UD539" s="1"/>
      <c r="UE539" s="1"/>
      <c r="UF539" s="1"/>
      <c r="UG539" s="1"/>
      <c r="UH539" s="1"/>
      <c r="UI539" s="1"/>
      <c r="UJ539" s="1"/>
      <c r="UK539" s="1"/>
      <c r="UL539" s="1"/>
      <c r="UM539" s="1"/>
      <c r="UN539" s="1"/>
      <c r="UO539" s="1"/>
      <c r="UP539" s="1"/>
      <c r="UQ539" s="1"/>
      <c r="UR539" s="1"/>
      <c r="US539" s="1"/>
      <c r="UT539" s="1"/>
      <c r="UU539" s="1"/>
      <c r="UV539" s="1"/>
      <c r="UW539" s="1"/>
      <c r="UX539" s="1"/>
      <c r="UY539" s="1"/>
      <c r="UZ539" s="1"/>
      <c r="VA539" s="1"/>
      <c r="VB539" s="1"/>
      <c r="VC539" s="1"/>
      <c r="VD539" s="1"/>
      <c r="VE539" s="1"/>
      <c r="VF539" s="1"/>
      <c r="VG539" s="1"/>
      <c r="VH539" s="1"/>
      <c r="VI539" s="1"/>
      <c r="VJ539" s="1"/>
      <c r="VK539" s="1"/>
      <c r="VL539" s="1"/>
      <c r="VM539" s="1"/>
      <c r="VN539" s="1"/>
      <c r="VO539" s="1"/>
      <c r="VP539" s="1"/>
      <c r="VQ539" s="1"/>
      <c r="VR539" s="1"/>
      <c r="VS539" s="1"/>
      <c r="VT539" s="1"/>
      <c r="VU539" s="1"/>
      <c r="VV539" s="1"/>
      <c r="VW539" s="1"/>
      <c r="VX539" s="1"/>
      <c r="VY539" s="1"/>
      <c r="VZ539" s="1"/>
      <c r="WA539" s="1"/>
      <c r="WB539" s="1"/>
      <c r="WC539" s="1"/>
      <c r="WD539" s="1"/>
      <c r="WE539" s="1"/>
      <c r="WF539" s="1"/>
      <c r="WG539" s="1"/>
      <c r="WH539" s="1"/>
      <c r="WI539" s="1"/>
      <c r="WJ539" s="1"/>
      <c r="WK539" s="1"/>
      <c r="WL539" s="1"/>
      <c r="WM539" s="1"/>
      <c r="WN539" s="1"/>
      <c r="WO539" s="1"/>
      <c r="WP539" s="1"/>
      <c r="WQ539" s="1"/>
      <c r="WR539" s="1"/>
      <c r="WS539" s="1"/>
      <c r="WT539" s="1"/>
      <c r="WU539" s="1"/>
      <c r="WV539" s="1"/>
      <c r="WW539" s="1"/>
      <c r="WX539" s="1"/>
      <c r="WY539" s="1"/>
      <c r="WZ539" s="1"/>
      <c r="XA539" s="1"/>
      <c r="XB539" s="1"/>
      <c r="XC539" s="1"/>
      <c r="XD539" s="1"/>
      <c r="XE539" s="1"/>
      <c r="XF539" s="1"/>
      <c r="XG539" s="1"/>
      <c r="XH539" s="1"/>
      <c r="XI539" s="1"/>
      <c r="XJ539" s="1"/>
      <c r="XK539" s="1"/>
      <c r="XL539" s="1"/>
      <c r="XM539" s="1"/>
      <c r="XN539" s="1"/>
      <c r="XO539" s="1"/>
      <c r="XP539" s="1"/>
      <c r="XQ539" s="1"/>
      <c r="XR539" s="1"/>
      <c r="XS539" s="1"/>
      <c r="XT539" s="1"/>
      <c r="XU539" s="1"/>
      <c r="XV539" s="1"/>
      <c r="XW539" s="1"/>
      <c r="XX539" s="1"/>
      <c r="XY539" s="1"/>
      <c r="XZ539" s="1"/>
      <c r="YA539" s="1"/>
      <c r="YB539" s="1"/>
      <c r="YC539" s="1"/>
      <c r="YD539" s="1"/>
      <c r="YE539" s="1"/>
      <c r="YF539" s="1"/>
      <c r="YG539" s="1"/>
      <c r="YH539" s="1"/>
      <c r="YI539" s="1"/>
      <c r="YJ539" s="1"/>
      <c r="YK539" s="1"/>
      <c r="YL539" s="1"/>
      <c r="YM539" s="1"/>
      <c r="YN539" s="1"/>
      <c r="YO539" s="1"/>
      <c r="YP539" s="1"/>
      <c r="YQ539" s="1"/>
      <c r="YR539" s="1"/>
      <c r="YS539" s="1"/>
      <c r="YT539" s="1"/>
      <c r="YU539" s="1"/>
      <c r="YV539" s="1"/>
      <c r="YW539" s="1"/>
      <c r="YX539" s="1"/>
      <c r="YY539" s="1"/>
      <c r="YZ539" s="1"/>
      <c r="ZA539" s="1"/>
      <c r="ZB539" s="1"/>
      <c r="ZC539" s="1"/>
      <c r="ZD539" s="1"/>
      <c r="ZE539" s="1"/>
      <c r="ZF539" s="1"/>
      <c r="ZG539" s="1"/>
      <c r="ZH539" s="1"/>
      <c r="ZI539" s="1"/>
      <c r="ZJ539" s="1"/>
      <c r="ZK539" s="1"/>
      <c r="ZL539" s="1"/>
      <c r="ZM539" s="1"/>
      <c r="ZN539" s="1"/>
      <c r="ZO539" s="1"/>
      <c r="ZP539" s="1"/>
      <c r="ZQ539" s="1"/>
      <c r="ZR539" s="1"/>
      <c r="ZS539" s="1"/>
      <c r="ZT539" s="1"/>
      <c r="ZU539" s="1"/>
      <c r="ZV539" s="1"/>
      <c r="ZW539" s="1"/>
      <c r="ZX539" s="1"/>
      <c r="ZY539" s="1"/>
      <c r="ZZ539" s="1"/>
      <c r="AAA539" s="1"/>
      <c r="AAB539" s="1"/>
      <c r="AAC539" s="1"/>
      <c r="AAD539" s="1"/>
      <c r="AAE539" s="1"/>
      <c r="AAF539" s="1"/>
      <c r="AAG539" s="1"/>
      <c r="AAH539" s="1"/>
      <c r="AAI539" s="1"/>
      <c r="AAJ539" s="1"/>
      <c r="AAK539" s="1"/>
      <c r="AAL539" s="1"/>
      <c r="AAM539" s="1"/>
      <c r="AAN539" s="1"/>
      <c r="AAO539" s="1"/>
      <c r="AAP539" s="1"/>
      <c r="AAQ539" s="1"/>
      <c r="AAR539" s="1"/>
      <c r="AAS539" s="1"/>
      <c r="AAT539" s="1"/>
      <c r="AAU539" s="1"/>
      <c r="AAV539" s="1"/>
      <c r="AAW539" s="1"/>
      <c r="AAX539" s="1"/>
      <c r="AAY539" s="1"/>
      <c r="AAZ539" s="1"/>
      <c r="ABA539" s="1"/>
      <c r="ABB539" s="1"/>
      <c r="ABC539" s="1"/>
      <c r="ABD539" s="1"/>
      <c r="ABE539" s="1"/>
      <c r="ABF539" s="1"/>
      <c r="ABG539" s="1"/>
      <c r="ABH539" s="1"/>
      <c r="ABI539" s="1"/>
      <c r="ABJ539" s="1"/>
      <c r="ABK539" s="1"/>
      <c r="ABL539" s="1"/>
      <c r="ABM539" s="1"/>
      <c r="ABN539" s="1"/>
      <c r="ABO539" s="1"/>
      <c r="ABP539" s="1"/>
      <c r="ABQ539" s="1"/>
      <c r="ABR539" s="1"/>
      <c r="ABS539" s="1"/>
      <c r="ABT539" s="1"/>
      <c r="ABU539" s="1"/>
      <c r="ABV539" s="1"/>
      <c r="ABW539" s="1"/>
      <c r="ABX539" s="1"/>
      <c r="ABY539" s="1"/>
      <c r="ABZ539" s="1"/>
      <c r="ACA539" s="1"/>
      <c r="ACB539" s="1"/>
      <c r="ACC539" s="1"/>
      <c r="ACD539" s="1"/>
      <c r="ACE539" s="1"/>
      <c r="ACF539" s="1"/>
      <c r="ACG539" s="1"/>
      <c r="ACH539" s="1"/>
      <c r="ACI539" s="1"/>
      <c r="ACJ539" s="1"/>
      <c r="ACK539" s="1"/>
      <c r="ACL539" s="1"/>
      <c r="ACM539" s="1"/>
      <c r="ACN539" s="1"/>
      <c r="ACO539" s="1"/>
      <c r="ACP539" s="1"/>
      <c r="ACQ539" s="1"/>
      <c r="ACR539" s="1"/>
      <c r="ACS539" s="1"/>
      <c r="ACT539" s="1"/>
      <c r="ACU539" s="1"/>
      <c r="ACV539" s="1"/>
      <c r="ACW539" s="1"/>
      <c r="ACX539" s="1"/>
      <c r="ACY539" s="1"/>
      <c r="ACZ539" s="1"/>
      <c r="ADA539" s="1"/>
      <c r="ADB539" s="1"/>
      <c r="ADC539" s="1"/>
      <c r="ADD539" s="1"/>
      <c r="ADE539" s="1"/>
      <c r="ADF539" s="1"/>
      <c r="ADG539" s="1"/>
      <c r="ADH539" s="1"/>
      <c r="ADI539" s="1"/>
      <c r="ADJ539" s="1"/>
      <c r="ADK539" s="1"/>
      <c r="ADL539" s="1"/>
      <c r="ADM539" s="1"/>
      <c r="ADN539" s="1"/>
      <c r="ADO539" s="1"/>
      <c r="ADP539" s="1"/>
      <c r="ADQ539" s="1"/>
      <c r="ADR539" s="1"/>
      <c r="ADS539" s="1"/>
      <c r="ADT539" s="1"/>
      <c r="ADU539" s="1"/>
      <c r="ADV539" s="1"/>
      <c r="ADW539" s="1"/>
      <c r="ADX539" s="1"/>
      <c r="ADY539" s="1"/>
      <c r="ADZ539" s="1"/>
      <c r="AEA539" s="1"/>
      <c r="AEB539" s="1"/>
      <c r="AEC539" s="1"/>
      <c r="AED539" s="1"/>
      <c r="AEE539" s="1"/>
      <c r="AEF539" s="1"/>
      <c r="AEG539" s="1"/>
      <c r="AEH539" s="1"/>
      <c r="AEI539" s="1"/>
      <c r="AEJ539" s="1"/>
      <c r="AEK539" s="1"/>
      <c r="AEL539" s="1"/>
      <c r="AEM539" s="1"/>
      <c r="AEN539" s="1"/>
      <c r="AEO539" s="1"/>
      <c r="AEP539" s="1"/>
      <c r="AEQ539" s="1"/>
      <c r="AER539" s="1"/>
      <c r="AES539" s="1"/>
      <c r="AET539" s="1"/>
      <c r="AEU539" s="1"/>
      <c r="AEV539" s="1"/>
      <c r="AEW539" s="1"/>
      <c r="AEX539" s="1"/>
      <c r="AEY539" s="1"/>
      <c r="AEZ539" s="1"/>
      <c r="AFA539" s="1"/>
      <c r="AFB539" s="1"/>
      <c r="AFC539" s="1"/>
      <c r="AFD539" s="1"/>
      <c r="AFE539" s="1"/>
      <c r="AFF539" s="1"/>
      <c r="AFG539" s="1"/>
      <c r="AFH539" s="1"/>
      <c r="AFI539" s="1"/>
      <c r="AFJ539" s="1"/>
      <c r="AFK539" s="1"/>
      <c r="AFL539" s="1"/>
      <c r="AFM539" s="1"/>
      <c r="AFN539" s="1"/>
      <c r="AFO539" s="1"/>
      <c r="AFP539" s="1"/>
      <c r="AFQ539" s="1"/>
      <c r="AFR539" s="1"/>
      <c r="AFS539" s="1"/>
      <c r="AFT539" s="1"/>
      <c r="AFU539" s="1"/>
      <c r="AFV539" s="1"/>
      <c r="AFW539" s="1"/>
      <c r="AFX539" s="1"/>
      <c r="AFY539" s="1"/>
      <c r="AFZ539" s="1"/>
      <c r="AGA539" s="1"/>
      <c r="AGB539" s="1"/>
      <c r="AGC539" s="1"/>
      <c r="AGD539" s="1"/>
      <c r="AGE539" s="1"/>
      <c r="AGF539" s="1"/>
      <c r="AGG539" s="1"/>
      <c r="AGH539" s="1"/>
      <c r="AGI539" s="1"/>
      <c r="AGJ539" s="1"/>
      <c r="AGK539" s="1"/>
      <c r="AGL539" s="1"/>
      <c r="AGM539" s="1"/>
      <c r="AGN539" s="1"/>
      <c r="AGO539" s="1"/>
      <c r="AGP539" s="1"/>
      <c r="AGQ539" s="1"/>
      <c r="AGR539" s="1"/>
      <c r="AGS539" s="1"/>
      <c r="AGT539" s="1"/>
      <c r="AGU539" s="1"/>
      <c r="AGV539" s="1"/>
      <c r="AGW539" s="1"/>
      <c r="AGX539" s="1"/>
      <c r="AGY539" s="1"/>
      <c r="AGZ539" s="1"/>
      <c r="AHA539" s="1"/>
      <c r="AHB539" s="1"/>
      <c r="AHC539" s="1"/>
      <c r="AHD539" s="1"/>
      <c r="AHE539" s="1"/>
      <c r="AHF539" s="1"/>
      <c r="AHG539" s="1"/>
      <c r="AHH539" s="1"/>
      <c r="AHI539" s="1"/>
      <c r="AHJ539" s="1"/>
      <c r="AHK539" s="1"/>
      <c r="AHL539" s="1"/>
      <c r="AHM539" s="1"/>
      <c r="AHN539" s="1"/>
      <c r="AHO539" s="1"/>
      <c r="AHP539" s="1"/>
      <c r="AHQ539" s="1"/>
      <c r="AHR539" s="1"/>
      <c r="AHS539" s="1"/>
      <c r="AHT539" s="1"/>
      <c r="AHU539" s="1"/>
      <c r="AHV539" s="1"/>
      <c r="AHW539" s="1"/>
      <c r="AHX539" s="1"/>
      <c r="AHY539" s="1"/>
      <c r="AHZ539" s="1"/>
      <c r="AIA539" s="1"/>
      <c r="AIB539" s="1"/>
      <c r="AIC539" s="1"/>
      <c r="AID539" s="1"/>
      <c r="AIE539" s="1"/>
      <c r="AIF539" s="1"/>
      <c r="AIG539" s="1"/>
      <c r="AIH539" s="1"/>
      <c r="AII539" s="1"/>
      <c r="AIJ539" s="1"/>
      <c r="AIK539" s="1"/>
      <c r="AIL539" s="1"/>
      <c r="AIM539" s="1"/>
      <c r="AIN539" s="1"/>
      <c r="AIO539" s="1"/>
      <c r="AIP539" s="1"/>
      <c r="AIQ539" s="1"/>
      <c r="AIR539" s="1"/>
      <c r="AIS539" s="1"/>
      <c r="AIT539" s="1"/>
      <c r="AIU539" s="1"/>
      <c r="AIV539" s="1"/>
      <c r="AIW539" s="1"/>
      <c r="AIX539" s="1"/>
      <c r="AIY539" s="1"/>
      <c r="AIZ539" s="1"/>
      <c r="AJA539" s="1"/>
      <c r="AJB539" s="1"/>
      <c r="AJC539" s="1"/>
      <c r="AJD539" s="1"/>
      <c r="AJE539" s="1"/>
      <c r="AJF539" s="1"/>
      <c r="AJG539" s="1"/>
      <c r="AJH539" s="1"/>
      <c r="AJI539" s="1"/>
      <c r="AJJ539" s="1"/>
      <c r="AJK539" s="1"/>
      <c r="AJL539" s="1"/>
      <c r="AJM539" s="1"/>
      <c r="AJN539" s="1"/>
      <c r="AJO539" s="1"/>
      <c r="AJP539" s="1"/>
      <c r="AJQ539" s="1"/>
      <c r="AJR539" s="1"/>
      <c r="AJS539" s="1"/>
      <c r="AJT539" s="1"/>
      <c r="AJU539" s="1"/>
      <c r="AJV539" s="1"/>
      <c r="AJW539" s="1"/>
      <c r="AJX539" s="1"/>
      <c r="AJY539" s="1"/>
      <c r="AJZ539" s="1"/>
      <c r="AKA539" s="1"/>
      <c r="AKB539" s="1"/>
      <c r="AKC539" s="1"/>
      <c r="AKD539" s="1"/>
      <c r="AKE539" s="1"/>
      <c r="AKF539" s="1"/>
      <c r="AKG539" s="1"/>
      <c r="AKH539" s="1"/>
      <c r="AKI539" s="1"/>
      <c r="AKJ539" s="1"/>
      <c r="AKK539" s="1"/>
      <c r="AKL539" s="1"/>
      <c r="AKM539" s="1"/>
      <c r="AKN539" s="1"/>
      <c r="AKO539" s="1"/>
      <c r="AKP539" s="1"/>
      <c r="AKQ539" s="1"/>
      <c r="AKR539" s="1"/>
      <c r="AKS539" s="1"/>
      <c r="AKT539" s="1"/>
      <c r="AKU539" s="1"/>
      <c r="AKV539" s="1"/>
      <c r="AKW539" s="1"/>
      <c r="AKX539" s="1"/>
      <c r="AKY539" s="1"/>
      <c r="AKZ539" s="1"/>
      <c r="ALA539" s="1"/>
      <c r="ALB539" s="1"/>
      <c r="ALC539" s="1"/>
      <c r="ALD539" s="1"/>
      <c r="ALE539" s="1"/>
      <c r="ALF539" s="1"/>
      <c r="ALG539" s="1"/>
      <c r="ALH539" s="1"/>
      <c r="ALI539" s="1"/>
      <c r="ALJ539" s="1"/>
      <c r="ALK539" s="1"/>
      <c r="ALL539" s="1"/>
      <c r="ALM539" s="1"/>
      <c r="ALN539" s="1"/>
      <c r="ALO539" s="1"/>
      <c r="ALP539" s="2"/>
      <c r="ALQ539" s="2"/>
      <c r="ALR539" s="2"/>
      <c r="ALS539" s="2"/>
      <c r="ALT539" s="2"/>
      <c r="ALU539" s="2"/>
      <c r="ALV539" s="2"/>
      <c r="ALW539" s="2"/>
      <c r="ALX539" s="2"/>
      <c r="ALY539" s="2"/>
      <c r="ALZ539" s="2"/>
      <c r="AMA539" s="2"/>
      <c r="AMB539" s="2"/>
      <c r="AMC539" s="2"/>
      <c r="AMD539" s="2"/>
      <c r="AME539" s="2"/>
      <c r="AMF539" s="2"/>
      <c r="AMG539" s="2"/>
      <c r="AMH539" s="2"/>
      <c r="AMI539" s="2"/>
      <c r="AMJ539" s="2"/>
      <c r="AMK539" s="2"/>
      <c r="AML539" s="2"/>
    </row>
    <row r="540" s="113" customFormat="true" ht="32.8" hidden="false" customHeight="false" outlineLevel="0" collapsed="false">
      <c r="A540" s="96"/>
      <c r="B540" s="86"/>
      <c r="C540" s="30" t="s">
        <v>146</v>
      </c>
      <c r="D540" s="30" t="n">
        <v>925</v>
      </c>
      <c r="E540" s="138" t="s">
        <v>29</v>
      </c>
      <c r="F540" s="138" t="s">
        <v>16</v>
      </c>
      <c r="G540" s="79" t="n">
        <v>5820100591</v>
      </c>
      <c r="H540" s="83" t="n">
        <v>600</v>
      </c>
      <c r="I540" s="141" t="n">
        <f aca="false">SUM(J540:P540)</f>
        <v>957200</v>
      </c>
      <c r="J540" s="141" t="n">
        <v>0</v>
      </c>
      <c r="K540" s="74" t="n">
        <v>646900</v>
      </c>
      <c r="L540" s="74"/>
      <c r="M540" s="74"/>
      <c r="N540" s="74"/>
      <c r="O540" s="141" t="n">
        <v>310300</v>
      </c>
      <c r="P540" s="142"/>
      <c r="Q540" s="99"/>
      <c r="R540" s="99"/>
      <c r="S540" s="99"/>
      <c r="T540" s="99"/>
      <c r="U540" s="99"/>
      <c r="V540" s="99"/>
      <c r="W540" s="99"/>
      <c r="X540" s="99"/>
      <c r="Y540" s="99"/>
      <c r="Z540" s="99"/>
      <c r="AA540" s="99"/>
      <c r="AB540" s="99"/>
      <c r="AC540" s="99"/>
      <c r="AD540" s="99"/>
      <c r="AE540" s="99"/>
      <c r="AF540" s="99"/>
      <c r="AG540" s="99"/>
      <c r="AH540" s="99"/>
      <c r="AI540" s="99"/>
      <c r="AJ540" s="99"/>
      <c r="AK540" s="99"/>
      <c r="AL540" s="99"/>
      <c r="AM540" s="99"/>
      <c r="AN540" s="99"/>
      <c r="AO540" s="99"/>
      <c r="AP540" s="99"/>
      <c r="AQ540" s="99"/>
      <c r="AR540" s="99"/>
      <c r="AS540" s="99"/>
      <c r="AT540" s="99"/>
      <c r="AU540" s="99"/>
      <c r="AV540" s="99"/>
      <c r="AW540" s="99"/>
      <c r="AX540" s="99"/>
      <c r="AY540" s="99"/>
      <c r="AZ540" s="99"/>
      <c r="BA540" s="99"/>
      <c r="BB540" s="99"/>
      <c r="BC540" s="99"/>
      <c r="BD540" s="99"/>
      <c r="BE540" s="99"/>
      <c r="BF540" s="99"/>
      <c r="BG540" s="99"/>
      <c r="BH540" s="99"/>
      <c r="BI540" s="99"/>
      <c r="BJ540" s="99"/>
      <c r="BK540" s="99"/>
      <c r="BL540" s="99"/>
      <c r="BM540" s="99"/>
      <c r="BN540" s="99"/>
      <c r="BO540" s="99"/>
      <c r="BP540" s="99"/>
      <c r="BQ540" s="99"/>
      <c r="BR540" s="99"/>
      <c r="BS540" s="99"/>
      <c r="BT540" s="99"/>
      <c r="BU540" s="99"/>
      <c r="BV540" s="99"/>
      <c r="BW540" s="99"/>
      <c r="BX540" s="99"/>
      <c r="BY540" s="99"/>
      <c r="BZ540" s="99"/>
      <c r="CA540" s="99"/>
      <c r="CB540" s="99"/>
      <c r="CC540" s="99"/>
      <c r="CD540" s="99"/>
      <c r="CE540" s="99"/>
      <c r="CF540" s="99"/>
      <c r="CG540" s="99"/>
      <c r="CH540" s="99"/>
      <c r="CI540" s="99"/>
      <c r="CJ540" s="99"/>
      <c r="CK540" s="99"/>
      <c r="CL540" s="99"/>
      <c r="CM540" s="99"/>
      <c r="CN540" s="99"/>
      <c r="CO540" s="99"/>
      <c r="CP540" s="99"/>
      <c r="CQ540" s="99"/>
      <c r="CR540" s="99"/>
      <c r="CS540" s="99"/>
      <c r="CT540" s="99"/>
      <c r="CU540" s="99"/>
      <c r="CV540" s="99"/>
      <c r="CW540" s="99"/>
      <c r="CX540" s="99"/>
      <c r="CY540" s="99"/>
      <c r="CZ540" s="99"/>
      <c r="DA540" s="99"/>
      <c r="DB540" s="99"/>
      <c r="DC540" s="99"/>
      <c r="DD540" s="99"/>
      <c r="DE540" s="99"/>
      <c r="DF540" s="99"/>
      <c r="DG540" s="99"/>
      <c r="DH540" s="99"/>
      <c r="DI540" s="99"/>
      <c r="DJ540" s="99"/>
      <c r="DK540" s="99"/>
      <c r="DL540" s="99"/>
      <c r="DM540" s="99"/>
      <c r="DN540" s="99"/>
      <c r="DO540" s="99"/>
      <c r="DP540" s="99"/>
      <c r="DQ540" s="99"/>
      <c r="DR540" s="99"/>
      <c r="DS540" s="99"/>
      <c r="DT540" s="99"/>
      <c r="DU540" s="99"/>
      <c r="DV540" s="99"/>
      <c r="DW540" s="99"/>
      <c r="DX540" s="99"/>
      <c r="DY540" s="99"/>
      <c r="DZ540" s="99"/>
      <c r="EA540" s="99"/>
      <c r="EB540" s="99"/>
      <c r="EC540" s="99"/>
      <c r="ED540" s="99"/>
      <c r="EE540" s="99"/>
      <c r="EF540" s="99"/>
      <c r="EG540" s="99"/>
      <c r="EH540" s="99"/>
      <c r="EI540" s="99"/>
      <c r="EJ540" s="99"/>
      <c r="EK540" s="99"/>
      <c r="EL540" s="99"/>
      <c r="EM540" s="99"/>
      <c r="EN540" s="99"/>
      <c r="EO540" s="99"/>
      <c r="EP540" s="99"/>
      <c r="EQ540" s="99"/>
      <c r="ER540" s="99"/>
      <c r="ES540" s="99"/>
      <c r="ET540" s="99"/>
      <c r="EU540" s="99"/>
      <c r="EV540" s="99"/>
      <c r="EW540" s="99"/>
      <c r="EX540" s="99"/>
      <c r="EY540" s="99"/>
      <c r="EZ540" s="99"/>
      <c r="FA540" s="99"/>
      <c r="FB540" s="99"/>
      <c r="FC540" s="99"/>
      <c r="FD540" s="99"/>
      <c r="FE540" s="99"/>
      <c r="FF540" s="99"/>
      <c r="FG540" s="99"/>
      <c r="FH540" s="99"/>
      <c r="FI540" s="99"/>
      <c r="FJ540" s="99"/>
      <c r="FK540" s="99"/>
      <c r="FL540" s="99"/>
      <c r="FM540" s="99"/>
      <c r="FN540" s="99"/>
      <c r="FO540" s="99"/>
      <c r="FP540" s="99"/>
      <c r="FQ540" s="99"/>
      <c r="FR540" s="99"/>
      <c r="FS540" s="99"/>
      <c r="FT540" s="99"/>
      <c r="FU540" s="99"/>
      <c r="FV540" s="99"/>
      <c r="FW540" s="99"/>
      <c r="FX540" s="99"/>
      <c r="FY540" s="99"/>
      <c r="FZ540" s="99"/>
      <c r="GA540" s="99"/>
      <c r="GB540" s="99"/>
      <c r="GC540" s="99"/>
      <c r="GD540" s="99"/>
      <c r="GE540" s="99"/>
      <c r="GF540" s="99"/>
      <c r="GG540" s="99"/>
      <c r="GH540" s="99"/>
      <c r="GI540" s="99"/>
      <c r="GJ540" s="99"/>
      <c r="GK540" s="99"/>
      <c r="GL540" s="99"/>
      <c r="GM540" s="99"/>
      <c r="GN540" s="99"/>
      <c r="GO540" s="99"/>
      <c r="GP540" s="99"/>
      <c r="GQ540" s="99"/>
      <c r="GR540" s="99"/>
      <c r="GS540" s="99"/>
      <c r="GT540" s="99"/>
      <c r="GU540" s="99"/>
      <c r="GV540" s="99"/>
      <c r="GW540" s="99"/>
      <c r="GX540" s="99"/>
      <c r="GY540" s="99"/>
      <c r="GZ540" s="99"/>
      <c r="HA540" s="99"/>
      <c r="HB540" s="99"/>
      <c r="HC540" s="99"/>
      <c r="HD540" s="99"/>
      <c r="HE540" s="99"/>
      <c r="HF540" s="99"/>
      <c r="HG540" s="99"/>
      <c r="HH540" s="99"/>
      <c r="HI540" s="99"/>
      <c r="HJ540" s="99"/>
      <c r="HK540" s="99"/>
      <c r="HL540" s="99"/>
      <c r="HM540" s="99"/>
      <c r="HN540" s="99"/>
      <c r="HO540" s="99"/>
      <c r="HP540" s="99"/>
      <c r="HQ540" s="99"/>
      <c r="HR540" s="99"/>
      <c r="HS540" s="99"/>
      <c r="HT540" s="99"/>
      <c r="HU540" s="99"/>
      <c r="HV540" s="99"/>
      <c r="HW540" s="99"/>
      <c r="HX540" s="99"/>
      <c r="HY540" s="99"/>
      <c r="HZ540" s="99"/>
      <c r="IA540" s="99"/>
      <c r="IB540" s="99"/>
      <c r="IC540" s="99"/>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c r="NM540" s="1"/>
      <c r="NN540" s="1"/>
      <c r="NO540" s="1"/>
      <c r="NP540" s="1"/>
      <c r="NQ540" s="1"/>
      <c r="NR540" s="1"/>
      <c r="NS540" s="1"/>
      <c r="NT540" s="1"/>
      <c r="NU540" s="1"/>
      <c r="NV540" s="1"/>
      <c r="NW540" s="1"/>
      <c r="NX540" s="1"/>
      <c r="NY540" s="1"/>
      <c r="NZ540" s="1"/>
      <c r="OA540" s="1"/>
      <c r="OB540" s="1"/>
      <c r="OC540" s="1"/>
      <c r="OD540" s="1"/>
      <c r="OE540" s="1"/>
      <c r="OF540" s="1"/>
      <c r="OG540" s="1"/>
      <c r="OH540" s="1"/>
      <c r="OI540" s="1"/>
      <c r="OJ540" s="1"/>
      <c r="OK540" s="1"/>
      <c r="OL540" s="1"/>
      <c r="OM540" s="1"/>
      <c r="ON540" s="1"/>
      <c r="OO540" s="1"/>
      <c r="OP540" s="1"/>
      <c r="OQ540" s="1"/>
      <c r="OR540" s="1"/>
      <c r="OS540" s="1"/>
      <c r="OT540" s="1"/>
      <c r="OU540" s="1"/>
      <c r="OV540" s="1"/>
      <c r="OW540" s="1"/>
      <c r="OX540" s="1"/>
      <c r="OY540" s="1"/>
      <c r="OZ540" s="1"/>
      <c r="PA540" s="1"/>
      <c r="PB540" s="1"/>
      <c r="PC540" s="1"/>
      <c r="PD540" s="1"/>
      <c r="PE540" s="1"/>
      <c r="PF540" s="1"/>
      <c r="PG540" s="1"/>
      <c r="PH540" s="1"/>
      <c r="PI540" s="1"/>
      <c r="PJ540" s="1"/>
      <c r="PK540" s="1"/>
      <c r="PL540" s="1"/>
      <c r="PM540" s="1"/>
      <c r="PN540" s="1"/>
      <c r="PO540" s="1"/>
      <c r="PP540" s="1"/>
      <c r="PQ540" s="1"/>
      <c r="PR540" s="1"/>
      <c r="PS540" s="1"/>
      <c r="PT540" s="1"/>
      <c r="PU540" s="1"/>
      <c r="PV540" s="1"/>
      <c r="PW540" s="1"/>
      <c r="PX540" s="1"/>
      <c r="PY540" s="1"/>
      <c r="PZ540" s="1"/>
      <c r="QA540" s="1"/>
      <c r="QB540" s="1"/>
      <c r="QC540" s="1"/>
      <c r="QD540" s="1"/>
      <c r="QE540" s="1"/>
      <c r="QF540" s="1"/>
      <c r="QG540" s="1"/>
      <c r="QH540" s="1"/>
      <c r="QI540" s="1"/>
      <c r="QJ540" s="1"/>
      <c r="QK540" s="1"/>
      <c r="QL540" s="1"/>
      <c r="QM540" s="1"/>
      <c r="QN540" s="1"/>
      <c r="QO540" s="1"/>
      <c r="QP540" s="1"/>
      <c r="QQ540" s="1"/>
      <c r="QR540" s="1"/>
      <c r="QS540" s="1"/>
      <c r="QT540" s="1"/>
      <c r="QU540" s="1"/>
      <c r="QV540" s="1"/>
      <c r="QW540" s="1"/>
      <c r="QX540" s="1"/>
      <c r="QY540" s="1"/>
      <c r="QZ540" s="1"/>
      <c r="RA540" s="1"/>
      <c r="RB540" s="1"/>
      <c r="RC540" s="1"/>
      <c r="RD540" s="1"/>
      <c r="RE540" s="1"/>
      <c r="RF540" s="1"/>
      <c r="RG540" s="1"/>
      <c r="RH540" s="1"/>
      <c r="RI540" s="1"/>
      <c r="RJ540" s="1"/>
      <c r="RK540" s="1"/>
      <c r="RL540" s="1"/>
      <c r="RM540" s="1"/>
      <c r="RN540" s="1"/>
      <c r="RO540" s="1"/>
      <c r="RP540" s="1"/>
      <c r="RQ540" s="1"/>
      <c r="RR540" s="1"/>
      <c r="RS540" s="1"/>
      <c r="RT540" s="1"/>
      <c r="RU540" s="1"/>
      <c r="RV540" s="1"/>
      <c r="RW540" s="1"/>
      <c r="RX540" s="1"/>
      <c r="RY540" s="1"/>
      <c r="RZ540" s="1"/>
      <c r="SA540" s="1"/>
      <c r="SB540" s="1"/>
      <c r="SC540" s="1"/>
      <c r="SD540" s="1"/>
      <c r="SE540" s="1"/>
      <c r="SF540" s="1"/>
      <c r="SG540" s="1"/>
      <c r="SH540" s="1"/>
      <c r="SI540" s="1"/>
      <c r="SJ540" s="1"/>
      <c r="SK540" s="1"/>
      <c r="SL540" s="1"/>
      <c r="SM540" s="1"/>
      <c r="SN540" s="1"/>
      <c r="SO540" s="1"/>
      <c r="SP540" s="1"/>
      <c r="SQ540" s="1"/>
      <c r="SR540" s="1"/>
      <c r="SS540" s="1"/>
      <c r="ST540" s="1"/>
      <c r="SU540" s="1"/>
      <c r="SV540" s="1"/>
      <c r="SW540" s="1"/>
      <c r="SX540" s="1"/>
      <c r="SY540" s="1"/>
      <c r="SZ540" s="1"/>
      <c r="TA540" s="1"/>
      <c r="TB540" s="1"/>
      <c r="TC540" s="1"/>
      <c r="TD540" s="1"/>
      <c r="TE540" s="1"/>
      <c r="TF540" s="1"/>
      <c r="TG540" s="1"/>
      <c r="TH540" s="1"/>
      <c r="TI540" s="1"/>
      <c r="TJ540" s="1"/>
      <c r="TK540" s="1"/>
      <c r="TL540" s="1"/>
      <c r="TM540" s="1"/>
      <c r="TN540" s="1"/>
      <c r="TO540" s="1"/>
      <c r="TP540" s="1"/>
      <c r="TQ540" s="1"/>
      <c r="TR540" s="1"/>
      <c r="TS540" s="1"/>
      <c r="TT540" s="1"/>
      <c r="TU540" s="1"/>
      <c r="TV540" s="1"/>
      <c r="TW540" s="1"/>
      <c r="TX540" s="1"/>
      <c r="TY540" s="1"/>
      <c r="TZ540" s="1"/>
      <c r="UA540" s="1"/>
      <c r="UB540" s="1"/>
      <c r="UC540" s="1"/>
      <c r="UD540" s="1"/>
      <c r="UE540" s="1"/>
      <c r="UF540" s="1"/>
      <c r="UG540" s="1"/>
      <c r="UH540" s="1"/>
      <c r="UI540" s="1"/>
      <c r="UJ540" s="1"/>
      <c r="UK540" s="1"/>
      <c r="UL540" s="1"/>
      <c r="UM540" s="1"/>
      <c r="UN540" s="1"/>
      <c r="UO540" s="1"/>
      <c r="UP540" s="1"/>
      <c r="UQ540" s="1"/>
      <c r="UR540" s="1"/>
      <c r="US540" s="1"/>
      <c r="UT540" s="1"/>
      <c r="UU540" s="1"/>
      <c r="UV540" s="1"/>
      <c r="UW540" s="1"/>
      <c r="UX540" s="1"/>
      <c r="UY540" s="1"/>
      <c r="UZ540" s="1"/>
      <c r="VA540" s="1"/>
      <c r="VB540" s="1"/>
      <c r="VC540" s="1"/>
      <c r="VD540" s="1"/>
      <c r="VE540" s="1"/>
      <c r="VF540" s="1"/>
      <c r="VG540" s="1"/>
      <c r="VH540" s="1"/>
      <c r="VI540" s="1"/>
      <c r="VJ540" s="1"/>
      <c r="VK540" s="1"/>
      <c r="VL540" s="1"/>
      <c r="VM540" s="1"/>
      <c r="VN540" s="1"/>
      <c r="VO540" s="1"/>
      <c r="VP540" s="1"/>
      <c r="VQ540" s="1"/>
      <c r="VR540" s="1"/>
      <c r="VS540" s="1"/>
      <c r="VT540" s="1"/>
      <c r="VU540" s="1"/>
      <c r="VV540" s="1"/>
      <c r="VW540" s="1"/>
      <c r="VX540" s="1"/>
      <c r="VY540" s="1"/>
      <c r="VZ540" s="1"/>
      <c r="WA540" s="1"/>
      <c r="WB540" s="1"/>
      <c r="WC540" s="1"/>
      <c r="WD540" s="1"/>
      <c r="WE540" s="1"/>
      <c r="WF540" s="1"/>
      <c r="WG540" s="1"/>
      <c r="WH540" s="1"/>
      <c r="WI540" s="1"/>
      <c r="WJ540" s="1"/>
      <c r="WK540" s="1"/>
      <c r="WL540" s="1"/>
      <c r="WM540" s="1"/>
      <c r="WN540" s="1"/>
      <c r="WO540" s="1"/>
      <c r="WP540" s="1"/>
      <c r="WQ540" s="1"/>
      <c r="WR540" s="1"/>
      <c r="WS540" s="1"/>
      <c r="WT540" s="1"/>
      <c r="WU540" s="1"/>
      <c r="WV540" s="1"/>
      <c r="WW540" s="1"/>
      <c r="WX540" s="1"/>
      <c r="WY540" s="1"/>
      <c r="WZ540" s="1"/>
      <c r="XA540" s="1"/>
      <c r="XB540" s="1"/>
      <c r="XC540" s="1"/>
      <c r="XD540" s="1"/>
      <c r="XE540" s="1"/>
      <c r="XF540" s="1"/>
      <c r="XG540" s="1"/>
      <c r="XH540" s="1"/>
      <c r="XI540" s="1"/>
      <c r="XJ540" s="1"/>
      <c r="XK540" s="1"/>
      <c r="XL540" s="1"/>
      <c r="XM540" s="1"/>
      <c r="XN540" s="1"/>
      <c r="XO540" s="1"/>
      <c r="XP540" s="1"/>
      <c r="XQ540" s="1"/>
      <c r="XR540" s="1"/>
      <c r="XS540" s="1"/>
      <c r="XT540" s="1"/>
      <c r="XU540" s="1"/>
      <c r="XV540" s="1"/>
      <c r="XW540" s="1"/>
      <c r="XX540" s="1"/>
      <c r="XY540" s="1"/>
      <c r="XZ540" s="1"/>
      <c r="YA540" s="1"/>
      <c r="YB540" s="1"/>
      <c r="YC540" s="1"/>
      <c r="YD540" s="1"/>
      <c r="YE540" s="1"/>
      <c r="YF540" s="1"/>
      <c r="YG540" s="1"/>
      <c r="YH540" s="1"/>
      <c r="YI540" s="1"/>
      <c r="YJ540" s="1"/>
      <c r="YK540" s="1"/>
      <c r="YL540" s="1"/>
      <c r="YM540" s="1"/>
      <c r="YN540" s="1"/>
      <c r="YO540" s="1"/>
      <c r="YP540" s="1"/>
      <c r="YQ540" s="1"/>
      <c r="YR540" s="1"/>
      <c r="YS540" s="1"/>
      <c r="YT540" s="1"/>
      <c r="YU540" s="1"/>
      <c r="YV540" s="1"/>
      <c r="YW540" s="1"/>
      <c r="YX540" s="1"/>
      <c r="YY540" s="1"/>
      <c r="YZ540" s="1"/>
      <c r="ZA540" s="1"/>
      <c r="ZB540" s="1"/>
      <c r="ZC540" s="1"/>
      <c r="ZD540" s="1"/>
      <c r="ZE540" s="1"/>
      <c r="ZF540" s="1"/>
      <c r="ZG540" s="1"/>
      <c r="ZH540" s="1"/>
      <c r="ZI540" s="1"/>
      <c r="ZJ540" s="1"/>
      <c r="ZK540" s="1"/>
      <c r="ZL540" s="1"/>
      <c r="ZM540" s="1"/>
      <c r="ZN540" s="1"/>
      <c r="ZO540" s="1"/>
      <c r="ZP540" s="1"/>
      <c r="ZQ540" s="1"/>
      <c r="ZR540" s="1"/>
      <c r="ZS540" s="1"/>
      <c r="ZT540" s="1"/>
      <c r="ZU540" s="1"/>
      <c r="ZV540" s="1"/>
      <c r="ZW540" s="1"/>
      <c r="ZX540" s="1"/>
      <c r="ZY540" s="1"/>
      <c r="ZZ540" s="1"/>
      <c r="AAA540" s="1"/>
      <c r="AAB540" s="1"/>
      <c r="AAC540" s="1"/>
      <c r="AAD540" s="1"/>
      <c r="AAE540" s="1"/>
      <c r="AAF540" s="1"/>
      <c r="AAG540" s="1"/>
      <c r="AAH540" s="1"/>
      <c r="AAI540" s="1"/>
      <c r="AAJ540" s="1"/>
      <c r="AAK540" s="1"/>
      <c r="AAL540" s="1"/>
      <c r="AAM540" s="1"/>
      <c r="AAN540" s="1"/>
      <c r="AAO540" s="1"/>
      <c r="AAP540" s="1"/>
      <c r="AAQ540" s="1"/>
      <c r="AAR540" s="1"/>
      <c r="AAS540" s="1"/>
      <c r="AAT540" s="1"/>
      <c r="AAU540" s="1"/>
      <c r="AAV540" s="1"/>
      <c r="AAW540" s="1"/>
      <c r="AAX540" s="1"/>
      <c r="AAY540" s="1"/>
      <c r="AAZ540" s="1"/>
      <c r="ABA540" s="1"/>
      <c r="ABB540" s="1"/>
      <c r="ABC540" s="1"/>
      <c r="ABD540" s="1"/>
      <c r="ABE540" s="1"/>
      <c r="ABF540" s="1"/>
      <c r="ABG540" s="1"/>
      <c r="ABH540" s="1"/>
      <c r="ABI540" s="1"/>
      <c r="ABJ540" s="1"/>
      <c r="ABK540" s="1"/>
      <c r="ABL540" s="1"/>
      <c r="ABM540" s="1"/>
      <c r="ABN540" s="1"/>
      <c r="ABO540" s="1"/>
      <c r="ABP540" s="1"/>
      <c r="ABQ540" s="1"/>
      <c r="ABR540" s="1"/>
      <c r="ABS540" s="1"/>
      <c r="ABT540" s="1"/>
      <c r="ABU540" s="1"/>
      <c r="ABV540" s="1"/>
      <c r="ABW540" s="1"/>
      <c r="ABX540" s="1"/>
      <c r="ABY540" s="1"/>
      <c r="ABZ540" s="1"/>
      <c r="ACA540" s="1"/>
      <c r="ACB540" s="1"/>
      <c r="ACC540" s="1"/>
      <c r="ACD540" s="1"/>
      <c r="ACE540" s="1"/>
      <c r="ACF540" s="1"/>
      <c r="ACG540" s="1"/>
      <c r="ACH540" s="1"/>
      <c r="ACI540" s="1"/>
      <c r="ACJ540" s="1"/>
      <c r="ACK540" s="1"/>
      <c r="ACL540" s="1"/>
      <c r="ACM540" s="1"/>
      <c r="ACN540" s="1"/>
      <c r="ACO540" s="1"/>
      <c r="ACP540" s="1"/>
      <c r="ACQ540" s="1"/>
      <c r="ACR540" s="1"/>
      <c r="ACS540" s="1"/>
      <c r="ACT540" s="1"/>
      <c r="ACU540" s="1"/>
      <c r="ACV540" s="1"/>
      <c r="ACW540" s="1"/>
      <c r="ACX540" s="1"/>
      <c r="ACY540" s="1"/>
      <c r="ACZ540" s="1"/>
      <c r="ADA540" s="1"/>
      <c r="ADB540" s="1"/>
      <c r="ADC540" s="1"/>
      <c r="ADD540" s="1"/>
      <c r="ADE540" s="1"/>
      <c r="ADF540" s="1"/>
      <c r="ADG540" s="1"/>
      <c r="ADH540" s="1"/>
      <c r="ADI540" s="1"/>
      <c r="ADJ540" s="1"/>
      <c r="ADK540" s="1"/>
      <c r="ADL540" s="1"/>
      <c r="ADM540" s="1"/>
      <c r="ADN540" s="1"/>
      <c r="ADO540" s="1"/>
      <c r="ADP540" s="1"/>
      <c r="ADQ540" s="1"/>
      <c r="ADR540" s="1"/>
      <c r="ADS540" s="1"/>
      <c r="ADT540" s="1"/>
      <c r="ADU540" s="1"/>
      <c r="ADV540" s="1"/>
      <c r="ADW540" s="1"/>
      <c r="ADX540" s="1"/>
      <c r="ADY540" s="1"/>
      <c r="ADZ540" s="1"/>
      <c r="AEA540" s="1"/>
      <c r="AEB540" s="1"/>
      <c r="AEC540" s="1"/>
      <c r="AED540" s="1"/>
      <c r="AEE540" s="1"/>
      <c r="AEF540" s="1"/>
      <c r="AEG540" s="1"/>
      <c r="AEH540" s="1"/>
      <c r="AEI540" s="1"/>
      <c r="AEJ540" s="1"/>
      <c r="AEK540" s="1"/>
      <c r="AEL540" s="1"/>
      <c r="AEM540" s="1"/>
      <c r="AEN540" s="1"/>
      <c r="AEO540" s="1"/>
      <c r="AEP540" s="1"/>
      <c r="AEQ540" s="1"/>
      <c r="AER540" s="1"/>
      <c r="AES540" s="1"/>
      <c r="AET540" s="1"/>
      <c r="AEU540" s="1"/>
      <c r="AEV540" s="1"/>
      <c r="AEW540" s="1"/>
      <c r="AEX540" s="1"/>
      <c r="AEY540" s="1"/>
      <c r="AEZ540" s="1"/>
      <c r="AFA540" s="1"/>
      <c r="AFB540" s="1"/>
      <c r="AFC540" s="1"/>
      <c r="AFD540" s="1"/>
      <c r="AFE540" s="1"/>
      <c r="AFF540" s="1"/>
      <c r="AFG540" s="1"/>
      <c r="AFH540" s="1"/>
      <c r="AFI540" s="1"/>
      <c r="AFJ540" s="1"/>
      <c r="AFK540" s="1"/>
      <c r="AFL540" s="1"/>
      <c r="AFM540" s="1"/>
      <c r="AFN540" s="1"/>
      <c r="AFO540" s="1"/>
      <c r="AFP540" s="1"/>
      <c r="AFQ540" s="1"/>
      <c r="AFR540" s="1"/>
      <c r="AFS540" s="1"/>
      <c r="AFT540" s="1"/>
      <c r="AFU540" s="1"/>
      <c r="AFV540" s="1"/>
      <c r="AFW540" s="1"/>
      <c r="AFX540" s="1"/>
      <c r="AFY540" s="1"/>
      <c r="AFZ540" s="1"/>
      <c r="AGA540" s="1"/>
      <c r="AGB540" s="1"/>
      <c r="AGC540" s="1"/>
      <c r="AGD540" s="1"/>
      <c r="AGE540" s="1"/>
      <c r="AGF540" s="1"/>
      <c r="AGG540" s="1"/>
      <c r="AGH540" s="1"/>
      <c r="AGI540" s="1"/>
      <c r="AGJ540" s="1"/>
      <c r="AGK540" s="1"/>
      <c r="AGL540" s="1"/>
      <c r="AGM540" s="1"/>
      <c r="AGN540" s="1"/>
      <c r="AGO540" s="1"/>
      <c r="AGP540" s="1"/>
      <c r="AGQ540" s="1"/>
      <c r="AGR540" s="1"/>
      <c r="AGS540" s="1"/>
      <c r="AGT540" s="1"/>
      <c r="AGU540" s="1"/>
      <c r="AGV540" s="1"/>
      <c r="AGW540" s="1"/>
      <c r="AGX540" s="1"/>
      <c r="AGY540" s="1"/>
      <c r="AGZ540" s="1"/>
      <c r="AHA540" s="1"/>
      <c r="AHB540" s="1"/>
      <c r="AHC540" s="1"/>
      <c r="AHD540" s="1"/>
      <c r="AHE540" s="1"/>
      <c r="AHF540" s="1"/>
      <c r="AHG540" s="1"/>
      <c r="AHH540" s="1"/>
      <c r="AHI540" s="1"/>
      <c r="AHJ540" s="1"/>
      <c r="AHK540" s="1"/>
      <c r="AHL540" s="1"/>
      <c r="AHM540" s="1"/>
      <c r="AHN540" s="1"/>
      <c r="AHO540" s="1"/>
      <c r="AHP540" s="1"/>
      <c r="AHQ540" s="1"/>
      <c r="AHR540" s="1"/>
      <c r="AHS540" s="1"/>
      <c r="AHT540" s="1"/>
      <c r="AHU540" s="1"/>
      <c r="AHV540" s="1"/>
      <c r="AHW540" s="1"/>
      <c r="AHX540" s="1"/>
      <c r="AHY540" s="1"/>
      <c r="AHZ540" s="1"/>
      <c r="AIA540" s="1"/>
      <c r="AIB540" s="1"/>
      <c r="AIC540" s="1"/>
      <c r="AID540" s="1"/>
      <c r="AIE540" s="1"/>
      <c r="AIF540" s="1"/>
      <c r="AIG540" s="1"/>
      <c r="AIH540" s="1"/>
      <c r="AII540" s="1"/>
      <c r="AIJ540" s="1"/>
      <c r="AIK540" s="1"/>
      <c r="AIL540" s="1"/>
      <c r="AIM540" s="1"/>
      <c r="AIN540" s="1"/>
      <c r="AIO540" s="1"/>
      <c r="AIP540" s="1"/>
      <c r="AIQ540" s="1"/>
      <c r="AIR540" s="1"/>
      <c r="AIS540" s="1"/>
      <c r="AIT540" s="1"/>
      <c r="AIU540" s="1"/>
      <c r="AIV540" s="1"/>
      <c r="AIW540" s="1"/>
      <c r="AIX540" s="1"/>
      <c r="AIY540" s="1"/>
      <c r="AIZ540" s="1"/>
      <c r="AJA540" s="1"/>
      <c r="AJB540" s="1"/>
      <c r="AJC540" s="1"/>
      <c r="AJD540" s="1"/>
      <c r="AJE540" s="1"/>
      <c r="AJF540" s="1"/>
      <c r="AJG540" s="1"/>
      <c r="AJH540" s="1"/>
      <c r="AJI540" s="1"/>
      <c r="AJJ540" s="1"/>
      <c r="AJK540" s="1"/>
      <c r="AJL540" s="1"/>
      <c r="AJM540" s="1"/>
      <c r="AJN540" s="1"/>
      <c r="AJO540" s="1"/>
      <c r="AJP540" s="1"/>
      <c r="AJQ540" s="1"/>
      <c r="AJR540" s="1"/>
      <c r="AJS540" s="1"/>
      <c r="AJT540" s="1"/>
      <c r="AJU540" s="1"/>
      <c r="AJV540" s="1"/>
      <c r="AJW540" s="1"/>
      <c r="AJX540" s="1"/>
      <c r="AJY540" s="1"/>
      <c r="AJZ540" s="1"/>
      <c r="AKA540" s="1"/>
      <c r="AKB540" s="1"/>
      <c r="AKC540" s="1"/>
      <c r="AKD540" s="1"/>
      <c r="AKE540" s="1"/>
      <c r="AKF540" s="1"/>
      <c r="AKG540" s="1"/>
      <c r="AKH540" s="1"/>
      <c r="AKI540" s="1"/>
      <c r="AKJ540" s="1"/>
      <c r="AKK540" s="1"/>
      <c r="AKL540" s="1"/>
      <c r="AKM540" s="1"/>
      <c r="AKN540" s="1"/>
      <c r="AKO540" s="1"/>
      <c r="AKP540" s="1"/>
      <c r="AKQ540" s="1"/>
      <c r="AKR540" s="1"/>
      <c r="AKS540" s="1"/>
      <c r="AKT540" s="1"/>
      <c r="AKU540" s="1"/>
      <c r="AKV540" s="1"/>
      <c r="AKW540" s="1"/>
      <c r="AKX540" s="1"/>
      <c r="AKY540" s="1"/>
      <c r="AKZ540" s="1"/>
      <c r="ALA540" s="1"/>
      <c r="ALB540" s="1"/>
      <c r="ALC540" s="1"/>
      <c r="ALD540" s="1"/>
      <c r="ALE540" s="1"/>
      <c r="ALF540" s="1"/>
      <c r="ALG540" s="1"/>
      <c r="ALH540" s="1"/>
      <c r="ALI540" s="1"/>
      <c r="ALJ540" s="1"/>
      <c r="ALK540" s="1"/>
      <c r="ALL540" s="1"/>
      <c r="ALM540" s="1"/>
      <c r="ALN540" s="1"/>
      <c r="ALO540" s="1"/>
      <c r="ALP540" s="2"/>
      <c r="ALQ540" s="2"/>
      <c r="ALR540" s="2"/>
      <c r="ALS540" s="2"/>
      <c r="ALT540" s="2"/>
      <c r="ALU540" s="2"/>
      <c r="ALV540" s="2"/>
      <c r="ALW540" s="2"/>
      <c r="ALX540" s="2"/>
      <c r="ALY540" s="2"/>
      <c r="ALZ540" s="2"/>
      <c r="AMA540" s="2"/>
      <c r="AMB540" s="2"/>
      <c r="AMC540" s="2"/>
      <c r="AMD540" s="2"/>
      <c r="AME540" s="2"/>
      <c r="AMF540" s="2"/>
      <c r="AMG540" s="2"/>
      <c r="AMH540" s="2"/>
      <c r="AMI540" s="2"/>
      <c r="AMJ540" s="2"/>
      <c r="AMK540" s="2"/>
      <c r="AML540" s="2"/>
    </row>
    <row r="541" s="113" customFormat="true" ht="48.5" hidden="false" customHeight="false" outlineLevel="0" collapsed="false">
      <c r="A541" s="109"/>
      <c r="B541" s="144" t="s">
        <v>69</v>
      </c>
      <c r="C541" s="21" t="s">
        <v>391</v>
      </c>
      <c r="D541" s="21" t="n">
        <v>926</v>
      </c>
      <c r="E541" s="146"/>
      <c r="F541" s="146"/>
      <c r="G541" s="85"/>
      <c r="H541" s="86"/>
      <c r="I541" s="135" t="n">
        <f aca="false">SUM(J541:P541)</f>
        <v>236793100</v>
      </c>
      <c r="J541" s="135" t="n">
        <f aca="false">J548+J570+J542</f>
        <v>208527500</v>
      </c>
      <c r="K541" s="72" t="n">
        <f aca="false">K548+K570+K542</f>
        <v>16164600</v>
      </c>
      <c r="L541" s="72" t="n">
        <f aca="false">L548+L570+L542</f>
        <v>0</v>
      </c>
      <c r="M541" s="72" t="n">
        <f aca="false">M548+M570+M542</f>
        <v>-900</v>
      </c>
      <c r="N541" s="72" t="n">
        <f aca="false">N548+N570+N542</f>
        <v>0</v>
      </c>
      <c r="O541" s="135" t="n">
        <f aca="false">O548+O570+O542</f>
        <v>12101900</v>
      </c>
      <c r="P541" s="136" t="n">
        <f aca="false">P548+P570+P542</f>
        <v>0</v>
      </c>
      <c r="ALO541" s="33"/>
      <c r="ALP541" s="33"/>
      <c r="ALQ541" s="33"/>
      <c r="ALR541" s="33"/>
      <c r="ALS541" s="33"/>
      <c r="ALT541" s="33"/>
      <c r="ALU541" s="33"/>
      <c r="ALV541" s="33"/>
      <c r="ALW541" s="33"/>
      <c r="ALX541" s="33"/>
      <c r="ALY541" s="33"/>
      <c r="ALZ541" s="33"/>
      <c r="AMA541" s="33"/>
      <c r="AMB541" s="33"/>
      <c r="AMC541" s="33"/>
      <c r="AMD541" s="33"/>
      <c r="AME541" s="33"/>
      <c r="AMF541" s="33"/>
      <c r="AMG541" s="33"/>
      <c r="AMH541" s="33"/>
      <c r="AMI541" s="33"/>
      <c r="AMJ541" s="33"/>
      <c r="AMK541" s="33"/>
    </row>
    <row r="542" s="113" customFormat="true" ht="17.6" hidden="false" customHeight="false" outlineLevel="0" collapsed="false">
      <c r="A542" s="109"/>
      <c r="B542" s="86"/>
      <c r="C542" s="30" t="s">
        <v>15</v>
      </c>
      <c r="D542" s="30" t="n">
        <v>926</v>
      </c>
      <c r="E542" s="138" t="s">
        <v>16</v>
      </c>
      <c r="F542" s="138" t="s">
        <v>83</v>
      </c>
      <c r="G542" s="79"/>
      <c r="H542" s="80"/>
      <c r="I542" s="141" t="n">
        <f aca="false">SUM(J542:P542)</f>
        <v>911900</v>
      </c>
      <c r="J542" s="141" t="n">
        <f aca="false">J543</f>
        <v>1659700</v>
      </c>
      <c r="K542" s="74" t="n">
        <f aca="false">K543</f>
        <v>-747800</v>
      </c>
      <c r="L542" s="74" t="n">
        <f aca="false">L543</f>
        <v>0</v>
      </c>
      <c r="M542" s="74" t="n">
        <f aca="false">M543</f>
        <v>0</v>
      </c>
      <c r="N542" s="74" t="n">
        <f aca="false">N543</f>
        <v>0</v>
      </c>
      <c r="O542" s="141" t="n">
        <f aca="false">O543</f>
        <v>0</v>
      </c>
      <c r="P542" s="142" t="n">
        <f aca="false">P543</f>
        <v>0</v>
      </c>
      <c r="ALO542" s="1"/>
      <c r="ALP542" s="2"/>
      <c r="ALQ542" s="2"/>
      <c r="ALR542" s="2"/>
      <c r="ALS542" s="2"/>
      <c r="ALT542" s="2"/>
      <c r="ALU542" s="2"/>
      <c r="ALV542" s="2"/>
      <c r="ALW542" s="2"/>
      <c r="ALX542" s="2"/>
      <c r="ALY542" s="2"/>
      <c r="ALZ542" s="2"/>
      <c r="AMA542" s="2"/>
      <c r="AMB542" s="2"/>
      <c r="AMC542" s="2"/>
      <c r="AMD542" s="2"/>
      <c r="AME542" s="2"/>
      <c r="AMF542" s="2"/>
      <c r="AMG542" s="2"/>
      <c r="AMH542" s="2"/>
      <c r="AMI542" s="2"/>
      <c r="AMJ542" s="2"/>
      <c r="AMK542" s="2"/>
    </row>
    <row r="543" s="113" customFormat="true" ht="17.6" hidden="false" customHeight="false" outlineLevel="0" collapsed="false">
      <c r="A543" s="109"/>
      <c r="B543" s="86"/>
      <c r="C543" s="30" t="s">
        <v>31</v>
      </c>
      <c r="D543" s="30" t="n">
        <v>926</v>
      </c>
      <c r="E543" s="138" t="s">
        <v>16</v>
      </c>
      <c r="F543" s="138" t="s">
        <v>32</v>
      </c>
      <c r="G543" s="79"/>
      <c r="H543" s="80"/>
      <c r="I543" s="141" t="n">
        <f aca="false">SUM(J543:P543)</f>
        <v>911900</v>
      </c>
      <c r="J543" s="141" t="n">
        <f aca="false">J544</f>
        <v>1659700</v>
      </c>
      <c r="K543" s="74" t="n">
        <f aca="false">K544</f>
        <v>-747800</v>
      </c>
      <c r="L543" s="74" t="n">
        <f aca="false">L544</f>
        <v>0</v>
      </c>
      <c r="M543" s="74" t="n">
        <f aca="false">M544</f>
        <v>0</v>
      </c>
      <c r="N543" s="74" t="n">
        <f aca="false">N544</f>
        <v>0</v>
      </c>
      <c r="O543" s="141" t="n">
        <f aca="false">O544</f>
        <v>0</v>
      </c>
      <c r="P543" s="142" t="n">
        <f aca="false">P544</f>
        <v>0</v>
      </c>
      <c r="ALO543" s="1"/>
      <c r="ALP543" s="2"/>
      <c r="ALQ543" s="2"/>
      <c r="ALR543" s="2"/>
      <c r="ALS543" s="2"/>
      <c r="ALT543" s="2"/>
      <c r="ALU543" s="2"/>
      <c r="ALV543" s="2"/>
      <c r="ALW543" s="2"/>
      <c r="ALX543" s="2"/>
      <c r="ALY543" s="2"/>
      <c r="ALZ543" s="2"/>
      <c r="AMA543" s="2"/>
      <c r="AMB543" s="2"/>
      <c r="AMC543" s="2"/>
      <c r="AMD543" s="2"/>
      <c r="AME543" s="2"/>
      <c r="AMF543" s="2"/>
      <c r="AMG543" s="2"/>
      <c r="AMH543" s="2"/>
      <c r="AMI543" s="2"/>
      <c r="AMJ543" s="2"/>
      <c r="AMK543" s="2"/>
    </row>
    <row r="544" customFormat="false" ht="32.8" hidden="false" customHeight="false" outlineLevel="0" collapsed="false">
      <c r="A544" s="109"/>
      <c r="B544" s="86"/>
      <c r="C544" s="30" t="s">
        <v>97</v>
      </c>
      <c r="D544" s="30" t="n">
        <v>926</v>
      </c>
      <c r="E544" s="138" t="s">
        <v>16</v>
      </c>
      <c r="F544" s="138" t="s">
        <v>32</v>
      </c>
      <c r="G544" s="79" t="n">
        <v>500000000</v>
      </c>
      <c r="H544" s="80"/>
      <c r="I544" s="141" t="n">
        <f aca="false">SUM(J544:P544)</f>
        <v>911900</v>
      </c>
      <c r="J544" s="141" t="n">
        <f aca="false">J545</f>
        <v>1659700</v>
      </c>
      <c r="K544" s="74" t="n">
        <f aca="false">K545</f>
        <v>-747800</v>
      </c>
      <c r="L544" s="74" t="n">
        <f aca="false">L545</f>
        <v>0</v>
      </c>
      <c r="M544" s="74" t="n">
        <f aca="false">M545</f>
        <v>0</v>
      </c>
      <c r="N544" s="74" t="n">
        <f aca="false">N545</f>
        <v>0</v>
      </c>
      <c r="O544" s="141" t="n">
        <f aca="false">O545</f>
        <v>0</v>
      </c>
      <c r="P544" s="142" t="n">
        <f aca="false">P545</f>
        <v>0</v>
      </c>
      <c r="Q544" s="113"/>
      <c r="R544" s="113"/>
      <c r="S544" s="113"/>
      <c r="T544" s="113"/>
      <c r="U544" s="113"/>
      <c r="V544" s="113"/>
      <c r="W544" s="113"/>
      <c r="X544" s="113"/>
      <c r="Y544" s="113"/>
      <c r="Z544" s="113"/>
      <c r="AA544" s="113"/>
      <c r="AB544" s="113"/>
      <c r="AC544" s="113"/>
      <c r="AD544" s="113"/>
      <c r="AE544" s="113"/>
      <c r="AF544" s="113"/>
      <c r="AG544" s="113"/>
      <c r="AH544" s="113"/>
      <c r="AI544" s="113"/>
      <c r="AJ544" s="113"/>
      <c r="AK544" s="113"/>
      <c r="AL544" s="113"/>
      <c r="AM544" s="113"/>
      <c r="AN544" s="113"/>
      <c r="AO544" s="113"/>
      <c r="AP544" s="113"/>
      <c r="AQ544" s="113"/>
      <c r="AR544" s="113"/>
      <c r="AS544" s="113"/>
      <c r="AT544" s="113"/>
      <c r="AU544" s="113"/>
      <c r="AV544" s="113"/>
      <c r="AW544" s="113"/>
      <c r="AX544" s="113"/>
      <c r="AY544" s="113"/>
      <c r="AZ544" s="113"/>
      <c r="BA544" s="113"/>
      <c r="BB544" s="113"/>
      <c r="BC544" s="113"/>
      <c r="BD544" s="113"/>
      <c r="BE544" s="113"/>
      <c r="BF544" s="113"/>
      <c r="BG544" s="113"/>
      <c r="BH544" s="113"/>
      <c r="BI544" s="113"/>
      <c r="BJ544" s="113"/>
      <c r="BK544" s="113"/>
      <c r="BL544" s="113"/>
      <c r="BM544" s="113"/>
      <c r="BN544" s="113"/>
      <c r="BO544" s="113"/>
      <c r="BP544" s="113"/>
      <c r="BQ544" s="113"/>
      <c r="BR544" s="113"/>
      <c r="BS544" s="113"/>
      <c r="BT544" s="113"/>
      <c r="BU544" s="113"/>
      <c r="BV544" s="113"/>
      <c r="BW544" s="113"/>
      <c r="BX544" s="113"/>
      <c r="BY544" s="113"/>
      <c r="BZ544" s="113"/>
      <c r="CA544" s="113"/>
      <c r="CB544" s="113"/>
      <c r="CC544" s="113"/>
      <c r="CD544" s="113"/>
      <c r="CE544" s="113"/>
      <c r="CF544" s="113"/>
      <c r="CG544" s="113"/>
      <c r="CH544" s="113"/>
      <c r="CI544" s="113"/>
      <c r="CJ544" s="113"/>
      <c r="CK544" s="113"/>
      <c r="CL544" s="113"/>
      <c r="CM544" s="113"/>
      <c r="CN544" s="113"/>
      <c r="CO544" s="113"/>
      <c r="CP544" s="113"/>
      <c r="CQ544" s="113"/>
      <c r="CR544" s="113"/>
      <c r="CS544" s="113"/>
      <c r="CT544" s="113"/>
      <c r="CU544" s="113"/>
      <c r="CV544" s="113"/>
      <c r="CW544" s="113"/>
      <c r="CX544" s="113"/>
      <c r="CY544" s="113"/>
      <c r="CZ544" s="113"/>
      <c r="DA544" s="113"/>
      <c r="DB544" s="113"/>
      <c r="DC544" s="113"/>
      <c r="DD544" s="113"/>
      <c r="DE544" s="113"/>
      <c r="DF544" s="113"/>
      <c r="DG544" s="113"/>
      <c r="DH544" s="113"/>
      <c r="DI544" s="113"/>
      <c r="DJ544" s="113"/>
      <c r="DK544" s="113"/>
      <c r="DL544" s="113"/>
      <c r="DM544" s="113"/>
      <c r="DN544" s="113"/>
      <c r="DO544" s="113"/>
      <c r="DP544" s="113"/>
      <c r="DQ544" s="113"/>
      <c r="DR544" s="113"/>
      <c r="DS544" s="113"/>
      <c r="DT544" s="113"/>
      <c r="DU544" s="113"/>
      <c r="DV544" s="113"/>
      <c r="DW544" s="113"/>
      <c r="DX544" s="113"/>
      <c r="DY544" s="113"/>
      <c r="DZ544" s="113"/>
      <c r="EA544" s="113"/>
      <c r="EB544" s="113"/>
      <c r="EC544" s="113"/>
      <c r="ED544" s="113"/>
      <c r="EE544" s="113"/>
      <c r="EF544" s="113"/>
      <c r="EG544" s="113"/>
      <c r="EH544" s="113"/>
      <c r="EI544" s="113"/>
      <c r="EJ544" s="113"/>
      <c r="EK544" s="113"/>
      <c r="EL544" s="113"/>
      <c r="EM544" s="113"/>
      <c r="EN544" s="113"/>
      <c r="EO544" s="113"/>
      <c r="EP544" s="113"/>
      <c r="EQ544" s="113"/>
      <c r="ER544" s="113"/>
      <c r="ES544" s="113"/>
      <c r="ET544" s="113"/>
      <c r="EU544" s="113"/>
      <c r="EV544" s="113"/>
      <c r="EW544" s="113"/>
      <c r="EX544" s="113"/>
      <c r="EY544" s="113"/>
      <c r="EZ544" s="113"/>
      <c r="FA544" s="113"/>
      <c r="FB544" s="113"/>
      <c r="FC544" s="113"/>
      <c r="FD544" s="113"/>
      <c r="FE544" s="113"/>
      <c r="FF544" s="113"/>
      <c r="FG544" s="113"/>
      <c r="FH544" s="113"/>
      <c r="FI544" s="113"/>
      <c r="FJ544" s="113"/>
      <c r="FK544" s="113"/>
      <c r="FL544" s="113"/>
      <c r="FM544" s="113"/>
      <c r="FN544" s="113"/>
      <c r="FO544" s="113"/>
      <c r="FP544" s="113"/>
      <c r="FQ544" s="113"/>
      <c r="FR544" s="113"/>
      <c r="FS544" s="113"/>
      <c r="FT544" s="113"/>
      <c r="FU544" s="113"/>
      <c r="FV544" s="113"/>
      <c r="FW544" s="113"/>
      <c r="FX544" s="113"/>
      <c r="FY544" s="113"/>
      <c r="FZ544" s="113"/>
      <c r="GA544" s="113"/>
      <c r="GB544" s="113"/>
      <c r="GC544" s="113"/>
      <c r="GD544" s="113"/>
      <c r="GE544" s="113"/>
      <c r="GF544" s="113"/>
      <c r="GG544" s="113"/>
      <c r="GH544" s="113"/>
      <c r="GI544" s="113"/>
      <c r="GJ544" s="113"/>
      <c r="GK544" s="113"/>
      <c r="GL544" s="113"/>
      <c r="GM544" s="113"/>
      <c r="GN544" s="113"/>
      <c r="GO544" s="113"/>
      <c r="GP544" s="113"/>
      <c r="GQ544" s="113"/>
      <c r="GR544" s="113"/>
      <c r="GS544" s="113"/>
      <c r="GT544" s="113"/>
      <c r="GU544" s="113"/>
      <c r="GV544" s="113"/>
      <c r="GW544" s="113"/>
      <c r="GX544" s="113"/>
      <c r="GY544" s="113"/>
      <c r="GZ544" s="113"/>
      <c r="HA544" s="113"/>
      <c r="HB544" s="113"/>
      <c r="HC544" s="113"/>
      <c r="HD544" s="113"/>
      <c r="HE544" s="113"/>
      <c r="HF544" s="113"/>
      <c r="HG544" s="113"/>
      <c r="HH544" s="113"/>
      <c r="HI544" s="113"/>
      <c r="HJ544" s="113"/>
      <c r="HK544" s="113"/>
      <c r="HL544" s="113"/>
      <c r="HM544" s="113"/>
      <c r="HN544" s="113"/>
      <c r="HO544" s="113"/>
      <c r="HP544" s="113"/>
      <c r="HQ544" s="113"/>
      <c r="HR544" s="113"/>
      <c r="HS544" s="113"/>
      <c r="HT544" s="113"/>
      <c r="HU544" s="113"/>
      <c r="HV544" s="113"/>
      <c r="HW544" s="113"/>
      <c r="HX544" s="113"/>
      <c r="HY544" s="113"/>
      <c r="HZ544" s="113"/>
      <c r="IA544" s="113"/>
      <c r="IB544" s="113"/>
      <c r="IC544" s="113"/>
      <c r="ID544" s="113"/>
      <c r="IE544" s="113"/>
      <c r="IF544" s="113"/>
      <c r="IG544" s="113"/>
      <c r="IH544" s="113"/>
      <c r="II544" s="113"/>
      <c r="IJ544" s="113"/>
      <c r="IK544" s="113"/>
      <c r="IL544" s="113"/>
      <c r="IM544" s="113"/>
      <c r="IN544" s="113"/>
      <c r="IO544" s="113"/>
      <c r="IP544" s="113"/>
      <c r="IQ544" s="113"/>
      <c r="IR544" s="113"/>
      <c r="IS544" s="113"/>
      <c r="IT544" s="113"/>
      <c r="IU544" s="113"/>
      <c r="IV544" s="113"/>
      <c r="IW544" s="113"/>
      <c r="IX544" s="113"/>
      <c r="IY544" s="113"/>
      <c r="IZ544" s="113"/>
      <c r="JA544" s="113"/>
      <c r="JB544" s="113"/>
      <c r="JC544" s="113"/>
      <c r="JD544" s="113"/>
      <c r="JE544" s="113"/>
      <c r="JF544" s="113"/>
      <c r="JG544" s="113"/>
      <c r="JH544" s="113"/>
      <c r="JI544" s="113"/>
      <c r="JJ544" s="113"/>
      <c r="JK544" s="113"/>
      <c r="JL544" s="113"/>
      <c r="JM544" s="113"/>
      <c r="JN544" s="113"/>
      <c r="JO544" s="113"/>
      <c r="JP544" s="113"/>
      <c r="JQ544" s="113"/>
      <c r="JR544" s="113"/>
      <c r="JS544" s="113"/>
      <c r="JT544" s="113"/>
      <c r="JU544" s="113"/>
      <c r="JV544" s="113"/>
      <c r="JW544" s="113"/>
      <c r="JX544" s="113"/>
      <c r="JY544" s="113"/>
      <c r="JZ544" s="113"/>
      <c r="KA544" s="113"/>
      <c r="KB544" s="113"/>
      <c r="KC544" s="113"/>
      <c r="KD544" s="113"/>
      <c r="KE544" s="113"/>
      <c r="KF544" s="113"/>
      <c r="KG544" s="113"/>
      <c r="KH544" s="113"/>
      <c r="KI544" s="113"/>
      <c r="KJ544" s="113"/>
      <c r="KK544" s="113"/>
      <c r="KL544" s="113"/>
      <c r="KM544" s="113"/>
      <c r="KN544" s="113"/>
      <c r="KO544" s="113"/>
      <c r="KP544" s="113"/>
      <c r="KQ544" s="113"/>
      <c r="KR544" s="113"/>
      <c r="KS544" s="113"/>
      <c r="KT544" s="113"/>
      <c r="KU544" s="113"/>
      <c r="KV544" s="113"/>
      <c r="KW544" s="113"/>
      <c r="KX544" s="113"/>
      <c r="KY544" s="113"/>
      <c r="KZ544" s="113"/>
      <c r="LA544" s="113"/>
      <c r="LB544" s="113"/>
      <c r="LC544" s="113"/>
      <c r="LD544" s="113"/>
      <c r="LE544" s="113"/>
      <c r="LF544" s="113"/>
      <c r="LG544" s="113"/>
      <c r="LH544" s="113"/>
      <c r="LI544" s="113"/>
      <c r="LJ544" s="113"/>
      <c r="LK544" s="113"/>
      <c r="LL544" s="113"/>
      <c r="LM544" s="113"/>
      <c r="LN544" s="113"/>
      <c r="LO544" s="113"/>
      <c r="LP544" s="113"/>
      <c r="LQ544" s="113"/>
      <c r="LR544" s="113"/>
      <c r="LS544" s="113"/>
      <c r="LT544" s="113"/>
      <c r="LU544" s="113"/>
      <c r="LV544" s="113"/>
      <c r="LW544" s="113"/>
      <c r="LX544" s="113"/>
      <c r="LY544" s="113"/>
      <c r="LZ544" s="113"/>
      <c r="MA544" s="113"/>
      <c r="MB544" s="113"/>
      <c r="MC544" s="113"/>
      <c r="MD544" s="113"/>
      <c r="ME544" s="113"/>
      <c r="MF544" s="113"/>
      <c r="MG544" s="113"/>
      <c r="MH544" s="113"/>
      <c r="MI544" s="113"/>
      <c r="MJ544" s="113"/>
      <c r="MK544" s="113"/>
      <c r="ML544" s="113"/>
      <c r="MM544" s="113"/>
      <c r="MN544" s="113"/>
      <c r="MO544" s="113"/>
      <c r="MP544" s="113"/>
      <c r="MQ544" s="113"/>
      <c r="MR544" s="113"/>
      <c r="MS544" s="113"/>
      <c r="MT544" s="113"/>
      <c r="MU544" s="113"/>
      <c r="MV544" s="113"/>
      <c r="MW544" s="113"/>
      <c r="MX544" s="113"/>
      <c r="MY544" s="113"/>
      <c r="MZ544" s="113"/>
      <c r="NA544" s="113"/>
      <c r="NB544" s="113"/>
      <c r="NC544" s="113"/>
      <c r="ND544" s="113"/>
      <c r="NE544" s="113"/>
      <c r="NF544" s="113"/>
      <c r="NG544" s="113"/>
      <c r="NH544" s="113"/>
      <c r="NI544" s="113"/>
      <c r="NJ544" s="113"/>
      <c r="NK544" s="113"/>
      <c r="NL544" s="113"/>
      <c r="NM544" s="113"/>
      <c r="NN544" s="113"/>
      <c r="NO544" s="113"/>
      <c r="NP544" s="113"/>
      <c r="NQ544" s="113"/>
      <c r="NR544" s="113"/>
      <c r="NS544" s="113"/>
      <c r="NT544" s="113"/>
      <c r="NU544" s="113"/>
      <c r="NV544" s="113"/>
      <c r="NW544" s="113"/>
      <c r="NX544" s="113"/>
      <c r="NY544" s="113"/>
      <c r="NZ544" s="113"/>
      <c r="OA544" s="113"/>
      <c r="OB544" s="113"/>
      <c r="OC544" s="113"/>
      <c r="OD544" s="113"/>
      <c r="OE544" s="113"/>
      <c r="OF544" s="113"/>
      <c r="OG544" s="113"/>
      <c r="OH544" s="113"/>
      <c r="OI544" s="113"/>
      <c r="OJ544" s="113"/>
      <c r="OK544" s="113"/>
      <c r="OL544" s="113"/>
      <c r="OM544" s="113"/>
      <c r="ON544" s="113"/>
      <c r="OO544" s="113"/>
      <c r="OP544" s="113"/>
      <c r="OQ544" s="113"/>
      <c r="OR544" s="113"/>
      <c r="OS544" s="113"/>
      <c r="OT544" s="113"/>
      <c r="OU544" s="113"/>
      <c r="OV544" s="113"/>
      <c r="OW544" s="113"/>
      <c r="OX544" s="113"/>
      <c r="OY544" s="113"/>
      <c r="OZ544" s="113"/>
      <c r="PA544" s="113"/>
      <c r="PB544" s="113"/>
      <c r="PC544" s="113"/>
      <c r="PD544" s="113"/>
      <c r="PE544" s="113"/>
      <c r="PF544" s="113"/>
      <c r="PG544" s="113"/>
      <c r="PH544" s="113"/>
      <c r="PI544" s="113"/>
      <c r="PJ544" s="113"/>
      <c r="PK544" s="113"/>
      <c r="PL544" s="113"/>
      <c r="PM544" s="113"/>
      <c r="PN544" s="113"/>
      <c r="PO544" s="113"/>
      <c r="PP544" s="113"/>
      <c r="PQ544" s="113"/>
      <c r="PR544" s="113"/>
      <c r="PS544" s="113"/>
      <c r="PT544" s="113"/>
      <c r="PU544" s="113"/>
      <c r="PV544" s="113"/>
      <c r="PW544" s="113"/>
      <c r="PX544" s="113"/>
      <c r="PY544" s="113"/>
      <c r="PZ544" s="113"/>
      <c r="QA544" s="113"/>
      <c r="QB544" s="113"/>
      <c r="QC544" s="113"/>
      <c r="QD544" s="113"/>
      <c r="QE544" s="113"/>
      <c r="QF544" s="113"/>
      <c r="QG544" s="113"/>
      <c r="QH544" s="113"/>
      <c r="QI544" s="113"/>
      <c r="QJ544" s="113"/>
      <c r="QK544" s="113"/>
      <c r="QL544" s="113"/>
      <c r="QM544" s="113"/>
      <c r="QN544" s="113"/>
      <c r="QO544" s="113"/>
      <c r="QP544" s="113"/>
      <c r="QQ544" s="113"/>
      <c r="QR544" s="113"/>
      <c r="QS544" s="113"/>
      <c r="QT544" s="113"/>
      <c r="QU544" s="113"/>
      <c r="QV544" s="113"/>
      <c r="QW544" s="113"/>
      <c r="QX544" s="113"/>
      <c r="QY544" s="113"/>
      <c r="QZ544" s="113"/>
      <c r="RA544" s="113"/>
      <c r="RB544" s="113"/>
      <c r="RC544" s="113"/>
      <c r="RD544" s="113"/>
      <c r="RE544" s="113"/>
      <c r="RF544" s="113"/>
      <c r="RG544" s="113"/>
      <c r="RH544" s="113"/>
      <c r="RI544" s="113"/>
      <c r="RJ544" s="113"/>
      <c r="RK544" s="113"/>
      <c r="RL544" s="113"/>
      <c r="RM544" s="113"/>
      <c r="RN544" s="113"/>
      <c r="RO544" s="113"/>
      <c r="RP544" s="113"/>
      <c r="RQ544" s="113"/>
      <c r="RR544" s="113"/>
      <c r="RS544" s="113"/>
      <c r="RT544" s="113"/>
      <c r="RU544" s="113"/>
      <c r="RV544" s="113"/>
      <c r="RW544" s="113"/>
      <c r="RX544" s="113"/>
      <c r="RY544" s="113"/>
      <c r="RZ544" s="113"/>
      <c r="SA544" s="113"/>
      <c r="SB544" s="113"/>
      <c r="SC544" s="113"/>
      <c r="SD544" s="113"/>
      <c r="SE544" s="113"/>
      <c r="SF544" s="113"/>
      <c r="SG544" s="113"/>
      <c r="SH544" s="113"/>
      <c r="SI544" s="113"/>
      <c r="SJ544" s="113"/>
      <c r="SK544" s="113"/>
      <c r="SL544" s="113"/>
      <c r="SM544" s="113"/>
      <c r="SN544" s="113"/>
      <c r="SO544" s="113"/>
      <c r="SP544" s="113"/>
      <c r="SQ544" s="113"/>
      <c r="SR544" s="113"/>
      <c r="SS544" s="113"/>
      <c r="ST544" s="113"/>
      <c r="SU544" s="113"/>
      <c r="SV544" s="113"/>
      <c r="SW544" s="113"/>
      <c r="SX544" s="113"/>
      <c r="SY544" s="113"/>
      <c r="SZ544" s="113"/>
      <c r="TA544" s="113"/>
      <c r="TB544" s="113"/>
      <c r="TC544" s="113"/>
      <c r="TD544" s="113"/>
      <c r="TE544" s="113"/>
      <c r="TF544" s="113"/>
      <c r="TG544" s="113"/>
      <c r="TH544" s="113"/>
      <c r="TI544" s="113"/>
      <c r="TJ544" s="113"/>
      <c r="TK544" s="113"/>
      <c r="TL544" s="113"/>
      <c r="TM544" s="113"/>
      <c r="TN544" s="113"/>
      <c r="TO544" s="113"/>
      <c r="TP544" s="113"/>
      <c r="TQ544" s="113"/>
      <c r="TR544" s="113"/>
      <c r="TS544" s="113"/>
      <c r="TT544" s="113"/>
      <c r="TU544" s="113"/>
      <c r="TV544" s="113"/>
      <c r="TW544" s="113"/>
      <c r="TX544" s="113"/>
      <c r="TY544" s="113"/>
      <c r="TZ544" s="113"/>
      <c r="UA544" s="113"/>
      <c r="UB544" s="113"/>
      <c r="UC544" s="113"/>
      <c r="UD544" s="113"/>
      <c r="UE544" s="113"/>
      <c r="UF544" s="113"/>
      <c r="UG544" s="113"/>
      <c r="UH544" s="113"/>
      <c r="UI544" s="113"/>
      <c r="UJ544" s="113"/>
      <c r="UK544" s="113"/>
      <c r="UL544" s="113"/>
      <c r="UM544" s="113"/>
      <c r="UN544" s="113"/>
      <c r="UO544" s="113"/>
      <c r="UP544" s="113"/>
      <c r="UQ544" s="113"/>
      <c r="UR544" s="113"/>
      <c r="US544" s="113"/>
      <c r="UT544" s="113"/>
      <c r="UU544" s="113"/>
      <c r="UV544" s="113"/>
      <c r="UW544" s="113"/>
      <c r="UX544" s="113"/>
      <c r="UY544" s="113"/>
      <c r="UZ544" s="113"/>
      <c r="VA544" s="113"/>
      <c r="VB544" s="113"/>
      <c r="VC544" s="113"/>
      <c r="VD544" s="113"/>
      <c r="VE544" s="113"/>
      <c r="VF544" s="113"/>
      <c r="VG544" s="113"/>
      <c r="VH544" s="113"/>
      <c r="VI544" s="113"/>
      <c r="VJ544" s="113"/>
      <c r="VK544" s="113"/>
      <c r="VL544" s="113"/>
      <c r="VM544" s="113"/>
      <c r="VN544" s="113"/>
      <c r="VO544" s="113"/>
      <c r="VP544" s="113"/>
      <c r="VQ544" s="113"/>
      <c r="VR544" s="113"/>
      <c r="VS544" s="113"/>
      <c r="VT544" s="113"/>
      <c r="VU544" s="113"/>
      <c r="VV544" s="113"/>
      <c r="VW544" s="113"/>
      <c r="VX544" s="113"/>
      <c r="VY544" s="113"/>
      <c r="VZ544" s="113"/>
      <c r="WA544" s="113"/>
      <c r="WB544" s="113"/>
      <c r="WC544" s="113"/>
      <c r="WD544" s="113"/>
      <c r="WE544" s="113"/>
      <c r="WF544" s="113"/>
      <c r="WG544" s="113"/>
      <c r="WH544" s="113"/>
      <c r="WI544" s="113"/>
      <c r="WJ544" s="113"/>
      <c r="WK544" s="113"/>
      <c r="WL544" s="113"/>
      <c r="WM544" s="113"/>
      <c r="WN544" s="113"/>
      <c r="WO544" s="113"/>
      <c r="WP544" s="113"/>
      <c r="WQ544" s="113"/>
      <c r="WR544" s="113"/>
      <c r="WS544" s="113"/>
      <c r="WT544" s="113"/>
      <c r="WU544" s="113"/>
      <c r="WV544" s="113"/>
      <c r="WW544" s="113"/>
      <c r="WX544" s="113"/>
      <c r="WY544" s="113"/>
      <c r="WZ544" s="113"/>
      <c r="XA544" s="113"/>
      <c r="XB544" s="113"/>
      <c r="XC544" s="113"/>
      <c r="XD544" s="113"/>
      <c r="XE544" s="113"/>
      <c r="XF544" s="113"/>
      <c r="XG544" s="113"/>
      <c r="XH544" s="113"/>
      <c r="XI544" s="113"/>
      <c r="XJ544" s="113"/>
      <c r="XK544" s="113"/>
      <c r="XL544" s="113"/>
      <c r="XM544" s="113"/>
      <c r="XN544" s="113"/>
      <c r="XO544" s="113"/>
      <c r="XP544" s="113"/>
      <c r="XQ544" s="113"/>
      <c r="XR544" s="113"/>
      <c r="XS544" s="113"/>
      <c r="XT544" s="113"/>
      <c r="XU544" s="113"/>
      <c r="XV544" s="113"/>
      <c r="XW544" s="113"/>
      <c r="XX544" s="113"/>
      <c r="XY544" s="113"/>
      <c r="XZ544" s="113"/>
      <c r="YA544" s="113"/>
      <c r="YB544" s="113"/>
      <c r="YC544" s="113"/>
      <c r="YD544" s="113"/>
      <c r="YE544" s="113"/>
      <c r="YF544" s="113"/>
      <c r="YG544" s="113"/>
      <c r="YH544" s="113"/>
      <c r="YI544" s="113"/>
      <c r="YJ544" s="113"/>
      <c r="YK544" s="113"/>
      <c r="YL544" s="113"/>
      <c r="YM544" s="113"/>
      <c r="YN544" s="113"/>
      <c r="YO544" s="113"/>
      <c r="YP544" s="113"/>
      <c r="YQ544" s="113"/>
      <c r="YR544" s="113"/>
      <c r="YS544" s="113"/>
      <c r="YT544" s="113"/>
      <c r="YU544" s="113"/>
      <c r="YV544" s="113"/>
      <c r="YW544" s="113"/>
      <c r="YX544" s="113"/>
      <c r="YY544" s="113"/>
      <c r="YZ544" s="113"/>
      <c r="ZA544" s="113"/>
      <c r="ZB544" s="113"/>
      <c r="ZC544" s="113"/>
      <c r="ZD544" s="113"/>
      <c r="ZE544" s="113"/>
      <c r="ZF544" s="113"/>
      <c r="ZG544" s="113"/>
      <c r="ZH544" s="113"/>
      <c r="ZI544" s="113"/>
      <c r="ZJ544" s="113"/>
      <c r="ZK544" s="113"/>
      <c r="ZL544" s="113"/>
      <c r="ZM544" s="113"/>
      <c r="ZN544" s="113"/>
      <c r="ZO544" s="113"/>
      <c r="ZP544" s="113"/>
      <c r="ZQ544" s="113"/>
      <c r="ZR544" s="113"/>
      <c r="ZS544" s="113"/>
      <c r="ZT544" s="113"/>
      <c r="ZU544" s="113"/>
      <c r="ZV544" s="113"/>
      <c r="ZW544" s="113"/>
      <c r="ZX544" s="113"/>
      <c r="ZY544" s="113"/>
      <c r="ZZ544" s="113"/>
      <c r="AAA544" s="113"/>
      <c r="AAB544" s="113"/>
      <c r="AAC544" s="113"/>
      <c r="AAD544" s="113"/>
      <c r="AAE544" s="113"/>
      <c r="AAF544" s="113"/>
      <c r="AAG544" s="113"/>
      <c r="AAH544" s="113"/>
      <c r="AAI544" s="113"/>
      <c r="AAJ544" s="113"/>
      <c r="AAK544" s="113"/>
      <c r="AAL544" s="113"/>
      <c r="AAM544" s="113"/>
      <c r="AAN544" s="113"/>
      <c r="AAO544" s="113"/>
      <c r="AAP544" s="113"/>
      <c r="AAQ544" s="113"/>
      <c r="AAR544" s="113"/>
      <c r="AAS544" s="113"/>
      <c r="AAT544" s="113"/>
      <c r="AAU544" s="113"/>
      <c r="AAV544" s="113"/>
      <c r="AAW544" s="113"/>
      <c r="AAX544" s="113"/>
      <c r="AAY544" s="113"/>
      <c r="AAZ544" s="113"/>
      <c r="ABA544" s="113"/>
      <c r="ABB544" s="113"/>
      <c r="ABC544" s="113"/>
      <c r="ABD544" s="113"/>
      <c r="ABE544" s="113"/>
      <c r="ABF544" s="113"/>
      <c r="ABG544" s="113"/>
      <c r="ABH544" s="113"/>
      <c r="ABI544" s="113"/>
      <c r="ABJ544" s="113"/>
      <c r="ABK544" s="113"/>
      <c r="ABL544" s="113"/>
      <c r="ABM544" s="113"/>
      <c r="ABN544" s="113"/>
      <c r="ABO544" s="113"/>
      <c r="ABP544" s="113"/>
      <c r="ABQ544" s="113"/>
      <c r="ABR544" s="113"/>
      <c r="ABS544" s="113"/>
      <c r="ABT544" s="113"/>
      <c r="ABU544" s="113"/>
      <c r="ABV544" s="113"/>
      <c r="ABW544" s="113"/>
      <c r="ABX544" s="113"/>
      <c r="ABY544" s="113"/>
      <c r="ABZ544" s="113"/>
      <c r="ACA544" s="113"/>
      <c r="ACB544" s="113"/>
      <c r="ACC544" s="113"/>
      <c r="ACD544" s="113"/>
      <c r="ACE544" s="113"/>
      <c r="ACF544" s="113"/>
      <c r="ACG544" s="113"/>
      <c r="ACH544" s="113"/>
      <c r="ACI544" s="113"/>
      <c r="ACJ544" s="113"/>
      <c r="ACK544" s="113"/>
      <c r="ACL544" s="113"/>
      <c r="ACM544" s="113"/>
      <c r="ACN544" s="113"/>
      <c r="ACO544" s="113"/>
      <c r="ACP544" s="113"/>
      <c r="ACQ544" s="113"/>
      <c r="ACR544" s="113"/>
      <c r="ACS544" s="113"/>
      <c r="ACT544" s="113"/>
      <c r="ACU544" s="113"/>
      <c r="ACV544" s="113"/>
      <c r="ACW544" s="113"/>
      <c r="ACX544" s="113"/>
      <c r="ACY544" s="113"/>
      <c r="ACZ544" s="113"/>
      <c r="ADA544" s="113"/>
      <c r="ADB544" s="113"/>
      <c r="ADC544" s="113"/>
      <c r="ADD544" s="113"/>
      <c r="ADE544" s="113"/>
      <c r="ADF544" s="113"/>
      <c r="ADG544" s="113"/>
      <c r="ADH544" s="113"/>
      <c r="ADI544" s="113"/>
      <c r="ADJ544" s="113"/>
      <c r="ADK544" s="113"/>
      <c r="ADL544" s="113"/>
      <c r="ADM544" s="113"/>
      <c r="ADN544" s="113"/>
      <c r="ADO544" s="113"/>
      <c r="ADP544" s="113"/>
      <c r="ADQ544" s="113"/>
      <c r="ADR544" s="113"/>
      <c r="ADS544" s="113"/>
      <c r="ADT544" s="113"/>
      <c r="ADU544" s="113"/>
      <c r="ADV544" s="113"/>
      <c r="ADW544" s="113"/>
      <c r="ADX544" s="113"/>
      <c r="ADY544" s="113"/>
      <c r="ADZ544" s="113"/>
      <c r="AEA544" s="113"/>
      <c r="AEB544" s="113"/>
      <c r="AEC544" s="113"/>
      <c r="AED544" s="113"/>
      <c r="AEE544" s="113"/>
      <c r="AEF544" s="113"/>
      <c r="AEG544" s="113"/>
      <c r="AEH544" s="113"/>
      <c r="AEI544" s="113"/>
      <c r="AEJ544" s="113"/>
      <c r="AEK544" s="113"/>
      <c r="AEL544" s="113"/>
      <c r="AEM544" s="113"/>
      <c r="AEN544" s="113"/>
      <c r="AEO544" s="113"/>
      <c r="AEP544" s="113"/>
      <c r="AEQ544" s="113"/>
      <c r="AER544" s="113"/>
      <c r="AES544" s="113"/>
      <c r="AET544" s="113"/>
      <c r="AEU544" s="113"/>
      <c r="AEV544" s="113"/>
      <c r="AEW544" s="113"/>
      <c r="AEX544" s="113"/>
      <c r="AEY544" s="113"/>
      <c r="AEZ544" s="113"/>
      <c r="AFA544" s="113"/>
      <c r="AFB544" s="113"/>
      <c r="AFC544" s="113"/>
      <c r="AFD544" s="113"/>
      <c r="AFE544" s="113"/>
      <c r="AFF544" s="113"/>
      <c r="AFG544" s="113"/>
      <c r="AFH544" s="113"/>
      <c r="AFI544" s="113"/>
      <c r="AFJ544" s="113"/>
      <c r="AFK544" s="113"/>
      <c r="AFL544" s="113"/>
      <c r="AFM544" s="113"/>
      <c r="AFN544" s="113"/>
      <c r="AFO544" s="113"/>
      <c r="AFP544" s="113"/>
      <c r="AFQ544" s="113"/>
      <c r="AFR544" s="113"/>
      <c r="AFS544" s="113"/>
      <c r="AFT544" s="113"/>
      <c r="AFU544" s="113"/>
      <c r="AFV544" s="113"/>
      <c r="AFW544" s="113"/>
      <c r="AFX544" s="113"/>
      <c r="AFY544" s="113"/>
      <c r="AFZ544" s="113"/>
      <c r="AGA544" s="113"/>
      <c r="AGB544" s="113"/>
      <c r="AGC544" s="113"/>
      <c r="AGD544" s="113"/>
      <c r="AGE544" s="113"/>
      <c r="AGF544" s="113"/>
      <c r="AGG544" s="113"/>
      <c r="AGH544" s="113"/>
      <c r="AGI544" s="113"/>
      <c r="AGJ544" s="113"/>
      <c r="AGK544" s="113"/>
      <c r="AGL544" s="113"/>
      <c r="AGM544" s="113"/>
      <c r="AGN544" s="113"/>
      <c r="AGO544" s="113"/>
      <c r="AGP544" s="113"/>
      <c r="AGQ544" s="113"/>
      <c r="AGR544" s="113"/>
      <c r="AGS544" s="113"/>
      <c r="AGT544" s="113"/>
      <c r="AGU544" s="113"/>
      <c r="AGV544" s="113"/>
      <c r="AGW544" s="113"/>
      <c r="AGX544" s="113"/>
      <c r="AGY544" s="113"/>
      <c r="AGZ544" s="113"/>
      <c r="AHA544" s="113"/>
      <c r="AHB544" s="113"/>
      <c r="AHC544" s="113"/>
      <c r="AHD544" s="113"/>
      <c r="AHE544" s="113"/>
      <c r="AHF544" s="113"/>
      <c r="AHG544" s="113"/>
      <c r="AHH544" s="113"/>
      <c r="AHI544" s="113"/>
      <c r="AHJ544" s="113"/>
      <c r="AHK544" s="113"/>
      <c r="AHL544" s="113"/>
      <c r="AHM544" s="113"/>
      <c r="AHN544" s="113"/>
      <c r="AHO544" s="113"/>
      <c r="AHP544" s="113"/>
      <c r="AHQ544" s="113"/>
      <c r="AHR544" s="113"/>
      <c r="AHS544" s="113"/>
      <c r="AHT544" s="113"/>
      <c r="AHU544" s="113"/>
      <c r="AHV544" s="113"/>
      <c r="AHW544" s="113"/>
      <c r="AHX544" s="113"/>
      <c r="AHY544" s="113"/>
      <c r="AHZ544" s="113"/>
      <c r="AIA544" s="113"/>
      <c r="AIB544" s="113"/>
      <c r="AIC544" s="113"/>
      <c r="AID544" s="113"/>
      <c r="AIE544" s="113"/>
      <c r="AIF544" s="113"/>
      <c r="AIG544" s="113"/>
      <c r="AIH544" s="113"/>
      <c r="AII544" s="113"/>
      <c r="AIJ544" s="113"/>
      <c r="AIK544" s="113"/>
      <c r="AIL544" s="113"/>
      <c r="AIM544" s="113"/>
      <c r="AIN544" s="113"/>
      <c r="AIO544" s="113"/>
      <c r="AIP544" s="113"/>
      <c r="AIQ544" s="113"/>
      <c r="AIR544" s="113"/>
      <c r="AIS544" s="113"/>
      <c r="AIT544" s="113"/>
      <c r="AIU544" s="113"/>
      <c r="AIV544" s="113"/>
      <c r="AIW544" s="113"/>
      <c r="AIX544" s="113"/>
      <c r="AIY544" s="113"/>
      <c r="AIZ544" s="113"/>
      <c r="AJA544" s="113"/>
      <c r="AJB544" s="113"/>
      <c r="AJC544" s="113"/>
      <c r="AJD544" s="113"/>
      <c r="AJE544" s="113"/>
      <c r="AJF544" s="113"/>
      <c r="AJG544" s="113"/>
      <c r="AJH544" s="113"/>
      <c r="AJI544" s="113"/>
      <c r="AJJ544" s="113"/>
      <c r="AJK544" s="113"/>
      <c r="AJL544" s="113"/>
      <c r="AJM544" s="113"/>
      <c r="AJN544" s="113"/>
      <c r="AJO544" s="113"/>
      <c r="AJP544" s="113"/>
      <c r="AJQ544" s="113"/>
      <c r="AJR544" s="113"/>
      <c r="AJS544" s="113"/>
      <c r="AJT544" s="113"/>
      <c r="AJU544" s="113"/>
      <c r="AJV544" s="113"/>
      <c r="AJW544" s="113"/>
      <c r="AJX544" s="113"/>
      <c r="AJY544" s="113"/>
      <c r="AJZ544" s="113"/>
      <c r="AKA544" s="113"/>
      <c r="AKB544" s="113"/>
      <c r="AKC544" s="113"/>
      <c r="AKD544" s="113"/>
      <c r="AKE544" s="113"/>
      <c r="AKF544" s="113"/>
      <c r="AKG544" s="113"/>
      <c r="AKH544" s="113"/>
      <c r="AKI544" s="113"/>
      <c r="AKJ544" s="113"/>
      <c r="AKK544" s="113"/>
      <c r="AKL544" s="113"/>
      <c r="AKM544" s="113"/>
      <c r="AKN544" s="113"/>
      <c r="AKO544" s="113"/>
      <c r="AKP544" s="113"/>
      <c r="AKQ544" s="113"/>
      <c r="AKR544" s="113"/>
      <c r="AKS544" s="113"/>
      <c r="AKT544" s="113"/>
      <c r="AKU544" s="113"/>
      <c r="AKV544" s="113"/>
      <c r="AKW544" s="113"/>
      <c r="AKX544" s="113"/>
      <c r="AKY544" s="113"/>
      <c r="AKZ544" s="113"/>
      <c r="ALA544" s="113"/>
      <c r="ALB544" s="113"/>
      <c r="ALC544" s="113"/>
      <c r="ALD544" s="113"/>
      <c r="ALE544" s="113"/>
      <c r="ALF544" s="113"/>
      <c r="ALG544" s="113"/>
      <c r="ALH544" s="113"/>
      <c r="ALI544" s="113"/>
      <c r="ALJ544" s="113"/>
      <c r="ALK544" s="113"/>
      <c r="ALL544" s="113"/>
      <c r="ALM544" s="113"/>
      <c r="ALN544" s="113"/>
      <c r="AML544" s="113"/>
    </row>
    <row r="545" customFormat="false" ht="32.8" hidden="false" customHeight="false" outlineLevel="0" collapsed="false">
      <c r="A545" s="109"/>
      <c r="B545" s="86"/>
      <c r="C545" s="30" t="s">
        <v>116</v>
      </c>
      <c r="D545" s="30" t="n">
        <v>926</v>
      </c>
      <c r="E545" s="138" t="s">
        <v>16</v>
      </c>
      <c r="F545" s="138" t="s">
        <v>32</v>
      </c>
      <c r="G545" s="79" t="n">
        <v>5030000000</v>
      </c>
      <c r="H545" s="80"/>
      <c r="I545" s="141" t="n">
        <f aca="false">SUM(J545:P545)</f>
        <v>911900</v>
      </c>
      <c r="J545" s="141" t="n">
        <f aca="false">J546</f>
        <v>1659700</v>
      </c>
      <c r="K545" s="74" t="n">
        <f aca="false">K546</f>
        <v>-747800</v>
      </c>
      <c r="L545" s="74" t="n">
        <f aca="false">L546</f>
        <v>0</v>
      </c>
      <c r="M545" s="74" t="n">
        <f aca="false">M546</f>
        <v>0</v>
      </c>
      <c r="N545" s="74" t="n">
        <f aca="false">N546</f>
        <v>0</v>
      </c>
      <c r="O545" s="141" t="n">
        <f aca="false">O546</f>
        <v>0</v>
      </c>
      <c r="P545" s="142" t="n">
        <f aca="false">P546</f>
        <v>0</v>
      </c>
      <c r="Q545" s="113"/>
      <c r="R545" s="113"/>
      <c r="S545" s="113"/>
      <c r="T545" s="113"/>
      <c r="U545" s="113"/>
      <c r="V545" s="113"/>
      <c r="W545" s="113"/>
      <c r="X545" s="113"/>
      <c r="Y545" s="113"/>
      <c r="Z545" s="113"/>
      <c r="AA545" s="113"/>
      <c r="AB545" s="113"/>
      <c r="AC545" s="113"/>
      <c r="AD545" s="113"/>
      <c r="AE545" s="113"/>
      <c r="AF545" s="113"/>
      <c r="AG545" s="113"/>
      <c r="AH545" s="113"/>
      <c r="AI545" s="113"/>
      <c r="AJ545" s="113"/>
      <c r="AK545" s="113"/>
      <c r="AL545" s="113"/>
      <c r="AM545" s="113"/>
      <c r="AN545" s="113"/>
      <c r="AO545" s="113"/>
      <c r="AP545" s="113"/>
      <c r="AQ545" s="113"/>
      <c r="AR545" s="113"/>
      <c r="AS545" s="113"/>
      <c r="AT545" s="113"/>
      <c r="AU545" s="113"/>
      <c r="AV545" s="113"/>
      <c r="AW545" s="113"/>
      <c r="AX545" s="113"/>
      <c r="AY545" s="113"/>
      <c r="AZ545" s="113"/>
      <c r="BA545" s="113"/>
      <c r="BB545" s="113"/>
      <c r="BC545" s="113"/>
      <c r="BD545" s="113"/>
      <c r="BE545" s="113"/>
      <c r="BF545" s="113"/>
      <c r="BG545" s="113"/>
      <c r="BH545" s="113"/>
      <c r="BI545" s="113"/>
      <c r="BJ545" s="113"/>
      <c r="BK545" s="113"/>
      <c r="BL545" s="113"/>
      <c r="BM545" s="113"/>
      <c r="BN545" s="113"/>
      <c r="BO545" s="113"/>
      <c r="BP545" s="113"/>
      <c r="BQ545" s="113"/>
      <c r="BR545" s="113"/>
      <c r="BS545" s="113"/>
      <c r="BT545" s="113"/>
      <c r="BU545" s="113"/>
      <c r="BV545" s="113"/>
      <c r="BW545" s="113"/>
      <c r="BX545" s="113"/>
      <c r="BY545" s="113"/>
      <c r="BZ545" s="113"/>
      <c r="CA545" s="113"/>
      <c r="CB545" s="113"/>
      <c r="CC545" s="113"/>
      <c r="CD545" s="113"/>
      <c r="CE545" s="113"/>
      <c r="CF545" s="113"/>
      <c r="CG545" s="113"/>
      <c r="CH545" s="113"/>
      <c r="CI545" s="113"/>
      <c r="CJ545" s="113"/>
      <c r="CK545" s="113"/>
      <c r="CL545" s="113"/>
      <c r="CM545" s="113"/>
      <c r="CN545" s="113"/>
      <c r="CO545" s="113"/>
      <c r="CP545" s="113"/>
      <c r="CQ545" s="113"/>
      <c r="CR545" s="113"/>
      <c r="CS545" s="113"/>
      <c r="CT545" s="113"/>
      <c r="CU545" s="113"/>
      <c r="CV545" s="113"/>
      <c r="CW545" s="113"/>
      <c r="CX545" s="113"/>
      <c r="CY545" s="113"/>
      <c r="CZ545" s="113"/>
      <c r="DA545" s="113"/>
      <c r="DB545" s="113"/>
      <c r="DC545" s="113"/>
      <c r="DD545" s="113"/>
      <c r="DE545" s="113"/>
      <c r="DF545" s="113"/>
      <c r="DG545" s="113"/>
      <c r="DH545" s="113"/>
      <c r="DI545" s="113"/>
      <c r="DJ545" s="113"/>
      <c r="DK545" s="113"/>
      <c r="DL545" s="113"/>
      <c r="DM545" s="113"/>
      <c r="DN545" s="113"/>
      <c r="DO545" s="113"/>
      <c r="DP545" s="113"/>
      <c r="DQ545" s="113"/>
      <c r="DR545" s="113"/>
      <c r="DS545" s="113"/>
      <c r="DT545" s="113"/>
      <c r="DU545" s="113"/>
      <c r="DV545" s="113"/>
      <c r="DW545" s="113"/>
      <c r="DX545" s="113"/>
      <c r="DY545" s="113"/>
      <c r="DZ545" s="113"/>
      <c r="EA545" s="113"/>
      <c r="EB545" s="113"/>
      <c r="EC545" s="113"/>
      <c r="ED545" s="113"/>
      <c r="EE545" s="113"/>
      <c r="EF545" s="113"/>
      <c r="EG545" s="113"/>
      <c r="EH545" s="113"/>
      <c r="EI545" s="113"/>
      <c r="EJ545" s="113"/>
      <c r="EK545" s="113"/>
      <c r="EL545" s="113"/>
      <c r="EM545" s="113"/>
      <c r="EN545" s="113"/>
      <c r="EO545" s="113"/>
      <c r="EP545" s="113"/>
      <c r="EQ545" s="113"/>
      <c r="ER545" s="113"/>
      <c r="ES545" s="113"/>
      <c r="ET545" s="113"/>
      <c r="EU545" s="113"/>
      <c r="EV545" s="113"/>
      <c r="EW545" s="113"/>
      <c r="EX545" s="113"/>
      <c r="EY545" s="113"/>
      <c r="EZ545" s="113"/>
      <c r="FA545" s="113"/>
      <c r="FB545" s="113"/>
      <c r="FC545" s="113"/>
      <c r="FD545" s="113"/>
      <c r="FE545" s="113"/>
      <c r="FF545" s="113"/>
      <c r="FG545" s="113"/>
      <c r="FH545" s="113"/>
      <c r="FI545" s="113"/>
      <c r="FJ545" s="113"/>
      <c r="FK545" s="113"/>
      <c r="FL545" s="113"/>
      <c r="FM545" s="113"/>
      <c r="FN545" s="113"/>
      <c r="FO545" s="113"/>
      <c r="FP545" s="113"/>
      <c r="FQ545" s="113"/>
      <c r="FR545" s="113"/>
      <c r="FS545" s="113"/>
      <c r="FT545" s="113"/>
      <c r="FU545" s="113"/>
      <c r="FV545" s="113"/>
      <c r="FW545" s="113"/>
      <c r="FX545" s="113"/>
      <c r="FY545" s="113"/>
      <c r="FZ545" s="113"/>
      <c r="GA545" s="113"/>
      <c r="GB545" s="113"/>
      <c r="GC545" s="113"/>
      <c r="GD545" s="113"/>
      <c r="GE545" s="113"/>
      <c r="GF545" s="113"/>
      <c r="GG545" s="113"/>
      <c r="GH545" s="113"/>
      <c r="GI545" s="113"/>
      <c r="GJ545" s="113"/>
      <c r="GK545" s="113"/>
      <c r="GL545" s="113"/>
      <c r="GM545" s="113"/>
      <c r="GN545" s="113"/>
      <c r="GO545" s="113"/>
      <c r="GP545" s="113"/>
      <c r="GQ545" s="113"/>
      <c r="GR545" s="113"/>
      <c r="GS545" s="113"/>
      <c r="GT545" s="113"/>
      <c r="GU545" s="113"/>
      <c r="GV545" s="113"/>
      <c r="GW545" s="113"/>
      <c r="GX545" s="113"/>
      <c r="GY545" s="113"/>
      <c r="GZ545" s="113"/>
      <c r="HA545" s="113"/>
      <c r="HB545" s="113"/>
      <c r="HC545" s="113"/>
      <c r="HD545" s="113"/>
      <c r="HE545" s="113"/>
      <c r="HF545" s="113"/>
      <c r="HG545" s="113"/>
      <c r="HH545" s="113"/>
      <c r="HI545" s="113"/>
      <c r="HJ545" s="113"/>
      <c r="HK545" s="113"/>
      <c r="HL545" s="113"/>
      <c r="HM545" s="113"/>
      <c r="HN545" s="113"/>
      <c r="HO545" s="113"/>
      <c r="HP545" s="113"/>
      <c r="HQ545" s="113"/>
      <c r="HR545" s="113"/>
      <c r="HS545" s="113"/>
      <c r="HT545" s="113"/>
      <c r="HU545" s="113"/>
      <c r="HV545" s="113"/>
      <c r="HW545" s="113"/>
      <c r="HX545" s="113"/>
      <c r="HY545" s="113"/>
      <c r="HZ545" s="113"/>
      <c r="IA545" s="113"/>
      <c r="IB545" s="113"/>
      <c r="IC545" s="113"/>
      <c r="ID545" s="113"/>
      <c r="IE545" s="113"/>
      <c r="IF545" s="113"/>
      <c r="IG545" s="113"/>
      <c r="IH545" s="113"/>
      <c r="II545" s="113"/>
      <c r="IJ545" s="113"/>
      <c r="IK545" s="113"/>
      <c r="IL545" s="113"/>
      <c r="IM545" s="113"/>
      <c r="IN545" s="113"/>
      <c r="IO545" s="113"/>
      <c r="IP545" s="113"/>
      <c r="IQ545" s="113"/>
      <c r="IR545" s="113"/>
      <c r="IS545" s="113"/>
      <c r="IT545" s="113"/>
      <c r="IU545" s="113"/>
      <c r="IV545" s="113"/>
      <c r="IW545" s="113"/>
      <c r="IX545" s="113"/>
      <c r="IY545" s="113"/>
      <c r="IZ545" s="113"/>
      <c r="JA545" s="113"/>
      <c r="JB545" s="113"/>
      <c r="JC545" s="113"/>
      <c r="JD545" s="113"/>
      <c r="JE545" s="113"/>
      <c r="JF545" s="113"/>
      <c r="JG545" s="113"/>
      <c r="JH545" s="113"/>
      <c r="JI545" s="113"/>
      <c r="JJ545" s="113"/>
      <c r="JK545" s="113"/>
      <c r="JL545" s="113"/>
      <c r="JM545" s="113"/>
      <c r="JN545" s="113"/>
      <c r="JO545" s="113"/>
      <c r="JP545" s="113"/>
      <c r="JQ545" s="113"/>
      <c r="JR545" s="113"/>
      <c r="JS545" s="113"/>
      <c r="JT545" s="113"/>
      <c r="JU545" s="113"/>
      <c r="JV545" s="113"/>
      <c r="JW545" s="113"/>
      <c r="JX545" s="113"/>
      <c r="JY545" s="113"/>
      <c r="JZ545" s="113"/>
      <c r="KA545" s="113"/>
      <c r="KB545" s="113"/>
      <c r="KC545" s="113"/>
      <c r="KD545" s="113"/>
      <c r="KE545" s="113"/>
      <c r="KF545" s="113"/>
      <c r="KG545" s="113"/>
      <c r="KH545" s="113"/>
      <c r="KI545" s="113"/>
      <c r="KJ545" s="113"/>
      <c r="KK545" s="113"/>
      <c r="KL545" s="113"/>
      <c r="KM545" s="113"/>
      <c r="KN545" s="113"/>
      <c r="KO545" s="113"/>
      <c r="KP545" s="113"/>
      <c r="KQ545" s="113"/>
      <c r="KR545" s="113"/>
      <c r="KS545" s="113"/>
      <c r="KT545" s="113"/>
      <c r="KU545" s="113"/>
      <c r="KV545" s="113"/>
      <c r="KW545" s="113"/>
      <c r="KX545" s="113"/>
      <c r="KY545" s="113"/>
      <c r="KZ545" s="113"/>
      <c r="LA545" s="113"/>
      <c r="LB545" s="113"/>
      <c r="LC545" s="113"/>
      <c r="LD545" s="113"/>
      <c r="LE545" s="113"/>
      <c r="LF545" s="113"/>
      <c r="LG545" s="113"/>
      <c r="LH545" s="113"/>
      <c r="LI545" s="113"/>
      <c r="LJ545" s="113"/>
      <c r="LK545" s="113"/>
      <c r="LL545" s="113"/>
      <c r="LM545" s="113"/>
      <c r="LN545" s="113"/>
      <c r="LO545" s="113"/>
      <c r="LP545" s="113"/>
      <c r="LQ545" s="113"/>
      <c r="LR545" s="113"/>
      <c r="LS545" s="113"/>
      <c r="LT545" s="113"/>
      <c r="LU545" s="113"/>
      <c r="LV545" s="113"/>
      <c r="LW545" s="113"/>
      <c r="LX545" s="113"/>
      <c r="LY545" s="113"/>
      <c r="LZ545" s="113"/>
      <c r="MA545" s="113"/>
      <c r="MB545" s="113"/>
      <c r="MC545" s="113"/>
      <c r="MD545" s="113"/>
      <c r="ME545" s="113"/>
      <c r="MF545" s="113"/>
      <c r="MG545" s="113"/>
      <c r="MH545" s="113"/>
      <c r="MI545" s="113"/>
      <c r="MJ545" s="113"/>
      <c r="MK545" s="113"/>
      <c r="ML545" s="113"/>
      <c r="MM545" s="113"/>
      <c r="MN545" s="113"/>
      <c r="MO545" s="113"/>
      <c r="MP545" s="113"/>
      <c r="MQ545" s="113"/>
      <c r="MR545" s="113"/>
      <c r="MS545" s="113"/>
      <c r="MT545" s="113"/>
      <c r="MU545" s="113"/>
      <c r="MV545" s="113"/>
      <c r="MW545" s="113"/>
      <c r="MX545" s="113"/>
      <c r="MY545" s="113"/>
      <c r="MZ545" s="113"/>
      <c r="NA545" s="113"/>
      <c r="NB545" s="113"/>
      <c r="NC545" s="113"/>
      <c r="ND545" s="113"/>
      <c r="NE545" s="113"/>
      <c r="NF545" s="113"/>
      <c r="NG545" s="113"/>
      <c r="NH545" s="113"/>
      <c r="NI545" s="113"/>
      <c r="NJ545" s="113"/>
      <c r="NK545" s="113"/>
      <c r="NL545" s="113"/>
      <c r="NM545" s="113"/>
      <c r="NN545" s="113"/>
      <c r="NO545" s="113"/>
      <c r="NP545" s="113"/>
      <c r="NQ545" s="113"/>
      <c r="NR545" s="113"/>
      <c r="NS545" s="113"/>
      <c r="NT545" s="113"/>
      <c r="NU545" s="113"/>
      <c r="NV545" s="113"/>
      <c r="NW545" s="113"/>
      <c r="NX545" s="113"/>
      <c r="NY545" s="113"/>
      <c r="NZ545" s="113"/>
      <c r="OA545" s="113"/>
      <c r="OB545" s="113"/>
      <c r="OC545" s="113"/>
      <c r="OD545" s="113"/>
      <c r="OE545" s="113"/>
      <c r="OF545" s="113"/>
      <c r="OG545" s="113"/>
      <c r="OH545" s="113"/>
      <c r="OI545" s="113"/>
      <c r="OJ545" s="113"/>
      <c r="OK545" s="113"/>
      <c r="OL545" s="113"/>
      <c r="OM545" s="113"/>
      <c r="ON545" s="113"/>
      <c r="OO545" s="113"/>
      <c r="OP545" s="113"/>
      <c r="OQ545" s="113"/>
      <c r="OR545" s="113"/>
      <c r="OS545" s="113"/>
      <c r="OT545" s="113"/>
      <c r="OU545" s="113"/>
      <c r="OV545" s="113"/>
      <c r="OW545" s="113"/>
      <c r="OX545" s="113"/>
      <c r="OY545" s="113"/>
      <c r="OZ545" s="113"/>
      <c r="PA545" s="113"/>
      <c r="PB545" s="113"/>
      <c r="PC545" s="113"/>
      <c r="PD545" s="113"/>
      <c r="PE545" s="113"/>
      <c r="PF545" s="113"/>
      <c r="PG545" s="113"/>
      <c r="PH545" s="113"/>
      <c r="PI545" s="113"/>
      <c r="PJ545" s="113"/>
      <c r="PK545" s="113"/>
      <c r="PL545" s="113"/>
      <c r="PM545" s="113"/>
      <c r="PN545" s="113"/>
      <c r="PO545" s="113"/>
      <c r="PP545" s="113"/>
      <c r="PQ545" s="113"/>
      <c r="PR545" s="113"/>
      <c r="PS545" s="113"/>
      <c r="PT545" s="113"/>
      <c r="PU545" s="113"/>
      <c r="PV545" s="113"/>
      <c r="PW545" s="113"/>
      <c r="PX545" s="113"/>
      <c r="PY545" s="113"/>
      <c r="PZ545" s="113"/>
      <c r="QA545" s="113"/>
      <c r="QB545" s="113"/>
      <c r="QC545" s="113"/>
      <c r="QD545" s="113"/>
      <c r="QE545" s="113"/>
      <c r="QF545" s="113"/>
      <c r="QG545" s="113"/>
      <c r="QH545" s="113"/>
      <c r="QI545" s="113"/>
      <c r="QJ545" s="113"/>
      <c r="QK545" s="113"/>
      <c r="QL545" s="113"/>
      <c r="QM545" s="113"/>
      <c r="QN545" s="113"/>
      <c r="QO545" s="113"/>
      <c r="QP545" s="113"/>
      <c r="QQ545" s="113"/>
      <c r="QR545" s="113"/>
      <c r="QS545" s="113"/>
      <c r="QT545" s="113"/>
      <c r="QU545" s="113"/>
      <c r="QV545" s="113"/>
      <c r="QW545" s="113"/>
      <c r="QX545" s="113"/>
      <c r="QY545" s="113"/>
      <c r="QZ545" s="113"/>
      <c r="RA545" s="113"/>
      <c r="RB545" s="113"/>
      <c r="RC545" s="113"/>
      <c r="RD545" s="113"/>
      <c r="RE545" s="113"/>
      <c r="RF545" s="113"/>
      <c r="RG545" s="113"/>
      <c r="RH545" s="113"/>
      <c r="RI545" s="113"/>
      <c r="RJ545" s="113"/>
      <c r="RK545" s="113"/>
      <c r="RL545" s="113"/>
      <c r="RM545" s="113"/>
      <c r="RN545" s="113"/>
      <c r="RO545" s="113"/>
      <c r="RP545" s="113"/>
      <c r="RQ545" s="113"/>
      <c r="RR545" s="113"/>
      <c r="RS545" s="113"/>
      <c r="RT545" s="113"/>
      <c r="RU545" s="113"/>
      <c r="RV545" s="113"/>
      <c r="RW545" s="113"/>
      <c r="RX545" s="113"/>
      <c r="RY545" s="113"/>
      <c r="RZ545" s="113"/>
      <c r="SA545" s="113"/>
      <c r="SB545" s="113"/>
      <c r="SC545" s="113"/>
      <c r="SD545" s="113"/>
      <c r="SE545" s="113"/>
      <c r="SF545" s="113"/>
      <c r="SG545" s="113"/>
      <c r="SH545" s="113"/>
      <c r="SI545" s="113"/>
      <c r="SJ545" s="113"/>
      <c r="SK545" s="113"/>
      <c r="SL545" s="113"/>
      <c r="SM545" s="113"/>
      <c r="SN545" s="113"/>
      <c r="SO545" s="113"/>
      <c r="SP545" s="113"/>
      <c r="SQ545" s="113"/>
      <c r="SR545" s="113"/>
      <c r="SS545" s="113"/>
      <c r="ST545" s="113"/>
      <c r="SU545" s="113"/>
      <c r="SV545" s="113"/>
      <c r="SW545" s="113"/>
      <c r="SX545" s="113"/>
      <c r="SY545" s="113"/>
      <c r="SZ545" s="113"/>
      <c r="TA545" s="113"/>
      <c r="TB545" s="113"/>
      <c r="TC545" s="113"/>
      <c r="TD545" s="113"/>
      <c r="TE545" s="113"/>
      <c r="TF545" s="113"/>
      <c r="TG545" s="113"/>
      <c r="TH545" s="113"/>
      <c r="TI545" s="113"/>
      <c r="TJ545" s="113"/>
      <c r="TK545" s="113"/>
      <c r="TL545" s="113"/>
      <c r="TM545" s="113"/>
      <c r="TN545" s="113"/>
      <c r="TO545" s="113"/>
      <c r="TP545" s="113"/>
      <c r="TQ545" s="113"/>
      <c r="TR545" s="113"/>
      <c r="TS545" s="113"/>
      <c r="TT545" s="113"/>
      <c r="TU545" s="113"/>
      <c r="TV545" s="113"/>
      <c r="TW545" s="113"/>
      <c r="TX545" s="113"/>
      <c r="TY545" s="113"/>
      <c r="TZ545" s="113"/>
      <c r="UA545" s="113"/>
      <c r="UB545" s="113"/>
      <c r="UC545" s="113"/>
      <c r="UD545" s="113"/>
      <c r="UE545" s="113"/>
      <c r="UF545" s="113"/>
      <c r="UG545" s="113"/>
      <c r="UH545" s="113"/>
      <c r="UI545" s="113"/>
      <c r="UJ545" s="113"/>
      <c r="UK545" s="113"/>
      <c r="UL545" s="113"/>
      <c r="UM545" s="113"/>
      <c r="UN545" s="113"/>
      <c r="UO545" s="113"/>
      <c r="UP545" s="113"/>
      <c r="UQ545" s="113"/>
      <c r="UR545" s="113"/>
      <c r="US545" s="113"/>
      <c r="UT545" s="113"/>
      <c r="UU545" s="113"/>
      <c r="UV545" s="113"/>
      <c r="UW545" s="113"/>
      <c r="UX545" s="113"/>
      <c r="UY545" s="113"/>
      <c r="UZ545" s="113"/>
      <c r="VA545" s="113"/>
      <c r="VB545" s="113"/>
      <c r="VC545" s="113"/>
      <c r="VD545" s="113"/>
      <c r="VE545" s="113"/>
      <c r="VF545" s="113"/>
      <c r="VG545" s="113"/>
      <c r="VH545" s="113"/>
      <c r="VI545" s="113"/>
      <c r="VJ545" s="113"/>
      <c r="VK545" s="113"/>
      <c r="VL545" s="113"/>
      <c r="VM545" s="113"/>
      <c r="VN545" s="113"/>
      <c r="VO545" s="113"/>
      <c r="VP545" s="113"/>
      <c r="VQ545" s="113"/>
      <c r="VR545" s="113"/>
      <c r="VS545" s="113"/>
      <c r="VT545" s="113"/>
      <c r="VU545" s="113"/>
      <c r="VV545" s="113"/>
      <c r="VW545" s="113"/>
      <c r="VX545" s="113"/>
      <c r="VY545" s="113"/>
      <c r="VZ545" s="113"/>
      <c r="WA545" s="113"/>
      <c r="WB545" s="113"/>
      <c r="WC545" s="113"/>
      <c r="WD545" s="113"/>
      <c r="WE545" s="113"/>
      <c r="WF545" s="113"/>
      <c r="WG545" s="113"/>
      <c r="WH545" s="113"/>
      <c r="WI545" s="113"/>
      <c r="WJ545" s="113"/>
      <c r="WK545" s="113"/>
      <c r="WL545" s="113"/>
      <c r="WM545" s="113"/>
      <c r="WN545" s="113"/>
      <c r="WO545" s="113"/>
      <c r="WP545" s="113"/>
      <c r="WQ545" s="113"/>
      <c r="WR545" s="113"/>
      <c r="WS545" s="113"/>
      <c r="WT545" s="113"/>
      <c r="WU545" s="113"/>
      <c r="WV545" s="113"/>
      <c r="WW545" s="113"/>
      <c r="WX545" s="113"/>
      <c r="WY545" s="113"/>
      <c r="WZ545" s="113"/>
      <c r="XA545" s="113"/>
      <c r="XB545" s="113"/>
      <c r="XC545" s="113"/>
      <c r="XD545" s="113"/>
      <c r="XE545" s="113"/>
      <c r="XF545" s="113"/>
      <c r="XG545" s="113"/>
      <c r="XH545" s="113"/>
      <c r="XI545" s="113"/>
      <c r="XJ545" s="113"/>
      <c r="XK545" s="113"/>
      <c r="XL545" s="113"/>
      <c r="XM545" s="113"/>
      <c r="XN545" s="113"/>
      <c r="XO545" s="113"/>
      <c r="XP545" s="113"/>
      <c r="XQ545" s="113"/>
      <c r="XR545" s="113"/>
      <c r="XS545" s="113"/>
      <c r="XT545" s="113"/>
      <c r="XU545" s="113"/>
      <c r="XV545" s="113"/>
      <c r="XW545" s="113"/>
      <c r="XX545" s="113"/>
      <c r="XY545" s="113"/>
      <c r="XZ545" s="113"/>
      <c r="YA545" s="113"/>
      <c r="YB545" s="113"/>
      <c r="YC545" s="113"/>
      <c r="YD545" s="113"/>
      <c r="YE545" s="113"/>
      <c r="YF545" s="113"/>
      <c r="YG545" s="113"/>
      <c r="YH545" s="113"/>
      <c r="YI545" s="113"/>
      <c r="YJ545" s="113"/>
      <c r="YK545" s="113"/>
      <c r="YL545" s="113"/>
      <c r="YM545" s="113"/>
      <c r="YN545" s="113"/>
      <c r="YO545" s="113"/>
      <c r="YP545" s="113"/>
      <c r="YQ545" s="113"/>
      <c r="YR545" s="113"/>
      <c r="YS545" s="113"/>
      <c r="YT545" s="113"/>
      <c r="YU545" s="113"/>
      <c r="YV545" s="113"/>
      <c r="YW545" s="113"/>
      <c r="YX545" s="113"/>
      <c r="YY545" s="113"/>
      <c r="YZ545" s="113"/>
      <c r="ZA545" s="113"/>
      <c r="ZB545" s="113"/>
      <c r="ZC545" s="113"/>
      <c r="ZD545" s="113"/>
      <c r="ZE545" s="113"/>
      <c r="ZF545" s="113"/>
      <c r="ZG545" s="113"/>
      <c r="ZH545" s="113"/>
      <c r="ZI545" s="113"/>
      <c r="ZJ545" s="113"/>
      <c r="ZK545" s="113"/>
      <c r="ZL545" s="113"/>
      <c r="ZM545" s="113"/>
      <c r="ZN545" s="113"/>
      <c r="ZO545" s="113"/>
      <c r="ZP545" s="113"/>
      <c r="ZQ545" s="113"/>
      <c r="ZR545" s="113"/>
      <c r="ZS545" s="113"/>
      <c r="ZT545" s="113"/>
      <c r="ZU545" s="113"/>
      <c r="ZV545" s="113"/>
      <c r="ZW545" s="113"/>
      <c r="ZX545" s="113"/>
      <c r="ZY545" s="113"/>
      <c r="ZZ545" s="113"/>
      <c r="AAA545" s="113"/>
      <c r="AAB545" s="113"/>
      <c r="AAC545" s="113"/>
      <c r="AAD545" s="113"/>
      <c r="AAE545" s="113"/>
      <c r="AAF545" s="113"/>
      <c r="AAG545" s="113"/>
      <c r="AAH545" s="113"/>
      <c r="AAI545" s="113"/>
      <c r="AAJ545" s="113"/>
      <c r="AAK545" s="113"/>
      <c r="AAL545" s="113"/>
      <c r="AAM545" s="113"/>
      <c r="AAN545" s="113"/>
      <c r="AAO545" s="113"/>
      <c r="AAP545" s="113"/>
      <c r="AAQ545" s="113"/>
      <c r="AAR545" s="113"/>
      <c r="AAS545" s="113"/>
      <c r="AAT545" s="113"/>
      <c r="AAU545" s="113"/>
      <c r="AAV545" s="113"/>
      <c r="AAW545" s="113"/>
      <c r="AAX545" s="113"/>
      <c r="AAY545" s="113"/>
      <c r="AAZ545" s="113"/>
      <c r="ABA545" s="113"/>
      <c r="ABB545" s="113"/>
      <c r="ABC545" s="113"/>
      <c r="ABD545" s="113"/>
      <c r="ABE545" s="113"/>
      <c r="ABF545" s="113"/>
      <c r="ABG545" s="113"/>
      <c r="ABH545" s="113"/>
      <c r="ABI545" s="113"/>
      <c r="ABJ545" s="113"/>
      <c r="ABK545" s="113"/>
      <c r="ABL545" s="113"/>
      <c r="ABM545" s="113"/>
      <c r="ABN545" s="113"/>
      <c r="ABO545" s="113"/>
      <c r="ABP545" s="113"/>
      <c r="ABQ545" s="113"/>
      <c r="ABR545" s="113"/>
      <c r="ABS545" s="113"/>
      <c r="ABT545" s="113"/>
      <c r="ABU545" s="113"/>
      <c r="ABV545" s="113"/>
      <c r="ABW545" s="113"/>
      <c r="ABX545" s="113"/>
      <c r="ABY545" s="113"/>
      <c r="ABZ545" s="113"/>
      <c r="ACA545" s="113"/>
      <c r="ACB545" s="113"/>
      <c r="ACC545" s="113"/>
      <c r="ACD545" s="113"/>
      <c r="ACE545" s="113"/>
      <c r="ACF545" s="113"/>
      <c r="ACG545" s="113"/>
      <c r="ACH545" s="113"/>
      <c r="ACI545" s="113"/>
      <c r="ACJ545" s="113"/>
      <c r="ACK545" s="113"/>
      <c r="ACL545" s="113"/>
      <c r="ACM545" s="113"/>
      <c r="ACN545" s="113"/>
      <c r="ACO545" s="113"/>
      <c r="ACP545" s="113"/>
      <c r="ACQ545" s="113"/>
      <c r="ACR545" s="113"/>
      <c r="ACS545" s="113"/>
      <c r="ACT545" s="113"/>
      <c r="ACU545" s="113"/>
      <c r="ACV545" s="113"/>
      <c r="ACW545" s="113"/>
      <c r="ACX545" s="113"/>
      <c r="ACY545" s="113"/>
      <c r="ACZ545" s="113"/>
      <c r="ADA545" s="113"/>
      <c r="ADB545" s="113"/>
      <c r="ADC545" s="113"/>
      <c r="ADD545" s="113"/>
      <c r="ADE545" s="113"/>
      <c r="ADF545" s="113"/>
      <c r="ADG545" s="113"/>
      <c r="ADH545" s="113"/>
      <c r="ADI545" s="113"/>
      <c r="ADJ545" s="113"/>
      <c r="ADK545" s="113"/>
      <c r="ADL545" s="113"/>
      <c r="ADM545" s="113"/>
      <c r="ADN545" s="113"/>
      <c r="ADO545" s="113"/>
      <c r="ADP545" s="113"/>
      <c r="ADQ545" s="113"/>
      <c r="ADR545" s="113"/>
      <c r="ADS545" s="113"/>
      <c r="ADT545" s="113"/>
      <c r="ADU545" s="113"/>
      <c r="ADV545" s="113"/>
      <c r="ADW545" s="113"/>
      <c r="ADX545" s="113"/>
      <c r="ADY545" s="113"/>
      <c r="ADZ545" s="113"/>
      <c r="AEA545" s="113"/>
      <c r="AEB545" s="113"/>
      <c r="AEC545" s="113"/>
      <c r="AED545" s="113"/>
      <c r="AEE545" s="113"/>
      <c r="AEF545" s="113"/>
      <c r="AEG545" s="113"/>
      <c r="AEH545" s="113"/>
      <c r="AEI545" s="113"/>
      <c r="AEJ545" s="113"/>
      <c r="AEK545" s="113"/>
      <c r="AEL545" s="113"/>
      <c r="AEM545" s="113"/>
      <c r="AEN545" s="113"/>
      <c r="AEO545" s="113"/>
      <c r="AEP545" s="113"/>
      <c r="AEQ545" s="113"/>
      <c r="AER545" s="113"/>
      <c r="AES545" s="113"/>
      <c r="AET545" s="113"/>
      <c r="AEU545" s="113"/>
      <c r="AEV545" s="113"/>
      <c r="AEW545" s="113"/>
      <c r="AEX545" s="113"/>
      <c r="AEY545" s="113"/>
      <c r="AEZ545" s="113"/>
      <c r="AFA545" s="113"/>
      <c r="AFB545" s="113"/>
      <c r="AFC545" s="113"/>
      <c r="AFD545" s="113"/>
      <c r="AFE545" s="113"/>
      <c r="AFF545" s="113"/>
      <c r="AFG545" s="113"/>
      <c r="AFH545" s="113"/>
      <c r="AFI545" s="113"/>
      <c r="AFJ545" s="113"/>
      <c r="AFK545" s="113"/>
      <c r="AFL545" s="113"/>
      <c r="AFM545" s="113"/>
      <c r="AFN545" s="113"/>
      <c r="AFO545" s="113"/>
      <c r="AFP545" s="113"/>
      <c r="AFQ545" s="113"/>
      <c r="AFR545" s="113"/>
      <c r="AFS545" s="113"/>
      <c r="AFT545" s="113"/>
      <c r="AFU545" s="113"/>
      <c r="AFV545" s="113"/>
      <c r="AFW545" s="113"/>
      <c r="AFX545" s="113"/>
      <c r="AFY545" s="113"/>
      <c r="AFZ545" s="113"/>
      <c r="AGA545" s="113"/>
      <c r="AGB545" s="113"/>
      <c r="AGC545" s="113"/>
      <c r="AGD545" s="113"/>
      <c r="AGE545" s="113"/>
      <c r="AGF545" s="113"/>
      <c r="AGG545" s="113"/>
      <c r="AGH545" s="113"/>
      <c r="AGI545" s="113"/>
      <c r="AGJ545" s="113"/>
      <c r="AGK545" s="113"/>
      <c r="AGL545" s="113"/>
      <c r="AGM545" s="113"/>
      <c r="AGN545" s="113"/>
      <c r="AGO545" s="113"/>
      <c r="AGP545" s="113"/>
      <c r="AGQ545" s="113"/>
      <c r="AGR545" s="113"/>
      <c r="AGS545" s="113"/>
      <c r="AGT545" s="113"/>
      <c r="AGU545" s="113"/>
      <c r="AGV545" s="113"/>
      <c r="AGW545" s="113"/>
      <c r="AGX545" s="113"/>
      <c r="AGY545" s="113"/>
      <c r="AGZ545" s="113"/>
      <c r="AHA545" s="113"/>
      <c r="AHB545" s="113"/>
      <c r="AHC545" s="113"/>
      <c r="AHD545" s="113"/>
      <c r="AHE545" s="113"/>
      <c r="AHF545" s="113"/>
      <c r="AHG545" s="113"/>
      <c r="AHH545" s="113"/>
      <c r="AHI545" s="113"/>
      <c r="AHJ545" s="113"/>
      <c r="AHK545" s="113"/>
      <c r="AHL545" s="113"/>
      <c r="AHM545" s="113"/>
      <c r="AHN545" s="113"/>
      <c r="AHO545" s="113"/>
      <c r="AHP545" s="113"/>
      <c r="AHQ545" s="113"/>
      <c r="AHR545" s="113"/>
      <c r="AHS545" s="113"/>
      <c r="AHT545" s="113"/>
      <c r="AHU545" s="113"/>
      <c r="AHV545" s="113"/>
      <c r="AHW545" s="113"/>
      <c r="AHX545" s="113"/>
      <c r="AHY545" s="113"/>
      <c r="AHZ545" s="113"/>
      <c r="AIA545" s="113"/>
      <c r="AIB545" s="113"/>
      <c r="AIC545" s="113"/>
      <c r="AID545" s="113"/>
      <c r="AIE545" s="113"/>
      <c r="AIF545" s="113"/>
      <c r="AIG545" s="113"/>
      <c r="AIH545" s="113"/>
      <c r="AII545" s="113"/>
      <c r="AIJ545" s="113"/>
      <c r="AIK545" s="113"/>
      <c r="AIL545" s="113"/>
      <c r="AIM545" s="113"/>
      <c r="AIN545" s="113"/>
      <c r="AIO545" s="113"/>
      <c r="AIP545" s="113"/>
      <c r="AIQ545" s="113"/>
      <c r="AIR545" s="113"/>
      <c r="AIS545" s="113"/>
      <c r="AIT545" s="113"/>
      <c r="AIU545" s="113"/>
      <c r="AIV545" s="113"/>
      <c r="AIW545" s="113"/>
      <c r="AIX545" s="113"/>
      <c r="AIY545" s="113"/>
      <c r="AIZ545" s="113"/>
      <c r="AJA545" s="113"/>
      <c r="AJB545" s="113"/>
      <c r="AJC545" s="113"/>
      <c r="AJD545" s="113"/>
      <c r="AJE545" s="113"/>
      <c r="AJF545" s="113"/>
      <c r="AJG545" s="113"/>
      <c r="AJH545" s="113"/>
      <c r="AJI545" s="113"/>
      <c r="AJJ545" s="113"/>
      <c r="AJK545" s="113"/>
      <c r="AJL545" s="113"/>
      <c r="AJM545" s="113"/>
      <c r="AJN545" s="113"/>
      <c r="AJO545" s="113"/>
      <c r="AJP545" s="113"/>
      <c r="AJQ545" s="113"/>
      <c r="AJR545" s="113"/>
      <c r="AJS545" s="113"/>
      <c r="AJT545" s="113"/>
      <c r="AJU545" s="113"/>
      <c r="AJV545" s="113"/>
      <c r="AJW545" s="113"/>
      <c r="AJX545" s="113"/>
      <c r="AJY545" s="113"/>
      <c r="AJZ545" s="113"/>
      <c r="AKA545" s="113"/>
      <c r="AKB545" s="113"/>
      <c r="AKC545" s="113"/>
      <c r="AKD545" s="113"/>
      <c r="AKE545" s="113"/>
      <c r="AKF545" s="113"/>
      <c r="AKG545" s="113"/>
      <c r="AKH545" s="113"/>
      <c r="AKI545" s="113"/>
      <c r="AKJ545" s="113"/>
      <c r="AKK545" s="113"/>
      <c r="AKL545" s="113"/>
      <c r="AKM545" s="113"/>
      <c r="AKN545" s="113"/>
      <c r="AKO545" s="113"/>
      <c r="AKP545" s="113"/>
      <c r="AKQ545" s="113"/>
      <c r="AKR545" s="113"/>
      <c r="AKS545" s="113"/>
      <c r="AKT545" s="113"/>
      <c r="AKU545" s="113"/>
      <c r="AKV545" s="113"/>
      <c r="AKW545" s="113"/>
      <c r="AKX545" s="113"/>
      <c r="AKY545" s="113"/>
      <c r="AKZ545" s="113"/>
      <c r="ALA545" s="113"/>
      <c r="ALB545" s="113"/>
      <c r="ALC545" s="113"/>
      <c r="ALD545" s="113"/>
      <c r="ALE545" s="113"/>
      <c r="ALF545" s="113"/>
      <c r="ALG545" s="113"/>
      <c r="ALH545" s="113"/>
      <c r="ALI545" s="113"/>
      <c r="ALJ545" s="113"/>
      <c r="ALK545" s="113"/>
      <c r="ALL545" s="113"/>
      <c r="ALM545" s="113"/>
      <c r="ALN545" s="113"/>
      <c r="AML545" s="113"/>
    </row>
    <row r="546" customFormat="false" ht="32.8" hidden="false" customHeight="false" outlineLevel="0" collapsed="false">
      <c r="A546" s="109"/>
      <c r="B546" s="86"/>
      <c r="C546" s="30" t="s">
        <v>117</v>
      </c>
      <c r="D546" s="30" t="n">
        <v>926</v>
      </c>
      <c r="E546" s="138" t="s">
        <v>16</v>
      </c>
      <c r="F546" s="138" t="s">
        <v>32</v>
      </c>
      <c r="G546" s="79" t="n">
        <v>5030010030</v>
      </c>
      <c r="H546" s="80"/>
      <c r="I546" s="141" t="n">
        <f aca="false">SUM(J546:P546)</f>
        <v>911900</v>
      </c>
      <c r="J546" s="141" t="n">
        <f aca="false">J547</f>
        <v>1659700</v>
      </c>
      <c r="K546" s="74" t="n">
        <f aca="false">K547</f>
        <v>-747800</v>
      </c>
      <c r="L546" s="74" t="n">
        <f aca="false">L547</f>
        <v>0</v>
      </c>
      <c r="M546" s="74" t="n">
        <f aca="false">M547</f>
        <v>0</v>
      </c>
      <c r="N546" s="74" t="n">
        <f aca="false">N547</f>
        <v>0</v>
      </c>
      <c r="O546" s="141" t="n">
        <f aca="false">O547</f>
        <v>0</v>
      </c>
      <c r="P546" s="142" t="n">
        <f aca="false">P547</f>
        <v>0</v>
      </c>
      <c r="Q546" s="113"/>
      <c r="R546" s="113"/>
      <c r="S546" s="113"/>
      <c r="T546" s="113"/>
      <c r="U546" s="113"/>
      <c r="V546" s="113"/>
      <c r="W546" s="113"/>
      <c r="X546" s="113"/>
      <c r="Y546" s="113"/>
      <c r="Z546" s="113"/>
      <c r="AA546" s="113"/>
      <c r="AB546" s="113"/>
      <c r="AC546" s="113"/>
      <c r="AD546" s="113"/>
      <c r="AE546" s="113"/>
      <c r="AF546" s="113"/>
      <c r="AG546" s="113"/>
      <c r="AH546" s="113"/>
      <c r="AI546" s="113"/>
      <c r="AJ546" s="113"/>
      <c r="AK546" s="113"/>
      <c r="AL546" s="113"/>
      <c r="AM546" s="113"/>
      <c r="AN546" s="113"/>
      <c r="AO546" s="113"/>
      <c r="AP546" s="113"/>
      <c r="AQ546" s="113"/>
      <c r="AR546" s="113"/>
      <c r="AS546" s="113"/>
      <c r="AT546" s="113"/>
      <c r="AU546" s="113"/>
      <c r="AV546" s="113"/>
      <c r="AW546" s="113"/>
      <c r="AX546" s="113"/>
      <c r="AY546" s="113"/>
      <c r="AZ546" s="113"/>
      <c r="BA546" s="113"/>
      <c r="BB546" s="113"/>
      <c r="BC546" s="113"/>
      <c r="BD546" s="113"/>
      <c r="BE546" s="113"/>
      <c r="BF546" s="113"/>
      <c r="BG546" s="113"/>
      <c r="BH546" s="113"/>
      <c r="BI546" s="113"/>
      <c r="BJ546" s="113"/>
      <c r="BK546" s="113"/>
      <c r="BL546" s="113"/>
      <c r="BM546" s="113"/>
      <c r="BN546" s="113"/>
      <c r="BO546" s="113"/>
      <c r="BP546" s="113"/>
      <c r="BQ546" s="113"/>
      <c r="BR546" s="113"/>
      <c r="BS546" s="113"/>
      <c r="BT546" s="113"/>
      <c r="BU546" s="113"/>
      <c r="BV546" s="113"/>
      <c r="BW546" s="113"/>
      <c r="BX546" s="113"/>
      <c r="BY546" s="113"/>
      <c r="BZ546" s="113"/>
      <c r="CA546" s="113"/>
      <c r="CB546" s="113"/>
      <c r="CC546" s="113"/>
      <c r="CD546" s="113"/>
      <c r="CE546" s="113"/>
      <c r="CF546" s="113"/>
      <c r="CG546" s="113"/>
      <c r="CH546" s="113"/>
      <c r="CI546" s="113"/>
      <c r="CJ546" s="113"/>
      <c r="CK546" s="113"/>
      <c r="CL546" s="113"/>
      <c r="CM546" s="113"/>
      <c r="CN546" s="113"/>
      <c r="CO546" s="113"/>
      <c r="CP546" s="113"/>
      <c r="CQ546" s="113"/>
      <c r="CR546" s="113"/>
      <c r="CS546" s="113"/>
      <c r="CT546" s="113"/>
      <c r="CU546" s="113"/>
      <c r="CV546" s="113"/>
      <c r="CW546" s="113"/>
      <c r="CX546" s="113"/>
      <c r="CY546" s="113"/>
      <c r="CZ546" s="113"/>
      <c r="DA546" s="113"/>
      <c r="DB546" s="113"/>
      <c r="DC546" s="113"/>
      <c r="DD546" s="113"/>
      <c r="DE546" s="113"/>
      <c r="DF546" s="113"/>
      <c r="DG546" s="113"/>
      <c r="DH546" s="113"/>
      <c r="DI546" s="113"/>
      <c r="DJ546" s="113"/>
      <c r="DK546" s="113"/>
      <c r="DL546" s="113"/>
      <c r="DM546" s="113"/>
      <c r="DN546" s="113"/>
      <c r="DO546" s="113"/>
      <c r="DP546" s="113"/>
      <c r="DQ546" s="113"/>
      <c r="DR546" s="113"/>
      <c r="DS546" s="113"/>
      <c r="DT546" s="113"/>
      <c r="DU546" s="113"/>
      <c r="DV546" s="113"/>
      <c r="DW546" s="113"/>
      <c r="DX546" s="113"/>
      <c r="DY546" s="113"/>
      <c r="DZ546" s="113"/>
      <c r="EA546" s="113"/>
      <c r="EB546" s="113"/>
      <c r="EC546" s="113"/>
      <c r="ED546" s="113"/>
      <c r="EE546" s="113"/>
      <c r="EF546" s="113"/>
      <c r="EG546" s="113"/>
      <c r="EH546" s="113"/>
      <c r="EI546" s="113"/>
      <c r="EJ546" s="113"/>
      <c r="EK546" s="113"/>
      <c r="EL546" s="113"/>
      <c r="EM546" s="113"/>
      <c r="EN546" s="113"/>
      <c r="EO546" s="113"/>
      <c r="EP546" s="113"/>
      <c r="EQ546" s="113"/>
      <c r="ER546" s="113"/>
      <c r="ES546" s="113"/>
      <c r="ET546" s="113"/>
      <c r="EU546" s="113"/>
      <c r="EV546" s="113"/>
      <c r="EW546" s="113"/>
      <c r="EX546" s="113"/>
      <c r="EY546" s="113"/>
      <c r="EZ546" s="113"/>
      <c r="FA546" s="113"/>
      <c r="FB546" s="113"/>
      <c r="FC546" s="113"/>
      <c r="FD546" s="113"/>
      <c r="FE546" s="113"/>
      <c r="FF546" s="113"/>
      <c r="FG546" s="113"/>
      <c r="FH546" s="113"/>
      <c r="FI546" s="113"/>
      <c r="FJ546" s="113"/>
      <c r="FK546" s="113"/>
      <c r="FL546" s="113"/>
      <c r="FM546" s="113"/>
      <c r="FN546" s="113"/>
      <c r="FO546" s="113"/>
      <c r="FP546" s="113"/>
      <c r="FQ546" s="113"/>
      <c r="FR546" s="113"/>
      <c r="FS546" s="113"/>
      <c r="FT546" s="113"/>
      <c r="FU546" s="113"/>
      <c r="FV546" s="113"/>
      <c r="FW546" s="113"/>
      <c r="FX546" s="113"/>
      <c r="FY546" s="113"/>
      <c r="FZ546" s="113"/>
      <c r="GA546" s="113"/>
      <c r="GB546" s="113"/>
      <c r="GC546" s="113"/>
      <c r="GD546" s="113"/>
      <c r="GE546" s="113"/>
      <c r="GF546" s="113"/>
      <c r="GG546" s="113"/>
      <c r="GH546" s="113"/>
      <c r="GI546" s="113"/>
      <c r="GJ546" s="113"/>
      <c r="GK546" s="113"/>
      <c r="GL546" s="113"/>
      <c r="GM546" s="113"/>
      <c r="GN546" s="113"/>
      <c r="GO546" s="113"/>
      <c r="GP546" s="113"/>
      <c r="GQ546" s="113"/>
      <c r="GR546" s="113"/>
      <c r="GS546" s="113"/>
      <c r="GT546" s="113"/>
      <c r="GU546" s="113"/>
      <c r="GV546" s="113"/>
      <c r="GW546" s="113"/>
      <c r="GX546" s="113"/>
      <c r="GY546" s="113"/>
      <c r="GZ546" s="113"/>
      <c r="HA546" s="113"/>
      <c r="HB546" s="113"/>
      <c r="HC546" s="113"/>
      <c r="HD546" s="113"/>
      <c r="HE546" s="113"/>
      <c r="HF546" s="113"/>
      <c r="HG546" s="113"/>
      <c r="HH546" s="113"/>
      <c r="HI546" s="113"/>
      <c r="HJ546" s="113"/>
      <c r="HK546" s="113"/>
      <c r="HL546" s="113"/>
      <c r="HM546" s="113"/>
      <c r="HN546" s="113"/>
      <c r="HO546" s="113"/>
      <c r="HP546" s="113"/>
      <c r="HQ546" s="113"/>
      <c r="HR546" s="113"/>
      <c r="HS546" s="113"/>
      <c r="HT546" s="113"/>
      <c r="HU546" s="113"/>
      <c r="HV546" s="113"/>
      <c r="HW546" s="113"/>
      <c r="HX546" s="113"/>
      <c r="HY546" s="113"/>
      <c r="HZ546" s="113"/>
      <c r="IA546" s="113"/>
      <c r="IB546" s="113"/>
      <c r="IC546" s="113"/>
      <c r="ID546" s="113"/>
      <c r="IE546" s="113"/>
      <c r="IF546" s="113"/>
      <c r="IG546" s="113"/>
      <c r="IH546" s="113"/>
      <c r="II546" s="113"/>
      <c r="IJ546" s="113"/>
      <c r="IK546" s="113"/>
      <c r="IL546" s="113"/>
      <c r="IM546" s="113"/>
      <c r="IN546" s="113"/>
      <c r="IO546" s="113"/>
      <c r="IP546" s="113"/>
      <c r="IQ546" s="113"/>
      <c r="IR546" s="113"/>
      <c r="IS546" s="113"/>
      <c r="IT546" s="113"/>
      <c r="IU546" s="113"/>
      <c r="IV546" s="113"/>
      <c r="IW546" s="113"/>
      <c r="IX546" s="113"/>
      <c r="IY546" s="113"/>
      <c r="IZ546" s="113"/>
      <c r="JA546" s="113"/>
      <c r="JB546" s="113"/>
      <c r="JC546" s="113"/>
      <c r="JD546" s="113"/>
      <c r="JE546" s="113"/>
      <c r="JF546" s="113"/>
      <c r="JG546" s="113"/>
      <c r="JH546" s="113"/>
      <c r="JI546" s="113"/>
      <c r="JJ546" s="113"/>
      <c r="JK546" s="113"/>
      <c r="JL546" s="113"/>
      <c r="JM546" s="113"/>
      <c r="JN546" s="113"/>
      <c r="JO546" s="113"/>
      <c r="JP546" s="113"/>
      <c r="JQ546" s="113"/>
      <c r="JR546" s="113"/>
      <c r="JS546" s="113"/>
      <c r="JT546" s="113"/>
      <c r="JU546" s="113"/>
      <c r="JV546" s="113"/>
      <c r="JW546" s="113"/>
      <c r="JX546" s="113"/>
      <c r="JY546" s="113"/>
      <c r="JZ546" s="113"/>
      <c r="KA546" s="113"/>
      <c r="KB546" s="113"/>
      <c r="KC546" s="113"/>
      <c r="KD546" s="113"/>
      <c r="KE546" s="113"/>
      <c r="KF546" s="113"/>
      <c r="KG546" s="113"/>
      <c r="KH546" s="113"/>
      <c r="KI546" s="113"/>
      <c r="KJ546" s="113"/>
      <c r="KK546" s="113"/>
      <c r="KL546" s="113"/>
      <c r="KM546" s="113"/>
      <c r="KN546" s="113"/>
      <c r="KO546" s="113"/>
      <c r="KP546" s="113"/>
      <c r="KQ546" s="113"/>
      <c r="KR546" s="113"/>
      <c r="KS546" s="113"/>
      <c r="KT546" s="113"/>
      <c r="KU546" s="113"/>
      <c r="KV546" s="113"/>
      <c r="KW546" s="113"/>
      <c r="KX546" s="113"/>
      <c r="KY546" s="113"/>
      <c r="KZ546" s="113"/>
      <c r="LA546" s="113"/>
      <c r="LB546" s="113"/>
      <c r="LC546" s="113"/>
      <c r="LD546" s="113"/>
      <c r="LE546" s="113"/>
      <c r="LF546" s="113"/>
      <c r="LG546" s="113"/>
      <c r="LH546" s="113"/>
      <c r="LI546" s="113"/>
      <c r="LJ546" s="113"/>
      <c r="LK546" s="113"/>
      <c r="LL546" s="113"/>
      <c r="LM546" s="113"/>
      <c r="LN546" s="113"/>
      <c r="LO546" s="113"/>
      <c r="LP546" s="113"/>
      <c r="LQ546" s="113"/>
      <c r="LR546" s="113"/>
      <c r="LS546" s="113"/>
      <c r="LT546" s="113"/>
      <c r="LU546" s="113"/>
      <c r="LV546" s="113"/>
      <c r="LW546" s="113"/>
      <c r="LX546" s="113"/>
      <c r="LY546" s="113"/>
      <c r="LZ546" s="113"/>
      <c r="MA546" s="113"/>
      <c r="MB546" s="113"/>
      <c r="MC546" s="113"/>
      <c r="MD546" s="113"/>
      <c r="ME546" s="113"/>
      <c r="MF546" s="113"/>
      <c r="MG546" s="113"/>
      <c r="MH546" s="113"/>
      <c r="MI546" s="113"/>
      <c r="MJ546" s="113"/>
      <c r="MK546" s="113"/>
      <c r="ML546" s="113"/>
      <c r="MM546" s="113"/>
      <c r="MN546" s="113"/>
      <c r="MO546" s="113"/>
      <c r="MP546" s="113"/>
      <c r="MQ546" s="113"/>
      <c r="MR546" s="113"/>
      <c r="MS546" s="113"/>
      <c r="MT546" s="113"/>
      <c r="MU546" s="113"/>
      <c r="MV546" s="113"/>
      <c r="MW546" s="113"/>
      <c r="MX546" s="113"/>
      <c r="MY546" s="113"/>
      <c r="MZ546" s="113"/>
      <c r="NA546" s="113"/>
      <c r="NB546" s="113"/>
      <c r="NC546" s="113"/>
      <c r="ND546" s="113"/>
      <c r="NE546" s="113"/>
      <c r="NF546" s="113"/>
      <c r="NG546" s="113"/>
      <c r="NH546" s="113"/>
      <c r="NI546" s="113"/>
      <c r="NJ546" s="113"/>
      <c r="NK546" s="113"/>
      <c r="NL546" s="113"/>
      <c r="NM546" s="113"/>
      <c r="NN546" s="113"/>
      <c r="NO546" s="113"/>
      <c r="NP546" s="113"/>
      <c r="NQ546" s="113"/>
      <c r="NR546" s="113"/>
      <c r="NS546" s="113"/>
      <c r="NT546" s="113"/>
      <c r="NU546" s="113"/>
      <c r="NV546" s="113"/>
      <c r="NW546" s="113"/>
      <c r="NX546" s="113"/>
      <c r="NY546" s="113"/>
      <c r="NZ546" s="113"/>
      <c r="OA546" s="113"/>
      <c r="OB546" s="113"/>
      <c r="OC546" s="113"/>
      <c r="OD546" s="113"/>
      <c r="OE546" s="113"/>
      <c r="OF546" s="113"/>
      <c r="OG546" s="113"/>
      <c r="OH546" s="113"/>
      <c r="OI546" s="113"/>
      <c r="OJ546" s="113"/>
      <c r="OK546" s="113"/>
      <c r="OL546" s="113"/>
      <c r="OM546" s="113"/>
      <c r="ON546" s="113"/>
      <c r="OO546" s="113"/>
      <c r="OP546" s="113"/>
      <c r="OQ546" s="113"/>
      <c r="OR546" s="113"/>
      <c r="OS546" s="113"/>
      <c r="OT546" s="113"/>
      <c r="OU546" s="113"/>
      <c r="OV546" s="113"/>
      <c r="OW546" s="113"/>
      <c r="OX546" s="113"/>
      <c r="OY546" s="113"/>
      <c r="OZ546" s="113"/>
      <c r="PA546" s="113"/>
      <c r="PB546" s="113"/>
      <c r="PC546" s="113"/>
      <c r="PD546" s="113"/>
      <c r="PE546" s="113"/>
      <c r="PF546" s="113"/>
      <c r="PG546" s="113"/>
      <c r="PH546" s="113"/>
      <c r="PI546" s="113"/>
      <c r="PJ546" s="113"/>
      <c r="PK546" s="113"/>
      <c r="PL546" s="113"/>
      <c r="PM546" s="113"/>
      <c r="PN546" s="113"/>
      <c r="PO546" s="113"/>
      <c r="PP546" s="113"/>
      <c r="PQ546" s="113"/>
      <c r="PR546" s="113"/>
      <c r="PS546" s="113"/>
      <c r="PT546" s="113"/>
      <c r="PU546" s="113"/>
      <c r="PV546" s="113"/>
      <c r="PW546" s="113"/>
      <c r="PX546" s="113"/>
      <c r="PY546" s="113"/>
      <c r="PZ546" s="113"/>
      <c r="QA546" s="113"/>
      <c r="QB546" s="113"/>
      <c r="QC546" s="113"/>
      <c r="QD546" s="113"/>
      <c r="QE546" s="113"/>
      <c r="QF546" s="113"/>
      <c r="QG546" s="113"/>
      <c r="QH546" s="113"/>
      <c r="QI546" s="113"/>
      <c r="QJ546" s="113"/>
      <c r="QK546" s="113"/>
      <c r="QL546" s="113"/>
      <c r="QM546" s="113"/>
      <c r="QN546" s="113"/>
      <c r="QO546" s="113"/>
      <c r="QP546" s="113"/>
      <c r="QQ546" s="113"/>
      <c r="QR546" s="113"/>
      <c r="QS546" s="113"/>
      <c r="QT546" s="113"/>
      <c r="QU546" s="113"/>
      <c r="QV546" s="113"/>
      <c r="QW546" s="113"/>
      <c r="QX546" s="113"/>
      <c r="QY546" s="113"/>
      <c r="QZ546" s="113"/>
      <c r="RA546" s="113"/>
      <c r="RB546" s="113"/>
      <c r="RC546" s="113"/>
      <c r="RD546" s="113"/>
      <c r="RE546" s="113"/>
      <c r="RF546" s="113"/>
      <c r="RG546" s="113"/>
      <c r="RH546" s="113"/>
      <c r="RI546" s="113"/>
      <c r="RJ546" s="113"/>
      <c r="RK546" s="113"/>
      <c r="RL546" s="113"/>
      <c r="RM546" s="113"/>
      <c r="RN546" s="113"/>
      <c r="RO546" s="113"/>
      <c r="RP546" s="113"/>
      <c r="RQ546" s="113"/>
      <c r="RR546" s="113"/>
      <c r="RS546" s="113"/>
      <c r="RT546" s="113"/>
      <c r="RU546" s="113"/>
      <c r="RV546" s="113"/>
      <c r="RW546" s="113"/>
      <c r="RX546" s="113"/>
      <c r="RY546" s="113"/>
      <c r="RZ546" s="113"/>
      <c r="SA546" s="113"/>
      <c r="SB546" s="113"/>
      <c r="SC546" s="113"/>
      <c r="SD546" s="113"/>
      <c r="SE546" s="113"/>
      <c r="SF546" s="113"/>
      <c r="SG546" s="113"/>
      <c r="SH546" s="113"/>
      <c r="SI546" s="113"/>
      <c r="SJ546" s="113"/>
      <c r="SK546" s="113"/>
      <c r="SL546" s="113"/>
      <c r="SM546" s="113"/>
      <c r="SN546" s="113"/>
      <c r="SO546" s="113"/>
      <c r="SP546" s="113"/>
      <c r="SQ546" s="113"/>
      <c r="SR546" s="113"/>
      <c r="SS546" s="113"/>
      <c r="ST546" s="113"/>
      <c r="SU546" s="113"/>
      <c r="SV546" s="113"/>
      <c r="SW546" s="113"/>
      <c r="SX546" s="113"/>
      <c r="SY546" s="113"/>
      <c r="SZ546" s="113"/>
      <c r="TA546" s="113"/>
      <c r="TB546" s="113"/>
      <c r="TC546" s="113"/>
      <c r="TD546" s="113"/>
      <c r="TE546" s="113"/>
      <c r="TF546" s="113"/>
      <c r="TG546" s="113"/>
      <c r="TH546" s="113"/>
      <c r="TI546" s="113"/>
      <c r="TJ546" s="113"/>
      <c r="TK546" s="113"/>
      <c r="TL546" s="113"/>
      <c r="TM546" s="113"/>
      <c r="TN546" s="113"/>
      <c r="TO546" s="113"/>
      <c r="TP546" s="113"/>
      <c r="TQ546" s="113"/>
      <c r="TR546" s="113"/>
      <c r="TS546" s="113"/>
      <c r="TT546" s="113"/>
      <c r="TU546" s="113"/>
      <c r="TV546" s="113"/>
      <c r="TW546" s="113"/>
      <c r="TX546" s="113"/>
      <c r="TY546" s="113"/>
      <c r="TZ546" s="113"/>
      <c r="UA546" s="113"/>
      <c r="UB546" s="113"/>
      <c r="UC546" s="113"/>
      <c r="UD546" s="113"/>
      <c r="UE546" s="113"/>
      <c r="UF546" s="113"/>
      <c r="UG546" s="113"/>
      <c r="UH546" s="113"/>
      <c r="UI546" s="113"/>
      <c r="UJ546" s="113"/>
      <c r="UK546" s="113"/>
      <c r="UL546" s="113"/>
      <c r="UM546" s="113"/>
      <c r="UN546" s="113"/>
      <c r="UO546" s="113"/>
      <c r="UP546" s="113"/>
      <c r="UQ546" s="113"/>
      <c r="UR546" s="113"/>
      <c r="US546" s="113"/>
      <c r="UT546" s="113"/>
      <c r="UU546" s="113"/>
      <c r="UV546" s="113"/>
      <c r="UW546" s="113"/>
      <c r="UX546" s="113"/>
      <c r="UY546" s="113"/>
      <c r="UZ546" s="113"/>
      <c r="VA546" s="113"/>
      <c r="VB546" s="113"/>
      <c r="VC546" s="113"/>
      <c r="VD546" s="113"/>
      <c r="VE546" s="113"/>
      <c r="VF546" s="113"/>
      <c r="VG546" s="113"/>
      <c r="VH546" s="113"/>
      <c r="VI546" s="113"/>
      <c r="VJ546" s="113"/>
      <c r="VK546" s="113"/>
      <c r="VL546" s="113"/>
      <c r="VM546" s="113"/>
      <c r="VN546" s="113"/>
      <c r="VO546" s="113"/>
      <c r="VP546" s="113"/>
      <c r="VQ546" s="113"/>
      <c r="VR546" s="113"/>
      <c r="VS546" s="113"/>
      <c r="VT546" s="113"/>
      <c r="VU546" s="113"/>
      <c r="VV546" s="113"/>
      <c r="VW546" s="113"/>
      <c r="VX546" s="113"/>
      <c r="VY546" s="113"/>
      <c r="VZ546" s="113"/>
      <c r="WA546" s="113"/>
      <c r="WB546" s="113"/>
      <c r="WC546" s="113"/>
      <c r="WD546" s="113"/>
      <c r="WE546" s="113"/>
      <c r="WF546" s="113"/>
      <c r="WG546" s="113"/>
      <c r="WH546" s="113"/>
      <c r="WI546" s="113"/>
      <c r="WJ546" s="113"/>
      <c r="WK546" s="113"/>
      <c r="WL546" s="113"/>
      <c r="WM546" s="113"/>
      <c r="WN546" s="113"/>
      <c r="WO546" s="113"/>
      <c r="WP546" s="113"/>
      <c r="WQ546" s="113"/>
      <c r="WR546" s="113"/>
      <c r="WS546" s="113"/>
      <c r="WT546" s="113"/>
      <c r="WU546" s="113"/>
      <c r="WV546" s="113"/>
      <c r="WW546" s="113"/>
      <c r="WX546" s="113"/>
      <c r="WY546" s="113"/>
      <c r="WZ546" s="113"/>
      <c r="XA546" s="113"/>
      <c r="XB546" s="113"/>
      <c r="XC546" s="113"/>
      <c r="XD546" s="113"/>
      <c r="XE546" s="113"/>
      <c r="XF546" s="113"/>
      <c r="XG546" s="113"/>
      <c r="XH546" s="113"/>
      <c r="XI546" s="113"/>
      <c r="XJ546" s="113"/>
      <c r="XK546" s="113"/>
      <c r="XL546" s="113"/>
      <c r="XM546" s="113"/>
      <c r="XN546" s="113"/>
      <c r="XO546" s="113"/>
      <c r="XP546" s="113"/>
      <c r="XQ546" s="113"/>
      <c r="XR546" s="113"/>
      <c r="XS546" s="113"/>
      <c r="XT546" s="113"/>
      <c r="XU546" s="113"/>
      <c r="XV546" s="113"/>
      <c r="XW546" s="113"/>
      <c r="XX546" s="113"/>
      <c r="XY546" s="113"/>
      <c r="XZ546" s="113"/>
      <c r="YA546" s="113"/>
      <c r="YB546" s="113"/>
      <c r="YC546" s="113"/>
      <c r="YD546" s="113"/>
      <c r="YE546" s="113"/>
      <c r="YF546" s="113"/>
      <c r="YG546" s="113"/>
      <c r="YH546" s="113"/>
      <c r="YI546" s="113"/>
      <c r="YJ546" s="113"/>
      <c r="YK546" s="113"/>
      <c r="YL546" s="113"/>
      <c r="YM546" s="113"/>
      <c r="YN546" s="113"/>
      <c r="YO546" s="113"/>
      <c r="YP546" s="113"/>
      <c r="YQ546" s="113"/>
      <c r="YR546" s="113"/>
      <c r="YS546" s="113"/>
      <c r="YT546" s="113"/>
      <c r="YU546" s="113"/>
      <c r="YV546" s="113"/>
      <c r="YW546" s="113"/>
      <c r="YX546" s="113"/>
      <c r="YY546" s="113"/>
      <c r="YZ546" s="113"/>
      <c r="ZA546" s="113"/>
      <c r="ZB546" s="113"/>
      <c r="ZC546" s="113"/>
      <c r="ZD546" s="113"/>
      <c r="ZE546" s="113"/>
      <c r="ZF546" s="113"/>
      <c r="ZG546" s="113"/>
      <c r="ZH546" s="113"/>
      <c r="ZI546" s="113"/>
      <c r="ZJ546" s="113"/>
      <c r="ZK546" s="113"/>
      <c r="ZL546" s="113"/>
      <c r="ZM546" s="113"/>
      <c r="ZN546" s="113"/>
      <c r="ZO546" s="113"/>
      <c r="ZP546" s="113"/>
      <c r="ZQ546" s="113"/>
      <c r="ZR546" s="113"/>
      <c r="ZS546" s="113"/>
      <c r="ZT546" s="113"/>
      <c r="ZU546" s="113"/>
      <c r="ZV546" s="113"/>
      <c r="ZW546" s="113"/>
      <c r="ZX546" s="113"/>
      <c r="ZY546" s="113"/>
      <c r="ZZ546" s="113"/>
      <c r="AAA546" s="113"/>
      <c r="AAB546" s="113"/>
      <c r="AAC546" s="113"/>
      <c r="AAD546" s="113"/>
      <c r="AAE546" s="113"/>
      <c r="AAF546" s="113"/>
      <c r="AAG546" s="113"/>
      <c r="AAH546" s="113"/>
      <c r="AAI546" s="113"/>
      <c r="AAJ546" s="113"/>
      <c r="AAK546" s="113"/>
      <c r="AAL546" s="113"/>
      <c r="AAM546" s="113"/>
      <c r="AAN546" s="113"/>
      <c r="AAO546" s="113"/>
      <c r="AAP546" s="113"/>
      <c r="AAQ546" s="113"/>
      <c r="AAR546" s="113"/>
      <c r="AAS546" s="113"/>
      <c r="AAT546" s="113"/>
      <c r="AAU546" s="113"/>
      <c r="AAV546" s="113"/>
      <c r="AAW546" s="113"/>
      <c r="AAX546" s="113"/>
      <c r="AAY546" s="113"/>
      <c r="AAZ546" s="113"/>
      <c r="ABA546" s="113"/>
      <c r="ABB546" s="113"/>
      <c r="ABC546" s="113"/>
      <c r="ABD546" s="113"/>
      <c r="ABE546" s="113"/>
      <c r="ABF546" s="113"/>
      <c r="ABG546" s="113"/>
      <c r="ABH546" s="113"/>
      <c r="ABI546" s="113"/>
      <c r="ABJ546" s="113"/>
      <c r="ABK546" s="113"/>
      <c r="ABL546" s="113"/>
      <c r="ABM546" s="113"/>
      <c r="ABN546" s="113"/>
      <c r="ABO546" s="113"/>
      <c r="ABP546" s="113"/>
      <c r="ABQ546" s="113"/>
      <c r="ABR546" s="113"/>
      <c r="ABS546" s="113"/>
      <c r="ABT546" s="113"/>
      <c r="ABU546" s="113"/>
      <c r="ABV546" s="113"/>
      <c r="ABW546" s="113"/>
      <c r="ABX546" s="113"/>
      <c r="ABY546" s="113"/>
      <c r="ABZ546" s="113"/>
      <c r="ACA546" s="113"/>
      <c r="ACB546" s="113"/>
      <c r="ACC546" s="113"/>
      <c r="ACD546" s="113"/>
      <c r="ACE546" s="113"/>
      <c r="ACF546" s="113"/>
      <c r="ACG546" s="113"/>
      <c r="ACH546" s="113"/>
      <c r="ACI546" s="113"/>
      <c r="ACJ546" s="113"/>
      <c r="ACK546" s="113"/>
      <c r="ACL546" s="113"/>
      <c r="ACM546" s="113"/>
      <c r="ACN546" s="113"/>
      <c r="ACO546" s="113"/>
      <c r="ACP546" s="113"/>
      <c r="ACQ546" s="113"/>
      <c r="ACR546" s="113"/>
      <c r="ACS546" s="113"/>
      <c r="ACT546" s="113"/>
      <c r="ACU546" s="113"/>
      <c r="ACV546" s="113"/>
      <c r="ACW546" s="113"/>
      <c r="ACX546" s="113"/>
      <c r="ACY546" s="113"/>
      <c r="ACZ546" s="113"/>
      <c r="ADA546" s="113"/>
      <c r="ADB546" s="113"/>
      <c r="ADC546" s="113"/>
      <c r="ADD546" s="113"/>
      <c r="ADE546" s="113"/>
      <c r="ADF546" s="113"/>
      <c r="ADG546" s="113"/>
      <c r="ADH546" s="113"/>
      <c r="ADI546" s="113"/>
      <c r="ADJ546" s="113"/>
      <c r="ADK546" s="113"/>
      <c r="ADL546" s="113"/>
      <c r="ADM546" s="113"/>
      <c r="ADN546" s="113"/>
      <c r="ADO546" s="113"/>
      <c r="ADP546" s="113"/>
      <c r="ADQ546" s="113"/>
      <c r="ADR546" s="113"/>
      <c r="ADS546" s="113"/>
      <c r="ADT546" s="113"/>
      <c r="ADU546" s="113"/>
      <c r="ADV546" s="113"/>
      <c r="ADW546" s="113"/>
      <c r="ADX546" s="113"/>
      <c r="ADY546" s="113"/>
      <c r="ADZ546" s="113"/>
      <c r="AEA546" s="113"/>
      <c r="AEB546" s="113"/>
      <c r="AEC546" s="113"/>
      <c r="AED546" s="113"/>
      <c r="AEE546" s="113"/>
      <c r="AEF546" s="113"/>
      <c r="AEG546" s="113"/>
      <c r="AEH546" s="113"/>
      <c r="AEI546" s="113"/>
      <c r="AEJ546" s="113"/>
      <c r="AEK546" s="113"/>
      <c r="AEL546" s="113"/>
      <c r="AEM546" s="113"/>
      <c r="AEN546" s="113"/>
      <c r="AEO546" s="113"/>
      <c r="AEP546" s="113"/>
      <c r="AEQ546" s="113"/>
      <c r="AER546" s="113"/>
      <c r="AES546" s="113"/>
      <c r="AET546" s="113"/>
      <c r="AEU546" s="113"/>
      <c r="AEV546" s="113"/>
      <c r="AEW546" s="113"/>
      <c r="AEX546" s="113"/>
      <c r="AEY546" s="113"/>
      <c r="AEZ546" s="113"/>
      <c r="AFA546" s="113"/>
      <c r="AFB546" s="113"/>
      <c r="AFC546" s="113"/>
      <c r="AFD546" s="113"/>
      <c r="AFE546" s="113"/>
      <c r="AFF546" s="113"/>
      <c r="AFG546" s="113"/>
      <c r="AFH546" s="113"/>
      <c r="AFI546" s="113"/>
      <c r="AFJ546" s="113"/>
      <c r="AFK546" s="113"/>
      <c r="AFL546" s="113"/>
      <c r="AFM546" s="113"/>
      <c r="AFN546" s="113"/>
      <c r="AFO546" s="113"/>
      <c r="AFP546" s="113"/>
      <c r="AFQ546" s="113"/>
      <c r="AFR546" s="113"/>
      <c r="AFS546" s="113"/>
      <c r="AFT546" s="113"/>
      <c r="AFU546" s="113"/>
      <c r="AFV546" s="113"/>
      <c r="AFW546" s="113"/>
      <c r="AFX546" s="113"/>
      <c r="AFY546" s="113"/>
      <c r="AFZ546" s="113"/>
      <c r="AGA546" s="113"/>
      <c r="AGB546" s="113"/>
      <c r="AGC546" s="113"/>
      <c r="AGD546" s="113"/>
      <c r="AGE546" s="113"/>
      <c r="AGF546" s="113"/>
      <c r="AGG546" s="113"/>
      <c r="AGH546" s="113"/>
      <c r="AGI546" s="113"/>
      <c r="AGJ546" s="113"/>
      <c r="AGK546" s="113"/>
      <c r="AGL546" s="113"/>
      <c r="AGM546" s="113"/>
      <c r="AGN546" s="113"/>
      <c r="AGO546" s="113"/>
      <c r="AGP546" s="113"/>
      <c r="AGQ546" s="113"/>
      <c r="AGR546" s="113"/>
      <c r="AGS546" s="113"/>
      <c r="AGT546" s="113"/>
      <c r="AGU546" s="113"/>
      <c r="AGV546" s="113"/>
      <c r="AGW546" s="113"/>
      <c r="AGX546" s="113"/>
      <c r="AGY546" s="113"/>
      <c r="AGZ546" s="113"/>
      <c r="AHA546" s="113"/>
      <c r="AHB546" s="113"/>
      <c r="AHC546" s="113"/>
      <c r="AHD546" s="113"/>
      <c r="AHE546" s="113"/>
      <c r="AHF546" s="113"/>
      <c r="AHG546" s="113"/>
      <c r="AHH546" s="113"/>
      <c r="AHI546" s="113"/>
      <c r="AHJ546" s="113"/>
      <c r="AHK546" s="113"/>
      <c r="AHL546" s="113"/>
      <c r="AHM546" s="113"/>
      <c r="AHN546" s="113"/>
      <c r="AHO546" s="113"/>
      <c r="AHP546" s="113"/>
      <c r="AHQ546" s="113"/>
      <c r="AHR546" s="113"/>
      <c r="AHS546" s="113"/>
      <c r="AHT546" s="113"/>
      <c r="AHU546" s="113"/>
      <c r="AHV546" s="113"/>
      <c r="AHW546" s="113"/>
      <c r="AHX546" s="113"/>
      <c r="AHY546" s="113"/>
      <c r="AHZ546" s="113"/>
      <c r="AIA546" s="113"/>
      <c r="AIB546" s="113"/>
      <c r="AIC546" s="113"/>
      <c r="AID546" s="113"/>
      <c r="AIE546" s="113"/>
      <c r="AIF546" s="113"/>
      <c r="AIG546" s="113"/>
      <c r="AIH546" s="113"/>
      <c r="AII546" s="113"/>
      <c r="AIJ546" s="113"/>
      <c r="AIK546" s="113"/>
      <c r="AIL546" s="113"/>
      <c r="AIM546" s="113"/>
      <c r="AIN546" s="113"/>
      <c r="AIO546" s="113"/>
      <c r="AIP546" s="113"/>
      <c r="AIQ546" s="113"/>
      <c r="AIR546" s="113"/>
      <c r="AIS546" s="113"/>
      <c r="AIT546" s="113"/>
      <c r="AIU546" s="113"/>
      <c r="AIV546" s="113"/>
      <c r="AIW546" s="113"/>
      <c r="AIX546" s="113"/>
      <c r="AIY546" s="113"/>
      <c r="AIZ546" s="113"/>
      <c r="AJA546" s="113"/>
      <c r="AJB546" s="113"/>
      <c r="AJC546" s="113"/>
      <c r="AJD546" s="113"/>
      <c r="AJE546" s="113"/>
      <c r="AJF546" s="113"/>
      <c r="AJG546" s="113"/>
      <c r="AJH546" s="113"/>
      <c r="AJI546" s="113"/>
      <c r="AJJ546" s="113"/>
      <c r="AJK546" s="113"/>
      <c r="AJL546" s="113"/>
      <c r="AJM546" s="113"/>
      <c r="AJN546" s="113"/>
      <c r="AJO546" s="113"/>
      <c r="AJP546" s="113"/>
      <c r="AJQ546" s="113"/>
      <c r="AJR546" s="113"/>
      <c r="AJS546" s="113"/>
      <c r="AJT546" s="113"/>
      <c r="AJU546" s="113"/>
      <c r="AJV546" s="113"/>
      <c r="AJW546" s="113"/>
      <c r="AJX546" s="113"/>
      <c r="AJY546" s="113"/>
      <c r="AJZ546" s="113"/>
      <c r="AKA546" s="113"/>
      <c r="AKB546" s="113"/>
      <c r="AKC546" s="113"/>
      <c r="AKD546" s="113"/>
      <c r="AKE546" s="113"/>
      <c r="AKF546" s="113"/>
      <c r="AKG546" s="113"/>
      <c r="AKH546" s="113"/>
      <c r="AKI546" s="113"/>
      <c r="AKJ546" s="113"/>
      <c r="AKK546" s="113"/>
      <c r="AKL546" s="113"/>
      <c r="AKM546" s="113"/>
      <c r="AKN546" s="113"/>
      <c r="AKO546" s="113"/>
      <c r="AKP546" s="113"/>
      <c r="AKQ546" s="113"/>
      <c r="AKR546" s="113"/>
      <c r="AKS546" s="113"/>
      <c r="AKT546" s="113"/>
      <c r="AKU546" s="113"/>
      <c r="AKV546" s="113"/>
      <c r="AKW546" s="113"/>
      <c r="AKX546" s="113"/>
      <c r="AKY546" s="113"/>
      <c r="AKZ546" s="113"/>
      <c r="ALA546" s="113"/>
      <c r="ALB546" s="113"/>
      <c r="ALC546" s="113"/>
      <c r="ALD546" s="113"/>
      <c r="ALE546" s="113"/>
      <c r="ALF546" s="113"/>
      <c r="ALG546" s="113"/>
      <c r="ALH546" s="113"/>
      <c r="ALI546" s="113"/>
      <c r="ALJ546" s="113"/>
      <c r="ALK546" s="113"/>
      <c r="ALL546" s="113"/>
      <c r="ALM546" s="113"/>
      <c r="ALN546" s="113"/>
      <c r="AML546" s="113"/>
    </row>
    <row r="547" customFormat="false" ht="32.8" hidden="false" customHeight="false" outlineLevel="0" collapsed="false">
      <c r="A547" s="109"/>
      <c r="B547" s="86"/>
      <c r="C547" s="30" t="s">
        <v>103</v>
      </c>
      <c r="D547" s="30" t="n">
        <v>926</v>
      </c>
      <c r="E547" s="138" t="s">
        <v>16</v>
      </c>
      <c r="F547" s="138" t="s">
        <v>32</v>
      </c>
      <c r="G547" s="79" t="n">
        <v>5030010030</v>
      </c>
      <c r="H547" s="80" t="s">
        <v>104</v>
      </c>
      <c r="I547" s="141" t="n">
        <f aca="false">SUM(J547:P547)</f>
        <v>911900</v>
      </c>
      <c r="J547" s="141" t="n">
        <v>1659700</v>
      </c>
      <c r="K547" s="74" t="n">
        <v>-747800</v>
      </c>
      <c r="L547" s="74"/>
      <c r="M547" s="74"/>
      <c r="N547" s="74"/>
      <c r="O547" s="141"/>
      <c r="P547" s="142"/>
      <c r="Q547" s="113"/>
      <c r="R547" s="113"/>
      <c r="S547" s="113"/>
      <c r="T547" s="113"/>
      <c r="U547" s="113"/>
      <c r="V547" s="113"/>
      <c r="W547" s="113"/>
      <c r="X547" s="113"/>
      <c r="Y547" s="113"/>
      <c r="Z547" s="113"/>
      <c r="AA547" s="113"/>
      <c r="AB547" s="113"/>
      <c r="AC547" s="113"/>
      <c r="AD547" s="113"/>
      <c r="AE547" s="113"/>
      <c r="AF547" s="113"/>
      <c r="AG547" s="113"/>
      <c r="AH547" s="113"/>
      <c r="AI547" s="113"/>
      <c r="AJ547" s="113"/>
      <c r="AK547" s="113"/>
      <c r="AL547" s="113"/>
      <c r="AM547" s="113"/>
      <c r="AN547" s="113"/>
      <c r="AO547" s="113"/>
      <c r="AP547" s="113"/>
      <c r="AQ547" s="113"/>
      <c r="AR547" s="113"/>
      <c r="AS547" s="113"/>
      <c r="AT547" s="113"/>
      <c r="AU547" s="113"/>
      <c r="AV547" s="113"/>
      <c r="AW547" s="113"/>
      <c r="AX547" s="113"/>
      <c r="AY547" s="113"/>
      <c r="AZ547" s="113"/>
      <c r="BA547" s="113"/>
      <c r="BB547" s="113"/>
      <c r="BC547" s="113"/>
      <c r="BD547" s="113"/>
      <c r="BE547" s="113"/>
      <c r="BF547" s="113"/>
      <c r="BG547" s="113"/>
      <c r="BH547" s="113"/>
      <c r="BI547" s="113"/>
      <c r="BJ547" s="113"/>
      <c r="BK547" s="113"/>
      <c r="BL547" s="113"/>
      <c r="BM547" s="113"/>
      <c r="BN547" s="113"/>
      <c r="BO547" s="113"/>
      <c r="BP547" s="113"/>
      <c r="BQ547" s="113"/>
      <c r="BR547" s="113"/>
      <c r="BS547" s="113"/>
      <c r="BT547" s="113"/>
      <c r="BU547" s="113"/>
      <c r="BV547" s="113"/>
      <c r="BW547" s="113"/>
      <c r="BX547" s="113"/>
      <c r="BY547" s="113"/>
      <c r="BZ547" s="113"/>
      <c r="CA547" s="113"/>
      <c r="CB547" s="113"/>
      <c r="CC547" s="113"/>
      <c r="CD547" s="113"/>
      <c r="CE547" s="113"/>
      <c r="CF547" s="113"/>
      <c r="CG547" s="113"/>
      <c r="CH547" s="113"/>
      <c r="CI547" s="113"/>
      <c r="CJ547" s="113"/>
      <c r="CK547" s="113"/>
      <c r="CL547" s="113"/>
      <c r="CM547" s="113"/>
      <c r="CN547" s="113"/>
      <c r="CO547" s="113"/>
      <c r="CP547" s="113"/>
      <c r="CQ547" s="113"/>
      <c r="CR547" s="113"/>
      <c r="CS547" s="113"/>
      <c r="CT547" s="113"/>
      <c r="CU547" s="113"/>
      <c r="CV547" s="113"/>
      <c r="CW547" s="113"/>
      <c r="CX547" s="113"/>
      <c r="CY547" s="113"/>
      <c r="CZ547" s="113"/>
      <c r="DA547" s="113"/>
      <c r="DB547" s="113"/>
      <c r="DC547" s="113"/>
      <c r="DD547" s="113"/>
      <c r="DE547" s="113"/>
      <c r="DF547" s="113"/>
      <c r="DG547" s="113"/>
      <c r="DH547" s="113"/>
      <c r="DI547" s="113"/>
      <c r="DJ547" s="113"/>
      <c r="DK547" s="113"/>
      <c r="DL547" s="113"/>
      <c r="DM547" s="113"/>
      <c r="DN547" s="113"/>
      <c r="DO547" s="113"/>
      <c r="DP547" s="113"/>
      <c r="DQ547" s="113"/>
      <c r="DR547" s="113"/>
      <c r="DS547" s="113"/>
      <c r="DT547" s="113"/>
      <c r="DU547" s="113"/>
      <c r="DV547" s="113"/>
      <c r="DW547" s="113"/>
      <c r="DX547" s="113"/>
      <c r="DY547" s="113"/>
      <c r="DZ547" s="113"/>
      <c r="EA547" s="113"/>
      <c r="EB547" s="113"/>
      <c r="EC547" s="113"/>
      <c r="ED547" s="113"/>
      <c r="EE547" s="113"/>
      <c r="EF547" s="113"/>
      <c r="EG547" s="113"/>
      <c r="EH547" s="113"/>
      <c r="EI547" s="113"/>
      <c r="EJ547" s="113"/>
      <c r="EK547" s="113"/>
      <c r="EL547" s="113"/>
      <c r="EM547" s="113"/>
      <c r="EN547" s="113"/>
      <c r="EO547" s="113"/>
      <c r="EP547" s="113"/>
      <c r="EQ547" s="113"/>
      <c r="ER547" s="113"/>
      <c r="ES547" s="113"/>
      <c r="ET547" s="113"/>
      <c r="EU547" s="113"/>
      <c r="EV547" s="113"/>
      <c r="EW547" s="113"/>
      <c r="EX547" s="113"/>
      <c r="EY547" s="113"/>
      <c r="EZ547" s="113"/>
      <c r="FA547" s="113"/>
      <c r="FB547" s="113"/>
      <c r="FC547" s="113"/>
      <c r="FD547" s="113"/>
      <c r="FE547" s="113"/>
      <c r="FF547" s="113"/>
      <c r="FG547" s="113"/>
      <c r="FH547" s="113"/>
      <c r="FI547" s="113"/>
      <c r="FJ547" s="113"/>
      <c r="FK547" s="113"/>
      <c r="FL547" s="113"/>
      <c r="FM547" s="113"/>
      <c r="FN547" s="113"/>
      <c r="FO547" s="113"/>
      <c r="FP547" s="113"/>
      <c r="FQ547" s="113"/>
      <c r="FR547" s="113"/>
      <c r="FS547" s="113"/>
      <c r="FT547" s="113"/>
      <c r="FU547" s="113"/>
      <c r="FV547" s="113"/>
      <c r="FW547" s="113"/>
      <c r="FX547" s="113"/>
      <c r="FY547" s="113"/>
      <c r="FZ547" s="113"/>
      <c r="GA547" s="113"/>
      <c r="GB547" s="113"/>
      <c r="GC547" s="113"/>
      <c r="GD547" s="113"/>
      <c r="GE547" s="113"/>
      <c r="GF547" s="113"/>
      <c r="GG547" s="113"/>
      <c r="GH547" s="113"/>
      <c r="GI547" s="113"/>
      <c r="GJ547" s="113"/>
      <c r="GK547" s="113"/>
      <c r="GL547" s="113"/>
      <c r="GM547" s="113"/>
      <c r="GN547" s="113"/>
      <c r="GO547" s="113"/>
      <c r="GP547" s="113"/>
      <c r="GQ547" s="113"/>
      <c r="GR547" s="113"/>
      <c r="GS547" s="113"/>
      <c r="GT547" s="113"/>
      <c r="GU547" s="113"/>
      <c r="GV547" s="113"/>
      <c r="GW547" s="113"/>
      <c r="GX547" s="113"/>
      <c r="GY547" s="113"/>
      <c r="GZ547" s="113"/>
      <c r="HA547" s="113"/>
      <c r="HB547" s="113"/>
      <c r="HC547" s="113"/>
      <c r="HD547" s="113"/>
      <c r="HE547" s="113"/>
      <c r="HF547" s="113"/>
      <c r="HG547" s="113"/>
      <c r="HH547" s="113"/>
      <c r="HI547" s="113"/>
      <c r="HJ547" s="113"/>
      <c r="HK547" s="113"/>
      <c r="HL547" s="113"/>
      <c r="HM547" s="113"/>
      <c r="HN547" s="113"/>
      <c r="HO547" s="113"/>
      <c r="HP547" s="113"/>
      <c r="HQ547" s="113"/>
      <c r="HR547" s="113"/>
      <c r="HS547" s="113"/>
      <c r="HT547" s="113"/>
      <c r="HU547" s="113"/>
      <c r="HV547" s="113"/>
      <c r="HW547" s="113"/>
      <c r="HX547" s="113"/>
      <c r="HY547" s="113"/>
      <c r="HZ547" s="113"/>
      <c r="IA547" s="113"/>
      <c r="IB547" s="113"/>
      <c r="IC547" s="113"/>
      <c r="ID547" s="113"/>
      <c r="IE547" s="113"/>
      <c r="IF547" s="113"/>
      <c r="IG547" s="113"/>
      <c r="IH547" s="113"/>
      <c r="II547" s="113"/>
      <c r="IJ547" s="113"/>
      <c r="IK547" s="113"/>
      <c r="IL547" s="113"/>
      <c r="IM547" s="113"/>
      <c r="IN547" s="113"/>
      <c r="IO547" s="113"/>
      <c r="IP547" s="113"/>
      <c r="IQ547" s="113"/>
      <c r="IR547" s="113"/>
      <c r="IS547" s="113"/>
      <c r="IT547" s="113"/>
      <c r="IU547" s="113"/>
      <c r="IV547" s="113"/>
      <c r="IW547" s="113"/>
      <c r="IX547" s="113"/>
      <c r="IY547" s="113"/>
      <c r="IZ547" s="113"/>
      <c r="JA547" s="113"/>
      <c r="JB547" s="113"/>
      <c r="JC547" s="113"/>
      <c r="JD547" s="113"/>
      <c r="JE547" s="113"/>
      <c r="JF547" s="113"/>
      <c r="JG547" s="113"/>
      <c r="JH547" s="113"/>
      <c r="JI547" s="113"/>
      <c r="JJ547" s="113"/>
      <c r="JK547" s="113"/>
      <c r="JL547" s="113"/>
      <c r="JM547" s="113"/>
      <c r="JN547" s="113"/>
      <c r="JO547" s="113"/>
      <c r="JP547" s="113"/>
      <c r="JQ547" s="113"/>
      <c r="JR547" s="113"/>
      <c r="JS547" s="113"/>
      <c r="JT547" s="113"/>
      <c r="JU547" s="113"/>
      <c r="JV547" s="113"/>
      <c r="JW547" s="113"/>
      <c r="JX547" s="113"/>
      <c r="JY547" s="113"/>
      <c r="JZ547" s="113"/>
      <c r="KA547" s="113"/>
      <c r="KB547" s="113"/>
      <c r="KC547" s="113"/>
      <c r="KD547" s="113"/>
      <c r="KE547" s="113"/>
      <c r="KF547" s="113"/>
      <c r="KG547" s="113"/>
      <c r="KH547" s="113"/>
      <c r="KI547" s="113"/>
      <c r="KJ547" s="113"/>
      <c r="KK547" s="113"/>
      <c r="KL547" s="113"/>
      <c r="KM547" s="113"/>
      <c r="KN547" s="113"/>
      <c r="KO547" s="113"/>
      <c r="KP547" s="113"/>
      <c r="KQ547" s="113"/>
      <c r="KR547" s="113"/>
      <c r="KS547" s="113"/>
      <c r="KT547" s="113"/>
      <c r="KU547" s="113"/>
      <c r="KV547" s="113"/>
      <c r="KW547" s="113"/>
      <c r="KX547" s="113"/>
      <c r="KY547" s="113"/>
      <c r="KZ547" s="113"/>
      <c r="LA547" s="113"/>
      <c r="LB547" s="113"/>
      <c r="LC547" s="113"/>
      <c r="LD547" s="113"/>
      <c r="LE547" s="113"/>
      <c r="LF547" s="113"/>
      <c r="LG547" s="113"/>
      <c r="LH547" s="113"/>
      <c r="LI547" s="113"/>
      <c r="LJ547" s="113"/>
      <c r="LK547" s="113"/>
      <c r="LL547" s="113"/>
      <c r="LM547" s="113"/>
      <c r="LN547" s="113"/>
      <c r="LO547" s="113"/>
      <c r="LP547" s="113"/>
      <c r="LQ547" s="113"/>
      <c r="LR547" s="113"/>
      <c r="LS547" s="113"/>
      <c r="LT547" s="113"/>
      <c r="LU547" s="113"/>
      <c r="LV547" s="113"/>
      <c r="LW547" s="113"/>
      <c r="LX547" s="113"/>
      <c r="LY547" s="113"/>
      <c r="LZ547" s="113"/>
      <c r="MA547" s="113"/>
      <c r="MB547" s="113"/>
      <c r="MC547" s="113"/>
      <c r="MD547" s="113"/>
      <c r="ME547" s="113"/>
      <c r="MF547" s="113"/>
      <c r="MG547" s="113"/>
      <c r="MH547" s="113"/>
      <c r="MI547" s="113"/>
      <c r="MJ547" s="113"/>
      <c r="MK547" s="113"/>
      <c r="ML547" s="113"/>
      <c r="MM547" s="113"/>
      <c r="MN547" s="113"/>
      <c r="MO547" s="113"/>
      <c r="MP547" s="113"/>
      <c r="MQ547" s="113"/>
      <c r="MR547" s="113"/>
      <c r="MS547" s="113"/>
      <c r="MT547" s="113"/>
      <c r="MU547" s="113"/>
      <c r="MV547" s="113"/>
      <c r="MW547" s="113"/>
      <c r="MX547" s="113"/>
      <c r="MY547" s="113"/>
      <c r="MZ547" s="113"/>
      <c r="NA547" s="113"/>
      <c r="NB547" s="113"/>
      <c r="NC547" s="113"/>
      <c r="ND547" s="113"/>
      <c r="NE547" s="113"/>
      <c r="NF547" s="113"/>
      <c r="NG547" s="113"/>
      <c r="NH547" s="113"/>
      <c r="NI547" s="113"/>
      <c r="NJ547" s="113"/>
      <c r="NK547" s="113"/>
      <c r="NL547" s="113"/>
      <c r="NM547" s="113"/>
      <c r="NN547" s="113"/>
      <c r="NO547" s="113"/>
      <c r="NP547" s="113"/>
      <c r="NQ547" s="113"/>
      <c r="NR547" s="113"/>
      <c r="NS547" s="113"/>
      <c r="NT547" s="113"/>
      <c r="NU547" s="113"/>
      <c r="NV547" s="113"/>
      <c r="NW547" s="113"/>
      <c r="NX547" s="113"/>
      <c r="NY547" s="113"/>
      <c r="NZ547" s="113"/>
      <c r="OA547" s="113"/>
      <c r="OB547" s="113"/>
      <c r="OC547" s="113"/>
      <c r="OD547" s="113"/>
      <c r="OE547" s="113"/>
      <c r="OF547" s="113"/>
      <c r="OG547" s="113"/>
      <c r="OH547" s="113"/>
      <c r="OI547" s="113"/>
      <c r="OJ547" s="113"/>
      <c r="OK547" s="113"/>
      <c r="OL547" s="113"/>
      <c r="OM547" s="113"/>
      <c r="ON547" s="113"/>
      <c r="OO547" s="113"/>
      <c r="OP547" s="113"/>
      <c r="OQ547" s="113"/>
      <c r="OR547" s="113"/>
      <c r="OS547" s="113"/>
      <c r="OT547" s="113"/>
      <c r="OU547" s="113"/>
      <c r="OV547" s="113"/>
      <c r="OW547" s="113"/>
      <c r="OX547" s="113"/>
      <c r="OY547" s="113"/>
      <c r="OZ547" s="113"/>
      <c r="PA547" s="113"/>
      <c r="PB547" s="113"/>
      <c r="PC547" s="113"/>
      <c r="PD547" s="113"/>
      <c r="PE547" s="113"/>
      <c r="PF547" s="113"/>
      <c r="PG547" s="113"/>
      <c r="PH547" s="113"/>
      <c r="PI547" s="113"/>
      <c r="PJ547" s="113"/>
      <c r="PK547" s="113"/>
      <c r="PL547" s="113"/>
      <c r="PM547" s="113"/>
      <c r="PN547" s="113"/>
      <c r="PO547" s="113"/>
      <c r="PP547" s="113"/>
      <c r="PQ547" s="113"/>
      <c r="PR547" s="113"/>
      <c r="PS547" s="113"/>
      <c r="PT547" s="113"/>
      <c r="PU547" s="113"/>
      <c r="PV547" s="113"/>
      <c r="PW547" s="113"/>
      <c r="PX547" s="113"/>
      <c r="PY547" s="113"/>
      <c r="PZ547" s="113"/>
      <c r="QA547" s="113"/>
      <c r="QB547" s="113"/>
      <c r="QC547" s="113"/>
      <c r="QD547" s="113"/>
      <c r="QE547" s="113"/>
      <c r="QF547" s="113"/>
      <c r="QG547" s="113"/>
      <c r="QH547" s="113"/>
      <c r="QI547" s="113"/>
      <c r="QJ547" s="113"/>
      <c r="QK547" s="113"/>
      <c r="QL547" s="113"/>
      <c r="QM547" s="113"/>
      <c r="QN547" s="113"/>
      <c r="QO547" s="113"/>
      <c r="QP547" s="113"/>
      <c r="QQ547" s="113"/>
      <c r="QR547" s="113"/>
      <c r="QS547" s="113"/>
      <c r="QT547" s="113"/>
      <c r="QU547" s="113"/>
      <c r="QV547" s="113"/>
      <c r="QW547" s="113"/>
      <c r="QX547" s="113"/>
      <c r="QY547" s="113"/>
      <c r="QZ547" s="113"/>
      <c r="RA547" s="113"/>
      <c r="RB547" s="113"/>
      <c r="RC547" s="113"/>
      <c r="RD547" s="113"/>
      <c r="RE547" s="113"/>
      <c r="RF547" s="113"/>
      <c r="RG547" s="113"/>
      <c r="RH547" s="113"/>
      <c r="RI547" s="113"/>
      <c r="RJ547" s="113"/>
      <c r="RK547" s="113"/>
      <c r="RL547" s="113"/>
      <c r="RM547" s="113"/>
      <c r="RN547" s="113"/>
      <c r="RO547" s="113"/>
      <c r="RP547" s="113"/>
      <c r="RQ547" s="113"/>
      <c r="RR547" s="113"/>
      <c r="RS547" s="113"/>
      <c r="RT547" s="113"/>
      <c r="RU547" s="113"/>
      <c r="RV547" s="113"/>
      <c r="RW547" s="113"/>
      <c r="RX547" s="113"/>
      <c r="RY547" s="113"/>
      <c r="RZ547" s="113"/>
      <c r="SA547" s="113"/>
      <c r="SB547" s="113"/>
      <c r="SC547" s="113"/>
      <c r="SD547" s="113"/>
      <c r="SE547" s="113"/>
      <c r="SF547" s="113"/>
      <c r="SG547" s="113"/>
      <c r="SH547" s="113"/>
      <c r="SI547" s="113"/>
      <c r="SJ547" s="113"/>
      <c r="SK547" s="113"/>
      <c r="SL547" s="113"/>
      <c r="SM547" s="113"/>
      <c r="SN547" s="113"/>
      <c r="SO547" s="113"/>
      <c r="SP547" s="113"/>
      <c r="SQ547" s="113"/>
      <c r="SR547" s="113"/>
      <c r="SS547" s="113"/>
      <c r="ST547" s="113"/>
      <c r="SU547" s="113"/>
      <c r="SV547" s="113"/>
      <c r="SW547" s="113"/>
      <c r="SX547" s="113"/>
      <c r="SY547" s="113"/>
      <c r="SZ547" s="113"/>
      <c r="TA547" s="113"/>
      <c r="TB547" s="113"/>
      <c r="TC547" s="113"/>
      <c r="TD547" s="113"/>
      <c r="TE547" s="113"/>
      <c r="TF547" s="113"/>
      <c r="TG547" s="113"/>
      <c r="TH547" s="113"/>
      <c r="TI547" s="113"/>
      <c r="TJ547" s="113"/>
      <c r="TK547" s="113"/>
      <c r="TL547" s="113"/>
      <c r="TM547" s="113"/>
      <c r="TN547" s="113"/>
      <c r="TO547" s="113"/>
      <c r="TP547" s="113"/>
      <c r="TQ547" s="113"/>
      <c r="TR547" s="113"/>
      <c r="TS547" s="113"/>
      <c r="TT547" s="113"/>
      <c r="TU547" s="113"/>
      <c r="TV547" s="113"/>
      <c r="TW547" s="113"/>
      <c r="TX547" s="113"/>
      <c r="TY547" s="113"/>
      <c r="TZ547" s="113"/>
      <c r="UA547" s="113"/>
      <c r="UB547" s="113"/>
      <c r="UC547" s="113"/>
      <c r="UD547" s="113"/>
      <c r="UE547" s="113"/>
      <c r="UF547" s="113"/>
      <c r="UG547" s="113"/>
      <c r="UH547" s="113"/>
      <c r="UI547" s="113"/>
      <c r="UJ547" s="113"/>
      <c r="UK547" s="113"/>
      <c r="UL547" s="113"/>
      <c r="UM547" s="113"/>
      <c r="UN547" s="113"/>
      <c r="UO547" s="113"/>
      <c r="UP547" s="113"/>
      <c r="UQ547" s="113"/>
      <c r="UR547" s="113"/>
      <c r="US547" s="113"/>
      <c r="UT547" s="113"/>
      <c r="UU547" s="113"/>
      <c r="UV547" s="113"/>
      <c r="UW547" s="113"/>
      <c r="UX547" s="113"/>
      <c r="UY547" s="113"/>
      <c r="UZ547" s="113"/>
      <c r="VA547" s="113"/>
      <c r="VB547" s="113"/>
      <c r="VC547" s="113"/>
      <c r="VD547" s="113"/>
      <c r="VE547" s="113"/>
      <c r="VF547" s="113"/>
      <c r="VG547" s="113"/>
      <c r="VH547" s="113"/>
      <c r="VI547" s="113"/>
      <c r="VJ547" s="113"/>
      <c r="VK547" s="113"/>
      <c r="VL547" s="113"/>
      <c r="VM547" s="113"/>
      <c r="VN547" s="113"/>
      <c r="VO547" s="113"/>
      <c r="VP547" s="113"/>
      <c r="VQ547" s="113"/>
      <c r="VR547" s="113"/>
      <c r="VS547" s="113"/>
      <c r="VT547" s="113"/>
      <c r="VU547" s="113"/>
      <c r="VV547" s="113"/>
      <c r="VW547" s="113"/>
      <c r="VX547" s="113"/>
      <c r="VY547" s="113"/>
      <c r="VZ547" s="113"/>
      <c r="WA547" s="113"/>
      <c r="WB547" s="113"/>
      <c r="WC547" s="113"/>
      <c r="WD547" s="113"/>
      <c r="WE547" s="113"/>
      <c r="WF547" s="113"/>
      <c r="WG547" s="113"/>
      <c r="WH547" s="113"/>
      <c r="WI547" s="113"/>
      <c r="WJ547" s="113"/>
      <c r="WK547" s="113"/>
      <c r="WL547" s="113"/>
      <c r="WM547" s="113"/>
      <c r="WN547" s="113"/>
      <c r="WO547" s="113"/>
      <c r="WP547" s="113"/>
      <c r="WQ547" s="113"/>
      <c r="WR547" s="113"/>
      <c r="WS547" s="113"/>
      <c r="WT547" s="113"/>
      <c r="WU547" s="113"/>
      <c r="WV547" s="113"/>
      <c r="WW547" s="113"/>
      <c r="WX547" s="113"/>
      <c r="WY547" s="113"/>
      <c r="WZ547" s="113"/>
      <c r="XA547" s="113"/>
      <c r="XB547" s="113"/>
      <c r="XC547" s="113"/>
      <c r="XD547" s="113"/>
      <c r="XE547" s="113"/>
      <c r="XF547" s="113"/>
      <c r="XG547" s="113"/>
      <c r="XH547" s="113"/>
      <c r="XI547" s="113"/>
      <c r="XJ547" s="113"/>
      <c r="XK547" s="113"/>
      <c r="XL547" s="113"/>
      <c r="XM547" s="113"/>
      <c r="XN547" s="113"/>
      <c r="XO547" s="113"/>
      <c r="XP547" s="113"/>
      <c r="XQ547" s="113"/>
      <c r="XR547" s="113"/>
      <c r="XS547" s="113"/>
      <c r="XT547" s="113"/>
      <c r="XU547" s="113"/>
      <c r="XV547" s="113"/>
      <c r="XW547" s="113"/>
      <c r="XX547" s="113"/>
      <c r="XY547" s="113"/>
      <c r="XZ547" s="113"/>
      <c r="YA547" s="113"/>
      <c r="YB547" s="113"/>
      <c r="YC547" s="113"/>
      <c r="YD547" s="113"/>
      <c r="YE547" s="113"/>
      <c r="YF547" s="113"/>
      <c r="YG547" s="113"/>
      <c r="YH547" s="113"/>
      <c r="YI547" s="113"/>
      <c r="YJ547" s="113"/>
      <c r="YK547" s="113"/>
      <c r="YL547" s="113"/>
      <c r="YM547" s="113"/>
      <c r="YN547" s="113"/>
      <c r="YO547" s="113"/>
      <c r="YP547" s="113"/>
      <c r="YQ547" s="113"/>
      <c r="YR547" s="113"/>
      <c r="YS547" s="113"/>
      <c r="YT547" s="113"/>
      <c r="YU547" s="113"/>
      <c r="YV547" s="113"/>
      <c r="YW547" s="113"/>
      <c r="YX547" s="113"/>
      <c r="YY547" s="113"/>
      <c r="YZ547" s="113"/>
      <c r="ZA547" s="113"/>
      <c r="ZB547" s="113"/>
      <c r="ZC547" s="113"/>
      <c r="ZD547" s="113"/>
      <c r="ZE547" s="113"/>
      <c r="ZF547" s="113"/>
      <c r="ZG547" s="113"/>
      <c r="ZH547" s="113"/>
      <c r="ZI547" s="113"/>
      <c r="ZJ547" s="113"/>
      <c r="ZK547" s="113"/>
      <c r="ZL547" s="113"/>
      <c r="ZM547" s="113"/>
      <c r="ZN547" s="113"/>
      <c r="ZO547" s="113"/>
      <c r="ZP547" s="113"/>
      <c r="ZQ547" s="113"/>
      <c r="ZR547" s="113"/>
      <c r="ZS547" s="113"/>
      <c r="ZT547" s="113"/>
      <c r="ZU547" s="113"/>
      <c r="ZV547" s="113"/>
      <c r="ZW547" s="113"/>
      <c r="ZX547" s="113"/>
      <c r="ZY547" s="113"/>
      <c r="ZZ547" s="113"/>
      <c r="AAA547" s="113"/>
      <c r="AAB547" s="113"/>
      <c r="AAC547" s="113"/>
      <c r="AAD547" s="113"/>
      <c r="AAE547" s="113"/>
      <c r="AAF547" s="113"/>
      <c r="AAG547" s="113"/>
      <c r="AAH547" s="113"/>
      <c r="AAI547" s="113"/>
      <c r="AAJ547" s="113"/>
      <c r="AAK547" s="113"/>
      <c r="AAL547" s="113"/>
      <c r="AAM547" s="113"/>
      <c r="AAN547" s="113"/>
      <c r="AAO547" s="113"/>
      <c r="AAP547" s="113"/>
      <c r="AAQ547" s="113"/>
      <c r="AAR547" s="113"/>
      <c r="AAS547" s="113"/>
      <c r="AAT547" s="113"/>
      <c r="AAU547" s="113"/>
      <c r="AAV547" s="113"/>
      <c r="AAW547" s="113"/>
      <c r="AAX547" s="113"/>
      <c r="AAY547" s="113"/>
      <c r="AAZ547" s="113"/>
      <c r="ABA547" s="113"/>
      <c r="ABB547" s="113"/>
      <c r="ABC547" s="113"/>
      <c r="ABD547" s="113"/>
      <c r="ABE547" s="113"/>
      <c r="ABF547" s="113"/>
      <c r="ABG547" s="113"/>
      <c r="ABH547" s="113"/>
      <c r="ABI547" s="113"/>
      <c r="ABJ547" s="113"/>
      <c r="ABK547" s="113"/>
      <c r="ABL547" s="113"/>
      <c r="ABM547" s="113"/>
      <c r="ABN547" s="113"/>
      <c r="ABO547" s="113"/>
      <c r="ABP547" s="113"/>
      <c r="ABQ547" s="113"/>
      <c r="ABR547" s="113"/>
      <c r="ABS547" s="113"/>
      <c r="ABT547" s="113"/>
      <c r="ABU547" s="113"/>
      <c r="ABV547" s="113"/>
      <c r="ABW547" s="113"/>
      <c r="ABX547" s="113"/>
      <c r="ABY547" s="113"/>
      <c r="ABZ547" s="113"/>
      <c r="ACA547" s="113"/>
      <c r="ACB547" s="113"/>
      <c r="ACC547" s="113"/>
      <c r="ACD547" s="113"/>
      <c r="ACE547" s="113"/>
      <c r="ACF547" s="113"/>
      <c r="ACG547" s="113"/>
      <c r="ACH547" s="113"/>
      <c r="ACI547" s="113"/>
      <c r="ACJ547" s="113"/>
      <c r="ACK547" s="113"/>
      <c r="ACL547" s="113"/>
      <c r="ACM547" s="113"/>
      <c r="ACN547" s="113"/>
      <c r="ACO547" s="113"/>
      <c r="ACP547" s="113"/>
      <c r="ACQ547" s="113"/>
      <c r="ACR547" s="113"/>
      <c r="ACS547" s="113"/>
      <c r="ACT547" s="113"/>
      <c r="ACU547" s="113"/>
      <c r="ACV547" s="113"/>
      <c r="ACW547" s="113"/>
      <c r="ACX547" s="113"/>
      <c r="ACY547" s="113"/>
      <c r="ACZ547" s="113"/>
      <c r="ADA547" s="113"/>
      <c r="ADB547" s="113"/>
      <c r="ADC547" s="113"/>
      <c r="ADD547" s="113"/>
      <c r="ADE547" s="113"/>
      <c r="ADF547" s="113"/>
      <c r="ADG547" s="113"/>
      <c r="ADH547" s="113"/>
      <c r="ADI547" s="113"/>
      <c r="ADJ547" s="113"/>
      <c r="ADK547" s="113"/>
      <c r="ADL547" s="113"/>
      <c r="ADM547" s="113"/>
      <c r="ADN547" s="113"/>
      <c r="ADO547" s="113"/>
      <c r="ADP547" s="113"/>
      <c r="ADQ547" s="113"/>
      <c r="ADR547" s="113"/>
      <c r="ADS547" s="113"/>
      <c r="ADT547" s="113"/>
      <c r="ADU547" s="113"/>
      <c r="ADV547" s="113"/>
      <c r="ADW547" s="113"/>
      <c r="ADX547" s="113"/>
      <c r="ADY547" s="113"/>
      <c r="ADZ547" s="113"/>
      <c r="AEA547" s="113"/>
      <c r="AEB547" s="113"/>
      <c r="AEC547" s="113"/>
      <c r="AED547" s="113"/>
      <c r="AEE547" s="113"/>
      <c r="AEF547" s="113"/>
      <c r="AEG547" s="113"/>
      <c r="AEH547" s="113"/>
      <c r="AEI547" s="113"/>
      <c r="AEJ547" s="113"/>
      <c r="AEK547" s="113"/>
      <c r="AEL547" s="113"/>
      <c r="AEM547" s="113"/>
      <c r="AEN547" s="113"/>
      <c r="AEO547" s="113"/>
      <c r="AEP547" s="113"/>
      <c r="AEQ547" s="113"/>
      <c r="AER547" s="113"/>
      <c r="AES547" s="113"/>
      <c r="AET547" s="113"/>
      <c r="AEU547" s="113"/>
      <c r="AEV547" s="113"/>
      <c r="AEW547" s="113"/>
      <c r="AEX547" s="113"/>
      <c r="AEY547" s="113"/>
      <c r="AEZ547" s="113"/>
      <c r="AFA547" s="113"/>
      <c r="AFB547" s="113"/>
      <c r="AFC547" s="113"/>
      <c r="AFD547" s="113"/>
      <c r="AFE547" s="113"/>
      <c r="AFF547" s="113"/>
      <c r="AFG547" s="113"/>
      <c r="AFH547" s="113"/>
      <c r="AFI547" s="113"/>
      <c r="AFJ547" s="113"/>
      <c r="AFK547" s="113"/>
      <c r="AFL547" s="113"/>
      <c r="AFM547" s="113"/>
      <c r="AFN547" s="113"/>
      <c r="AFO547" s="113"/>
      <c r="AFP547" s="113"/>
      <c r="AFQ547" s="113"/>
      <c r="AFR547" s="113"/>
      <c r="AFS547" s="113"/>
      <c r="AFT547" s="113"/>
      <c r="AFU547" s="113"/>
      <c r="AFV547" s="113"/>
      <c r="AFW547" s="113"/>
      <c r="AFX547" s="113"/>
      <c r="AFY547" s="113"/>
      <c r="AFZ547" s="113"/>
      <c r="AGA547" s="113"/>
      <c r="AGB547" s="113"/>
      <c r="AGC547" s="113"/>
      <c r="AGD547" s="113"/>
      <c r="AGE547" s="113"/>
      <c r="AGF547" s="113"/>
      <c r="AGG547" s="113"/>
      <c r="AGH547" s="113"/>
      <c r="AGI547" s="113"/>
      <c r="AGJ547" s="113"/>
      <c r="AGK547" s="113"/>
      <c r="AGL547" s="113"/>
      <c r="AGM547" s="113"/>
      <c r="AGN547" s="113"/>
      <c r="AGO547" s="113"/>
      <c r="AGP547" s="113"/>
      <c r="AGQ547" s="113"/>
      <c r="AGR547" s="113"/>
      <c r="AGS547" s="113"/>
      <c r="AGT547" s="113"/>
      <c r="AGU547" s="113"/>
      <c r="AGV547" s="113"/>
      <c r="AGW547" s="113"/>
      <c r="AGX547" s="113"/>
      <c r="AGY547" s="113"/>
      <c r="AGZ547" s="113"/>
      <c r="AHA547" s="113"/>
      <c r="AHB547" s="113"/>
      <c r="AHC547" s="113"/>
      <c r="AHD547" s="113"/>
      <c r="AHE547" s="113"/>
      <c r="AHF547" s="113"/>
      <c r="AHG547" s="113"/>
      <c r="AHH547" s="113"/>
      <c r="AHI547" s="113"/>
      <c r="AHJ547" s="113"/>
      <c r="AHK547" s="113"/>
      <c r="AHL547" s="113"/>
      <c r="AHM547" s="113"/>
      <c r="AHN547" s="113"/>
      <c r="AHO547" s="113"/>
      <c r="AHP547" s="113"/>
      <c r="AHQ547" s="113"/>
      <c r="AHR547" s="113"/>
      <c r="AHS547" s="113"/>
      <c r="AHT547" s="113"/>
      <c r="AHU547" s="113"/>
      <c r="AHV547" s="113"/>
      <c r="AHW547" s="113"/>
      <c r="AHX547" s="113"/>
      <c r="AHY547" s="113"/>
      <c r="AHZ547" s="113"/>
      <c r="AIA547" s="113"/>
      <c r="AIB547" s="113"/>
      <c r="AIC547" s="113"/>
      <c r="AID547" s="113"/>
      <c r="AIE547" s="113"/>
      <c r="AIF547" s="113"/>
      <c r="AIG547" s="113"/>
      <c r="AIH547" s="113"/>
      <c r="AII547" s="113"/>
      <c r="AIJ547" s="113"/>
      <c r="AIK547" s="113"/>
      <c r="AIL547" s="113"/>
      <c r="AIM547" s="113"/>
      <c r="AIN547" s="113"/>
      <c r="AIO547" s="113"/>
      <c r="AIP547" s="113"/>
      <c r="AIQ547" s="113"/>
      <c r="AIR547" s="113"/>
      <c r="AIS547" s="113"/>
      <c r="AIT547" s="113"/>
      <c r="AIU547" s="113"/>
      <c r="AIV547" s="113"/>
      <c r="AIW547" s="113"/>
      <c r="AIX547" s="113"/>
      <c r="AIY547" s="113"/>
      <c r="AIZ547" s="113"/>
      <c r="AJA547" s="113"/>
      <c r="AJB547" s="113"/>
      <c r="AJC547" s="113"/>
      <c r="AJD547" s="113"/>
      <c r="AJE547" s="113"/>
      <c r="AJF547" s="113"/>
      <c r="AJG547" s="113"/>
      <c r="AJH547" s="113"/>
      <c r="AJI547" s="113"/>
      <c r="AJJ547" s="113"/>
      <c r="AJK547" s="113"/>
      <c r="AJL547" s="113"/>
      <c r="AJM547" s="113"/>
      <c r="AJN547" s="113"/>
      <c r="AJO547" s="113"/>
      <c r="AJP547" s="113"/>
      <c r="AJQ547" s="113"/>
      <c r="AJR547" s="113"/>
      <c r="AJS547" s="113"/>
      <c r="AJT547" s="113"/>
      <c r="AJU547" s="113"/>
      <c r="AJV547" s="113"/>
      <c r="AJW547" s="113"/>
      <c r="AJX547" s="113"/>
      <c r="AJY547" s="113"/>
      <c r="AJZ547" s="113"/>
      <c r="AKA547" s="113"/>
      <c r="AKB547" s="113"/>
      <c r="AKC547" s="113"/>
      <c r="AKD547" s="113"/>
      <c r="AKE547" s="113"/>
      <c r="AKF547" s="113"/>
      <c r="AKG547" s="113"/>
      <c r="AKH547" s="113"/>
      <c r="AKI547" s="113"/>
      <c r="AKJ547" s="113"/>
      <c r="AKK547" s="113"/>
      <c r="AKL547" s="113"/>
      <c r="AKM547" s="113"/>
      <c r="AKN547" s="113"/>
      <c r="AKO547" s="113"/>
      <c r="AKP547" s="113"/>
      <c r="AKQ547" s="113"/>
      <c r="AKR547" s="113"/>
      <c r="AKS547" s="113"/>
      <c r="AKT547" s="113"/>
      <c r="AKU547" s="113"/>
      <c r="AKV547" s="113"/>
      <c r="AKW547" s="113"/>
      <c r="AKX547" s="113"/>
      <c r="AKY547" s="113"/>
      <c r="AKZ547" s="113"/>
      <c r="ALA547" s="113"/>
      <c r="ALB547" s="113"/>
      <c r="ALC547" s="113"/>
      <c r="ALD547" s="113"/>
      <c r="ALE547" s="113"/>
      <c r="ALF547" s="113"/>
      <c r="ALG547" s="113"/>
      <c r="ALH547" s="113"/>
      <c r="ALI547" s="113"/>
      <c r="ALJ547" s="113"/>
      <c r="ALK547" s="113"/>
      <c r="ALL547" s="113"/>
      <c r="ALM547" s="113"/>
      <c r="ALN547" s="113"/>
      <c r="AML547" s="113"/>
    </row>
    <row r="548" customFormat="false" ht="17.6" hidden="false" customHeight="false" outlineLevel="0" collapsed="false">
      <c r="B548" s="86"/>
      <c r="C548" s="30" t="s">
        <v>55</v>
      </c>
      <c r="D548" s="30" t="n">
        <v>926</v>
      </c>
      <c r="E548" s="138" t="s">
        <v>56</v>
      </c>
      <c r="F548" s="138" t="s">
        <v>83</v>
      </c>
      <c r="G548" s="79"/>
      <c r="H548" s="83"/>
      <c r="I548" s="141" t="n">
        <f aca="false">SUM(J548:P548)</f>
        <v>141707900</v>
      </c>
      <c r="J548" s="141" t="n">
        <f aca="false">J549+J558</f>
        <v>108184400</v>
      </c>
      <c r="K548" s="74" t="n">
        <f aca="false">K549+K558</f>
        <v>22515300</v>
      </c>
      <c r="L548" s="74" t="n">
        <f aca="false">L549+L558</f>
        <v>0</v>
      </c>
      <c r="M548" s="74" t="n">
        <f aca="false">M549+M558</f>
        <v>0</v>
      </c>
      <c r="N548" s="74" t="n">
        <f aca="false">N549+N558</f>
        <v>-40000</v>
      </c>
      <c r="O548" s="141" t="n">
        <f aca="false">O549+O558</f>
        <v>11048200</v>
      </c>
      <c r="P548" s="142" t="n">
        <f aca="false">P549+P558</f>
        <v>0</v>
      </c>
    </row>
    <row r="549" customFormat="false" ht="17.6" hidden="false" customHeight="false" outlineLevel="0" collapsed="false">
      <c r="B549" s="86"/>
      <c r="C549" s="30" t="s">
        <v>388</v>
      </c>
      <c r="D549" s="30" t="n">
        <v>926</v>
      </c>
      <c r="E549" s="138" t="s">
        <v>56</v>
      </c>
      <c r="F549" s="138" t="s">
        <v>20</v>
      </c>
      <c r="G549" s="79"/>
      <c r="H549" s="83"/>
      <c r="I549" s="141" t="n">
        <f aca="false">SUM(J549:P549)</f>
        <v>141285400</v>
      </c>
      <c r="J549" s="141" t="n">
        <f aca="false">J550</f>
        <v>107298500</v>
      </c>
      <c r="K549" s="74" t="n">
        <f aca="false">K550</f>
        <v>23038700</v>
      </c>
      <c r="L549" s="74" t="n">
        <f aca="false">L550</f>
        <v>0</v>
      </c>
      <c r="M549" s="74" t="n">
        <f aca="false">M550</f>
        <v>0</v>
      </c>
      <c r="N549" s="74" t="n">
        <f aca="false">N550</f>
        <v>0</v>
      </c>
      <c r="O549" s="141" t="n">
        <f aca="false">O550</f>
        <v>10948200</v>
      </c>
      <c r="P549" s="142" t="n">
        <f aca="false">P550</f>
        <v>0</v>
      </c>
    </row>
    <row r="550" customFormat="false" ht="17.6" hidden="false" customHeight="false" outlineLevel="0" collapsed="false">
      <c r="B550" s="86"/>
      <c r="C550" s="30" t="s">
        <v>165</v>
      </c>
      <c r="D550" s="30" t="n">
        <v>926</v>
      </c>
      <c r="E550" s="138" t="s">
        <v>56</v>
      </c>
      <c r="F550" s="138" t="s">
        <v>20</v>
      </c>
      <c r="G550" s="79" t="n">
        <v>5800000000</v>
      </c>
      <c r="H550" s="83"/>
      <c r="I550" s="141" t="n">
        <f aca="false">SUM(J550:P550)</f>
        <v>141285400</v>
      </c>
      <c r="J550" s="141" t="n">
        <f aca="false">J551</f>
        <v>107298500</v>
      </c>
      <c r="K550" s="74" t="n">
        <f aca="false">K551</f>
        <v>23038700</v>
      </c>
      <c r="L550" s="74" t="n">
        <f aca="false">L551</f>
        <v>0</v>
      </c>
      <c r="M550" s="74" t="n">
        <f aca="false">M551</f>
        <v>0</v>
      </c>
      <c r="N550" s="74" t="n">
        <f aca="false">N551</f>
        <v>0</v>
      </c>
      <c r="O550" s="141" t="n">
        <f aca="false">O551</f>
        <v>10948200</v>
      </c>
      <c r="P550" s="142" t="n">
        <f aca="false">P551</f>
        <v>0</v>
      </c>
    </row>
    <row r="551" customFormat="false" ht="17.6" hidden="false" customHeight="false" outlineLevel="0" collapsed="false">
      <c r="B551" s="86"/>
      <c r="C551" s="30" t="s">
        <v>199</v>
      </c>
      <c r="D551" s="30" t="n">
        <v>926</v>
      </c>
      <c r="E551" s="138" t="s">
        <v>56</v>
      </c>
      <c r="F551" s="138" t="s">
        <v>20</v>
      </c>
      <c r="G551" s="79" t="n">
        <v>5820000000</v>
      </c>
      <c r="H551" s="83"/>
      <c r="I551" s="141" t="n">
        <f aca="false">SUM(J551:P551)</f>
        <v>141285400</v>
      </c>
      <c r="J551" s="141" t="n">
        <f aca="false">J552+J556</f>
        <v>107298500</v>
      </c>
      <c r="K551" s="74" t="n">
        <f aca="false">K552+K556</f>
        <v>23038700</v>
      </c>
      <c r="L551" s="74" t="n">
        <f aca="false">L552+L556</f>
        <v>0</v>
      </c>
      <c r="M551" s="74" t="n">
        <f aca="false">M552+M556+M554</f>
        <v>0</v>
      </c>
      <c r="N551" s="74" t="n">
        <f aca="false">N552+N556</f>
        <v>0</v>
      </c>
      <c r="O551" s="141" t="n">
        <f aca="false">O552+O556</f>
        <v>10948200</v>
      </c>
      <c r="P551" s="142" t="n">
        <f aca="false">P552+P556</f>
        <v>0</v>
      </c>
    </row>
    <row r="552" customFormat="false" ht="32.8" hidden="false" customHeight="false" outlineLevel="0" collapsed="false">
      <c r="B552" s="86"/>
      <c r="C552" s="30" t="s">
        <v>130</v>
      </c>
      <c r="D552" s="30" t="n">
        <v>926</v>
      </c>
      <c r="E552" s="138" t="s">
        <v>56</v>
      </c>
      <c r="F552" s="138" t="s">
        <v>20</v>
      </c>
      <c r="G552" s="79" t="n">
        <v>5820000590</v>
      </c>
      <c r="H552" s="83"/>
      <c r="I552" s="141" t="n">
        <f aca="false">SUM(J552:P552)</f>
        <v>134255686.97</v>
      </c>
      <c r="J552" s="141" t="n">
        <f aca="false">J553</f>
        <v>107160900</v>
      </c>
      <c r="K552" s="74" t="n">
        <f aca="false">K553</f>
        <v>23038800</v>
      </c>
      <c r="L552" s="74" t="n">
        <f aca="false">L553</f>
        <v>0</v>
      </c>
      <c r="M552" s="74" t="n">
        <f aca="false">M553</f>
        <v>-6892213.03</v>
      </c>
      <c r="N552" s="74" t="n">
        <f aca="false">N553</f>
        <v>0</v>
      </c>
      <c r="O552" s="141" t="n">
        <f aca="false">O553</f>
        <v>10948200</v>
      </c>
      <c r="P552" s="142" t="n">
        <f aca="false">P553</f>
        <v>0</v>
      </c>
    </row>
    <row r="553" customFormat="false" ht="32.8" hidden="false" customHeight="false" outlineLevel="0" collapsed="false">
      <c r="B553" s="86"/>
      <c r="C553" s="30" t="s">
        <v>146</v>
      </c>
      <c r="D553" s="30" t="n">
        <v>926</v>
      </c>
      <c r="E553" s="138" t="s">
        <v>56</v>
      </c>
      <c r="F553" s="138" t="s">
        <v>20</v>
      </c>
      <c r="G553" s="79" t="n">
        <v>5820000590</v>
      </c>
      <c r="H553" s="83" t="n">
        <v>600</v>
      </c>
      <c r="I553" s="141" t="n">
        <f aca="false">SUM(J553:P553)</f>
        <v>134255686.97</v>
      </c>
      <c r="J553" s="141" t="n">
        <v>107160900</v>
      </c>
      <c r="K553" s="74" t="n">
        <v>23038800</v>
      </c>
      <c r="L553" s="74"/>
      <c r="M553" s="74" t="n">
        <v>-6892213.03</v>
      </c>
      <c r="N553" s="74"/>
      <c r="O553" s="141" t="n">
        <v>10948200</v>
      </c>
      <c r="P553" s="142"/>
    </row>
    <row r="554" customFormat="false" ht="17.6" hidden="false" customHeight="false" outlineLevel="0" collapsed="false">
      <c r="B554" s="86"/>
      <c r="C554" s="30" t="s">
        <v>169</v>
      </c>
      <c r="D554" s="30" t="n">
        <v>926</v>
      </c>
      <c r="E554" s="138" t="s">
        <v>56</v>
      </c>
      <c r="F554" s="138" t="s">
        <v>20</v>
      </c>
      <c r="G554" s="79" t="n">
        <v>5820009020</v>
      </c>
      <c r="H554" s="83"/>
      <c r="I554" s="141" t="n">
        <f aca="false">SUM(J554:P554)</f>
        <v>6892213.03</v>
      </c>
      <c r="J554" s="141"/>
      <c r="K554" s="74"/>
      <c r="L554" s="74"/>
      <c r="M554" s="74" t="n">
        <f aca="false">M555</f>
        <v>6892213.03</v>
      </c>
      <c r="N554" s="74"/>
      <c r="O554" s="141"/>
      <c r="P554" s="142"/>
    </row>
    <row r="555" s="99" customFormat="true" ht="32.8" hidden="false" customHeight="false" outlineLevel="0" collapsed="false">
      <c r="A555" s="96"/>
      <c r="B555" s="86"/>
      <c r="C555" s="30" t="s">
        <v>146</v>
      </c>
      <c r="D555" s="30" t="n">
        <v>926</v>
      </c>
      <c r="E555" s="138" t="s">
        <v>56</v>
      </c>
      <c r="F555" s="138" t="s">
        <v>20</v>
      </c>
      <c r="G555" s="79" t="n">
        <v>5820009020</v>
      </c>
      <c r="H555" s="83" t="n">
        <v>600</v>
      </c>
      <c r="I555" s="141" t="n">
        <f aca="false">SUM(J555:P555)</f>
        <v>6892213.03</v>
      </c>
      <c r="J555" s="141"/>
      <c r="K555" s="74"/>
      <c r="L555" s="74"/>
      <c r="M555" s="74" t="n">
        <v>6892213.03</v>
      </c>
      <c r="N555" s="74"/>
      <c r="O555" s="141"/>
      <c r="P555" s="142"/>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c r="NM555" s="1"/>
      <c r="NN555" s="1"/>
      <c r="NO555" s="1"/>
      <c r="NP555" s="1"/>
      <c r="NQ555" s="1"/>
      <c r="NR555" s="1"/>
      <c r="NS555" s="1"/>
      <c r="NT555" s="1"/>
      <c r="NU555" s="1"/>
      <c r="NV555" s="1"/>
      <c r="NW555" s="1"/>
      <c r="NX555" s="1"/>
      <c r="NY555" s="1"/>
      <c r="NZ555" s="1"/>
      <c r="OA555" s="1"/>
      <c r="OB555" s="1"/>
      <c r="OC555" s="1"/>
      <c r="OD555" s="1"/>
      <c r="OE555" s="1"/>
      <c r="OF555" s="1"/>
      <c r="OG555" s="1"/>
      <c r="OH555" s="1"/>
      <c r="OI555" s="1"/>
      <c r="OJ555" s="1"/>
      <c r="OK555" s="1"/>
      <c r="OL555" s="1"/>
      <c r="OM555" s="1"/>
      <c r="ON555" s="1"/>
      <c r="OO555" s="1"/>
      <c r="OP555" s="1"/>
      <c r="OQ555" s="1"/>
      <c r="OR555" s="1"/>
      <c r="OS555" s="1"/>
      <c r="OT555" s="1"/>
      <c r="OU555" s="1"/>
      <c r="OV555" s="1"/>
      <c r="OW555" s="1"/>
      <c r="OX555" s="1"/>
      <c r="OY555" s="1"/>
      <c r="OZ555" s="1"/>
      <c r="PA555" s="1"/>
      <c r="PB555" s="1"/>
      <c r="PC555" s="1"/>
      <c r="PD555" s="1"/>
      <c r="PE555" s="1"/>
      <c r="PF555" s="1"/>
      <c r="PG555" s="1"/>
      <c r="PH555" s="1"/>
      <c r="PI555" s="1"/>
      <c r="PJ555" s="1"/>
      <c r="PK555" s="1"/>
      <c r="PL555" s="1"/>
      <c r="PM555" s="1"/>
      <c r="PN555" s="1"/>
      <c r="PO555" s="1"/>
      <c r="PP555" s="1"/>
      <c r="PQ555" s="1"/>
      <c r="PR555" s="1"/>
      <c r="PS555" s="1"/>
      <c r="PT555" s="1"/>
      <c r="PU555" s="1"/>
      <c r="PV555" s="1"/>
      <c r="PW555" s="1"/>
      <c r="PX555" s="1"/>
      <c r="PY555" s="1"/>
      <c r="PZ555" s="1"/>
      <c r="QA555" s="1"/>
      <c r="QB555" s="1"/>
      <c r="QC555" s="1"/>
      <c r="QD555" s="1"/>
      <c r="QE555" s="1"/>
      <c r="QF555" s="1"/>
      <c r="QG555" s="1"/>
      <c r="QH555" s="1"/>
      <c r="QI555" s="1"/>
      <c r="QJ555" s="1"/>
      <c r="QK555" s="1"/>
      <c r="QL555" s="1"/>
      <c r="QM555" s="1"/>
      <c r="QN555" s="1"/>
      <c r="QO555" s="1"/>
      <c r="QP555" s="1"/>
      <c r="QQ555" s="1"/>
      <c r="QR555" s="1"/>
      <c r="QS555" s="1"/>
      <c r="QT555" s="1"/>
      <c r="QU555" s="1"/>
      <c r="QV555" s="1"/>
      <c r="QW555" s="1"/>
      <c r="QX555" s="1"/>
      <c r="QY555" s="1"/>
      <c r="QZ555" s="1"/>
      <c r="RA555" s="1"/>
      <c r="RB555" s="1"/>
      <c r="RC555" s="1"/>
      <c r="RD555" s="1"/>
      <c r="RE555" s="1"/>
      <c r="RF555" s="1"/>
      <c r="RG555" s="1"/>
      <c r="RH555" s="1"/>
      <c r="RI555" s="1"/>
      <c r="RJ555" s="1"/>
      <c r="RK555" s="1"/>
      <c r="RL555" s="1"/>
      <c r="RM555" s="1"/>
      <c r="RN555" s="1"/>
      <c r="RO555" s="1"/>
      <c r="RP555" s="1"/>
      <c r="RQ555" s="1"/>
      <c r="RR555" s="1"/>
      <c r="RS555" s="1"/>
      <c r="RT555" s="1"/>
      <c r="RU555" s="1"/>
      <c r="RV555" s="1"/>
      <c r="RW555" s="1"/>
      <c r="RX555" s="1"/>
      <c r="RY555" s="1"/>
      <c r="RZ555" s="1"/>
      <c r="SA555" s="1"/>
      <c r="SB555" s="1"/>
      <c r="SC555" s="1"/>
      <c r="SD555" s="1"/>
      <c r="SE555" s="1"/>
      <c r="SF555" s="1"/>
      <c r="SG555" s="1"/>
      <c r="SH555" s="1"/>
      <c r="SI555" s="1"/>
      <c r="SJ555" s="1"/>
      <c r="SK555" s="1"/>
      <c r="SL555" s="1"/>
      <c r="SM555" s="1"/>
      <c r="SN555" s="1"/>
      <c r="SO555" s="1"/>
      <c r="SP555" s="1"/>
      <c r="SQ555" s="1"/>
      <c r="SR555" s="1"/>
      <c r="SS555" s="1"/>
      <c r="ST555" s="1"/>
      <c r="SU555" s="1"/>
      <c r="SV555" s="1"/>
      <c r="SW555" s="1"/>
      <c r="SX555" s="1"/>
      <c r="SY555" s="1"/>
      <c r="SZ555" s="1"/>
      <c r="TA555" s="1"/>
      <c r="TB555" s="1"/>
      <c r="TC555" s="1"/>
      <c r="TD555" s="1"/>
      <c r="TE555" s="1"/>
      <c r="TF555" s="1"/>
      <c r="TG555" s="1"/>
      <c r="TH555" s="1"/>
      <c r="TI555" s="1"/>
      <c r="TJ555" s="1"/>
      <c r="TK555" s="1"/>
      <c r="TL555" s="1"/>
      <c r="TM555" s="1"/>
      <c r="TN555" s="1"/>
      <c r="TO555" s="1"/>
      <c r="TP555" s="1"/>
      <c r="TQ555" s="1"/>
      <c r="TR555" s="1"/>
      <c r="TS555" s="1"/>
      <c r="TT555" s="1"/>
      <c r="TU555" s="1"/>
      <c r="TV555" s="1"/>
      <c r="TW555" s="1"/>
      <c r="TX555" s="1"/>
      <c r="TY555" s="1"/>
      <c r="TZ555" s="1"/>
      <c r="UA555" s="1"/>
      <c r="UB555" s="1"/>
      <c r="UC555" s="1"/>
      <c r="UD555" s="1"/>
      <c r="UE555" s="1"/>
      <c r="UF555" s="1"/>
      <c r="UG555" s="1"/>
      <c r="UH555" s="1"/>
      <c r="UI555" s="1"/>
      <c r="UJ555" s="1"/>
      <c r="UK555" s="1"/>
      <c r="UL555" s="1"/>
      <c r="UM555" s="1"/>
      <c r="UN555" s="1"/>
      <c r="UO555" s="1"/>
      <c r="UP555" s="1"/>
      <c r="UQ555" s="1"/>
      <c r="UR555" s="1"/>
      <c r="US555" s="1"/>
      <c r="UT555" s="1"/>
      <c r="UU555" s="1"/>
      <c r="UV555" s="1"/>
      <c r="UW555" s="1"/>
      <c r="UX555" s="1"/>
      <c r="UY555" s="1"/>
      <c r="UZ555" s="1"/>
      <c r="VA555" s="1"/>
      <c r="VB555" s="1"/>
      <c r="VC555" s="1"/>
      <c r="VD555" s="1"/>
      <c r="VE555" s="1"/>
      <c r="VF555" s="1"/>
      <c r="VG555" s="1"/>
      <c r="VH555" s="1"/>
      <c r="VI555" s="1"/>
      <c r="VJ555" s="1"/>
      <c r="VK555" s="1"/>
      <c r="VL555" s="1"/>
      <c r="VM555" s="1"/>
      <c r="VN555" s="1"/>
      <c r="VO555" s="1"/>
      <c r="VP555" s="1"/>
      <c r="VQ555" s="1"/>
      <c r="VR555" s="1"/>
      <c r="VS555" s="1"/>
      <c r="VT555" s="1"/>
      <c r="VU555" s="1"/>
      <c r="VV555" s="1"/>
      <c r="VW555" s="1"/>
      <c r="VX555" s="1"/>
      <c r="VY555" s="1"/>
      <c r="VZ555" s="1"/>
      <c r="WA555" s="1"/>
      <c r="WB555" s="1"/>
      <c r="WC555" s="1"/>
      <c r="WD555" s="1"/>
      <c r="WE555" s="1"/>
      <c r="WF555" s="1"/>
      <c r="WG555" s="1"/>
      <c r="WH555" s="1"/>
      <c r="WI555" s="1"/>
      <c r="WJ555" s="1"/>
      <c r="WK555" s="1"/>
      <c r="WL555" s="1"/>
      <c r="WM555" s="1"/>
      <c r="WN555" s="1"/>
      <c r="WO555" s="1"/>
      <c r="WP555" s="1"/>
      <c r="WQ555" s="1"/>
      <c r="WR555" s="1"/>
      <c r="WS555" s="1"/>
      <c r="WT555" s="1"/>
      <c r="WU555" s="1"/>
      <c r="WV555" s="1"/>
      <c r="WW555" s="1"/>
      <c r="WX555" s="1"/>
      <c r="WY555" s="1"/>
      <c r="WZ555" s="1"/>
      <c r="XA555" s="1"/>
      <c r="XB555" s="1"/>
      <c r="XC555" s="1"/>
      <c r="XD555" s="1"/>
      <c r="XE555" s="1"/>
      <c r="XF555" s="1"/>
      <c r="XG555" s="1"/>
      <c r="XH555" s="1"/>
      <c r="XI555" s="1"/>
      <c r="XJ555" s="1"/>
      <c r="XK555" s="1"/>
      <c r="XL555" s="1"/>
      <c r="XM555" s="1"/>
      <c r="XN555" s="1"/>
      <c r="XO555" s="1"/>
      <c r="XP555" s="1"/>
      <c r="XQ555" s="1"/>
      <c r="XR555" s="1"/>
      <c r="XS555" s="1"/>
      <c r="XT555" s="1"/>
      <c r="XU555" s="1"/>
      <c r="XV555" s="1"/>
      <c r="XW555" s="1"/>
      <c r="XX555" s="1"/>
      <c r="XY555" s="1"/>
      <c r="XZ555" s="1"/>
      <c r="YA555" s="1"/>
      <c r="YB555" s="1"/>
      <c r="YC555" s="1"/>
      <c r="YD555" s="1"/>
      <c r="YE555" s="1"/>
      <c r="YF555" s="1"/>
      <c r="YG555" s="1"/>
      <c r="YH555" s="1"/>
      <c r="YI555" s="1"/>
      <c r="YJ555" s="1"/>
      <c r="YK555" s="1"/>
      <c r="YL555" s="1"/>
      <c r="YM555" s="1"/>
      <c r="YN555" s="1"/>
      <c r="YO555" s="1"/>
      <c r="YP555" s="1"/>
      <c r="YQ555" s="1"/>
      <c r="YR555" s="1"/>
      <c r="YS555" s="1"/>
      <c r="YT555" s="1"/>
      <c r="YU555" s="1"/>
      <c r="YV555" s="1"/>
      <c r="YW555" s="1"/>
      <c r="YX555" s="1"/>
      <c r="YY555" s="1"/>
      <c r="YZ555" s="1"/>
      <c r="ZA555" s="1"/>
      <c r="ZB555" s="1"/>
      <c r="ZC555" s="1"/>
      <c r="ZD555" s="1"/>
      <c r="ZE555" s="1"/>
      <c r="ZF555" s="1"/>
      <c r="ZG555" s="1"/>
      <c r="ZH555" s="1"/>
      <c r="ZI555" s="1"/>
      <c r="ZJ555" s="1"/>
      <c r="ZK555" s="1"/>
      <c r="ZL555" s="1"/>
      <c r="ZM555" s="1"/>
      <c r="ZN555" s="1"/>
      <c r="ZO555" s="1"/>
      <c r="ZP555" s="1"/>
      <c r="ZQ555" s="1"/>
      <c r="ZR555" s="1"/>
      <c r="ZS555" s="1"/>
      <c r="ZT555" s="1"/>
      <c r="ZU555" s="1"/>
      <c r="ZV555" s="1"/>
      <c r="ZW555" s="1"/>
      <c r="ZX555" s="1"/>
      <c r="ZY555" s="1"/>
      <c r="ZZ555" s="1"/>
      <c r="AAA555" s="1"/>
      <c r="AAB555" s="1"/>
      <c r="AAC555" s="1"/>
      <c r="AAD555" s="1"/>
      <c r="AAE555" s="1"/>
      <c r="AAF555" s="1"/>
      <c r="AAG555" s="1"/>
      <c r="AAH555" s="1"/>
      <c r="AAI555" s="1"/>
      <c r="AAJ555" s="1"/>
      <c r="AAK555" s="1"/>
      <c r="AAL555" s="1"/>
      <c r="AAM555" s="1"/>
      <c r="AAN555" s="1"/>
      <c r="AAO555" s="1"/>
      <c r="AAP555" s="1"/>
      <c r="AAQ555" s="1"/>
      <c r="AAR555" s="1"/>
      <c r="AAS555" s="1"/>
      <c r="AAT555" s="1"/>
      <c r="AAU555" s="1"/>
      <c r="AAV555" s="1"/>
      <c r="AAW555" s="1"/>
      <c r="AAX555" s="1"/>
      <c r="AAY555" s="1"/>
      <c r="AAZ555" s="1"/>
      <c r="ABA555" s="1"/>
      <c r="ABB555" s="1"/>
      <c r="ABC555" s="1"/>
      <c r="ABD555" s="1"/>
      <c r="ABE555" s="1"/>
      <c r="ABF555" s="1"/>
      <c r="ABG555" s="1"/>
      <c r="ABH555" s="1"/>
      <c r="ABI555" s="1"/>
      <c r="ABJ555" s="1"/>
      <c r="ABK555" s="1"/>
      <c r="ABL555" s="1"/>
      <c r="ABM555" s="1"/>
      <c r="ABN555" s="1"/>
      <c r="ABO555" s="1"/>
      <c r="ABP555" s="1"/>
      <c r="ABQ555" s="1"/>
      <c r="ABR555" s="1"/>
      <c r="ABS555" s="1"/>
      <c r="ABT555" s="1"/>
      <c r="ABU555" s="1"/>
      <c r="ABV555" s="1"/>
      <c r="ABW555" s="1"/>
      <c r="ABX555" s="1"/>
      <c r="ABY555" s="1"/>
      <c r="ABZ555" s="1"/>
      <c r="ACA555" s="1"/>
      <c r="ACB555" s="1"/>
      <c r="ACC555" s="1"/>
      <c r="ACD555" s="1"/>
      <c r="ACE555" s="1"/>
      <c r="ACF555" s="1"/>
      <c r="ACG555" s="1"/>
      <c r="ACH555" s="1"/>
      <c r="ACI555" s="1"/>
      <c r="ACJ555" s="1"/>
      <c r="ACK555" s="1"/>
      <c r="ACL555" s="1"/>
      <c r="ACM555" s="1"/>
      <c r="ACN555" s="1"/>
      <c r="ACO555" s="1"/>
      <c r="ACP555" s="1"/>
      <c r="ACQ555" s="1"/>
      <c r="ACR555" s="1"/>
      <c r="ACS555" s="1"/>
      <c r="ACT555" s="1"/>
      <c r="ACU555" s="1"/>
      <c r="ACV555" s="1"/>
      <c r="ACW555" s="1"/>
      <c r="ACX555" s="1"/>
      <c r="ACY555" s="1"/>
      <c r="ACZ555" s="1"/>
      <c r="ADA555" s="1"/>
      <c r="ADB555" s="1"/>
      <c r="ADC555" s="1"/>
      <c r="ADD555" s="1"/>
      <c r="ADE555" s="1"/>
      <c r="ADF555" s="1"/>
      <c r="ADG555" s="1"/>
      <c r="ADH555" s="1"/>
      <c r="ADI555" s="1"/>
      <c r="ADJ555" s="1"/>
      <c r="ADK555" s="1"/>
      <c r="ADL555" s="1"/>
      <c r="ADM555" s="1"/>
      <c r="ADN555" s="1"/>
      <c r="ADO555" s="1"/>
      <c r="ADP555" s="1"/>
      <c r="ADQ555" s="1"/>
      <c r="ADR555" s="1"/>
      <c r="ADS555" s="1"/>
      <c r="ADT555" s="1"/>
      <c r="ADU555" s="1"/>
      <c r="ADV555" s="1"/>
      <c r="ADW555" s="1"/>
      <c r="ADX555" s="1"/>
      <c r="ADY555" s="1"/>
      <c r="ADZ555" s="1"/>
      <c r="AEA555" s="1"/>
      <c r="AEB555" s="1"/>
      <c r="AEC555" s="1"/>
      <c r="AED555" s="1"/>
      <c r="AEE555" s="1"/>
      <c r="AEF555" s="1"/>
      <c r="AEG555" s="1"/>
      <c r="AEH555" s="1"/>
      <c r="AEI555" s="1"/>
      <c r="AEJ555" s="1"/>
      <c r="AEK555" s="1"/>
      <c r="AEL555" s="1"/>
      <c r="AEM555" s="1"/>
      <c r="AEN555" s="1"/>
      <c r="AEO555" s="1"/>
      <c r="AEP555" s="1"/>
      <c r="AEQ555" s="1"/>
      <c r="AER555" s="1"/>
      <c r="AES555" s="1"/>
      <c r="AET555" s="1"/>
      <c r="AEU555" s="1"/>
      <c r="AEV555" s="1"/>
      <c r="AEW555" s="1"/>
      <c r="AEX555" s="1"/>
      <c r="AEY555" s="1"/>
      <c r="AEZ555" s="1"/>
      <c r="AFA555" s="1"/>
      <c r="AFB555" s="1"/>
      <c r="AFC555" s="1"/>
      <c r="AFD555" s="1"/>
      <c r="AFE555" s="1"/>
      <c r="AFF555" s="1"/>
      <c r="AFG555" s="1"/>
      <c r="AFH555" s="1"/>
      <c r="AFI555" s="1"/>
      <c r="AFJ555" s="1"/>
      <c r="AFK555" s="1"/>
      <c r="AFL555" s="1"/>
      <c r="AFM555" s="1"/>
      <c r="AFN555" s="1"/>
      <c r="AFO555" s="1"/>
      <c r="AFP555" s="1"/>
      <c r="AFQ555" s="1"/>
      <c r="AFR555" s="1"/>
      <c r="AFS555" s="1"/>
      <c r="AFT555" s="1"/>
      <c r="AFU555" s="1"/>
      <c r="AFV555" s="1"/>
      <c r="AFW555" s="1"/>
      <c r="AFX555" s="1"/>
      <c r="AFY555" s="1"/>
      <c r="AFZ555" s="1"/>
      <c r="AGA555" s="1"/>
      <c r="AGB555" s="1"/>
      <c r="AGC555" s="1"/>
      <c r="AGD555" s="1"/>
      <c r="AGE555" s="1"/>
      <c r="AGF555" s="1"/>
      <c r="AGG555" s="1"/>
      <c r="AGH555" s="1"/>
      <c r="AGI555" s="1"/>
      <c r="AGJ555" s="1"/>
      <c r="AGK555" s="1"/>
      <c r="AGL555" s="1"/>
      <c r="AGM555" s="1"/>
      <c r="AGN555" s="1"/>
      <c r="AGO555" s="1"/>
      <c r="AGP555" s="1"/>
      <c r="AGQ555" s="1"/>
      <c r="AGR555" s="1"/>
      <c r="AGS555" s="1"/>
      <c r="AGT555" s="1"/>
      <c r="AGU555" s="1"/>
      <c r="AGV555" s="1"/>
      <c r="AGW555" s="1"/>
      <c r="AGX555" s="1"/>
      <c r="AGY555" s="1"/>
      <c r="AGZ555" s="1"/>
      <c r="AHA555" s="1"/>
      <c r="AHB555" s="1"/>
      <c r="AHC555" s="1"/>
      <c r="AHD555" s="1"/>
      <c r="AHE555" s="1"/>
      <c r="AHF555" s="1"/>
      <c r="AHG555" s="1"/>
      <c r="AHH555" s="1"/>
      <c r="AHI555" s="1"/>
      <c r="AHJ555" s="1"/>
      <c r="AHK555" s="1"/>
      <c r="AHL555" s="1"/>
      <c r="AHM555" s="1"/>
      <c r="AHN555" s="1"/>
      <c r="AHO555" s="1"/>
      <c r="AHP555" s="1"/>
      <c r="AHQ555" s="1"/>
      <c r="AHR555" s="1"/>
      <c r="AHS555" s="1"/>
      <c r="AHT555" s="1"/>
      <c r="AHU555" s="1"/>
      <c r="AHV555" s="1"/>
      <c r="AHW555" s="1"/>
      <c r="AHX555" s="1"/>
      <c r="AHY555" s="1"/>
      <c r="AHZ555" s="1"/>
      <c r="AIA555" s="1"/>
      <c r="AIB555" s="1"/>
      <c r="AIC555" s="1"/>
      <c r="AID555" s="1"/>
      <c r="AIE555" s="1"/>
      <c r="AIF555" s="1"/>
      <c r="AIG555" s="1"/>
      <c r="AIH555" s="1"/>
      <c r="AII555" s="1"/>
      <c r="AIJ555" s="1"/>
      <c r="AIK555" s="1"/>
      <c r="AIL555" s="1"/>
      <c r="AIM555" s="1"/>
      <c r="AIN555" s="1"/>
      <c r="AIO555" s="1"/>
      <c r="AIP555" s="1"/>
      <c r="AIQ555" s="1"/>
      <c r="AIR555" s="1"/>
      <c r="AIS555" s="1"/>
      <c r="AIT555" s="1"/>
      <c r="AIU555" s="1"/>
      <c r="AIV555" s="1"/>
      <c r="AIW555" s="1"/>
      <c r="AIX555" s="1"/>
      <c r="AIY555" s="1"/>
      <c r="AIZ555" s="1"/>
      <c r="AJA555" s="1"/>
      <c r="AJB555" s="1"/>
      <c r="AJC555" s="1"/>
      <c r="AJD555" s="1"/>
      <c r="AJE555" s="1"/>
      <c r="AJF555" s="1"/>
      <c r="AJG555" s="1"/>
      <c r="AJH555" s="1"/>
      <c r="AJI555" s="1"/>
      <c r="AJJ555" s="1"/>
      <c r="AJK555" s="1"/>
      <c r="AJL555" s="1"/>
      <c r="AJM555" s="1"/>
      <c r="AJN555" s="1"/>
      <c r="AJO555" s="1"/>
      <c r="AJP555" s="1"/>
      <c r="AJQ555" s="1"/>
      <c r="AJR555" s="1"/>
      <c r="AJS555" s="1"/>
      <c r="AJT555" s="1"/>
      <c r="AJU555" s="1"/>
      <c r="AJV555" s="1"/>
      <c r="AJW555" s="1"/>
      <c r="AJX555" s="1"/>
      <c r="AJY555" s="1"/>
      <c r="AJZ555" s="1"/>
      <c r="AKA555" s="1"/>
      <c r="AKB555" s="1"/>
      <c r="AKC555" s="1"/>
      <c r="AKD555" s="1"/>
      <c r="AKE555" s="1"/>
      <c r="AKF555" s="1"/>
      <c r="AKG555" s="1"/>
      <c r="AKH555" s="1"/>
      <c r="AKI555" s="1"/>
      <c r="AKJ555" s="1"/>
      <c r="AKK555" s="1"/>
      <c r="AKL555" s="1"/>
      <c r="AKM555" s="1"/>
      <c r="AKN555" s="1"/>
      <c r="AKO555" s="1"/>
      <c r="AKP555" s="1"/>
      <c r="AKQ555" s="1"/>
      <c r="AKR555" s="1"/>
      <c r="AKS555" s="1"/>
      <c r="AKT555" s="1"/>
      <c r="AKU555" s="1"/>
      <c r="AKV555" s="1"/>
      <c r="AKW555" s="1"/>
      <c r="AKX555" s="1"/>
      <c r="AKY555" s="1"/>
      <c r="AKZ555" s="1"/>
      <c r="ALA555" s="1"/>
      <c r="ALB555" s="1"/>
      <c r="ALC555" s="1"/>
      <c r="ALD555" s="1"/>
      <c r="ALE555" s="1"/>
      <c r="ALF555" s="1"/>
      <c r="ALG555" s="1"/>
      <c r="ALH555" s="1"/>
      <c r="ALI555" s="1"/>
      <c r="ALJ555" s="1"/>
      <c r="ALK555" s="1"/>
      <c r="ALL555" s="1"/>
      <c r="ALM555" s="1"/>
      <c r="ALN555" s="1"/>
      <c r="ALO555" s="1"/>
      <c r="ALP555" s="2"/>
      <c r="ALQ555" s="2"/>
      <c r="ALR555" s="2"/>
      <c r="ALS555" s="2"/>
      <c r="ALT555" s="2"/>
      <c r="ALU555" s="2"/>
      <c r="ALV555" s="2"/>
      <c r="ALW555" s="2"/>
      <c r="ALX555" s="2"/>
      <c r="ALY555" s="2"/>
      <c r="ALZ555" s="2"/>
      <c r="AMA555" s="2"/>
      <c r="AMB555" s="2"/>
      <c r="AMC555" s="2"/>
      <c r="AMD555" s="2"/>
      <c r="AME555" s="2"/>
      <c r="AMF555" s="2"/>
      <c r="AMG555" s="2"/>
      <c r="AMH555" s="2"/>
      <c r="AMI555" s="2"/>
      <c r="AMJ555" s="2"/>
      <c r="AMK555" s="2"/>
      <c r="AML555" s="2"/>
    </row>
    <row r="556" s="99" customFormat="true" ht="130.4" hidden="false" customHeight="true" outlineLevel="0" collapsed="false">
      <c r="A556" s="96"/>
      <c r="B556" s="86"/>
      <c r="C556" s="30" t="s">
        <v>170</v>
      </c>
      <c r="D556" s="30" t="n">
        <v>926</v>
      </c>
      <c r="E556" s="138" t="s">
        <v>56</v>
      </c>
      <c r="F556" s="138" t="s">
        <v>20</v>
      </c>
      <c r="G556" s="79" t="n">
        <v>5820060820</v>
      </c>
      <c r="H556" s="83"/>
      <c r="I556" s="141" t="n">
        <f aca="false">SUM(J556:P556)</f>
        <v>137500</v>
      </c>
      <c r="J556" s="141" t="n">
        <f aca="false">J557</f>
        <v>137600</v>
      </c>
      <c r="K556" s="74" t="n">
        <f aca="false">K557</f>
        <v>-100</v>
      </c>
      <c r="L556" s="74" t="n">
        <f aca="false">L557</f>
        <v>0</v>
      </c>
      <c r="M556" s="74" t="n">
        <f aca="false">M557</f>
        <v>0</v>
      </c>
      <c r="N556" s="74" t="n">
        <f aca="false">N557</f>
        <v>0</v>
      </c>
      <c r="O556" s="141" t="n">
        <f aca="false">O557</f>
        <v>0</v>
      </c>
      <c r="P556" s="142" t="n">
        <f aca="false">P557</f>
        <v>0</v>
      </c>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c r="NM556" s="1"/>
      <c r="NN556" s="1"/>
      <c r="NO556" s="1"/>
      <c r="NP556" s="1"/>
      <c r="NQ556" s="1"/>
      <c r="NR556" s="1"/>
      <c r="NS556" s="1"/>
      <c r="NT556" s="1"/>
      <c r="NU556" s="1"/>
      <c r="NV556" s="1"/>
      <c r="NW556" s="1"/>
      <c r="NX556" s="1"/>
      <c r="NY556" s="1"/>
      <c r="NZ556" s="1"/>
      <c r="OA556" s="1"/>
      <c r="OB556" s="1"/>
      <c r="OC556" s="1"/>
      <c r="OD556" s="1"/>
      <c r="OE556" s="1"/>
      <c r="OF556" s="1"/>
      <c r="OG556" s="1"/>
      <c r="OH556" s="1"/>
      <c r="OI556" s="1"/>
      <c r="OJ556" s="1"/>
      <c r="OK556" s="1"/>
      <c r="OL556" s="1"/>
      <c r="OM556" s="1"/>
      <c r="ON556" s="1"/>
      <c r="OO556" s="1"/>
      <c r="OP556" s="1"/>
      <c r="OQ556" s="1"/>
      <c r="OR556" s="1"/>
      <c r="OS556" s="1"/>
      <c r="OT556" s="1"/>
      <c r="OU556" s="1"/>
      <c r="OV556" s="1"/>
      <c r="OW556" s="1"/>
      <c r="OX556" s="1"/>
      <c r="OY556" s="1"/>
      <c r="OZ556" s="1"/>
      <c r="PA556" s="1"/>
      <c r="PB556" s="1"/>
      <c r="PC556" s="1"/>
      <c r="PD556" s="1"/>
      <c r="PE556" s="1"/>
      <c r="PF556" s="1"/>
      <c r="PG556" s="1"/>
      <c r="PH556" s="1"/>
      <c r="PI556" s="1"/>
      <c r="PJ556" s="1"/>
      <c r="PK556" s="1"/>
      <c r="PL556" s="1"/>
      <c r="PM556" s="1"/>
      <c r="PN556" s="1"/>
      <c r="PO556" s="1"/>
      <c r="PP556" s="1"/>
      <c r="PQ556" s="1"/>
      <c r="PR556" s="1"/>
      <c r="PS556" s="1"/>
      <c r="PT556" s="1"/>
      <c r="PU556" s="1"/>
      <c r="PV556" s="1"/>
      <c r="PW556" s="1"/>
      <c r="PX556" s="1"/>
      <c r="PY556" s="1"/>
      <c r="PZ556" s="1"/>
      <c r="QA556" s="1"/>
      <c r="QB556" s="1"/>
      <c r="QC556" s="1"/>
      <c r="QD556" s="1"/>
      <c r="QE556" s="1"/>
      <c r="QF556" s="1"/>
      <c r="QG556" s="1"/>
      <c r="QH556" s="1"/>
      <c r="QI556" s="1"/>
      <c r="QJ556" s="1"/>
      <c r="QK556" s="1"/>
      <c r="QL556" s="1"/>
      <c r="QM556" s="1"/>
      <c r="QN556" s="1"/>
      <c r="QO556" s="1"/>
      <c r="QP556" s="1"/>
      <c r="QQ556" s="1"/>
      <c r="QR556" s="1"/>
      <c r="QS556" s="1"/>
      <c r="QT556" s="1"/>
      <c r="QU556" s="1"/>
      <c r="QV556" s="1"/>
      <c r="QW556" s="1"/>
      <c r="QX556" s="1"/>
      <c r="QY556" s="1"/>
      <c r="QZ556" s="1"/>
      <c r="RA556" s="1"/>
      <c r="RB556" s="1"/>
      <c r="RC556" s="1"/>
      <c r="RD556" s="1"/>
      <c r="RE556" s="1"/>
      <c r="RF556" s="1"/>
      <c r="RG556" s="1"/>
      <c r="RH556" s="1"/>
      <c r="RI556" s="1"/>
      <c r="RJ556" s="1"/>
      <c r="RK556" s="1"/>
      <c r="RL556" s="1"/>
      <c r="RM556" s="1"/>
      <c r="RN556" s="1"/>
      <c r="RO556" s="1"/>
      <c r="RP556" s="1"/>
      <c r="RQ556" s="1"/>
      <c r="RR556" s="1"/>
      <c r="RS556" s="1"/>
      <c r="RT556" s="1"/>
      <c r="RU556" s="1"/>
      <c r="RV556" s="1"/>
      <c r="RW556" s="1"/>
      <c r="RX556" s="1"/>
      <c r="RY556" s="1"/>
      <c r="RZ556" s="1"/>
      <c r="SA556" s="1"/>
      <c r="SB556" s="1"/>
      <c r="SC556" s="1"/>
      <c r="SD556" s="1"/>
      <c r="SE556" s="1"/>
      <c r="SF556" s="1"/>
      <c r="SG556" s="1"/>
      <c r="SH556" s="1"/>
      <c r="SI556" s="1"/>
      <c r="SJ556" s="1"/>
      <c r="SK556" s="1"/>
      <c r="SL556" s="1"/>
      <c r="SM556" s="1"/>
      <c r="SN556" s="1"/>
      <c r="SO556" s="1"/>
      <c r="SP556" s="1"/>
      <c r="SQ556" s="1"/>
      <c r="SR556" s="1"/>
      <c r="SS556" s="1"/>
      <c r="ST556" s="1"/>
      <c r="SU556" s="1"/>
      <c r="SV556" s="1"/>
      <c r="SW556" s="1"/>
      <c r="SX556" s="1"/>
      <c r="SY556" s="1"/>
      <c r="SZ556" s="1"/>
      <c r="TA556" s="1"/>
      <c r="TB556" s="1"/>
      <c r="TC556" s="1"/>
      <c r="TD556" s="1"/>
      <c r="TE556" s="1"/>
      <c r="TF556" s="1"/>
      <c r="TG556" s="1"/>
      <c r="TH556" s="1"/>
      <c r="TI556" s="1"/>
      <c r="TJ556" s="1"/>
      <c r="TK556" s="1"/>
      <c r="TL556" s="1"/>
      <c r="TM556" s="1"/>
      <c r="TN556" s="1"/>
      <c r="TO556" s="1"/>
      <c r="TP556" s="1"/>
      <c r="TQ556" s="1"/>
      <c r="TR556" s="1"/>
      <c r="TS556" s="1"/>
      <c r="TT556" s="1"/>
      <c r="TU556" s="1"/>
      <c r="TV556" s="1"/>
      <c r="TW556" s="1"/>
      <c r="TX556" s="1"/>
      <c r="TY556" s="1"/>
      <c r="TZ556" s="1"/>
      <c r="UA556" s="1"/>
      <c r="UB556" s="1"/>
      <c r="UC556" s="1"/>
      <c r="UD556" s="1"/>
      <c r="UE556" s="1"/>
      <c r="UF556" s="1"/>
      <c r="UG556" s="1"/>
      <c r="UH556" s="1"/>
      <c r="UI556" s="1"/>
      <c r="UJ556" s="1"/>
      <c r="UK556" s="1"/>
      <c r="UL556" s="1"/>
      <c r="UM556" s="1"/>
      <c r="UN556" s="1"/>
      <c r="UO556" s="1"/>
      <c r="UP556" s="1"/>
      <c r="UQ556" s="1"/>
      <c r="UR556" s="1"/>
      <c r="US556" s="1"/>
      <c r="UT556" s="1"/>
      <c r="UU556" s="1"/>
      <c r="UV556" s="1"/>
      <c r="UW556" s="1"/>
      <c r="UX556" s="1"/>
      <c r="UY556" s="1"/>
      <c r="UZ556" s="1"/>
      <c r="VA556" s="1"/>
      <c r="VB556" s="1"/>
      <c r="VC556" s="1"/>
      <c r="VD556" s="1"/>
      <c r="VE556" s="1"/>
      <c r="VF556" s="1"/>
      <c r="VG556" s="1"/>
      <c r="VH556" s="1"/>
      <c r="VI556" s="1"/>
      <c r="VJ556" s="1"/>
      <c r="VK556" s="1"/>
      <c r="VL556" s="1"/>
      <c r="VM556" s="1"/>
      <c r="VN556" s="1"/>
      <c r="VO556" s="1"/>
      <c r="VP556" s="1"/>
      <c r="VQ556" s="1"/>
      <c r="VR556" s="1"/>
      <c r="VS556" s="1"/>
      <c r="VT556" s="1"/>
      <c r="VU556" s="1"/>
      <c r="VV556" s="1"/>
      <c r="VW556" s="1"/>
      <c r="VX556" s="1"/>
      <c r="VY556" s="1"/>
      <c r="VZ556" s="1"/>
      <c r="WA556" s="1"/>
      <c r="WB556" s="1"/>
      <c r="WC556" s="1"/>
      <c r="WD556" s="1"/>
      <c r="WE556" s="1"/>
      <c r="WF556" s="1"/>
      <c r="WG556" s="1"/>
      <c r="WH556" s="1"/>
      <c r="WI556" s="1"/>
      <c r="WJ556" s="1"/>
      <c r="WK556" s="1"/>
      <c r="WL556" s="1"/>
      <c r="WM556" s="1"/>
      <c r="WN556" s="1"/>
      <c r="WO556" s="1"/>
      <c r="WP556" s="1"/>
      <c r="WQ556" s="1"/>
      <c r="WR556" s="1"/>
      <c r="WS556" s="1"/>
      <c r="WT556" s="1"/>
      <c r="WU556" s="1"/>
      <c r="WV556" s="1"/>
      <c r="WW556" s="1"/>
      <c r="WX556" s="1"/>
      <c r="WY556" s="1"/>
      <c r="WZ556" s="1"/>
      <c r="XA556" s="1"/>
      <c r="XB556" s="1"/>
      <c r="XC556" s="1"/>
      <c r="XD556" s="1"/>
      <c r="XE556" s="1"/>
      <c r="XF556" s="1"/>
      <c r="XG556" s="1"/>
      <c r="XH556" s="1"/>
      <c r="XI556" s="1"/>
      <c r="XJ556" s="1"/>
      <c r="XK556" s="1"/>
      <c r="XL556" s="1"/>
      <c r="XM556" s="1"/>
      <c r="XN556" s="1"/>
      <c r="XO556" s="1"/>
      <c r="XP556" s="1"/>
      <c r="XQ556" s="1"/>
      <c r="XR556" s="1"/>
      <c r="XS556" s="1"/>
      <c r="XT556" s="1"/>
      <c r="XU556" s="1"/>
      <c r="XV556" s="1"/>
      <c r="XW556" s="1"/>
      <c r="XX556" s="1"/>
      <c r="XY556" s="1"/>
      <c r="XZ556" s="1"/>
      <c r="YA556" s="1"/>
      <c r="YB556" s="1"/>
      <c r="YC556" s="1"/>
      <c r="YD556" s="1"/>
      <c r="YE556" s="1"/>
      <c r="YF556" s="1"/>
      <c r="YG556" s="1"/>
      <c r="YH556" s="1"/>
      <c r="YI556" s="1"/>
      <c r="YJ556" s="1"/>
      <c r="YK556" s="1"/>
      <c r="YL556" s="1"/>
      <c r="YM556" s="1"/>
      <c r="YN556" s="1"/>
      <c r="YO556" s="1"/>
      <c r="YP556" s="1"/>
      <c r="YQ556" s="1"/>
      <c r="YR556" s="1"/>
      <c r="YS556" s="1"/>
      <c r="YT556" s="1"/>
      <c r="YU556" s="1"/>
      <c r="YV556" s="1"/>
      <c r="YW556" s="1"/>
      <c r="YX556" s="1"/>
      <c r="YY556" s="1"/>
      <c r="YZ556" s="1"/>
      <c r="ZA556" s="1"/>
      <c r="ZB556" s="1"/>
      <c r="ZC556" s="1"/>
      <c r="ZD556" s="1"/>
      <c r="ZE556" s="1"/>
      <c r="ZF556" s="1"/>
      <c r="ZG556" s="1"/>
      <c r="ZH556" s="1"/>
      <c r="ZI556" s="1"/>
      <c r="ZJ556" s="1"/>
      <c r="ZK556" s="1"/>
      <c r="ZL556" s="1"/>
      <c r="ZM556" s="1"/>
      <c r="ZN556" s="1"/>
      <c r="ZO556" s="1"/>
      <c r="ZP556" s="1"/>
      <c r="ZQ556" s="1"/>
      <c r="ZR556" s="1"/>
      <c r="ZS556" s="1"/>
      <c r="ZT556" s="1"/>
      <c r="ZU556" s="1"/>
      <c r="ZV556" s="1"/>
      <c r="ZW556" s="1"/>
      <c r="ZX556" s="1"/>
      <c r="ZY556" s="1"/>
      <c r="ZZ556" s="1"/>
      <c r="AAA556" s="1"/>
      <c r="AAB556" s="1"/>
      <c r="AAC556" s="1"/>
      <c r="AAD556" s="1"/>
      <c r="AAE556" s="1"/>
      <c r="AAF556" s="1"/>
      <c r="AAG556" s="1"/>
      <c r="AAH556" s="1"/>
      <c r="AAI556" s="1"/>
      <c r="AAJ556" s="1"/>
      <c r="AAK556" s="1"/>
      <c r="AAL556" s="1"/>
      <c r="AAM556" s="1"/>
      <c r="AAN556" s="1"/>
      <c r="AAO556" s="1"/>
      <c r="AAP556" s="1"/>
      <c r="AAQ556" s="1"/>
      <c r="AAR556" s="1"/>
      <c r="AAS556" s="1"/>
      <c r="AAT556" s="1"/>
      <c r="AAU556" s="1"/>
      <c r="AAV556" s="1"/>
      <c r="AAW556" s="1"/>
      <c r="AAX556" s="1"/>
      <c r="AAY556" s="1"/>
      <c r="AAZ556" s="1"/>
      <c r="ABA556" s="1"/>
      <c r="ABB556" s="1"/>
      <c r="ABC556" s="1"/>
      <c r="ABD556" s="1"/>
      <c r="ABE556" s="1"/>
      <c r="ABF556" s="1"/>
      <c r="ABG556" s="1"/>
      <c r="ABH556" s="1"/>
      <c r="ABI556" s="1"/>
      <c r="ABJ556" s="1"/>
      <c r="ABK556" s="1"/>
      <c r="ABL556" s="1"/>
      <c r="ABM556" s="1"/>
      <c r="ABN556" s="1"/>
      <c r="ABO556" s="1"/>
      <c r="ABP556" s="1"/>
      <c r="ABQ556" s="1"/>
      <c r="ABR556" s="1"/>
      <c r="ABS556" s="1"/>
      <c r="ABT556" s="1"/>
      <c r="ABU556" s="1"/>
      <c r="ABV556" s="1"/>
      <c r="ABW556" s="1"/>
      <c r="ABX556" s="1"/>
      <c r="ABY556" s="1"/>
      <c r="ABZ556" s="1"/>
      <c r="ACA556" s="1"/>
      <c r="ACB556" s="1"/>
      <c r="ACC556" s="1"/>
      <c r="ACD556" s="1"/>
      <c r="ACE556" s="1"/>
      <c r="ACF556" s="1"/>
      <c r="ACG556" s="1"/>
      <c r="ACH556" s="1"/>
      <c r="ACI556" s="1"/>
      <c r="ACJ556" s="1"/>
      <c r="ACK556" s="1"/>
      <c r="ACL556" s="1"/>
      <c r="ACM556" s="1"/>
      <c r="ACN556" s="1"/>
      <c r="ACO556" s="1"/>
      <c r="ACP556" s="1"/>
      <c r="ACQ556" s="1"/>
      <c r="ACR556" s="1"/>
      <c r="ACS556" s="1"/>
      <c r="ACT556" s="1"/>
      <c r="ACU556" s="1"/>
      <c r="ACV556" s="1"/>
      <c r="ACW556" s="1"/>
      <c r="ACX556" s="1"/>
      <c r="ACY556" s="1"/>
      <c r="ACZ556" s="1"/>
      <c r="ADA556" s="1"/>
      <c r="ADB556" s="1"/>
      <c r="ADC556" s="1"/>
      <c r="ADD556" s="1"/>
      <c r="ADE556" s="1"/>
      <c r="ADF556" s="1"/>
      <c r="ADG556" s="1"/>
      <c r="ADH556" s="1"/>
      <c r="ADI556" s="1"/>
      <c r="ADJ556" s="1"/>
      <c r="ADK556" s="1"/>
      <c r="ADL556" s="1"/>
      <c r="ADM556" s="1"/>
      <c r="ADN556" s="1"/>
      <c r="ADO556" s="1"/>
      <c r="ADP556" s="1"/>
      <c r="ADQ556" s="1"/>
      <c r="ADR556" s="1"/>
      <c r="ADS556" s="1"/>
      <c r="ADT556" s="1"/>
      <c r="ADU556" s="1"/>
      <c r="ADV556" s="1"/>
      <c r="ADW556" s="1"/>
      <c r="ADX556" s="1"/>
      <c r="ADY556" s="1"/>
      <c r="ADZ556" s="1"/>
      <c r="AEA556" s="1"/>
      <c r="AEB556" s="1"/>
      <c r="AEC556" s="1"/>
      <c r="AED556" s="1"/>
      <c r="AEE556" s="1"/>
      <c r="AEF556" s="1"/>
      <c r="AEG556" s="1"/>
      <c r="AEH556" s="1"/>
      <c r="AEI556" s="1"/>
      <c r="AEJ556" s="1"/>
      <c r="AEK556" s="1"/>
      <c r="AEL556" s="1"/>
      <c r="AEM556" s="1"/>
      <c r="AEN556" s="1"/>
      <c r="AEO556" s="1"/>
      <c r="AEP556" s="1"/>
      <c r="AEQ556" s="1"/>
      <c r="AER556" s="1"/>
      <c r="AES556" s="1"/>
      <c r="AET556" s="1"/>
      <c r="AEU556" s="1"/>
      <c r="AEV556" s="1"/>
      <c r="AEW556" s="1"/>
      <c r="AEX556" s="1"/>
      <c r="AEY556" s="1"/>
      <c r="AEZ556" s="1"/>
      <c r="AFA556" s="1"/>
      <c r="AFB556" s="1"/>
      <c r="AFC556" s="1"/>
      <c r="AFD556" s="1"/>
      <c r="AFE556" s="1"/>
      <c r="AFF556" s="1"/>
      <c r="AFG556" s="1"/>
      <c r="AFH556" s="1"/>
      <c r="AFI556" s="1"/>
      <c r="AFJ556" s="1"/>
      <c r="AFK556" s="1"/>
      <c r="AFL556" s="1"/>
      <c r="AFM556" s="1"/>
      <c r="AFN556" s="1"/>
      <c r="AFO556" s="1"/>
      <c r="AFP556" s="1"/>
      <c r="AFQ556" s="1"/>
      <c r="AFR556" s="1"/>
      <c r="AFS556" s="1"/>
      <c r="AFT556" s="1"/>
      <c r="AFU556" s="1"/>
      <c r="AFV556" s="1"/>
      <c r="AFW556" s="1"/>
      <c r="AFX556" s="1"/>
      <c r="AFY556" s="1"/>
      <c r="AFZ556" s="1"/>
      <c r="AGA556" s="1"/>
      <c r="AGB556" s="1"/>
      <c r="AGC556" s="1"/>
      <c r="AGD556" s="1"/>
      <c r="AGE556" s="1"/>
      <c r="AGF556" s="1"/>
      <c r="AGG556" s="1"/>
      <c r="AGH556" s="1"/>
      <c r="AGI556" s="1"/>
      <c r="AGJ556" s="1"/>
      <c r="AGK556" s="1"/>
      <c r="AGL556" s="1"/>
      <c r="AGM556" s="1"/>
      <c r="AGN556" s="1"/>
      <c r="AGO556" s="1"/>
      <c r="AGP556" s="1"/>
      <c r="AGQ556" s="1"/>
      <c r="AGR556" s="1"/>
      <c r="AGS556" s="1"/>
      <c r="AGT556" s="1"/>
      <c r="AGU556" s="1"/>
      <c r="AGV556" s="1"/>
      <c r="AGW556" s="1"/>
      <c r="AGX556" s="1"/>
      <c r="AGY556" s="1"/>
      <c r="AGZ556" s="1"/>
      <c r="AHA556" s="1"/>
      <c r="AHB556" s="1"/>
      <c r="AHC556" s="1"/>
      <c r="AHD556" s="1"/>
      <c r="AHE556" s="1"/>
      <c r="AHF556" s="1"/>
      <c r="AHG556" s="1"/>
      <c r="AHH556" s="1"/>
      <c r="AHI556" s="1"/>
      <c r="AHJ556" s="1"/>
      <c r="AHK556" s="1"/>
      <c r="AHL556" s="1"/>
      <c r="AHM556" s="1"/>
      <c r="AHN556" s="1"/>
      <c r="AHO556" s="1"/>
      <c r="AHP556" s="1"/>
      <c r="AHQ556" s="1"/>
      <c r="AHR556" s="1"/>
      <c r="AHS556" s="1"/>
      <c r="AHT556" s="1"/>
      <c r="AHU556" s="1"/>
      <c r="AHV556" s="1"/>
      <c r="AHW556" s="1"/>
      <c r="AHX556" s="1"/>
      <c r="AHY556" s="1"/>
      <c r="AHZ556" s="1"/>
      <c r="AIA556" s="1"/>
      <c r="AIB556" s="1"/>
      <c r="AIC556" s="1"/>
      <c r="AID556" s="1"/>
      <c r="AIE556" s="1"/>
      <c r="AIF556" s="1"/>
      <c r="AIG556" s="1"/>
      <c r="AIH556" s="1"/>
      <c r="AII556" s="1"/>
      <c r="AIJ556" s="1"/>
      <c r="AIK556" s="1"/>
      <c r="AIL556" s="1"/>
      <c r="AIM556" s="1"/>
      <c r="AIN556" s="1"/>
      <c r="AIO556" s="1"/>
      <c r="AIP556" s="1"/>
      <c r="AIQ556" s="1"/>
      <c r="AIR556" s="1"/>
      <c r="AIS556" s="1"/>
      <c r="AIT556" s="1"/>
      <c r="AIU556" s="1"/>
      <c r="AIV556" s="1"/>
      <c r="AIW556" s="1"/>
      <c r="AIX556" s="1"/>
      <c r="AIY556" s="1"/>
      <c r="AIZ556" s="1"/>
      <c r="AJA556" s="1"/>
      <c r="AJB556" s="1"/>
      <c r="AJC556" s="1"/>
      <c r="AJD556" s="1"/>
      <c r="AJE556" s="1"/>
      <c r="AJF556" s="1"/>
      <c r="AJG556" s="1"/>
      <c r="AJH556" s="1"/>
      <c r="AJI556" s="1"/>
      <c r="AJJ556" s="1"/>
      <c r="AJK556" s="1"/>
      <c r="AJL556" s="1"/>
      <c r="AJM556" s="1"/>
      <c r="AJN556" s="1"/>
      <c r="AJO556" s="1"/>
      <c r="AJP556" s="1"/>
      <c r="AJQ556" s="1"/>
      <c r="AJR556" s="1"/>
      <c r="AJS556" s="1"/>
      <c r="AJT556" s="1"/>
      <c r="AJU556" s="1"/>
      <c r="AJV556" s="1"/>
      <c r="AJW556" s="1"/>
      <c r="AJX556" s="1"/>
      <c r="AJY556" s="1"/>
      <c r="AJZ556" s="1"/>
      <c r="AKA556" s="1"/>
      <c r="AKB556" s="1"/>
      <c r="AKC556" s="1"/>
      <c r="AKD556" s="1"/>
      <c r="AKE556" s="1"/>
      <c r="AKF556" s="1"/>
      <c r="AKG556" s="1"/>
      <c r="AKH556" s="1"/>
      <c r="AKI556" s="1"/>
      <c r="AKJ556" s="1"/>
      <c r="AKK556" s="1"/>
      <c r="AKL556" s="1"/>
      <c r="AKM556" s="1"/>
      <c r="AKN556" s="1"/>
      <c r="AKO556" s="1"/>
      <c r="AKP556" s="1"/>
      <c r="AKQ556" s="1"/>
      <c r="AKR556" s="1"/>
      <c r="AKS556" s="1"/>
      <c r="AKT556" s="1"/>
      <c r="AKU556" s="1"/>
      <c r="AKV556" s="1"/>
      <c r="AKW556" s="1"/>
      <c r="AKX556" s="1"/>
      <c r="AKY556" s="1"/>
      <c r="AKZ556" s="1"/>
      <c r="ALA556" s="1"/>
      <c r="ALB556" s="1"/>
      <c r="ALC556" s="1"/>
      <c r="ALD556" s="1"/>
      <c r="ALE556" s="1"/>
      <c r="ALF556" s="1"/>
      <c r="ALG556" s="1"/>
      <c r="ALH556" s="1"/>
      <c r="ALI556" s="1"/>
      <c r="ALJ556" s="1"/>
      <c r="ALK556" s="1"/>
      <c r="ALL556" s="1"/>
      <c r="ALM556" s="1"/>
      <c r="ALN556" s="1"/>
      <c r="ALO556" s="1"/>
      <c r="ALP556" s="2"/>
      <c r="ALQ556" s="2"/>
      <c r="ALR556" s="2"/>
      <c r="ALS556" s="2"/>
      <c r="ALT556" s="2"/>
      <c r="ALU556" s="2"/>
      <c r="ALV556" s="2"/>
      <c r="ALW556" s="2"/>
      <c r="ALX556" s="2"/>
      <c r="ALY556" s="2"/>
      <c r="ALZ556" s="2"/>
      <c r="AMA556" s="2"/>
      <c r="AMB556" s="2"/>
      <c r="AMC556" s="2"/>
      <c r="AMD556" s="2"/>
      <c r="AME556" s="2"/>
      <c r="AMF556" s="2"/>
      <c r="AMG556" s="2"/>
      <c r="AMH556" s="2"/>
      <c r="AMI556" s="2"/>
      <c r="AMJ556" s="2"/>
      <c r="AMK556" s="2"/>
      <c r="AML556" s="2"/>
    </row>
    <row r="557" s="99" customFormat="true" ht="32.8" hidden="false" customHeight="false" outlineLevel="0" collapsed="false">
      <c r="A557" s="96"/>
      <c r="B557" s="86"/>
      <c r="C557" s="30" t="s">
        <v>146</v>
      </c>
      <c r="D557" s="30" t="n">
        <v>926</v>
      </c>
      <c r="E557" s="138" t="s">
        <v>56</v>
      </c>
      <c r="F557" s="138" t="s">
        <v>20</v>
      </c>
      <c r="G557" s="79" t="n">
        <v>5820060820</v>
      </c>
      <c r="H557" s="83" t="n">
        <v>600</v>
      </c>
      <c r="I557" s="141" t="n">
        <f aca="false">SUM(J557:P557)</f>
        <v>137500</v>
      </c>
      <c r="J557" s="141" t="n">
        <v>137600</v>
      </c>
      <c r="K557" s="74" t="n">
        <v>-100</v>
      </c>
      <c r="L557" s="74" t="n">
        <v>0</v>
      </c>
      <c r="M557" s="74" t="n">
        <v>0</v>
      </c>
      <c r="N557" s="74" t="n">
        <v>0</v>
      </c>
      <c r="O557" s="141" t="n">
        <v>0</v>
      </c>
      <c r="P557" s="142" t="n">
        <v>0</v>
      </c>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c r="NM557" s="1"/>
      <c r="NN557" s="1"/>
      <c r="NO557" s="1"/>
      <c r="NP557" s="1"/>
      <c r="NQ557" s="1"/>
      <c r="NR557" s="1"/>
      <c r="NS557" s="1"/>
      <c r="NT557" s="1"/>
      <c r="NU557" s="1"/>
      <c r="NV557" s="1"/>
      <c r="NW557" s="1"/>
      <c r="NX557" s="1"/>
      <c r="NY557" s="1"/>
      <c r="NZ557" s="1"/>
      <c r="OA557" s="1"/>
      <c r="OB557" s="1"/>
      <c r="OC557" s="1"/>
      <c r="OD557" s="1"/>
      <c r="OE557" s="1"/>
      <c r="OF557" s="1"/>
      <c r="OG557" s="1"/>
      <c r="OH557" s="1"/>
      <c r="OI557" s="1"/>
      <c r="OJ557" s="1"/>
      <c r="OK557" s="1"/>
      <c r="OL557" s="1"/>
      <c r="OM557" s="1"/>
      <c r="ON557" s="1"/>
      <c r="OO557" s="1"/>
      <c r="OP557" s="1"/>
      <c r="OQ557" s="1"/>
      <c r="OR557" s="1"/>
      <c r="OS557" s="1"/>
      <c r="OT557" s="1"/>
      <c r="OU557" s="1"/>
      <c r="OV557" s="1"/>
      <c r="OW557" s="1"/>
      <c r="OX557" s="1"/>
      <c r="OY557" s="1"/>
      <c r="OZ557" s="1"/>
      <c r="PA557" s="1"/>
      <c r="PB557" s="1"/>
      <c r="PC557" s="1"/>
      <c r="PD557" s="1"/>
      <c r="PE557" s="1"/>
      <c r="PF557" s="1"/>
      <c r="PG557" s="1"/>
      <c r="PH557" s="1"/>
      <c r="PI557" s="1"/>
      <c r="PJ557" s="1"/>
      <c r="PK557" s="1"/>
      <c r="PL557" s="1"/>
      <c r="PM557" s="1"/>
      <c r="PN557" s="1"/>
      <c r="PO557" s="1"/>
      <c r="PP557" s="1"/>
      <c r="PQ557" s="1"/>
      <c r="PR557" s="1"/>
      <c r="PS557" s="1"/>
      <c r="PT557" s="1"/>
      <c r="PU557" s="1"/>
      <c r="PV557" s="1"/>
      <c r="PW557" s="1"/>
      <c r="PX557" s="1"/>
      <c r="PY557" s="1"/>
      <c r="PZ557" s="1"/>
      <c r="QA557" s="1"/>
      <c r="QB557" s="1"/>
      <c r="QC557" s="1"/>
      <c r="QD557" s="1"/>
      <c r="QE557" s="1"/>
      <c r="QF557" s="1"/>
      <c r="QG557" s="1"/>
      <c r="QH557" s="1"/>
      <c r="QI557" s="1"/>
      <c r="QJ557" s="1"/>
      <c r="QK557" s="1"/>
      <c r="QL557" s="1"/>
      <c r="QM557" s="1"/>
      <c r="QN557" s="1"/>
      <c r="QO557" s="1"/>
      <c r="QP557" s="1"/>
      <c r="QQ557" s="1"/>
      <c r="QR557" s="1"/>
      <c r="QS557" s="1"/>
      <c r="QT557" s="1"/>
      <c r="QU557" s="1"/>
      <c r="QV557" s="1"/>
      <c r="QW557" s="1"/>
      <c r="QX557" s="1"/>
      <c r="QY557" s="1"/>
      <c r="QZ557" s="1"/>
      <c r="RA557" s="1"/>
      <c r="RB557" s="1"/>
      <c r="RC557" s="1"/>
      <c r="RD557" s="1"/>
      <c r="RE557" s="1"/>
      <c r="RF557" s="1"/>
      <c r="RG557" s="1"/>
      <c r="RH557" s="1"/>
      <c r="RI557" s="1"/>
      <c r="RJ557" s="1"/>
      <c r="RK557" s="1"/>
      <c r="RL557" s="1"/>
      <c r="RM557" s="1"/>
      <c r="RN557" s="1"/>
      <c r="RO557" s="1"/>
      <c r="RP557" s="1"/>
      <c r="RQ557" s="1"/>
      <c r="RR557" s="1"/>
      <c r="RS557" s="1"/>
      <c r="RT557" s="1"/>
      <c r="RU557" s="1"/>
      <c r="RV557" s="1"/>
      <c r="RW557" s="1"/>
      <c r="RX557" s="1"/>
      <c r="RY557" s="1"/>
      <c r="RZ557" s="1"/>
      <c r="SA557" s="1"/>
      <c r="SB557" s="1"/>
      <c r="SC557" s="1"/>
      <c r="SD557" s="1"/>
      <c r="SE557" s="1"/>
      <c r="SF557" s="1"/>
      <c r="SG557" s="1"/>
      <c r="SH557" s="1"/>
      <c r="SI557" s="1"/>
      <c r="SJ557" s="1"/>
      <c r="SK557" s="1"/>
      <c r="SL557" s="1"/>
      <c r="SM557" s="1"/>
      <c r="SN557" s="1"/>
      <c r="SO557" s="1"/>
      <c r="SP557" s="1"/>
      <c r="SQ557" s="1"/>
      <c r="SR557" s="1"/>
      <c r="SS557" s="1"/>
      <c r="ST557" s="1"/>
      <c r="SU557" s="1"/>
      <c r="SV557" s="1"/>
      <c r="SW557" s="1"/>
      <c r="SX557" s="1"/>
      <c r="SY557" s="1"/>
      <c r="SZ557" s="1"/>
      <c r="TA557" s="1"/>
      <c r="TB557" s="1"/>
      <c r="TC557" s="1"/>
      <c r="TD557" s="1"/>
      <c r="TE557" s="1"/>
      <c r="TF557" s="1"/>
      <c r="TG557" s="1"/>
      <c r="TH557" s="1"/>
      <c r="TI557" s="1"/>
      <c r="TJ557" s="1"/>
      <c r="TK557" s="1"/>
      <c r="TL557" s="1"/>
      <c r="TM557" s="1"/>
      <c r="TN557" s="1"/>
      <c r="TO557" s="1"/>
      <c r="TP557" s="1"/>
      <c r="TQ557" s="1"/>
      <c r="TR557" s="1"/>
      <c r="TS557" s="1"/>
      <c r="TT557" s="1"/>
      <c r="TU557" s="1"/>
      <c r="TV557" s="1"/>
      <c r="TW557" s="1"/>
      <c r="TX557" s="1"/>
      <c r="TY557" s="1"/>
      <c r="TZ557" s="1"/>
      <c r="UA557" s="1"/>
      <c r="UB557" s="1"/>
      <c r="UC557" s="1"/>
      <c r="UD557" s="1"/>
      <c r="UE557" s="1"/>
      <c r="UF557" s="1"/>
      <c r="UG557" s="1"/>
      <c r="UH557" s="1"/>
      <c r="UI557" s="1"/>
      <c r="UJ557" s="1"/>
      <c r="UK557" s="1"/>
      <c r="UL557" s="1"/>
      <c r="UM557" s="1"/>
      <c r="UN557" s="1"/>
      <c r="UO557" s="1"/>
      <c r="UP557" s="1"/>
      <c r="UQ557" s="1"/>
      <c r="UR557" s="1"/>
      <c r="US557" s="1"/>
      <c r="UT557" s="1"/>
      <c r="UU557" s="1"/>
      <c r="UV557" s="1"/>
      <c r="UW557" s="1"/>
      <c r="UX557" s="1"/>
      <c r="UY557" s="1"/>
      <c r="UZ557" s="1"/>
      <c r="VA557" s="1"/>
      <c r="VB557" s="1"/>
      <c r="VC557" s="1"/>
      <c r="VD557" s="1"/>
      <c r="VE557" s="1"/>
      <c r="VF557" s="1"/>
      <c r="VG557" s="1"/>
      <c r="VH557" s="1"/>
      <c r="VI557" s="1"/>
      <c r="VJ557" s="1"/>
      <c r="VK557" s="1"/>
      <c r="VL557" s="1"/>
      <c r="VM557" s="1"/>
      <c r="VN557" s="1"/>
      <c r="VO557" s="1"/>
      <c r="VP557" s="1"/>
      <c r="VQ557" s="1"/>
      <c r="VR557" s="1"/>
      <c r="VS557" s="1"/>
      <c r="VT557" s="1"/>
      <c r="VU557" s="1"/>
      <c r="VV557" s="1"/>
      <c r="VW557" s="1"/>
      <c r="VX557" s="1"/>
      <c r="VY557" s="1"/>
      <c r="VZ557" s="1"/>
      <c r="WA557" s="1"/>
      <c r="WB557" s="1"/>
      <c r="WC557" s="1"/>
      <c r="WD557" s="1"/>
      <c r="WE557" s="1"/>
      <c r="WF557" s="1"/>
      <c r="WG557" s="1"/>
      <c r="WH557" s="1"/>
      <c r="WI557" s="1"/>
      <c r="WJ557" s="1"/>
      <c r="WK557" s="1"/>
      <c r="WL557" s="1"/>
      <c r="WM557" s="1"/>
      <c r="WN557" s="1"/>
      <c r="WO557" s="1"/>
      <c r="WP557" s="1"/>
      <c r="WQ557" s="1"/>
      <c r="WR557" s="1"/>
      <c r="WS557" s="1"/>
      <c r="WT557" s="1"/>
      <c r="WU557" s="1"/>
      <c r="WV557" s="1"/>
      <c r="WW557" s="1"/>
      <c r="WX557" s="1"/>
      <c r="WY557" s="1"/>
      <c r="WZ557" s="1"/>
      <c r="XA557" s="1"/>
      <c r="XB557" s="1"/>
      <c r="XC557" s="1"/>
      <c r="XD557" s="1"/>
      <c r="XE557" s="1"/>
      <c r="XF557" s="1"/>
      <c r="XG557" s="1"/>
      <c r="XH557" s="1"/>
      <c r="XI557" s="1"/>
      <c r="XJ557" s="1"/>
      <c r="XK557" s="1"/>
      <c r="XL557" s="1"/>
      <c r="XM557" s="1"/>
      <c r="XN557" s="1"/>
      <c r="XO557" s="1"/>
      <c r="XP557" s="1"/>
      <c r="XQ557" s="1"/>
      <c r="XR557" s="1"/>
      <c r="XS557" s="1"/>
      <c r="XT557" s="1"/>
      <c r="XU557" s="1"/>
      <c r="XV557" s="1"/>
      <c r="XW557" s="1"/>
      <c r="XX557" s="1"/>
      <c r="XY557" s="1"/>
      <c r="XZ557" s="1"/>
      <c r="YA557" s="1"/>
      <c r="YB557" s="1"/>
      <c r="YC557" s="1"/>
      <c r="YD557" s="1"/>
      <c r="YE557" s="1"/>
      <c r="YF557" s="1"/>
      <c r="YG557" s="1"/>
      <c r="YH557" s="1"/>
      <c r="YI557" s="1"/>
      <c r="YJ557" s="1"/>
      <c r="YK557" s="1"/>
      <c r="YL557" s="1"/>
      <c r="YM557" s="1"/>
      <c r="YN557" s="1"/>
      <c r="YO557" s="1"/>
      <c r="YP557" s="1"/>
      <c r="YQ557" s="1"/>
      <c r="YR557" s="1"/>
      <c r="YS557" s="1"/>
      <c r="YT557" s="1"/>
      <c r="YU557" s="1"/>
      <c r="YV557" s="1"/>
      <c r="YW557" s="1"/>
      <c r="YX557" s="1"/>
      <c r="YY557" s="1"/>
      <c r="YZ557" s="1"/>
      <c r="ZA557" s="1"/>
      <c r="ZB557" s="1"/>
      <c r="ZC557" s="1"/>
      <c r="ZD557" s="1"/>
      <c r="ZE557" s="1"/>
      <c r="ZF557" s="1"/>
      <c r="ZG557" s="1"/>
      <c r="ZH557" s="1"/>
      <c r="ZI557" s="1"/>
      <c r="ZJ557" s="1"/>
      <c r="ZK557" s="1"/>
      <c r="ZL557" s="1"/>
      <c r="ZM557" s="1"/>
      <c r="ZN557" s="1"/>
      <c r="ZO557" s="1"/>
      <c r="ZP557" s="1"/>
      <c r="ZQ557" s="1"/>
      <c r="ZR557" s="1"/>
      <c r="ZS557" s="1"/>
      <c r="ZT557" s="1"/>
      <c r="ZU557" s="1"/>
      <c r="ZV557" s="1"/>
      <c r="ZW557" s="1"/>
      <c r="ZX557" s="1"/>
      <c r="ZY557" s="1"/>
      <c r="ZZ557" s="1"/>
      <c r="AAA557" s="1"/>
      <c r="AAB557" s="1"/>
      <c r="AAC557" s="1"/>
      <c r="AAD557" s="1"/>
      <c r="AAE557" s="1"/>
      <c r="AAF557" s="1"/>
      <c r="AAG557" s="1"/>
      <c r="AAH557" s="1"/>
      <c r="AAI557" s="1"/>
      <c r="AAJ557" s="1"/>
      <c r="AAK557" s="1"/>
      <c r="AAL557" s="1"/>
      <c r="AAM557" s="1"/>
      <c r="AAN557" s="1"/>
      <c r="AAO557" s="1"/>
      <c r="AAP557" s="1"/>
      <c r="AAQ557" s="1"/>
      <c r="AAR557" s="1"/>
      <c r="AAS557" s="1"/>
      <c r="AAT557" s="1"/>
      <c r="AAU557" s="1"/>
      <c r="AAV557" s="1"/>
      <c r="AAW557" s="1"/>
      <c r="AAX557" s="1"/>
      <c r="AAY557" s="1"/>
      <c r="AAZ557" s="1"/>
      <c r="ABA557" s="1"/>
      <c r="ABB557" s="1"/>
      <c r="ABC557" s="1"/>
      <c r="ABD557" s="1"/>
      <c r="ABE557" s="1"/>
      <c r="ABF557" s="1"/>
      <c r="ABG557" s="1"/>
      <c r="ABH557" s="1"/>
      <c r="ABI557" s="1"/>
      <c r="ABJ557" s="1"/>
      <c r="ABK557" s="1"/>
      <c r="ABL557" s="1"/>
      <c r="ABM557" s="1"/>
      <c r="ABN557" s="1"/>
      <c r="ABO557" s="1"/>
      <c r="ABP557" s="1"/>
      <c r="ABQ557" s="1"/>
      <c r="ABR557" s="1"/>
      <c r="ABS557" s="1"/>
      <c r="ABT557" s="1"/>
      <c r="ABU557" s="1"/>
      <c r="ABV557" s="1"/>
      <c r="ABW557" s="1"/>
      <c r="ABX557" s="1"/>
      <c r="ABY557" s="1"/>
      <c r="ABZ557" s="1"/>
      <c r="ACA557" s="1"/>
      <c r="ACB557" s="1"/>
      <c r="ACC557" s="1"/>
      <c r="ACD557" s="1"/>
      <c r="ACE557" s="1"/>
      <c r="ACF557" s="1"/>
      <c r="ACG557" s="1"/>
      <c r="ACH557" s="1"/>
      <c r="ACI557" s="1"/>
      <c r="ACJ557" s="1"/>
      <c r="ACK557" s="1"/>
      <c r="ACL557" s="1"/>
      <c r="ACM557" s="1"/>
      <c r="ACN557" s="1"/>
      <c r="ACO557" s="1"/>
      <c r="ACP557" s="1"/>
      <c r="ACQ557" s="1"/>
      <c r="ACR557" s="1"/>
      <c r="ACS557" s="1"/>
      <c r="ACT557" s="1"/>
      <c r="ACU557" s="1"/>
      <c r="ACV557" s="1"/>
      <c r="ACW557" s="1"/>
      <c r="ACX557" s="1"/>
      <c r="ACY557" s="1"/>
      <c r="ACZ557" s="1"/>
      <c r="ADA557" s="1"/>
      <c r="ADB557" s="1"/>
      <c r="ADC557" s="1"/>
      <c r="ADD557" s="1"/>
      <c r="ADE557" s="1"/>
      <c r="ADF557" s="1"/>
      <c r="ADG557" s="1"/>
      <c r="ADH557" s="1"/>
      <c r="ADI557" s="1"/>
      <c r="ADJ557" s="1"/>
      <c r="ADK557" s="1"/>
      <c r="ADL557" s="1"/>
      <c r="ADM557" s="1"/>
      <c r="ADN557" s="1"/>
      <c r="ADO557" s="1"/>
      <c r="ADP557" s="1"/>
      <c r="ADQ557" s="1"/>
      <c r="ADR557" s="1"/>
      <c r="ADS557" s="1"/>
      <c r="ADT557" s="1"/>
      <c r="ADU557" s="1"/>
      <c r="ADV557" s="1"/>
      <c r="ADW557" s="1"/>
      <c r="ADX557" s="1"/>
      <c r="ADY557" s="1"/>
      <c r="ADZ557" s="1"/>
      <c r="AEA557" s="1"/>
      <c r="AEB557" s="1"/>
      <c r="AEC557" s="1"/>
      <c r="AED557" s="1"/>
      <c r="AEE557" s="1"/>
      <c r="AEF557" s="1"/>
      <c r="AEG557" s="1"/>
      <c r="AEH557" s="1"/>
      <c r="AEI557" s="1"/>
      <c r="AEJ557" s="1"/>
      <c r="AEK557" s="1"/>
      <c r="AEL557" s="1"/>
      <c r="AEM557" s="1"/>
      <c r="AEN557" s="1"/>
      <c r="AEO557" s="1"/>
      <c r="AEP557" s="1"/>
      <c r="AEQ557" s="1"/>
      <c r="AER557" s="1"/>
      <c r="AES557" s="1"/>
      <c r="AET557" s="1"/>
      <c r="AEU557" s="1"/>
      <c r="AEV557" s="1"/>
      <c r="AEW557" s="1"/>
      <c r="AEX557" s="1"/>
      <c r="AEY557" s="1"/>
      <c r="AEZ557" s="1"/>
      <c r="AFA557" s="1"/>
      <c r="AFB557" s="1"/>
      <c r="AFC557" s="1"/>
      <c r="AFD557" s="1"/>
      <c r="AFE557" s="1"/>
      <c r="AFF557" s="1"/>
      <c r="AFG557" s="1"/>
      <c r="AFH557" s="1"/>
      <c r="AFI557" s="1"/>
      <c r="AFJ557" s="1"/>
      <c r="AFK557" s="1"/>
      <c r="AFL557" s="1"/>
      <c r="AFM557" s="1"/>
      <c r="AFN557" s="1"/>
      <c r="AFO557" s="1"/>
      <c r="AFP557" s="1"/>
      <c r="AFQ557" s="1"/>
      <c r="AFR557" s="1"/>
      <c r="AFS557" s="1"/>
      <c r="AFT557" s="1"/>
      <c r="AFU557" s="1"/>
      <c r="AFV557" s="1"/>
      <c r="AFW557" s="1"/>
      <c r="AFX557" s="1"/>
      <c r="AFY557" s="1"/>
      <c r="AFZ557" s="1"/>
      <c r="AGA557" s="1"/>
      <c r="AGB557" s="1"/>
      <c r="AGC557" s="1"/>
      <c r="AGD557" s="1"/>
      <c r="AGE557" s="1"/>
      <c r="AGF557" s="1"/>
      <c r="AGG557" s="1"/>
      <c r="AGH557" s="1"/>
      <c r="AGI557" s="1"/>
      <c r="AGJ557" s="1"/>
      <c r="AGK557" s="1"/>
      <c r="AGL557" s="1"/>
      <c r="AGM557" s="1"/>
      <c r="AGN557" s="1"/>
      <c r="AGO557" s="1"/>
      <c r="AGP557" s="1"/>
      <c r="AGQ557" s="1"/>
      <c r="AGR557" s="1"/>
      <c r="AGS557" s="1"/>
      <c r="AGT557" s="1"/>
      <c r="AGU557" s="1"/>
      <c r="AGV557" s="1"/>
      <c r="AGW557" s="1"/>
      <c r="AGX557" s="1"/>
      <c r="AGY557" s="1"/>
      <c r="AGZ557" s="1"/>
      <c r="AHA557" s="1"/>
      <c r="AHB557" s="1"/>
      <c r="AHC557" s="1"/>
      <c r="AHD557" s="1"/>
      <c r="AHE557" s="1"/>
      <c r="AHF557" s="1"/>
      <c r="AHG557" s="1"/>
      <c r="AHH557" s="1"/>
      <c r="AHI557" s="1"/>
      <c r="AHJ557" s="1"/>
      <c r="AHK557" s="1"/>
      <c r="AHL557" s="1"/>
      <c r="AHM557" s="1"/>
      <c r="AHN557" s="1"/>
      <c r="AHO557" s="1"/>
      <c r="AHP557" s="1"/>
      <c r="AHQ557" s="1"/>
      <c r="AHR557" s="1"/>
      <c r="AHS557" s="1"/>
      <c r="AHT557" s="1"/>
      <c r="AHU557" s="1"/>
      <c r="AHV557" s="1"/>
      <c r="AHW557" s="1"/>
      <c r="AHX557" s="1"/>
      <c r="AHY557" s="1"/>
      <c r="AHZ557" s="1"/>
      <c r="AIA557" s="1"/>
      <c r="AIB557" s="1"/>
      <c r="AIC557" s="1"/>
      <c r="AID557" s="1"/>
      <c r="AIE557" s="1"/>
      <c r="AIF557" s="1"/>
      <c r="AIG557" s="1"/>
      <c r="AIH557" s="1"/>
      <c r="AII557" s="1"/>
      <c r="AIJ557" s="1"/>
      <c r="AIK557" s="1"/>
      <c r="AIL557" s="1"/>
      <c r="AIM557" s="1"/>
      <c r="AIN557" s="1"/>
      <c r="AIO557" s="1"/>
      <c r="AIP557" s="1"/>
      <c r="AIQ557" s="1"/>
      <c r="AIR557" s="1"/>
      <c r="AIS557" s="1"/>
      <c r="AIT557" s="1"/>
      <c r="AIU557" s="1"/>
      <c r="AIV557" s="1"/>
      <c r="AIW557" s="1"/>
      <c r="AIX557" s="1"/>
      <c r="AIY557" s="1"/>
      <c r="AIZ557" s="1"/>
      <c r="AJA557" s="1"/>
      <c r="AJB557" s="1"/>
      <c r="AJC557" s="1"/>
      <c r="AJD557" s="1"/>
      <c r="AJE557" s="1"/>
      <c r="AJF557" s="1"/>
      <c r="AJG557" s="1"/>
      <c r="AJH557" s="1"/>
      <c r="AJI557" s="1"/>
      <c r="AJJ557" s="1"/>
      <c r="AJK557" s="1"/>
      <c r="AJL557" s="1"/>
      <c r="AJM557" s="1"/>
      <c r="AJN557" s="1"/>
      <c r="AJO557" s="1"/>
      <c r="AJP557" s="1"/>
      <c r="AJQ557" s="1"/>
      <c r="AJR557" s="1"/>
      <c r="AJS557" s="1"/>
      <c r="AJT557" s="1"/>
      <c r="AJU557" s="1"/>
      <c r="AJV557" s="1"/>
      <c r="AJW557" s="1"/>
      <c r="AJX557" s="1"/>
      <c r="AJY557" s="1"/>
      <c r="AJZ557" s="1"/>
      <c r="AKA557" s="1"/>
      <c r="AKB557" s="1"/>
      <c r="AKC557" s="1"/>
      <c r="AKD557" s="1"/>
      <c r="AKE557" s="1"/>
      <c r="AKF557" s="1"/>
      <c r="AKG557" s="1"/>
      <c r="AKH557" s="1"/>
      <c r="AKI557" s="1"/>
      <c r="AKJ557" s="1"/>
      <c r="AKK557" s="1"/>
      <c r="AKL557" s="1"/>
      <c r="AKM557" s="1"/>
      <c r="AKN557" s="1"/>
      <c r="AKO557" s="1"/>
      <c r="AKP557" s="1"/>
      <c r="AKQ557" s="1"/>
      <c r="AKR557" s="1"/>
      <c r="AKS557" s="1"/>
      <c r="AKT557" s="1"/>
      <c r="AKU557" s="1"/>
      <c r="AKV557" s="1"/>
      <c r="AKW557" s="1"/>
      <c r="AKX557" s="1"/>
      <c r="AKY557" s="1"/>
      <c r="AKZ557" s="1"/>
      <c r="ALA557" s="1"/>
      <c r="ALB557" s="1"/>
      <c r="ALC557" s="1"/>
      <c r="ALD557" s="1"/>
      <c r="ALE557" s="1"/>
      <c r="ALF557" s="1"/>
      <c r="ALG557" s="1"/>
      <c r="ALH557" s="1"/>
      <c r="ALI557" s="1"/>
      <c r="ALJ557" s="1"/>
      <c r="ALK557" s="1"/>
      <c r="ALL557" s="1"/>
      <c r="ALM557" s="1"/>
      <c r="ALN557" s="1"/>
      <c r="ALO557" s="1"/>
      <c r="ALP557" s="2"/>
      <c r="ALQ557" s="2"/>
      <c r="ALR557" s="2"/>
      <c r="ALS557" s="2"/>
      <c r="ALT557" s="2"/>
      <c r="ALU557" s="2"/>
      <c r="ALV557" s="2"/>
      <c r="ALW557" s="2"/>
      <c r="ALX557" s="2"/>
      <c r="ALY557" s="2"/>
      <c r="ALZ557" s="2"/>
      <c r="AMA557" s="2"/>
      <c r="AMB557" s="2"/>
      <c r="AMC557" s="2"/>
      <c r="AMD557" s="2"/>
      <c r="AME557" s="2"/>
      <c r="AMF557" s="2"/>
      <c r="AMG557" s="2"/>
      <c r="AMH557" s="2"/>
      <c r="AMI557" s="2"/>
      <c r="AMJ557" s="2"/>
      <c r="AMK557" s="2"/>
      <c r="AML557" s="2"/>
    </row>
    <row r="558" s="99" customFormat="true" ht="17.6" hidden="false" customHeight="false" outlineLevel="0" collapsed="false">
      <c r="A558" s="96"/>
      <c r="B558" s="86"/>
      <c r="C558" s="30" t="s">
        <v>61</v>
      </c>
      <c r="D558" s="30" t="n">
        <v>926</v>
      </c>
      <c r="E558" s="138" t="s">
        <v>56</v>
      </c>
      <c r="F558" s="138" t="s">
        <v>37</v>
      </c>
      <c r="G558" s="79"/>
      <c r="H558" s="83"/>
      <c r="I558" s="141" t="n">
        <f aca="false">SUM(J558:P558)</f>
        <v>422500</v>
      </c>
      <c r="J558" s="141" t="n">
        <f aca="false">J559</f>
        <v>885900</v>
      </c>
      <c r="K558" s="74" t="n">
        <f aca="false">K559+K563</f>
        <v>-523400</v>
      </c>
      <c r="L558" s="74" t="n">
        <f aca="false">L559</f>
        <v>0</v>
      </c>
      <c r="M558" s="74" t="n">
        <f aca="false">M559</f>
        <v>0</v>
      </c>
      <c r="N558" s="74" t="n">
        <f aca="false">N559</f>
        <v>-40000</v>
      </c>
      <c r="O558" s="141" t="n">
        <f aca="false">O559+O567</f>
        <v>100000</v>
      </c>
      <c r="P558" s="142" t="n">
        <f aca="false">P559</f>
        <v>0</v>
      </c>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c r="NM558" s="1"/>
      <c r="NN558" s="1"/>
      <c r="NO558" s="1"/>
      <c r="NP558" s="1"/>
      <c r="NQ558" s="1"/>
      <c r="NR558" s="1"/>
      <c r="NS558" s="1"/>
      <c r="NT558" s="1"/>
      <c r="NU558" s="1"/>
      <c r="NV558" s="1"/>
      <c r="NW558" s="1"/>
      <c r="NX558" s="1"/>
      <c r="NY558" s="1"/>
      <c r="NZ558" s="1"/>
      <c r="OA558" s="1"/>
      <c r="OB558" s="1"/>
      <c r="OC558" s="1"/>
      <c r="OD558" s="1"/>
      <c r="OE558" s="1"/>
      <c r="OF558" s="1"/>
      <c r="OG558" s="1"/>
      <c r="OH558" s="1"/>
      <c r="OI558" s="1"/>
      <c r="OJ558" s="1"/>
      <c r="OK558" s="1"/>
      <c r="OL558" s="1"/>
      <c r="OM558" s="1"/>
      <c r="ON558" s="1"/>
      <c r="OO558" s="1"/>
      <c r="OP558" s="1"/>
      <c r="OQ558" s="1"/>
      <c r="OR558" s="1"/>
      <c r="OS558" s="1"/>
      <c r="OT558" s="1"/>
      <c r="OU558" s="1"/>
      <c r="OV558" s="1"/>
      <c r="OW558" s="1"/>
      <c r="OX558" s="1"/>
      <c r="OY558" s="1"/>
      <c r="OZ558" s="1"/>
      <c r="PA558" s="1"/>
      <c r="PB558" s="1"/>
      <c r="PC558" s="1"/>
      <c r="PD558" s="1"/>
      <c r="PE558" s="1"/>
      <c r="PF558" s="1"/>
      <c r="PG558" s="1"/>
      <c r="PH558" s="1"/>
      <c r="PI558" s="1"/>
      <c r="PJ558" s="1"/>
      <c r="PK558" s="1"/>
      <c r="PL558" s="1"/>
      <c r="PM558" s="1"/>
      <c r="PN558" s="1"/>
      <c r="PO558" s="1"/>
      <c r="PP558" s="1"/>
      <c r="PQ558" s="1"/>
      <c r="PR558" s="1"/>
      <c r="PS558" s="1"/>
      <c r="PT558" s="1"/>
      <c r="PU558" s="1"/>
      <c r="PV558" s="1"/>
      <c r="PW558" s="1"/>
      <c r="PX558" s="1"/>
      <c r="PY558" s="1"/>
      <c r="PZ558" s="1"/>
      <c r="QA558" s="1"/>
      <c r="QB558" s="1"/>
      <c r="QC558" s="1"/>
      <c r="QD558" s="1"/>
      <c r="QE558" s="1"/>
      <c r="QF558" s="1"/>
      <c r="QG558" s="1"/>
      <c r="QH558" s="1"/>
      <c r="QI558" s="1"/>
      <c r="QJ558" s="1"/>
      <c r="QK558" s="1"/>
      <c r="QL558" s="1"/>
      <c r="QM558" s="1"/>
      <c r="QN558" s="1"/>
      <c r="QO558" s="1"/>
      <c r="QP558" s="1"/>
      <c r="QQ558" s="1"/>
      <c r="QR558" s="1"/>
      <c r="QS558" s="1"/>
      <c r="QT558" s="1"/>
      <c r="QU558" s="1"/>
      <c r="QV558" s="1"/>
      <c r="QW558" s="1"/>
      <c r="QX558" s="1"/>
      <c r="QY558" s="1"/>
      <c r="QZ558" s="1"/>
      <c r="RA558" s="1"/>
      <c r="RB558" s="1"/>
      <c r="RC558" s="1"/>
      <c r="RD558" s="1"/>
      <c r="RE558" s="1"/>
      <c r="RF558" s="1"/>
      <c r="RG558" s="1"/>
      <c r="RH558" s="1"/>
      <c r="RI558" s="1"/>
      <c r="RJ558" s="1"/>
      <c r="RK558" s="1"/>
      <c r="RL558" s="1"/>
      <c r="RM558" s="1"/>
      <c r="RN558" s="1"/>
      <c r="RO558" s="1"/>
      <c r="RP558" s="1"/>
      <c r="RQ558" s="1"/>
      <c r="RR558" s="1"/>
      <c r="RS558" s="1"/>
      <c r="RT558" s="1"/>
      <c r="RU558" s="1"/>
      <c r="RV558" s="1"/>
      <c r="RW558" s="1"/>
      <c r="RX558" s="1"/>
      <c r="RY558" s="1"/>
      <c r="RZ558" s="1"/>
      <c r="SA558" s="1"/>
      <c r="SB558" s="1"/>
      <c r="SC558" s="1"/>
      <c r="SD558" s="1"/>
      <c r="SE558" s="1"/>
      <c r="SF558" s="1"/>
      <c r="SG558" s="1"/>
      <c r="SH558" s="1"/>
      <c r="SI558" s="1"/>
      <c r="SJ558" s="1"/>
      <c r="SK558" s="1"/>
      <c r="SL558" s="1"/>
      <c r="SM558" s="1"/>
      <c r="SN558" s="1"/>
      <c r="SO558" s="1"/>
      <c r="SP558" s="1"/>
      <c r="SQ558" s="1"/>
      <c r="SR558" s="1"/>
      <c r="SS558" s="1"/>
      <c r="ST558" s="1"/>
      <c r="SU558" s="1"/>
      <c r="SV558" s="1"/>
      <c r="SW558" s="1"/>
      <c r="SX558" s="1"/>
      <c r="SY558" s="1"/>
      <c r="SZ558" s="1"/>
      <c r="TA558" s="1"/>
      <c r="TB558" s="1"/>
      <c r="TC558" s="1"/>
      <c r="TD558" s="1"/>
      <c r="TE558" s="1"/>
      <c r="TF558" s="1"/>
      <c r="TG558" s="1"/>
      <c r="TH558" s="1"/>
      <c r="TI558" s="1"/>
      <c r="TJ558" s="1"/>
      <c r="TK558" s="1"/>
      <c r="TL558" s="1"/>
      <c r="TM558" s="1"/>
      <c r="TN558" s="1"/>
      <c r="TO558" s="1"/>
      <c r="TP558" s="1"/>
      <c r="TQ558" s="1"/>
      <c r="TR558" s="1"/>
      <c r="TS558" s="1"/>
      <c r="TT558" s="1"/>
      <c r="TU558" s="1"/>
      <c r="TV558" s="1"/>
      <c r="TW558" s="1"/>
      <c r="TX558" s="1"/>
      <c r="TY558" s="1"/>
      <c r="TZ558" s="1"/>
      <c r="UA558" s="1"/>
      <c r="UB558" s="1"/>
      <c r="UC558" s="1"/>
      <c r="UD558" s="1"/>
      <c r="UE558" s="1"/>
      <c r="UF558" s="1"/>
      <c r="UG558" s="1"/>
      <c r="UH558" s="1"/>
      <c r="UI558" s="1"/>
      <c r="UJ558" s="1"/>
      <c r="UK558" s="1"/>
      <c r="UL558" s="1"/>
      <c r="UM558" s="1"/>
      <c r="UN558" s="1"/>
      <c r="UO558" s="1"/>
      <c r="UP558" s="1"/>
      <c r="UQ558" s="1"/>
      <c r="UR558" s="1"/>
      <c r="US558" s="1"/>
      <c r="UT558" s="1"/>
      <c r="UU558" s="1"/>
      <c r="UV558" s="1"/>
      <c r="UW558" s="1"/>
      <c r="UX558" s="1"/>
      <c r="UY558" s="1"/>
      <c r="UZ558" s="1"/>
      <c r="VA558" s="1"/>
      <c r="VB558" s="1"/>
      <c r="VC558" s="1"/>
      <c r="VD558" s="1"/>
      <c r="VE558" s="1"/>
      <c r="VF558" s="1"/>
      <c r="VG558" s="1"/>
      <c r="VH558" s="1"/>
      <c r="VI558" s="1"/>
      <c r="VJ558" s="1"/>
      <c r="VK558" s="1"/>
      <c r="VL558" s="1"/>
      <c r="VM558" s="1"/>
      <c r="VN558" s="1"/>
      <c r="VO558" s="1"/>
      <c r="VP558" s="1"/>
      <c r="VQ558" s="1"/>
      <c r="VR558" s="1"/>
      <c r="VS558" s="1"/>
      <c r="VT558" s="1"/>
      <c r="VU558" s="1"/>
      <c r="VV558" s="1"/>
      <c r="VW558" s="1"/>
      <c r="VX558" s="1"/>
      <c r="VY558" s="1"/>
      <c r="VZ558" s="1"/>
      <c r="WA558" s="1"/>
      <c r="WB558" s="1"/>
      <c r="WC558" s="1"/>
      <c r="WD558" s="1"/>
      <c r="WE558" s="1"/>
      <c r="WF558" s="1"/>
      <c r="WG558" s="1"/>
      <c r="WH558" s="1"/>
      <c r="WI558" s="1"/>
      <c r="WJ558" s="1"/>
      <c r="WK558" s="1"/>
      <c r="WL558" s="1"/>
      <c r="WM558" s="1"/>
      <c r="WN558" s="1"/>
      <c r="WO558" s="1"/>
      <c r="WP558" s="1"/>
      <c r="WQ558" s="1"/>
      <c r="WR558" s="1"/>
      <c r="WS558" s="1"/>
      <c r="WT558" s="1"/>
      <c r="WU558" s="1"/>
      <c r="WV558" s="1"/>
      <c r="WW558" s="1"/>
      <c r="WX558" s="1"/>
      <c r="WY558" s="1"/>
      <c r="WZ558" s="1"/>
      <c r="XA558" s="1"/>
      <c r="XB558" s="1"/>
      <c r="XC558" s="1"/>
      <c r="XD558" s="1"/>
      <c r="XE558" s="1"/>
      <c r="XF558" s="1"/>
      <c r="XG558" s="1"/>
      <c r="XH558" s="1"/>
      <c r="XI558" s="1"/>
      <c r="XJ558" s="1"/>
      <c r="XK558" s="1"/>
      <c r="XL558" s="1"/>
      <c r="XM558" s="1"/>
      <c r="XN558" s="1"/>
      <c r="XO558" s="1"/>
      <c r="XP558" s="1"/>
      <c r="XQ558" s="1"/>
      <c r="XR558" s="1"/>
      <c r="XS558" s="1"/>
      <c r="XT558" s="1"/>
      <c r="XU558" s="1"/>
      <c r="XV558" s="1"/>
      <c r="XW558" s="1"/>
      <c r="XX558" s="1"/>
      <c r="XY558" s="1"/>
      <c r="XZ558" s="1"/>
      <c r="YA558" s="1"/>
      <c r="YB558" s="1"/>
      <c r="YC558" s="1"/>
      <c r="YD558" s="1"/>
      <c r="YE558" s="1"/>
      <c r="YF558" s="1"/>
      <c r="YG558" s="1"/>
      <c r="YH558" s="1"/>
      <c r="YI558" s="1"/>
      <c r="YJ558" s="1"/>
      <c r="YK558" s="1"/>
      <c r="YL558" s="1"/>
      <c r="YM558" s="1"/>
      <c r="YN558" s="1"/>
      <c r="YO558" s="1"/>
      <c r="YP558" s="1"/>
      <c r="YQ558" s="1"/>
      <c r="YR558" s="1"/>
      <c r="YS558" s="1"/>
      <c r="YT558" s="1"/>
      <c r="YU558" s="1"/>
      <c r="YV558" s="1"/>
      <c r="YW558" s="1"/>
      <c r="YX558" s="1"/>
      <c r="YY558" s="1"/>
      <c r="YZ558" s="1"/>
      <c r="ZA558" s="1"/>
      <c r="ZB558" s="1"/>
      <c r="ZC558" s="1"/>
      <c r="ZD558" s="1"/>
      <c r="ZE558" s="1"/>
      <c r="ZF558" s="1"/>
      <c r="ZG558" s="1"/>
      <c r="ZH558" s="1"/>
      <c r="ZI558" s="1"/>
      <c r="ZJ558" s="1"/>
      <c r="ZK558" s="1"/>
      <c r="ZL558" s="1"/>
      <c r="ZM558" s="1"/>
      <c r="ZN558" s="1"/>
      <c r="ZO558" s="1"/>
      <c r="ZP558" s="1"/>
      <c r="ZQ558" s="1"/>
      <c r="ZR558" s="1"/>
      <c r="ZS558" s="1"/>
      <c r="ZT558" s="1"/>
      <c r="ZU558" s="1"/>
      <c r="ZV558" s="1"/>
      <c r="ZW558" s="1"/>
      <c r="ZX558" s="1"/>
      <c r="ZY558" s="1"/>
      <c r="ZZ558" s="1"/>
      <c r="AAA558" s="1"/>
      <c r="AAB558" s="1"/>
      <c r="AAC558" s="1"/>
      <c r="AAD558" s="1"/>
      <c r="AAE558" s="1"/>
      <c r="AAF558" s="1"/>
      <c r="AAG558" s="1"/>
      <c r="AAH558" s="1"/>
      <c r="AAI558" s="1"/>
      <c r="AAJ558" s="1"/>
      <c r="AAK558" s="1"/>
      <c r="AAL558" s="1"/>
      <c r="AAM558" s="1"/>
      <c r="AAN558" s="1"/>
      <c r="AAO558" s="1"/>
      <c r="AAP558" s="1"/>
      <c r="AAQ558" s="1"/>
      <c r="AAR558" s="1"/>
      <c r="AAS558" s="1"/>
      <c r="AAT558" s="1"/>
      <c r="AAU558" s="1"/>
      <c r="AAV558" s="1"/>
      <c r="AAW558" s="1"/>
      <c r="AAX558" s="1"/>
      <c r="AAY558" s="1"/>
      <c r="AAZ558" s="1"/>
      <c r="ABA558" s="1"/>
      <c r="ABB558" s="1"/>
      <c r="ABC558" s="1"/>
      <c r="ABD558" s="1"/>
      <c r="ABE558" s="1"/>
      <c r="ABF558" s="1"/>
      <c r="ABG558" s="1"/>
      <c r="ABH558" s="1"/>
      <c r="ABI558" s="1"/>
      <c r="ABJ558" s="1"/>
      <c r="ABK558" s="1"/>
      <c r="ABL558" s="1"/>
      <c r="ABM558" s="1"/>
      <c r="ABN558" s="1"/>
      <c r="ABO558" s="1"/>
      <c r="ABP558" s="1"/>
      <c r="ABQ558" s="1"/>
      <c r="ABR558" s="1"/>
      <c r="ABS558" s="1"/>
      <c r="ABT558" s="1"/>
      <c r="ABU558" s="1"/>
      <c r="ABV558" s="1"/>
      <c r="ABW558" s="1"/>
      <c r="ABX558" s="1"/>
      <c r="ABY558" s="1"/>
      <c r="ABZ558" s="1"/>
      <c r="ACA558" s="1"/>
      <c r="ACB558" s="1"/>
      <c r="ACC558" s="1"/>
      <c r="ACD558" s="1"/>
      <c r="ACE558" s="1"/>
      <c r="ACF558" s="1"/>
      <c r="ACG558" s="1"/>
      <c r="ACH558" s="1"/>
      <c r="ACI558" s="1"/>
      <c r="ACJ558" s="1"/>
      <c r="ACK558" s="1"/>
      <c r="ACL558" s="1"/>
      <c r="ACM558" s="1"/>
      <c r="ACN558" s="1"/>
      <c r="ACO558" s="1"/>
      <c r="ACP558" s="1"/>
      <c r="ACQ558" s="1"/>
      <c r="ACR558" s="1"/>
      <c r="ACS558" s="1"/>
      <c r="ACT558" s="1"/>
      <c r="ACU558" s="1"/>
      <c r="ACV558" s="1"/>
      <c r="ACW558" s="1"/>
      <c r="ACX558" s="1"/>
      <c r="ACY558" s="1"/>
      <c r="ACZ558" s="1"/>
      <c r="ADA558" s="1"/>
      <c r="ADB558" s="1"/>
      <c r="ADC558" s="1"/>
      <c r="ADD558" s="1"/>
      <c r="ADE558" s="1"/>
      <c r="ADF558" s="1"/>
      <c r="ADG558" s="1"/>
      <c r="ADH558" s="1"/>
      <c r="ADI558" s="1"/>
      <c r="ADJ558" s="1"/>
      <c r="ADK558" s="1"/>
      <c r="ADL558" s="1"/>
      <c r="ADM558" s="1"/>
      <c r="ADN558" s="1"/>
      <c r="ADO558" s="1"/>
      <c r="ADP558" s="1"/>
      <c r="ADQ558" s="1"/>
      <c r="ADR558" s="1"/>
      <c r="ADS558" s="1"/>
      <c r="ADT558" s="1"/>
      <c r="ADU558" s="1"/>
      <c r="ADV558" s="1"/>
      <c r="ADW558" s="1"/>
      <c r="ADX558" s="1"/>
      <c r="ADY558" s="1"/>
      <c r="ADZ558" s="1"/>
      <c r="AEA558" s="1"/>
      <c r="AEB558" s="1"/>
      <c r="AEC558" s="1"/>
      <c r="AED558" s="1"/>
      <c r="AEE558" s="1"/>
      <c r="AEF558" s="1"/>
      <c r="AEG558" s="1"/>
      <c r="AEH558" s="1"/>
      <c r="AEI558" s="1"/>
      <c r="AEJ558" s="1"/>
      <c r="AEK558" s="1"/>
      <c r="AEL558" s="1"/>
      <c r="AEM558" s="1"/>
      <c r="AEN558" s="1"/>
      <c r="AEO558" s="1"/>
      <c r="AEP558" s="1"/>
      <c r="AEQ558" s="1"/>
      <c r="AER558" s="1"/>
      <c r="AES558" s="1"/>
      <c r="AET558" s="1"/>
      <c r="AEU558" s="1"/>
      <c r="AEV558" s="1"/>
      <c r="AEW558" s="1"/>
      <c r="AEX558" s="1"/>
      <c r="AEY558" s="1"/>
      <c r="AEZ558" s="1"/>
      <c r="AFA558" s="1"/>
      <c r="AFB558" s="1"/>
      <c r="AFC558" s="1"/>
      <c r="AFD558" s="1"/>
      <c r="AFE558" s="1"/>
      <c r="AFF558" s="1"/>
      <c r="AFG558" s="1"/>
      <c r="AFH558" s="1"/>
      <c r="AFI558" s="1"/>
      <c r="AFJ558" s="1"/>
      <c r="AFK558" s="1"/>
      <c r="AFL558" s="1"/>
      <c r="AFM558" s="1"/>
      <c r="AFN558" s="1"/>
      <c r="AFO558" s="1"/>
      <c r="AFP558" s="1"/>
      <c r="AFQ558" s="1"/>
      <c r="AFR558" s="1"/>
      <c r="AFS558" s="1"/>
      <c r="AFT558" s="1"/>
      <c r="AFU558" s="1"/>
      <c r="AFV558" s="1"/>
      <c r="AFW558" s="1"/>
      <c r="AFX558" s="1"/>
      <c r="AFY558" s="1"/>
      <c r="AFZ558" s="1"/>
      <c r="AGA558" s="1"/>
      <c r="AGB558" s="1"/>
      <c r="AGC558" s="1"/>
      <c r="AGD558" s="1"/>
      <c r="AGE558" s="1"/>
      <c r="AGF558" s="1"/>
      <c r="AGG558" s="1"/>
      <c r="AGH558" s="1"/>
      <c r="AGI558" s="1"/>
      <c r="AGJ558" s="1"/>
      <c r="AGK558" s="1"/>
      <c r="AGL558" s="1"/>
      <c r="AGM558" s="1"/>
      <c r="AGN558" s="1"/>
      <c r="AGO558" s="1"/>
      <c r="AGP558" s="1"/>
      <c r="AGQ558" s="1"/>
      <c r="AGR558" s="1"/>
      <c r="AGS558" s="1"/>
      <c r="AGT558" s="1"/>
      <c r="AGU558" s="1"/>
      <c r="AGV558" s="1"/>
      <c r="AGW558" s="1"/>
      <c r="AGX558" s="1"/>
      <c r="AGY558" s="1"/>
      <c r="AGZ558" s="1"/>
      <c r="AHA558" s="1"/>
      <c r="AHB558" s="1"/>
      <c r="AHC558" s="1"/>
      <c r="AHD558" s="1"/>
      <c r="AHE558" s="1"/>
      <c r="AHF558" s="1"/>
      <c r="AHG558" s="1"/>
      <c r="AHH558" s="1"/>
      <c r="AHI558" s="1"/>
      <c r="AHJ558" s="1"/>
      <c r="AHK558" s="1"/>
      <c r="AHL558" s="1"/>
      <c r="AHM558" s="1"/>
      <c r="AHN558" s="1"/>
      <c r="AHO558" s="1"/>
      <c r="AHP558" s="1"/>
      <c r="AHQ558" s="1"/>
      <c r="AHR558" s="1"/>
      <c r="AHS558" s="1"/>
      <c r="AHT558" s="1"/>
      <c r="AHU558" s="1"/>
      <c r="AHV558" s="1"/>
      <c r="AHW558" s="1"/>
      <c r="AHX558" s="1"/>
      <c r="AHY558" s="1"/>
      <c r="AHZ558" s="1"/>
      <c r="AIA558" s="1"/>
      <c r="AIB558" s="1"/>
      <c r="AIC558" s="1"/>
      <c r="AID558" s="1"/>
      <c r="AIE558" s="1"/>
      <c r="AIF558" s="1"/>
      <c r="AIG558" s="1"/>
      <c r="AIH558" s="1"/>
      <c r="AII558" s="1"/>
      <c r="AIJ558" s="1"/>
      <c r="AIK558" s="1"/>
      <c r="AIL558" s="1"/>
      <c r="AIM558" s="1"/>
      <c r="AIN558" s="1"/>
      <c r="AIO558" s="1"/>
      <c r="AIP558" s="1"/>
      <c r="AIQ558" s="1"/>
      <c r="AIR558" s="1"/>
      <c r="AIS558" s="1"/>
      <c r="AIT558" s="1"/>
      <c r="AIU558" s="1"/>
      <c r="AIV558" s="1"/>
      <c r="AIW558" s="1"/>
      <c r="AIX558" s="1"/>
      <c r="AIY558" s="1"/>
      <c r="AIZ558" s="1"/>
      <c r="AJA558" s="1"/>
      <c r="AJB558" s="1"/>
      <c r="AJC558" s="1"/>
      <c r="AJD558" s="1"/>
      <c r="AJE558" s="1"/>
      <c r="AJF558" s="1"/>
      <c r="AJG558" s="1"/>
      <c r="AJH558" s="1"/>
      <c r="AJI558" s="1"/>
      <c r="AJJ558" s="1"/>
      <c r="AJK558" s="1"/>
      <c r="AJL558" s="1"/>
      <c r="AJM558" s="1"/>
      <c r="AJN558" s="1"/>
      <c r="AJO558" s="1"/>
      <c r="AJP558" s="1"/>
      <c r="AJQ558" s="1"/>
      <c r="AJR558" s="1"/>
      <c r="AJS558" s="1"/>
      <c r="AJT558" s="1"/>
      <c r="AJU558" s="1"/>
      <c r="AJV558" s="1"/>
      <c r="AJW558" s="1"/>
      <c r="AJX558" s="1"/>
      <c r="AJY558" s="1"/>
      <c r="AJZ558" s="1"/>
      <c r="AKA558" s="1"/>
      <c r="AKB558" s="1"/>
      <c r="AKC558" s="1"/>
      <c r="AKD558" s="1"/>
      <c r="AKE558" s="1"/>
      <c r="AKF558" s="1"/>
      <c r="AKG558" s="1"/>
      <c r="AKH558" s="1"/>
      <c r="AKI558" s="1"/>
      <c r="AKJ558" s="1"/>
      <c r="AKK558" s="1"/>
      <c r="AKL558" s="1"/>
      <c r="AKM558" s="1"/>
      <c r="AKN558" s="1"/>
      <c r="AKO558" s="1"/>
      <c r="AKP558" s="1"/>
      <c r="AKQ558" s="1"/>
      <c r="AKR558" s="1"/>
      <c r="AKS558" s="1"/>
      <c r="AKT558" s="1"/>
      <c r="AKU558" s="1"/>
      <c r="AKV558" s="1"/>
      <c r="AKW558" s="1"/>
      <c r="AKX558" s="1"/>
      <c r="AKY558" s="1"/>
      <c r="AKZ558" s="1"/>
      <c r="ALA558" s="1"/>
      <c r="ALB558" s="1"/>
      <c r="ALC558" s="1"/>
      <c r="ALD558" s="1"/>
      <c r="ALE558" s="1"/>
      <c r="ALF558" s="1"/>
      <c r="ALG558" s="1"/>
      <c r="ALH558" s="1"/>
      <c r="ALI558" s="1"/>
      <c r="ALJ558" s="1"/>
      <c r="ALK558" s="1"/>
      <c r="ALL558" s="1"/>
      <c r="ALM558" s="1"/>
      <c r="ALN558" s="1"/>
      <c r="ALO558" s="1"/>
      <c r="ALP558" s="2"/>
      <c r="ALQ558" s="2"/>
      <c r="ALR558" s="2"/>
      <c r="ALS558" s="2"/>
      <c r="ALT558" s="2"/>
      <c r="ALU558" s="2"/>
      <c r="ALV558" s="2"/>
      <c r="ALW558" s="2"/>
      <c r="ALX558" s="2"/>
      <c r="ALY558" s="2"/>
      <c r="ALZ558" s="2"/>
      <c r="AMA558" s="2"/>
      <c r="AMB558" s="2"/>
      <c r="AMC558" s="2"/>
      <c r="AMD558" s="2"/>
      <c r="AME558" s="2"/>
      <c r="AMF558" s="2"/>
      <c r="AMG558" s="2"/>
      <c r="AMH558" s="2"/>
      <c r="AMI558" s="2"/>
      <c r="AMJ558" s="2"/>
      <c r="AMK558" s="2"/>
      <c r="AML558" s="2"/>
    </row>
    <row r="559" s="99" customFormat="true" ht="48.5" hidden="false" customHeight="false" outlineLevel="0" collapsed="false">
      <c r="B559" s="86"/>
      <c r="C559" s="30" t="s">
        <v>286</v>
      </c>
      <c r="D559" s="30" t="n">
        <v>926</v>
      </c>
      <c r="E559" s="138" t="s">
        <v>56</v>
      </c>
      <c r="F559" s="138" t="s">
        <v>37</v>
      </c>
      <c r="G559" s="79" t="n">
        <v>6700000000</v>
      </c>
      <c r="H559" s="83"/>
      <c r="I559" s="141" t="n">
        <f aca="false">SUM(J559:P559)</f>
        <v>231700</v>
      </c>
      <c r="J559" s="141" t="n">
        <f aca="false">J560</f>
        <v>885900</v>
      </c>
      <c r="K559" s="74" t="n">
        <f aca="false">K560</f>
        <v>-614200</v>
      </c>
      <c r="L559" s="74" t="n">
        <f aca="false">L560</f>
        <v>0</v>
      </c>
      <c r="M559" s="74" t="n">
        <f aca="false">M560</f>
        <v>0</v>
      </c>
      <c r="N559" s="74" t="n">
        <f aca="false">N560</f>
        <v>-40000</v>
      </c>
      <c r="O559" s="141" t="n">
        <f aca="false">O560</f>
        <v>0</v>
      </c>
      <c r="P559" s="142" t="n">
        <f aca="false">P560</f>
        <v>0</v>
      </c>
      <c r="ALO559" s="1"/>
      <c r="ALP559" s="2"/>
      <c r="ALQ559" s="2"/>
      <c r="ALR559" s="2"/>
      <c r="ALS559" s="2"/>
      <c r="ALT559" s="2"/>
      <c r="ALU559" s="2"/>
      <c r="ALV559" s="2"/>
      <c r="ALW559" s="2"/>
      <c r="ALX559" s="2"/>
      <c r="ALY559" s="2"/>
      <c r="ALZ559" s="2"/>
      <c r="AMA559" s="2"/>
      <c r="AMB559" s="2"/>
      <c r="AMC559" s="2"/>
      <c r="AMD559" s="2"/>
      <c r="AME559" s="2"/>
      <c r="AMF559" s="2"/>
      <c r="AMG559" s="2"/>
      <c r="AMH559" s="2"/>
      <c r="AMI559" s="2"/>
      <c r="AMJ559" s="2"/>
      <c r="AMK559" s="2"/>
    </row>
    <row r="560" s="99" customFormat="true" ht="32.8" hidden="false" customHeight="false" outlineLevel="0" collapsed="false">
      <c r="B560" s="86"/>
      <c r="C560" s="30" t="s">
        <v>287</v>
      </c>
      <c r="D560" s="30" t="n">
        <v>926</v>
      </c>
      <c r="E560" s="138" t="s">
        <v>56</v>
      </c>
      <c r="F560" s="138" t="s">
        <v>37</v>
      </c>
      <c r="G560" s="79" t="n">
        <v>6710000000</v>
      </c>
      <c r="H560" s="83"/>
      <c r="I560" s="141" t="n">
        <f aca="false">SUM(J560:P560)</f>
        <v>231700</v>
      </c>
      <c r="J560" s="141" t="n">
        <f aca="false">J561</f>
        <v>885900</v>
      </c>
      <c r="K560" s="74" t="n">
        <f aca="false">K561</f>
        <v>-614200</v>
      </c>
      <c r="L560" s="74" t="n">
        <f aca="false">L561</f>
        <v>0</v>
      </c>
      <c r="M560" s="74" t="n">
        <f aca="false">M561</f>
        <v>0</v>
      </c>
      <c r="N560" s="74" t="n">
        <f aca="false">N561</f>
        <v>-40000</v>
      </c>
      <c r="O560" s="141" t="n">
        <f aca="false">O561</f>
        <v>0</v>
      </c>
      <c r="P560" s="142" t="n">
        <f aca="false">P561</f>
        <v>0</v>
      </c>
      <c r="ALO560" s="1"/>
      <c r="ALP560" s="2"/>
      <c r="ALQ560" s="2"/>
      <c r="ALR560" s="2"/>
      <c r="ALS560" s="2"/>
      <c r="ALT560" s="2"/>
      <c r="ALU560" s="2"/>
      <c r="ALV560" s="2"/>
      <c r="ALW560" s="2"/>
      <c r="ALX560" s="2"/>
      <c r="ALY560" s="2"/>
      <c r="ALZ560" s="2"/>
      <c r="AMA560" s="2"/>
      <c r="AMB560" s="2"/>
      <c r="AMC560" s="2"/>
      <c r="AMD560" s="2"/>
      <c r="AME560" s="2"/>
      <c r="AMF560" s="2"/>
      <c r="AMG560" s="2"/>
      <c r="AMH560" s="2"/>
      <c r="AMI560" s="2"/>
      <c r="AMJ560" s="2"/>
      <c r="AMK560" s="2"/>
    </row>
    <row r="561" s="99" customFormat="true" ht="17.6" hidden="false" customHeight="false" outlineLevel="0" collapsed="false">
      <c r="B561" s="86"/>
      <c r="C561" s="30" t="s">
        <v>288</v>
      </c>
      <c r="D561" s="30" t="n">
        <v>926</v>
      </c>
      <c r="E561" s="138" t="s">
        <v>56</v>
      </c>
      <c r="F561" s="138" t="s">
        <v>37</v>
      </c>
      <c r="G561" s="79" t="n">
        <v>6710010220</v>
      </c>
      <c r="H561" s="83"/>
      <c r="I561" s="141" t="n">
        <f aca="false">SUM(J561:P561)</f>
        <v>231700</v>
      </c>
      <c r="J561" s="141" t="n">
        <f aca="false">J562</f>
        <v>885900</v>
      </c>
      <c r="K561" s="74" t="n">
        <f aca="false">K562</f>
        <v>-614200</v>
      </c>
      <c r="L561" s="74" t="n">
        <f aca="false">L562</f>
        <v>0</v>
      </c>
      <c r="M561" s="74" t="n">
        <f aca="false">M562</f>
        <v>0</v>
      </c>
      <c r="N561" s="74" t="n">
        <f aca="false">N562</f>
        <v>-40000</v>
      </c>
      <c r="O561" s="141" t="n">
        <f aca="false">O562</f>
        <v>0</v>
      </c>
      <c r="P561" s="142" t="n">
        <f aca="false">P562</f>
        <v>0</v>
      </c>
      <c r="ALO561" s="1"/>
      <c r="ALP561" s="2"/>
      <c r="ALQ561" s="2"/>
      <c r="ALR561" s="2"/>
      <c r="ALS561" s="2"/>
      <c r="ALT561" s="2"/>
      <c r="ALU561" s="2"/>
      <c r="ALV561" s="2"/>
      <c r="ALW561" s="2"/>
      <c r="ALX561" s="2"/>
      <c r="ALY561" s="2"/>
      <c r="ALZ561" s="2"/>
      <c r="AMA561" s="2"/>
      <c r="AMB561" s="2"/>
      <c r="AMC561" s="2"/>
      <c r="AMD561" s="2"/>
      <c r="AME561" s="2"/>
      <c r="AMF561" s="2"/>
      <c r="AMG561" s="2"/>
      <c r="AMH561" s="2"/>
      <c r="AMI561" s="2"/>
      <c r="AMJ561" s="2"/>
      <c r="AMK561" s="2"/>
    </row>
    <row r="562" s="99" customFormat="true" ht="32.8" hidden="false" customHeight="false" outlineLevel="0" collapsed="false">
      <c r="B562" s="86"/>
      <c r="C562" s="30" t="s">
        <v>146</v>
      </c>
      <c r="D562" s="30" t="n">
        <v>926</v>
      </c>
      <c r="E562" s="138" t="s">
        <v>56</v>
      </c>
      <c r="F562" s="138" t="s">
        <v>37</v>
      </c>
      <c r="G562" s="79" t="n">
        <v>6710010220</v>
      </c>
      <c r="H562" s="83" t="n">
        <v>600</v>
      </c>
      <c r="I562" s="141" t="n">
        <f aca="false">SUM(J562:P562)</f>
        <v>231700</v>
      </c>
      <c r="J562" s="141" t="n">
        <v>885900</v>
      </c>
      <c r="K562" s="74" t="n">
        <v>-614200</v>
      </c>
      <c r="L562" s="74"/>
      <c r="M562" s="74"/>
      <c r="N562" s="74" t="n">
        <v>-40000</v>
      </c>
      <c r="O562" s="141"/>
      <c r="P562" s="142"/>
      <c r="ALO562" s="1"/>
      <c r="ALP562" s="2"/>
      <c r="ALQ562" s="2"/>
      <c r="ALR562" s="2"/>
      <c r="ALS562" s="2"/>
      <c r="ALT562" s="2"/>
      <c r="ALU562" s="2"/>
      <c r="ALV562" s="2"/>
      <c r="ALW562" s="2"/>
      <c r="ALX562" s="2"/>
      <c r="ALY562" s="2"/>
      <c r="ALZ562" s="2"/>
      <c r="AMA562" s="2"/>
      <c r="AMB562" s="2"/>
      <c r="AMC562" s="2"/>
      <c r="AMD562" s="2"/>
      <c r="AME562" s="2"/>
      <c r="AMF562" s="2"/>
      <c r="AMG562" s="2"/>
      <c r="AMH562" s="2"/>
      <c r="AMI562" s="2"/>
      <c r="AMJ562" s="2"/>
      <c r="AMK562" s="2"/>
    </row>
    <row r="563" customFormat="false" ht="17.6" hidden="false" customHeight="false" outlineLevel="0" collapsed="false">
      <c r="A563" s="99"/>
      <c r="B563" s="86"/>
      <c r="C563" s="30" t="s">
        <v>300</v>
      </c>
      <c r="D563" s="30" t="n">
        <v>926</v>
      </c>
      <c r="E563" s="138" t="s">
        <v>56</v>
      </c>
      <c r="F563" s="138" t="s">
        <v>37</v>
      </c>
      <c r="G563" s="79" t="n">
        <v>7000000000</v>
      </c>
      <c r="H563" s="83"/>
      <c r="I563" s="141" t="n">
        <f aca="false">SUM(J563:P563)</f>
        <v>90800</v>
      </c>
      <c r="J563" s="141" t="n">
        <v>0</v>
      </c>
      <c r="K563" s="74" t="n">
        <f aca="false">K564</f>
        <v>90800</v>
      </c>
      <c r="L563" s="74" t="n">
        <f aca="false">L564</f>
        <v>0</v>
      </c>
      <c r="M563" s="74" t="n">
        <f aca="false">M564</f>
        <v>0</v>
      </c>
      <c r="N563" s="74" t="n">
        <f aca="false">N564</f>
        <v>0</v>
      </c>
      <c r="O563" s="141" t="n">
        <f aca="false">O564</f>
        <v>0</v>
      </c>
      <c r="P563" s="142" t="n">
        <f aca="false">P564</f>
        <v>0</v>
      </c>
      <c r="ID563" s="99"/>
      <c r="IE563" s="99"/>
      <c r="IF563" s="99"/>
      <c r="IG563" s="99"/>
      <c r="IH563" s="99"/>
      <c r="II563" s="99"/>
      <c r="IJ563" s="99"/>
      <c r="IK563" s="99"/>
      <c r="IL563" s="99"/>
      <c r="IM563" s="99"/>
      <c r="IN563" s="99"/>
      <c r="IO563" s="99"/>
      <c r="IP563" s="99"/>
      <c r="IQ563" s="99"/>
      <c r="IR563" s="99"/>
      <c r="IS563" s="99"/>
      <c r="IT563" s="99"/>
      <c r="IU563" s="99"/>
      <c r="IV563" s="99"/>
      <c r="IW563" s="99"/>
      <c r="IX563" s="99"/>
      <c r="IY563" s="99"/>
      <c r="IZ563" s="99"/>
      <c r="JA563" s="99"/>
      <c r="JB563" s="99"/>
      <c r="JC563" s="99"/>
      <c r="JD563" s="99"/>
      <c r="JE563" s="99"/>
      <c r="JF563" s="99"/>
      <c r="JG563" s="99"/>
      <c r="JH563" s="99"/>
      <c r="JI563" s="99"/>
      <c r="JJ563" s="99"/>
      <c r="JK563" s="99"/>
      <c r="JL563" s="99"/>
      <c r="JM563" s="99"/>
      <c r="JN563" s="99"/>
      <c r="JO563" s="99"/>
      <c r="JP563" s="99"/>
      <c r="JQ563" s="99"/>
      <c r="JR563" s="99"/>
      <c r="JS563" s="99"/>
      <c r="JT563" s="99"/>
      <c r="JU563" s="99"/>
      <c r="JV563" s="99"/>
      <c r="JW563" s="99"/>
      <c r="JX563" s="99"/>
      <c r="JY563" s="99"/>
      <c r="JZ563" s="99"/>
      <c r="KA563" s="99"/>
      <c r="KB563" s="99"/>
      <c r="KC563" s="99"/>
      <c r="KD563" s="99"/>
      <c r="KE563" s="99"/>
      <c r="KF563" s="99"/>
      <c r="KG563" s="99"/>
      <c r="KH563" s="99"/>
      <c r="KI563" s="99"/>
      <c r="KJ563" s="99"/>
      <c r="KK563" s="99"/>
      <c r="KL563" s="99"/>
      <c r="KM563" s="99"/>
      <c r="KN563" s="99"/>
      <c r="KO563" s="99"/>
      <c r="KP563" s="99"/>
      <c r="KQ563" s="99"/>
      <c r="KR563" s="99"/>
      <c r="KS563" s="99"/>
      <c r="KT563" s="99"/>
      <c r="KU563" s="99"/>
      <c r="KV563" s="99"/>
      <c r="KW563" s="99"/>
      <c r="KX563" s="99"/>
      <c r="KY563" s="99"/>
      <c r="KZ563" s="99"/>
      <c r="LA563" s="99"/>
      <c r="LB563" s="99"/>
      <c r="LC563" s="99"/>
      <c r="LD563" s="99"/>
      <c r="LE563" s="99"/>
      <c r="LF563" s="99"/>
      <c r="LG563" s="99"/>
      <c r="LH563" s="99"/>
      <c r="LI563" s="99"/>
      <c r="LJ563" s="99"/>
      <c r="LK563" s="99"/>
      <c r="LL563" s="99"/>
      <c r="LM563" s="99"/>
      <c r="LN563" s="99"/>
      <c r="LO563" s="99"/>
      <c r="LP563" s="99"/>
      <c r="LQ563" s="99"/>
      <c r="LR563" s="99"/>
      <c r="LS563" s="99"/>
      <c r="LT563" s="99"/>
      <c r="LU563" s="99"/>
      <c r="LV563" s="99"/>
      <c r="LW563" s="99"/>
      <c r="LX563" s="99"/>
      <c r="LY563" s="99"/>
      <c r="LZ563" s="99"/>
      <c r="MA563" s="99"/>
      <c r="MB563" s="99"/>
      <c r="MC563" s="99"/>
      <c r="MD563" s="99"/>
      <c r="ME563" s="99"/>
      <c r="MF563" s="99"/>
      <c r="MG563" s="99"/>
      <c r="MH563" s="99"/>
      <c r="MI563" s="99"/>
      <c r="MJ563" s="99"/>
      <c r="MK563" s="99"/>
      <c r="ML563" s="99"/>
      <c r="MM563" s="99"/>
      <c r="MN563" s="99"/>
      <c r="MO563" s="99"/>
      <c r="MP563" s="99"/>
      <c r="MQ563" s="99"/>
      <c r="MR563" s="99"/>
      <c r="MS563" s="99"/>
      <c r="MT563" s="99"/>
      <c r="MU563" s="99"/>
      <c r="MV563" s="99"/>
      <c r="MW563" s="99"/>
      <c r="MX563" s="99"/>
      <c r="MY563" s="99"/>
      <c r="MZ563" s="99"/>
      <c r="NA563" s="99"/>
      <c r="NB563" s="99"/>
      <c r="NC563" s="99"/>
      <c r="ND563" s="99"/>
      <c r="NE563" s="99"/>
      <c r="NF563" s="99"/>
      <c r="NG563" s="99"/>
      <c r="NH563" s="99"/>
      <c r="NI563" s="99"/>
      <c r="NJ563" s="99"/>
      <c r="NK563" s="99"/>
      <c r="NL563" s="99"/>
      <c r="NM563" s="99"/>
      <c r="NN563" s="99"/>
      <c r="NO563" s="99"/>
      <c r="NP563" s="99"/>
      <c r="NQ563" s="99"/>
      <c r="NR563" s="99"/>
      <c r="NS563" s="99"/>
      <c r="NT563" s="99"/>
      <c r="NU563" s="99"/>
      <c r="NV563" s="99"/>
      <c r="NW563" s="99"/>
      <c r="NX563" s="99"/>
      <c r="NY563" s="99"/>
      <c r="NZ563" s="99"/>
      <c r="OA563" s="99"/>
      <c r="OB563" s="99"/>
      <c r="OC563" s="99"/>
      <c r="OD563" s="99"/>
      <c r="OE563" s="99"/>
      <c r="OF563" s="99"/>
      <c r="OG563" s="99"/>
      <c r="OH563" s="99"/>
      <c r="OI563" s="99"/>
      <c r="OJ563" s="99"/>
      <c r="OK563" s="99"/>
      <c r="OL563" s="99"/>
      <c r="OM563" s="99"/>
      <c r="ON563" s="99"/>
      <c r="OO563" s="99"/>
      <c r="OP563" s="99"/>
      <c r="OQ563" s="99"/>
      <c r="OR563" s="99"/>
      <c r="OS563" s="99"/>
      <c r="OT563" s="99"/>
      <c r="OU563" s="99"/>
      <c r="OV563" s="99"/>
      <c r="OW563" s="99"/>
      <c r="OX563" s="99"/>
      <c r="OY563" s="99"/>
      <c r="OZ563" s="99"/>
      <c r="PA563" s="99"/>
      <c r="PB563" s="99"/>
      <c r="PC563" s="99"/>
      <c r="PD563" s="99"/>
      <c r="PE563" s="99"/>
      <c r="PF563" s="99"/>
      <c r="PG563" s="99"/>
      <c r="PH563" s="99"/>
      <c r="PI563" s="99"/>
      <c r="PJ563" s="99"/>
      <c r="PK563" s="99"/>
      <c r="PL563" s="99"/>
      <c r="PM563" s="99"/>
      <c r="PN563" s="99"/>
      <c r="PO563" s="99"/>
      <c r="PP563" s="99"/>
      <c r="PQ563" s="99"/>
      <c r="PR563" s="99"/>
      <c r="PS563" s="99"/>
      <c r="PT563" s="99"/>
      <c r="PU563" s="99"/>
      <c r="PV563" s="99"/>
      <c r="PW563" s="99"/>
      <c r="PX563" s="99"/>
      <c r="PY563" s="99"/>
      <c r="PZ563" s="99"/>
      <c r="QA563" s="99"/>
      <c r="QB563" s="99"/>
      <c r="QC563" s="99"/>
      <c r="QD563" s="99"/>
      <c r="QE563" s="99"/>
      <c r="QF563" s="99"/>
      <c r="QG563" s="99"/>
      <c r="QH563" s="99"/>
      <c r="QI563" s="99"/>
      <c r="QJ563" s="99"/>
      <c r="QK563" s="99"/>
      <c r="QL563" s="99"/>
      <c r="QM563" s="99"/>
      <c r="QN563" s="99"/>
      <c r="QO563" s="99"/>
      <c r="QP563" s="99"/>
      <c r="QQ563" s="99"/>
      <c r="QR563" s="99"/>
      <c r="QS563" s="99"/>
      <c r="QT563" s="99"/>
      <c r="QU563" s="99"/>
      <c r="QV563" s="99"/>
      <c r="QW563" s="99"/>
      <c r="QX563" s="99"/>
      <c r="QY563" s="99"/>
      <c r="QZ563" s="99"/>
      <c r="RA563" s="99"/>
      <c r="RB563" s="99"/>
      <c r="RC563" s="99"/>
      <c r="RD563" s="99"/>
      <c r="RE563" s="99"/>
      <c r="RF563" s="99"/>
      <c r="RG563" s="99"/>
      <c r="RH563" s="99"/>
      <c r="RI563" s="99"/>
      <c r="RJ563" s="99"/>
      <c r="RK563" s="99"/>
      <c r="RL563" s="99"/>
      <c r="RM563" s="99"/>
      <c r="RN563" s="99"/>
      <c r="RO563" s="99"/>
      <c r="RP563" s="99"/>
      <c r="RQ563" s="99"/>
      <c r="RR563" s="99"/>
      <c r="RS563" s="99"/>
      <c r="RT563" s="99"/>
      <c r="RU563" s="99"/>
      <c r="RV563" s="99"/>
      <c r="RW563" s="99"/>
      <c r="RX563" s="99"/>
      <c r="RY563" s="99"/>
      <c r="RZ563" s="99"/>
      <c r="SA563" s="99"/>
      <c r="SB563" s="99"/>
      <c r="SC563" s="99"/>
      <c r="SD563" s="99"/>
      <c r="SE563" s="99"/>
      <c r="SF563" s="99"/>
      <c r="SG563" s="99"/>
      <c r="SH563" s="99"/>
      <c r="SI563" s="99"/>
      <c r="SJ563" s="99"/>
      <c r="SK563" s="99"/>
      <c r="SL563" s="99"/>
      <c r="SM563" s="99"/>
      <c r="SN563" s="99"/>
      <c r="SO563" s="99"/>
      <c r="SP563" s="99"/>
      <c r="SQ563" s="99"/>
      <c r="SR563" s="99"/>
      <c r="SS563" s="99"/>
      <c r="ST563" s="99"/>
      <c r="SU563" s="99"/>
      <c r="SV563" s="99"/>
      <c r="SW563" s="99"/>
      <c r="SX563" s="99"/>
      <c r="SY563" s="99"/>
      <c r="SZ563" s="99"/>
      <c r="TA563" s="99"/>
      <c r="TB563" s="99"/>
      <c r="TC563" s="99"/>
      <c r="TD563" s="99"/>
      <c r="TE563" s="99"/>
      <c r="TF563" s="99"/>
      <c r="TG563" s="99"/>
      <c r="TH563" s="99"/>
      <c r="TI563" s="99"/>
      <c r="TJ563" s="99"/>
      <c r="TK563" s="99"/>
      <c r="TL563" s="99"/>
      <c r="TM563" s="99"/>
      <c r="TN563" s="99"/>
      <c r="TO563" s="99"/>
      <c r="TP563" s="99"/>
      <c r="TQ563" s="99"/>
      <c r="TR563" s="99"/>
      <c r="TS563" s="99"/>
      <c r="TT563" s="99"/>
      <c r="TU563" s="99"/>
      <c r="TV563" s="99"/>
      <c r="TW563" s="99"/>
      <c r="TX563" s="99"/>
      <c r="TY563" s="99"/>
      <c r="TZ563" s="99"/>
      <c r="UA563" s="99"/>
      <c r="UB563" s="99"/>
      <c r="UC563" s="99"/>
      <c r="UD563" s="99"/>
      <c r="UE563" s="99"/>
      <c r="UF563" s="99"/>
      <c r="UG563" s="99"/>
      <c r="UH563" s="99"/>
      <c r="UI563" s="99"/>
      <c r="UJ563" s="99"/>
      <c r="UK563" s="99"/>
      <c r="UL563" s="99"/>
      <c r="UM563" s="99"/>
      <c r="UN563" s="99"/>
      <c r="UO563" s="99"/>
      <c r="UP563" s="99"/>
      <c r="UQ563" s="99"/>
      <c r="UR563" s="99"/>
      <c r="US563" s="99"/>
      <c r="UT563" s="99"/>
      <c r="UU563" s="99"/>
      <c r="UV563" s="99"/>
      <c r="UW563" s="99"/>
      <c r="UX563" s="99"/>
      <c r="UY563" s="99"/>
      <c r="UZ563" s="99"/>
      <c r="VA563" s="99"/>
      <c r="VB563" s="99"/>
      <c r="VC563" s="99"/>
      <c r="VD563" s="99"/>
      <c r="VE563" s="99"/>
      <c r="VF563" s="99"/>
      <c r="VG563" s="99"/>
      <c r="VH563" s="99"/>
      <c r="VI563" s="99"/>
      <c r="VJ563" s="99"/>
      <c r="VK563" s="99"/>
      <c r="VL563" s="99"/>
      <c r="VM563" s="99"/>
      <c r="VN563" s="99"/>
      <c r="VO563" s="99"/>
      <c r="VP563" s="99"/>
      <c r="VQ563" s="99"/>
      <c r="VR563" s="99"/>
      <c r="VS563" s="99"/>
      <c r="VT563" s="99"/>
      <c r="VU563" s="99"/>
      <c r="VV563" s="99"/>
      <c r="VW563" s="99"/>
      <c r="VX563" s="99"/>
      <c r="VY563" s="99"/>
      <c r="VZ563" s="99"/>
      <c r="WA563" s="99"/>
      <c r="WB563" s="99"/>
      <c r="WC563" s="99"/>
      <c r="WD563" s="99"/>
      <c r="WE563" s="99"/>
      <c r="WF563" s="99"/>
      <c r="WG563" s="99"/>
      <c r="WH563" s="99"/>
      <c r="WI563" s="99"/>
      <c r="WJ563" s="99"/>
      <c r="WK563" s="99"/>
      <c r="WL563" s="99"/>
      <c r="WM563" s="99"/>
      <c r="WN563" s="99"/>
      <c r="WO563" s="99"/>
      <c r="WP563" s="99"/>
      <c r="WQ563" s="99"/>
      <c r="WR563" s="99"/>
      <c r="WS563" s="99"/>
      <c r="WT563" s="99"/>
      <c r="WU563" s="99"/>
      <c r="WV563" s="99"/>
      <c r="WW563" s="99"/>
      <c r="WX563" s="99"/>
      <c r="WY563" s="99"/>
      <c r="WZ563" s="99"/>
      <c r="XA563" s="99"/>
      <c r="XB563" s="99"/>
      <c r="XC563" s="99"/>
      <c r="XD563" s="99"/>
      <c r="XE563" s="99"/>
      <c r="XF563" s="99"/>
      <c r="XG563" s="99"/>
      <c r="XH563" s="99"/>
      <c r="XI563" s="99"/>
      <c r="XJ563" s="99"/>
      <c r="XK563" s="99"/>
      <c r="XL563" s="99"/>
      <c r="XM563" s="99"/>
      <c r="XN563" s="99"/>
      <c r="XO563" s="99"/>
      <c r="XP563" s="99"/>
      <c r="XQ563" s="99"/>
      <c r="XR563" s="99"/>
      <c r="XS563" s="99"/>
      <c r="XT563" s="99"/>
      <c r="XU563" s="99"/>
      <c r="XV563" s="99"/>
      <c r="XW563" s="99"/>
      <c r="XX563" s="99"/>
      <c r="XY563" s="99"/>
      <c r="XZ563" s="99"/>
      <c r="YA563" s="99"/>
      <c r="YB563" s="99"/>
      <c r="YC563" s="99"/>
      <c r="YD563" s="99"/>
      <c r="YE563" s="99"/>
      <c r="YF563" s="99"/>
      <c r="YG563" s="99"/>
      <c r="YH563" s="99"/>
      <c r="YI563" s="99"/>
      <c r="YJ563" s="99"/>
      <c r="YK563" s="99"/>
      <c r="YL563" s="99"/>
      <c r="YM563" s="99"/>
      <c r="YN563" s="99"/>
      <c r="YO563" s="99"/>
      <c r="YP563" s="99"/>
      <c r="YQ563" s="99"/>
      <c r="YR563" s="99"/>
      <c r="YS563" s="99"/>
      <c r="YT563" s="99"/>
      <c r="YU563" s="99"/>
      <c r="YV563" s="99"/>
      <c r="YW563" s="99"/>
      <c r="YX563" s="99"/>
      <c r="YY563" s="99"/>
      <c r="YZ563" s="99"/>
      <c r="ZA563" s="99"/>
      <c r="ZB563" s="99"/>
      <c r="ZC563" s="99"/>
      <c r="ZD563" s="99"/>
      <c r="ZE563" s="99"/>
      <c r="ZF563" s="99"/>
      <c r="ZG563" s="99"/>
      <c r="ZH563" s="99"/>
      <c r="ZI563" s="99"/>
      <c r="ZJ563" s="99"/>
      <c r="ZK563" s="99"/>
      <c r="ZL563" s="99"/>
      <c r="ZM563" s="99"/>
      <c r="ZN563" s="99"/>
      <c r="ZO563" s="99"/>
      <c r="ZP563" s="99"/>
      <c r="ZQ563" s="99"/>
      <c r="ZR563" s="99"/>
      <c r="ZS563" s="99"/>
      <c r="ZT563" s="99"/>
      <c r="ZU563" s="99"/>
      <c r="ZV563" s="99"/>
      <c r="ZW563" s="99"/>
      <c r="ZX563" s="99"/>
      <c r="ZY563" s="99"/>
      <c r="ZZ563" s="99"/>
      <c r="AAA563" s="99"/>
      <c r="AAB563" s="99"/>
      <c r="AAC563" s="99"/>
      <c r="AAD563" s="99"/>
      <c r="AAE563" s="99"/>
      <c r="AAF563" s="99"/>
      <c r="AAG563" s="99"/>
      <c r="AAH563" s="99"/>
      <c r="AAI563" s="99"/>
      <c r="AAJ563" s="99"/>
      <c r="AAK563" s="99"/>
      <c r="AAL563" s="99"/>
      <c r="AAM563" s="99"/>
      <c r="AAN563" s="99"/>
      <c r="AAO563" s="99"/>
      <c r="AAP563" s="99"/>
      <c r="AAQ563" s="99"/>
      <c r="AAR563" s="99"/>
      <c r="AAS563" s="99"/>
      <c r="AAT563" s="99"/>
      <c r="AAU563" s="99"/>
      <c r="AAV563" s="99"/>
      <c r="AAW563" s="99"/>
      <c r="AAX563" s="99"/>
      <c r="AAY563" s="99"/>
      <c r="AAZ563" s="99"/>
      <c r="ABA563" s="99"/>
      <c r="ABB563" s="99"/>
      <c r="ABC563" s="99"/>
      <c r="ABD563" s="99"/>
      <c r="ABE563" s="99"/>
      <c r="ABF563" s="99"/>
      <c r="ABG563" s="99"/>
      <c r="ABH563" s="99"/>
      <c r="ABI563" s="99"/>
      <c r="ABJ563" s="99"/>
      <c r="ABK563" s="99"/>
      <c r="ABL563" s="99"/>
      <c r="ABM563" s="99"/>
      <c r="ABN563" s="99"/>
      <c r="ABO563" s="99"/>
      <c r="ABP563" s="99"/>
      <c r="ABQ563" s="99"/>
      <c r="ABR563" s="99"/>
      <c r="ABS563" s="99"/>
      <c r="ABT563" s="99"/>
      <c r="ABU563" s="99"/>
      <c r="ABV563" s="99"/>
      <c r="ABW563" s="99"/>
      <c r="ABX563" s="99"/>
      <c r="ABY563" s="99"/>
      <c r="ABZ563" s="99"/>
      <c r="ACA563" s="99"/>
      <c r="ACB563" s="99"/>
      <c r="ACC563" s="99"/>
      <c r="ACD563" s="99"/>
      <c r="ACE563" s="99"/>
      <c r="ACF563" s="99"/>
      <c r="ACG563" s="99"/>
      <c r="ACH563" s="99"/>
      <c r="ACI563" s="99"/>
      <c r="ACJ563" s="99"/>
      <c r="ACK563" s="99"/>
      <c r="ACL563" s="99"/>
      <c r="ACM563" s="99"/>
      <c r="ACN563" s="99"/>
      <c r="ACO563" s="99"/>
      <c r="ACP563" s="99"/>
      <c r="ACQ563" s="99"/>
      <c r="ACR563" s="99"/>
      <c r="ACS563" s="99"/>
      <c r="ACT563" s="99"/>
      <c r="ACU563" s="99"/>
      <c r="ACV563" s="99"/>
      <c r="ACW563" s="99"/>
      <c r="ACX563" s="99"/>
      <c r="ACY563" s="99"/>
      <c r="ACZ563" s="99"/>
      <c r="ADA563" s="99"/>
      <c r="ADB563" s="99"/>
      <c r="ADC563" s="99"/>
      <c r="ADD563" s="99"/>
      <c r="ADE563" s="99"/>
      <c r="ADF563" s="99"/>
      <c r="ADG563" s="99"/>
      <c r="ADH563" s="99"/>
      <c r="ADI563" s="99"/>
      <c r="ADJ563" s="99"/>
      <c r="ADK563" s="99"/>
      <c r="ADL563" s="99"/>
      <c r="ADM563" s="99"/>
      <c r="ADN563" s="99"/>
      <c r="ADO563" s="99"/>
      <c r="ADP563" s="99"/>
      <c r="ADQ563" s="99"/>
      <c r="ADR563" s="99"/>
      <c r="ADS563" s="99"/>
      <c r="ADT563" s="99"/>
      <c r="ADU563" s="99"/>
      <c r="ADV563" s="99"/>
      <c r="ADW563" s="99"/>
      <c r="ADX563" s="99"/>
      <c r="ADY563" s="99"/>
      <c r="ADZ563" s="99"/>
      <c r="AEA563" s="99"/>
      <c r="AEB563" s="99"/>
      <c r="AEC563" s="99"/>
      <c r="AED563" s="99"/>
      <c r="AEE563" s="99"/>
      <c r="AEF563" s="99"/>
      <c r="AEG563" s="99"/>
      <c r="AEH563" s="99"/>
      <c r="AEI563" s="99"/>
      <c r="AEJ563" s="99"/>
      <c r="AEK563" s="99"/>
      <c r="AEL563" s="99"/>
      <c r="AEM563" s="99"/>
      <c r="AEN563" s="99"/>
      <c r="AEO563" s="99"/>
      <c r="AEP563" s="99"/>
      <c r="AEQ563" s="99"/>
      <c r="AER563" s="99"/>
      <c r="AES563" s="99"/>
      <c r="AET563" s="99"/>
      <c r="AEU563" s="99"/>
      <c r="AEV563" s="99"/>
      <c r="AEW563" s="99"/>
      <c r="AEX563" s="99"/>
      <c r="AEY563" s="99"/>
      <c r="AEZ563" s="99"/>
      <c r="AFA563" s="99"/>
      <c r="AFB563" s="99"/>
      <c r="AFC563" s="99"/>
      <c r="AFD563" s="99"/>
      <c r="AFE563" s="99"/>
      <c r="AFF563" s="99"/>
      <c r="AFG563" s="99"/>
      <c r="AFH563" s="99"/>
      <c r="AFI563" s="99"/>
      <c r="AFJ563" s="99"/>
      <c r="AFK563" s="99"/>
      <c r="AFL563" s="99"/>
      <c r="AFM563" s="99"/>
      <c r="AFN563" s="99"/>
      <c r="AFO563" s="99"/>
      <c r="AFP563" s="99"/>
      <c r="AFQ563" s="99"/>
      <c r="AFR563" s="99"/>
      <c r="AFS563" s="99"/>
      <c r="AFT563" s="99"/>
      <c r="AFU563" s="99"/>
      <c r="AFV563" s="99"/>
      <c r="AFW563" s="99"/>
      <c r="AFX563" s="99"/>
      <c r="AFY563" s="99"/>
      <c r="AFZ563" s="99"/>
      <c r="AGA563" s="99"/>
      <c r="AGB563" s="99"/>
      <c r="AGC563" s="99"/>
      <c r="AGD563" s="99"/>
      <c r="AGE563" s="99"/>
      <c r="AGF563" s="99"/>
      <c r="AGG563" s="99"/>
      <c r="AGH563" s="99"/>
      <c r="AGI563" s="99"/>
      <c r="AGJ563" s="99"/>
      <c r="AGK563" s="99"/>
      <c r="AGL563" s="99"/>
      <c r="AGM563" s="99"/>
      <c r="AGN563" s="99"/>
      <c r="AGO563" s="99"/>
      <c r="AGP563" s="99"/>
      <c r="AGQ563" s="99"/>
      <c r="AGR563" s="99"/>
      <c r="AGS563" s="99"/>
      <c r="AGT563" s="99"/>
      <c r="AGU563" s="99"/>
      <c r="AGV563" s="99"/>
      <c r="AGW563" s="99"/>
      <c r="AGX563" s="99"/>
      <c r="AGY563" s="99"/>
      <c r="AGZ563" s="99"/>
      <c r="AHA563" s="99"/>
      <c r="AHB563" s="99"/>
      <c r="AHC563" s="99"/>
      <c r="AHD563" s="99"/>
      <c r="AHE563" s="99"/>
      <c r="AHF563" s="99"/>
      <c r="AHG563" s="99"/>
      <c r="AHH563" s="99"/>
      <c r="AHI563" s="99"/>
      <c r="AHJ563" s="99"/>
      <c r="AHK563" s="99"/>
      <c r="AHL563" s="99"/>
      <c r="AHM563" s="99"/>
      <c r="AHN563" s="99"/>
      <c r="AHO563" s="99"/>
      <c r="AHP563" s="99"/>
      <c r="AHQ563" s="99"/>
      <c r="AHR563" s="99"/>
      <c r="AHS563" s="99"/>
      <c r="AHT563" s="99"/>
      <c r="AHU563" s="99"/>
      <c r="AHV563" s="99"/>
      <c r="AHW563" s="99"/>
      <c r="AHX563" s="99"/>
      <c r="AHY563" s="99"/>
      <c r="AHZ563" s="99"/>
      <c r="AIA563" s="99"/>
      <c r="AIB563" s="99"/>
      <c r="AIC563" s="99"/>
      <c r="AID563" s="99"/>
      <c r="AIE563" s="99"/>
      <c r="AIF563" s="99"/>
      <c r="AIG563" s="99"/>
      <c r="AIH563" s="99"/>
      <c r="AII563" s="99"/>
      <c r="AIJ563" s="99"/>
      <c r="AIK563" s="99"/>
      <c r="AIL563" s="99"/>
      <c r="AIM563" s="99"/>
      <c r="AIN563" s="99"/>
      <c r="AIO563" s="99"/>
      <c r="AIP563" s="99"/>
      <c r="AIQ563" s="99"/>
      <c r="AIR563" s="99"/>
      <c r="AIS563" s="99"/>
      <c r="AIT563" s="99"/>
      <c r="AIU563" s="99"/>
      <c r="AIV563" s="99"/>
      <c r="AIW563" s="99"/>
      <c r="AIX563" s="99"/>
      <c r="AIY563" s="99"/>
      <c r="AIZ563" s="99"/>
      <c r="AJA563" s="99"/>
      <c r="AJB563" s="99"/>
      <c r="AJC563" s="99"/>
      <c r="AJD563" s="99"/>
      <c r="AJE563" s="99"/>
      <c r="AJF563" s="99"/>
      <c r="AJG563" s="99"/>
      <c r="AJH563" s="99"/>
      <c r="AJI563" s="99"/>
      <c r="AJJ563" s="99"/>
      <c r="AJK563" s="99"/>
      <c r="AJL563" s="99"/>
      <c r="AJM563" s="99"/>
      <c r="AJN563" s="99"/>
      <c r="AJO563" s="99"/>
      <c r="AJP563" s="99"/>
      <c r="AJQ563" s="99"/>
      <c r="AJR563" s="99"/>
      <c r="AJS563" s="99"/>
      <c r="AJT563" s="99"/>
      <c r="AJU563" s="99"/>
      <c r="AJV563" s="99"/>
      <c r="AJW563" s="99"/>
      <c r="AJX563" s="99"/>
      <c r="AJY563" s="99"/>
      <c r="AJZ563" s="99"/>
      <c r="AKA563" s="99"/>
      <c r="AKB563" s="99"/>
      <c r="AKC563" s="99"/>
      <c r="AKD563" s="99"/>
      <c r="AKE563" s="99"/>
      <c r="AKF563" s="99"/>
      <c r="AKG563" s="99"/>
      <c r="AKH563" s="99"/>
      <c r="AKI563" s="99"/>
      <c r="AKJ563" s="99"/>
      <c r="AKK563" s="99"/>
      <c r="AKL563" s="99"/>
      <c r="AKM563" s="99"/>
      <c r="AKN563" s="99"/>
      <c r="AKO563" s="99"/>
      <c r="AKP563" s="99"/>
      <c r="AKQ563" s="99"/>
      <c r="AKR563" s="99"/>
      <c r="AKS563" s="99"/>
      <c r="AKT563" s="99"/>
      <c r="AKU563" s="99"/>
      <c r="AKV563" s="99"/>
      <c r="AKW563" s="99"/>
      <c r="AKX563" s="99"/>
      <c r="AKY563" s="99"/>
      <c r="AKZ563" s="99"/>
      <c r="ALA563" s="99"/>
      <c r="ALB563" s="99"/>
      <c r="ALC563" s="99"/>
      <c r="ALD563" s="99"/>
      <c r="ALE563" s="99"/>
      <c r="ALF563" s="99"/>
      <c r="ALG563" s="99"/>
      <c r="ALH563" s="99"/>
      <c r="ALI563" s="99"/>
      <c r="ALJ563" s="99"/>
      <c r="ALK563" s="99"/>
      <c r="ALL563" s="99"/>
      <c r="ALM563" s="99"/>
      <c r="ALN563" s="99"/>
      <c r="AML563" s="99"/>
    </row>
    <row r="564" customFormat="false" ht="17.6" hidden="false" customHeight="false" outlineLevel="0" collapsed="false">
      <c r="A564" s="99"/>
      <c r="B564" s="86"/>
      <c r="C564" s="30" t="s">
        <v>307</v>
      </c>
      <c r="D564" s="30" t="n">
        <v>926</v>
      </c>
      <c r="E564" s="138" t="s">
        <v>56</v>
      </c>
      <c r="F564" s="138" t="s">
        <v>37</v>
      </c>
      <c r="G564" s="79" t="n">
        <v>7020000000</v>
      </c>
      <c r="H564" s="83"/>
      <c r="I564" s="141" t="n">
        <f aca="false">SUM(J564:P564)</f>
        <v>90800</v>
      </c>
      <c r="J564" s="141" t="n">
        <v>0</v>
      </c>
      <c r="K564" s="74" t="n">
        <f aca="false">K565</f>
        <v>90800</v>
      </c>
      <c r="L564" s="74" t="n">
        <f aca="false">L565</f>
        <v>0</v>
      </c>
      <c r="M564" s="74" t="n">
        <f aca="false">M565</f>
        <v>0</v>
      </c>
      <c r="N564" s="74" t="n">
        <f aca="false">N565</f>
        <v>0</v>
      </c>
      <c r="O564" s="141" t="n">
        <f aca="false">O565</f>
        <v>0</v>
      </c>
      <c r="P564" s="142" t="n">
        <f aca="false">P565</f>
        <v>0</v>
      </c>
      <c r="ID564" s="99"/>
      <c r="IE564" s="99"/>
      <c r="IF564" s="99"/>
      <c r="IG564" s="99"/>
      <c r="IH564" s="99"/>
      <c r="II564" s="99"/>
      <c r="IJ564" s="99"/>
      <c r="IK564" s="99"/>
      <c r="IL564" s="99"/>
      <c r="IM564" s="99"/>
      <c r="IN564" s="99"/>
      <c r="IO564" s="99"/>
      <c r="IP564" s="99"/>
      <c r="IQ564" s="99"/>
      <c r="IR564" s="99"/>
      <c r="IS564" s="99"/>
      <c r="IT564" s="99"/>
      <c r="IU564" s="99"/>
      <c r="IV564" s="99"/>
      <c r="IW564" s="99"/>
      <c r="IX564" s="99"/>
      <c r="IY564" s="99"/>
      <c r="IZ564" s="99"/>
      <c r="JA564" s="99"/>
      <c r="JB564" s="99"/>
      <c r="JC564" s="99"/>
      <c r="JD564" s="99"/>
      <c r="JE564" s="99"/>
      <c r="JF564" s="99"/>
      <c r="JG564" s="99"/>
      <c r="JH564" s="99"/>
      <c r="JI564" s="99"/>
      <c r="JJ564" s="99"/>
      <c r="JK564" s="99"/>
      <c r="JL564" s="99"/>
      <c r="JM564" s="99"/>
      <c r="JN564" s="99"/>
      <c r="JO564" s="99"/>
      <c r="JP564" s="99"/>
      <c r="JQ564" s="99"/>
      <c r="JR564" s="99"/>
      <c r="JS564" s="99"/>
      <c r="JT564" s="99"/>
      <c r="JU564" s="99"/>
      <c r="JV564" s="99"/>
      <c r="JW564" s="99"/>
      <c r="JX564" s="99"/>
      <c r="JY564" s="99"/>
      <c r="JZ564" s="99"/>
      <c r="KA564" s="99"/>
      <c r="KB564" s="99"/>
      <c r="KC564" s="99"/>
      <c r="KD564" s="99"/>
      <c r="KE564" s="99"/>
      <c r="KF564" s="99"/>
      <c r="KG564" s="99"/>
      <c r="KH564" s="99"/>
      <c r="KI564" s="99"/>
      <c r="KJ564" s="99"/>
      <c r="KK564" s="99"/>
      <c r="KL564" s="99"/>
      <c r="KM564" s="99"/>
      <c r="KN564" s="99"/>
      <c r="KO564" s="99"/>
      <c r="KP564" s="99"/>
      <c r="KQ564" s="99"/>
      <c r="KR564" s="99"/>
      <c r="KS564" s="99"/>
      <c r="KT564" s="99"/>
      <c r="KU564" s="99"/>
      <c r="KV564" s="99"/>
      <c r="KW564" s="99"/>
      <c r="KX564" s="99"/>
      <c r="KY564" s="99"/>
      <c r="KZ564" s="99"/>
      <c r="LA564" s="99"/>
      <c r="LB564" s="99"/>
      <c r="LC564" s="99"/>
      <c r="LD564" s="99"/>
      <c r="LE564" s="99"/>
      <c r="LF564" s="99"/>
      <c r="LG564" s="99"/>
      <c r="LH564" s="99"/>
      <c r="LI564" s="99"/>
      <c r="LJ564" s="99"/>
      <c r="LK564" s="99"/>
      <c r="LL564" s="99"/>
      <c r="LM564" s="99"/>
      <c r="LN564" s="99"/>
      <c r="LO564" s="99"/>
      <c r="LP564" s="99"/>
      <c r="LQ564" s="99"/>
      <c r="LR564" s="99"/>
      <c r="LS564" s="99"/>
      <c r="LT564" s="99"/>
      <c r="LU564" s="99"/>
      <c r="LV564" s="99"/>
      <c r="LW564" s="99"/>
      <c r="LX564" s="99"/>
      <c r="LY564" s="99"/>
      <c r="LZ564" s="99"/>
      <c r="MA564" s="99"/>
      <c r="MB564" s="99"/>
      <c r="MC564" s="99"/>
      <c r="MD564" s="99"/>
      <c r="ME564" s="99"/>
      <c r="MF564" s="99"/>
      <c r="MG564" s="99"/>
      <c r="MH564" s="99"/>
      <c r="MI564" s="99"/>
      <c r="MJ564" s="99"/>
      <c r="MK564" s="99"/>
      <c r="ML564" s="99"/>
      <c r="MM564" s="99"/>
      <c r="MN564" s="99"/>
      <c r="MO564" s="99"/>
      <c r="MP564" s="99"/>
      <c r="MQ564" s="99"/>
      <c r="MR564" s="99"/>
      <c r="MS564" s="99"/>
      <c r="MT564" s="99"/>
      <c r="MU564" s="99"/>
      <c r="MV564" s="99"/>
      <c r="MW564" s="99"/>
      <c r="MX564" s="99"/>
      <c r="MY564" s="99"/>
      <c r="MZ564" s="99"/>
      <c r="NA564" s="99"/>
      <c r="NB564" s="99"/>
      <c r="NC564" s="99"/>
      <c r="ND564" s="99"/>
      <c r="NE564" s="99"/>
      <c r="NF564" s="99"/>
      <c r="NG564" s="99"/>
      <c r="NH564" s="99"/>
      <c r="NI564" s="99"/>
      <c r="NJ564" s="99"/>
      <c r="NK564" s="99"/>
      <c r="NL564" s="99"/>
      <c r="NM564" s="99"/>
      <c r="NN564" s="99"/>
      <c r="NO564" s="99"/>
      <c r="NP564" s="99"/>
      <c r="NQ564" s="99"/>
      <c r="NR564" s="99"/>
      <c r="NS564" s="99"/>
      <c r="NT564" s="99"/>
      <c r="NU564" s="99"/>
      <c r="NV564" s="99"/>
      <c r="NW564" s="99"/>
      <c r="NX564" s="99"/>
      <c r="NY564" s="99"/>
      <c r="NZ564" s="99"/>
      <c r="OA564" s="99"/>
      <c r="OB564" s="99"/>
      <c r="OC564" s="99"/>
      <c r="OD564" s="99"/>
      <c r="OE564" s="99"/>
      <c r="OF564" s="99"/>
      <c r="OG564" s="99"/>
      <c r="OH564" s="99"/>
      <c r="OI564" s="99"/>
      <c r="OJ564" s="99"/>
      <c r="OK564" s="99"/>
      <c r="OL564" s="99"/>
      <c r="OM564" s="99"/>
      <c r="ON564" s="99"/>
      <c r="OO564" s="99"/>
      <c r="OP564" s="99"/>
      <c r="OQ564" s="99"/>
      <c r="OR564" s="99"/>
      <c r="OS564" s="99"/>
      <c r="OT564" s="99"/>
      <c r="OU564" s="99"/>
      <c r="OV564" s="99"/>
      <c r="OW564" s="99"/>
      <c r="OX564" s="99"/>
      <c r="OY564" s="99"/>
      <c r="OZ564" s="99"/>
      <c r="PA564" s="99"/>
      <c r="PB564" s="99"/>
      <c r="PC564" s="99"/>
      <c r="PD564" s="99"/>
      <c r="PE564" s="99"/>
      <c r="PF564" s="99"/>
      <c r="PG564" s="99"/>
      <c r="PH564" s="99"/>
      <c r="PI564" s="99"/>
      <c r="PJ564" s="99"/>
      <c r="PK564" s="99"/>
      <c r="PL564" s="99"/>
      <c r="PM564" s="99"/>
      <c r="PN564" s="99"/>
      <c r="PO564" s="99"/>
      <c r="PP564" s="99"/>
      <c r="PQ564" s="99"/>
      <c r="PR564" s="99"/>
      <c r="PS564" s="99"/>
      <c r="PT564" s="99"/>
      <c r="PU564" s="99"/>
      <c r="PV564" s="99"/>
      <c r="PW564" s="99"/>
      <c r="PX564" s="99"/>
      <c r="PY564" s="99"/>
      <c r="PZ564" s="99"/>
      <c r="QA564" s="99"/>
      <c r="QB564" s="99"/>
      <c r="QC564" s="99"/>
      <c r="QD564" s="99"/>
      <c r="QE564" s="99"/>
      <c r="QF564" s="99"/>
      <c r="QG564" s="99"/>
      <c r="QH564" s="99"/>
      <c r="QI564" s="99"/>
      <c r="QJ564" s="99"/>
      <c r="QK564" s="99"/>
      <c r="QL564" s="99"/>
      <c r="QM564" s="99"/>
      <c r="QN564" s="99"/>
      <c r="QO564" s="99"/>
      <c r="QP564" s="99"/>
      <c r="QQ564" s="99"/>
      <c r="QR564" s="99"/>
      <c r="QS564" s="99"/>
      <c r="QT564" s="99"/>
      <c r="QU564" s="99"/>
      <c r="QV564" s="99"/>
      <c r="QW564" s="99"/>
      <c r="QX564" s="99"/>
      <c r="QY564" s="99"/>
      <c r="QZ564" s="99"/>
      <c r="RA564" s="99"/>
      <c r="RB564" s="99"/>
      <c r="RC564" s="99"/>
      <c r="RD564" s="99"/>
      <c r="RE564" s="99"/>
      <c r="RF564" s="99"/>
      <c r="RG564" s="99"/>
      <c r="RH564" s="99"/>
      <c r="RI564" s="99"/>
      <c r="RJ564" s="99"/>
      <c r="RK564" s="99"/>
      <c r="RL564" s="99"/>
      <c r="RM564" s="99"/>
      <c r="RN564" s="99"/>
      <c r="RO564" s="99"/>
      <c r="RP564" s="99"/>
      <c r="RQ564" s="99"/>
      <c r="RR564" s="99"/>
      <c r="RS564" s="99"/>
      <c r="RT564" s="99"/>
      <c r="RU564" s="99"/>
      <c r="RV564" s="99"/>
      <c r="RW564" s="99"/>
      <c r="RX564" s="99"/>
      <c r="RY564" s="99"/>
      <c r="RZ564" s="99"/>
      <c r="SA564" s="99"/>
      <c r="SB564" s="99"/>
      <c r="SC564" s="99"/>
      <c r="SD564" s="99"/>
      <c r="SE564" s="99"/>
      <c r="SF564" s="99"/>
      <c r="SG564" s="99"/>
      <c r="SH564" s="99"/>
      <c r="SI564" s="99"/>
      <c r="SJ564" s="99"/>
      <c r="SK564" s="99"/>
      <c r="SL564" s="99"/>
      <c r="SM564" s="99"/>
      <c r="SN564" s="99"/>
      <c r="SO564" s="99"/>
      <c r="SP564" s="99"/>
      <c r="SQ564" s="99"/>
      <c r="SR564" s="99"/>
      <c r="SS564" s="99"/>
      <c r="ST564" s="99"/>
      <c r="SU564" s="99"/>
      <c r="SV564" s="99"/>
      <c r="SW564" s="99"/>
      <c r="SX564" s="99"/>
      <c r="SY564" s="99"/>
      <c r="SZ564" s="99"/>
      <c r="TA564" s="99"/>
      <c r="TB564" s="99"/>
      <c r="TC564" s="99"/>
      <c r="TD564" s="99"/>
      <c r="TE564" s="99"/>
      <c r="TF564" s="99"/>
      <c r="TG564" s="99"/>
      <c r="TH564" s="99"/>
      <c r="TI564" s="99"/>
      <c r="TJ564" s="99"/>
      <c r="TK564" s="99"/>
      <c r="TL564" s="99"/>
      <c r="TM564" s="99"/>
      <c r="TN564" s="99"/>
      <c r="TO564" s="99"/>
      <c r="TP564" s="99"/>
      <c r="TQ564" s="99"/>
      <c r="TR564" s="99"/>
      <c r="TS564" s="99"/>
      <c r="TT564" s="99"/>
      <c r="TU564" s="99"/>
      <c r="TV564" s="99"/>
      <c r="TW564" s="99"/>
      <c r="TX564" s="99"/>
      <c r="TY564" s="99"/>
      <c r="TZ564" s="99"/>
      <c r="UA564" s="99"/>
      <c r="UB564" s="99"/>
      <c r="UC564" s="99"/>
      <c r="UD564" s="99"/>
      <c r="UE564" s="99"/>
      <c r="UF564" s="99"/>
      <c r="UG564" s="99"/>
      <c r="UH564" s="99"/>
      <c r="UI564" s="99"/>
      <c r="UJ564" s="99"/>
      <c r="UK564" s="99"/>
      <c r="UL564" s="99"/>
      <c r="UM564" s="99"/>
      <c r="UN564" s="99"/>
      <c r="UO564" s="99"/>
      <c r="UP564" s="99"/>
      <c r="UQ564" s="99"/>
      <c r="UR564" s="99"/>
      <c r="US564" s="99"/>
      <c r="UT564" s="99"/>
      <c r="UU564" s="99"/>
      <c r="UV564" s="99"/>
      <c r="UW564" s="99"/>
      <c r="UX564" s="99"/>
      <c r="UY564" s="99"/>
      <c r="UZ564" s="99"/>
      <c r="VA564" s="99"/>
      <c r="VB564" s="99"/>
      <c r="VC564" s="99"/>
      <c r="VD564" s="99"/>
      <c r="VE564" s="99"/>
      <c r="VF564" s="99"/>
      <c r="VG564" s="99"/>
      <c r="VH564" s="99"/>
      <c r="VI564" s="99"/>
      <c r="VJ564" s="99"/>
      <c r="VK564" s="99"/>
      <c r="VL564" s="99"/>
      <c r="VM564" s="99"/>
      <c r="VN564" s="99"/>
      <c r="VO564" s="99"/>
      <c r="VP564" s="99"/>
      <c r="VQ564" s="99"/>
      <c r="VR564" s="99"/>
      <c r="VS564" s="99"/>
      <c r="VT564" s="99"/>
      <c r="VU564" s="99"/>
      <c r="VV564" s="99"/>
      <c r="VW564" s="99"/>
      <c r="VX564" s="99"/>
      <c r="VY564" s="99"/>
      <c r="VZ564" s="99"/>
      <c r="WA564" s="99"/>
      <c r="WB564" s="99"/>
      <c r="WC564" s="99"/>
      <c r="WD564" s="99"/>
      <c r="WE564" s="99"/>
      <c r="WF564" s="99"/>
      <c r="WG564" s="99"/>
      <c r="WH564" s="99"/>
      <c r="WI564" s="99"/>
      <c r="WJ564" s="99"/>
      <c r="WK564" s="99"/>
      <c r="WL564" s="99"/>
      <c r="WM564" s="99"/>
      <c r="WN564" s="99"/>
      <c r="WO564" s="99"/>
      <c r="WP564" s="99"/>
      <c r="WQ564" s="99"/>
      <c r="WR564" s="99"/>
      <c r="WS564" s="99"/>
      <c r="WT564" s="99"/>
      <c r="WU564" s="99"/>
      <c r="WV564" s="99"/>
      <c r="WW564" s="99"/>
      <c r="WX564" s="99"/>
      <c r="WY564" s="99"/>
      <c r="WZ564" s="99"/>
      <c r="XA564" s="99"/>
      <c r="XB564" s="99"/>
      <c r="XC564" s="99"/>
      <c r="XD564" s="99"/>
      <c r="XE564" s="99"/>
      <c r="XF564" s="99"/>
      <c r="XG564" s="99"/>
      <c r="XH564" s="99"/>
      <c r="XI564" s="99"/>
      <c r="XJ564" s="99"/>
      <c r="XK564" s="99"/>
      <c r="XL564" s="99"/>
      <c r="XM564" s="99"/>
      <c r="XN564" s="99"/>
      <c r="XO564" s="99"/>
      <c r="XP564" s="99"/>
      <c r="XQ564" s="99"/>
      <c r="XR564" s="99"/>
      <c r="XS564" s="99"/>
      <c r="XT564" s="99"/>
      <c r="XU564" s="99"/>
      <c r="XV564" s="99"/>
      <c r="XW564" s="99"/>
      <c r="XX564" s="99"/>
      <c r="XY564" s="99"/>
      <c r="XZ564" s="99"/>
      <c r="YA564" s="99"/>
      <c r="YB564" s="99"/>
      <c r="YC564" s="99"/>
      <c r="YD564" s="99"/>
      <c r="YE564" s="99"/>
      <c r="YF564" s="99"/>
      <c r="YG564" s="99"/>
      <c r="YH564" s="99"/>
      <c r="YI564" s="99"/>
      <c r="YJ564" s="99"/>
      <c r="YK564" s="99"/>
      <c r="YL564" s="99"/>
      <c r="YM564" s="99"/>
      <c r="YN564" s="99"/>
      <c r="YO564" s="99"/>
      <c r="YP564" s="99"/>
      <c r="YQ564" s="99"/>
      <c r="YR564" s="99"/>
      <c r="YS564" s="99"/>
      <c r="YT564" s="99"/>
      <c r="YU564" s="99"/>
      <c r="YV564" s="99"/>
      <c r="YW564" s="99"/>
      <c r="YX564" s="99"/>
      <c r="YY564" s="99"/>
      <c r="YZ564" s="99"/>
      <c r="ZA564" s="99"/>
      <c r="ZB564" s="99"/>
      <c r="ZC564" s="99"/>
      <c r="ZD564" s="99"/>
      <c r="ZE564" s="99"/>
      <c r="ZF564" s="99"/>
      <c r="ZG564" s="99"/>
      <c r="ZH564" s="99"/>
      <c r="ZI564" s="99"/>
      <c r="ZJ564" s="99"/>
      <c r="ZK564" s="99"/>
      <c r="ZL564" s="99"/>
      <c r="ZM564" s="99"/>
      <c r="ZN564" s="99"/>
      <c r="ZO564" s="99"/>
      <c r="ZP564" s="99"/>
      <c r="ZQ564" s="99"/>
      <c r="ZR564" s="99"/>
      <c r="ZS564" s="99"/>
      <c r="ZT564" s="99"/>
      <c r="ZU564" s="99"/>
      <c r="ZV564" s="99"/>
      <c r="ZW564" s="99"/>
      <c r="ZX564" s="99"/>
      <c r="ZY564" s="99"/>
      <c r="ZZ564" s="99"/>
      <c r="AAA564" s="99"/>
      <c r="AAB564" s="99"/>
      <c r="AAC564" s="99"/>
      <c r="AAD564" s="99"/>
      <c r="AAE564" s="99"/>
      <c r="AAF564" s="99"/>
      <c r="AAG564" s="99"/>
      <c r="AAH564" s="99"/>
      <c r="AAI564" s="99"/>
      <c r="AAJ564" s="99"/>
      <c r="AAK564" s="99"/>
      <c r="AAL564" s="99"/>
      <c r="AAM564" s="99"/>
      <c r="AAN564" s="99"/>
      <c r="AAO564" s="99"/>
      <c r="AAP564" s="99"/>
      <c r="AAQ564" s="99"/>
      <c r="AAR564" s="99"/>
      <c r="AAS564" s="99"/>
      <c r="AAT564" s="99"/>
      <c r="AAU564" s="99"/>
      <c r="AAV564" s="99"/>
      <c r="AAW564" s="99"/>
      <c r="AAX564" s="99"/>
      <c r="AAY564" s="99"/>
      <c r="AAZ564" s="99"/>
      <c r="ABA564" s="99"/>
      <c r="ABB564" s="99"/>
      <c r="ABC564" s="99"/>
      <c r="ABD564" s="99"/>
      <c r="ABE564" s="99"/>
      <c r="ABF564" s="99"/>
      <c r="ABG564" s="99"/>
      <c r="ABH564" s="99"/>
      <c r="ABI564" s="99"/>
      <c r="ABJ564" s="99"/>
      <c r="ABK564" s="99"/>
      <c r="ABL564" s="99"/>
      <c r="ABM564" s="99"/>
      <c r="ABN564" s="99"/>
      <c r="ABO564" s="99"/>
      <c r="ABP564" s="99"/>
      <c r="ABQ564" s="99"/>
      <c r="ABR564" s="99"/>
      <c r="ABS564" s="99"/>
      <c r="ABT564" s="99"/>
      <c r="ABU564" s="99"/>
      <c r="ABV564" s="99"/>
      <c r="ABW564" s="99"/>
      <c r="ABX564" s="99"/>
      <c r="ABY564" s="99"/>
      <c r="ABZ564" s="99"/>
      <c r="ACA564" s="99"/>
      <c r="ACB564" s="99"/>
      <c r="ACC564" s="99"/>
      <c r="ACD564" s="99"/>
      <c r="ACE564" s="99"/>
      <c r="ACF564" s="99"/>
      <c r="ACG564" s="99"/>
      <c r="ACH564" s="99"/>
      <c r="ACI564" s="99"/>
      <c r="ACJ564" s="99"/>
      <c r="ACK564" s="99"/>
      <c r="ACL564" s="99"/>
      <c r="ACM564" s="99"/>
      <c r="ACN564" s="99"/>
      <c r="ACO564" s="99"/>
      <c r="ACP564" s="99"/>
      <c r="ACQ564" s="99"/>
      <c r="ACR564" s="99"/>
      <c r="ACS564" s="99"/>
      <c r="ACT564" s="99"/>
      <c r="ACU564" s="99"/>
      <c r="ACV564" s="99"/>
      <c r="ACW564" s="99"/>
      <c r="ACX564" s="99"/>
      <c r="ACY564" s="99"/>
      <c r="ACZ564" s="99"/>
      <c r="ADA564" s="99"/>
      <c r="ADB564" s="99"/>
      <c r="ADC564" s="99"/>
      <c r="ADD564" s="99"/>
      <c r="ADE564" s="99"/>
      <c r="ADF564" s="99"/>
      <c r="ADG564" s="99"/>
      <c r="ADH564" s="99"/>
      <c r="ADI564" s="99"/>
      <c r="ADJ564" s="99"/>
      <c r="ADK564" s="99"/>
      <c r="ADL564" s="99"/>
      <c r="ADM564" s="99"/>
      <c r="ADN564" s="99"/>
      <c r="ADO564" s="99"/>
      <c r="ADP564" s="99"/>
      <c r="ADQ564" s="99"/>
      <c r="ADR564" s="99"/>
      <c r="ADS564" s="99"/>
      <c r="ADT564" s="99"/>
      <c r="ADU564" s="99"/>
      <c r="ADV564" s="99"/>
      <c r="ADW564" s="99"/>
      <c r="ADX564" s="99"/>
      <c r="ADY564" s="99"/>
      <c r="ADZ564" s="99"/>
      <c r="AEA564" s="99"/>
      <c r="AEB564" s="99"/>
      <c r="AEC564" s="99"/>
      <c r="AED564" s="99"/>
      <c r="AEE564" s="99"/>
      <c r="AEF564" s="99"/>
      <c r="AEG564" s="99"/>
      <c r="AEH564" s="99"/>
      <c r="AEI564" s="99"/>
      <c r="AEJ564" s="99"/>
      <c r="AEK564" s="99"/>
      <c r="AEL564" s="99"/>
      <c r="AEM564" s="99"/>
      <c r="AEN564" s="99"/>
      <c r="AEO564" s="99"/>
      <c r="AEP564" s="99"/>
      <c r="AEQ564" s="99"/>
      <c r="AER564" s="99"/>
      <c r="AES564" s="99"/>
      <c r="AET564" s="99"/>
      <c r="AEU564" s="99"/>
      <c r="AEV564" s="99"/>
      <c r="AEW564" s="99"/>
      <c r="AEX564" s="99"/>
      <c r="AEY564" s="99"/>
      <c r="AEZ564" s="99"/>
      <c r="AFA564" s="99"/>
      <c r="AFB564" s="99"/>
      <c r="AFC564" s="99"/>
      <c r="AFD564" s="99"/>
      <c r="AFE564" s="99"/>
      <c r="AFF564" s="99"/>
      <c r="AFG564" s="99"/>
      <c r="AFH564" s="99"/>
      <c r="AFI564" s="99"/>
      <c r="AFJ564" s="99"/>
      <c r="AFK564" s="99"/>
      <c r="AFL564" s="99"/>
      <c r="AFM564" s="99"/>
      <c r="AFN564" s="99"/>
      <c r="AFO564" s="99"/>
      <c r="AFP564" s="99"/>
      <c r="AFQ564" s="99"/>
      <c r="AFR564" s="99"/>
      <c r="AFS564" s="99"/>
      <c r="AFT564" s="99"/>
      <c r="AFU564" s="99"/>
      <c r="AFV564" s="99"/>
      <c r="AFW564" s="99"/>
      <c r="AFX564" s="99"/>
      <c r="AFY564" s="99"/>
      <c r="AFZ564" s="99"/>
      <c r="AGA564" s="99"/>
      <c r="AGB564" s="99"/>
      <c r="AGC564" s="99"/>
      <c r="AGD564" s="99"/>
      <c r="AGE564" s="99"/>
      <c r="AGF564" s="99"/>
      <c r="AGG564" s="99"/>
      <c r="AGH564" s="99"/>
      <c r="AGI564" s="99"/>
      <c r="AGJ564" s="99"/>
      <c r="AGK564" s="99"/>
      <c r="AGL564" s="99"/>
      <c r="AGM564" s="99"/>
      <c r="AGN564" s="99"/>
      <c r="AGO564" s="99"/>
      <c r="AGP564" s="99"/>
      <c r="AGQ564" s="99"/>
      <c r="AGR564" s="99"/>
      <c r="AGS564" s="99"/>
      <c r="AGT564" s="99"/>
      <c r="AGU564" s="99"/>
      <c r="AGV564" s="99"/>
      <c r="AGW564" s="99"/>
      <c r="AGX564" s="99"/>
      <c r="AGY564" s="99"/>
      <c r="AGZ564" s="99"/>
      <c r="AHA564" s="99"/>
      <c r="AHB564" s="99"/>
      <c r="AHC564" s="99"/>
      <c r="AHD564" s="99"/>
      <c r="AHE564" s="99"/>
      <c r="AHF564" s="99"/>
      <c r="AHG564" s="99"/>
      <c r="AHH564" s="99"/>
      <c r="AHI564" s="99"/>
      <c r="AHJ564" s="99"/>
      <c r="AHK564" s="99"/>
      <c r="AHL564" s="99"/>
      <c r="AHM564" s="99"/>
      <c r="AHN564" s="99"/>
      <c r="AHO564" s="99"/>
      <c r="AHP564" s="99"/>
      <c r="AHQ564" s="99"/>
      <c r="AHR564" s="99"/>
      <c r="AHS564" s="99"/>
      <c r="AHT564" s="99"/>
      <c r="AHU564" s="99"/>
      <c r="AHV564" s="99"/>
      <c r="AHW564" s="99"/>
      <c r="AHX564" s="99"/>
      <c r="AHY564" s="99"/>
      <c r="AHZ564" s="99"/>
      <c r="AIA564" s="99"/>
      <c r="AIB564" s="99"/>
      <c r="AIC564" s="99"/>
      <c r="AID564" s="99"/>
      <c r="AIE564" s="99"/>
      <c r="AIF564" s="99"/>
      <c r="AIG564" s="99"/>
      <c r="AIH564" s="99"/>
      <c r="AII564" s="99"/>
      <c r="AIJ564" s="99"/>
      <c r="AIK564" s="99"/>
      <c r="AIL564" s="99"/>
      <c r="AIM564" s="99"/>
      <c r="AIN564" s="99"/>
      <c r="AIO564" s="99"/>
      <c r="AIP564" s="99"/>
      <c r="AIQ564" s="99"/>
      <c r="AIR564" s="99"/>
      <c r="AIS564" s="99"/>
      <c r="AIT564" s="99"/>
      <c r="AIU564" s="99"/>
      <c r="AIV564" s="99"/>
      <c r="AIW564" s="99"/>
      <c r="AIX564" s="99"/>
      <c r="AIY564" s="99"/>
      <c r="AIZ564" s="99"/>
      <c r="AJA564" s="99"/>
      <c r="AJB564" s="99"/>
      <c r="AJC564" s="99"/>
      <c r="AJD564" s="99"/>
      <c r="AJE564" s="99"/>
      <c r="AJF564" s="99"/>
      <c r="AJG564" s="99"/>
      <c r="AJH564" s="99"/>
      <c r="AJI564" s="99"/>
      <c r="AJJ564" s="99"/>
      <c r="AJK564" s="99"/>
      <c r="AJL564" s="99"/>
      <c r="AJM564" s="99"/>
      <c r="AJN564" s="99"/>
      <c r="AJO564" s="99"/>
      <c r="AJP564" s="99"/>
      <c r="AJQ564" s="99"/>
      <c r="AJR564" s="99"/>
      <c r="AJS564" s="99"/>
      <c r="AJT564" s="99"/>
      <c r="AJU564" s="99"/>
      <c r="AJV564" s="99"/>
      <c r="AJW564" s="99"/>
      <c r="AJX564" s="99"/>
      <c r="AJY564" s="99"/>
      <c r="AJZ564" s="99"/>
      <c r="AKA564" s="99"/>
      <c r="AKB564" s="99"/>
      <c r="AKC564" s="99"/>
      <c r="AKD564" s="99"/>
      <c r="AKE564" s="99"/>
      <c r="AKF564" s="99"/>
      <c r="AKG564" s="99"/>
      <c r="AKH564" s="99"/>
      <c r="AKI564" s="99"/>
      <c r="AKJ564" s="99"/>
      <c r="AKK564" s="99"/>
      <c r="AKL564" s="99"/>
      <c r="AKM564" s="99"/>
      <c r="AKN564" s="99"/>
      <c r="AKO564" s="99"/>
      <c r="AKP564" s="99"/>
      <c r="AKQ564" s="99"/>
      <c r="AKR564" s="99"/>
      <c r="AKS564" s="99"/>
      <c r="AKT564" s="99"/>
      <c r="AKU564" s="99"/>
      <c r="AKV564" s="99"/>
      <c r="AKW564" s="99"/>
      <c r="AKX564" s="99"/>
      <c r="AKY564" s="99"/>
      <c r="AKZ564" s="99"/>
      <c r="ALA564" s="99"/>
      <c r="ALB564" s="99"/>
      <c r="ALC564" s="99"/>
      <c r="ALD564" s="99"/>
      <c r="ALE564" s="99"/>
      <c r="ALF564" s="99"/>
      <c r="ALG564" s="99"/>
      <c r="ALH564" s="99"/>
      <c r="ALI564" s="99"/>
      <c r="ALJ564" s="99"/>
      <c r="ALK564" s="99"/>
      <c r="ALL564" s="99"/>
      <c r="ALM564" s="99"/>
      <c r="ALN564" s="99"/>
      <c r="AML564" s="99"/>
    </row>
    <row r="565" customFormat="false" ht="48.5" hidden="false" customHeight="false" outlineLevel="0" collapsed="false">
      <c r="A565" s="99"/>
      <c r="B565" s="86"/>
      <c r="C565" s="30" t="s">
        <v>308</v>
      </c>
      <c r="D565" s="30" t="n">
        <v>926</v>
      </c>
      <c r="E565" s="138" t="s">
        <v>56</v>
      </c>
      <c r="F565" s="138" t="s">
        <v>37</v>
      </c>
      <c r="G565" s="79" t="n">
        <v>7020010060</v>
      </c>
      <c r="H565" s="83"/>
      <c r="I565" s="141" t="n">
        <f aca="false">SUM(J565:P565)</f>
        <v>90800</v>
      </c>
      <c r="J565" s="141" t="n">
        <v>0</v>
      </c>
      <c r="K565" s="74" t="n">
        <f aca="false">K566</f>
        <v>90800</v>
      </c>
      <c r="L565" s="74" t="n">
        <f aca="false">L566</f>
        <v>0</v>
      </c>
      <c r="M565" s="74" t="n">
        <f aca="false">M566</f>
        <v>0</v>
      </c>
      <c r="N565" s="74" t="n">
        <f aca="false">N566</f>
        <v>0</v>
      </c>
      <c r="O565" s="141" t="n">
        <f aca="false">O566</f>
        <v>0</v>
      </c>
      <c r="P565" s="142" t="n">
        <f aca="false">P566</f>
        <v>0</v>
      </c>
      <c r="ID565" s="99"/>
      <c r="IE565" s="99"/>
      <c r="IF565" s="99"/>
      <c r="IG565" s="99"/>
      <c r="IH565" s="99"/>
      <c r="II565" s="99"/>
      <c r="IJ565" s="99"/>
      <c r="IK565" s="99"/>
      <c r="IL565" s="99"/>
      <c r="IM565" s="99"/>
      <c r="IN565" s="99"/>
      <c r="IO565" s="99"/>
      <c r="IP565" s="99"/>
      <c r="IQ565" s="99"/>
      <c r="IR565" s="99"/>
      <c r="IS565" s="99"/>
      <c r="IT565" s="99"/>
      <c r="IU565" s="99"/>
      <c r="IV565" s="99"/>
      <c r="IW565" s="99"/>
      <c r="IX565" s="99"/>
      <c r="IY565" s="99"/>
      <c r="IZ565" s="99"/>
      <c r="JA565" s="99"/>
      <c r="JB565" s="99"/>
      <c r="JC565" s="99"/>
      <c r="JD565" s="99"/>
      <c r="JE565" s="99"/>
      <c r="JF565" s="99"/>
      <c r="JG565" s="99"/>
      <c r="JH565" s="99"/>
      <c r="JI565" s="99"/>
      <c r="JJ565" s="99"/>
      <c r="JK565" s="99"/>
      <c r="JL565" s="99"/>
      <c r="JM565" s="99"/>
      <c r="JN565" s="99"/>
      <c r="JO565" s="99"/>
      <c r="JP565" s="99"/>
      <c r="JQ565" s="99"/>
      <c r="JR565" s="99"/>
      <c r="JS565" s="99"/>
      <c r="JT565" s="99"/>
      <c r="JU565" s="99"/>
      <c r="JV565" s="99"/>
      <c r="JW565" s="99"/>
      <c r="JX565" s="99"/>
      <c r="JY565" s="99"/>
      <c r="JZ565" s="99"/>
      <c r="KA565" s="99"/>
      <c r="KB565" s="99"/>
      <c r="KC565" s="99"/>
      <c r="KD565" s="99"/>
      <c r="KE565" s="99"/>
      <c r="KF565" s="99"/>
      <c r="KG565" s="99"/>
      <c r="KH565" s="99"/>
      <c r="KI565" s="99"/>
      <c r="KJ565" s="99"/>
      <c r="KK565" s="99"/>
      <c r="KL565" s="99"/>
      <c r="KM565" s="99"/>
      <c r="KN565" s="99"/>
      <c r="KO565" s="99"/>
      <c r="KP565" s="99"/>
      <c r="KQ565" s="99"/>
      <c r="KR565" s="99"/>
      <c r="KS565" s="99"/>
      <c r="KT565" s="99"/>
      <c r="KU565" s="99"/>
      <c r="KV565" s="99"/>
      <c r="KW565" s="99"/>
      <c r="KX565" s="99"/>
      <c r="KY565" s="99"/>
      <c r="KZ565" s="99"/>
      <c r="LA565" s="99"/>
      <c r="LB565" s="99"/>
      <c r="LC565" s="99"/>
      <c r="LD565" s="99"/>
      <c r="LE565" s="99"/>
      <c r="LF565" s="99"/>
      <c r="LG565" s="99"/>
      <c r="LH565" s="99"/>
      <c r="LI565" s="99"/>
      <c r="LJ565" s="99"/>
      <c r="LK565" s="99"/>
      <c r="LL565" s="99"/>
      <c r="LM565" s="99"/>
      <c r="LN565" s="99"/>
      <c r="LO565" s="99"/>
      <c r="LP565" s="99"/>
      <c r="LQ565" s="99"/>
      <c r="LR565" s="99"/>
      <c r="LS565" s="99"/>
      <c r="LT565" s="99"/>
      <c r="LU565" s="99"/>
      <c r="LV565" s="99"/>
      <c r="LW565" s="99"/>
      <c r="LX565" s="99"/>
      <c r="LY565" s="99"/>
      <c r="LZ565" s="99"/>
      <c r="MA565" s="99"/>
      <c r="MB565" s="99"/>
      <c r="MC565" s="99"/>
      <c r="MD565" s="99"/>
      <c r="ME565" s="99"/>
      <c r="MF565" s="99"/>
      <c r="MG565" s="99"/>
      <c r="MH565" s="99"/>
      <c r="MI565" s="99"/>
      <c r="MJ565" s="99"/>
      <c r="MK565" s="99"/>
      <c r="ML565" s="99"/>
      <c r="MM565" s="99"/>
      <c r="MN565" s="99"/>
      <c r="MO565" s="99"/>
      <c r="MP565" s="99"/>
      <c r="MQ565" s="99"/>
      <c r="MR565" s="99"/>
      <c r="MS565" s="99"/>
      <c r="MT565" s="99"/>
      <c r="MU565" s="99"/>
      <c r="MV565" s="99"/>
      <c r="MW565" s="99"/>
      <c r="MX565" s="99"/>
      <c r="MY565" s="99"/>
      <c r="MZ565" s="99"/>
      <c r="NA565" s="99"/>
      <c r="NB565" s="99"/>
      <c r="NC565" s="99"/>
      <c r="ND565" s="99"/>
      <c r="NE565" s="99"/>
      <c r="NF565" s="99"/>
      <c r="NG565" s="99"/>
      <c r="NH565" s="99"/>
      <c r="NI565" s="99"/>
      <c r="NJ565" s="99"/>
      <c r="NK565" s="99"/>
      <c r="NL565" s="99"/>
      <c r="NM565" s="99"/>
      <c r="NN565" s="99"/>
      <c r="NO565" s="99"/>
      <c r="NP565" s="99"/>
      <c r="NQ565" s="99"/>
      <c r="NR565" s="99"/>
      <c r="NS565" s="99"/>
      <c r="NT565" s="99"/>
      <c r="NU565" s="99"/>
      <c r="NV565" s="99"/>
      <c r="NW565" s="99"/>
      <c r="NX565" s="99"/>
      <c r="NY565" s="99"/>
      <c r="NZ565" s="99"/>
      <c r="OA565" s="99"/>
      <c r="OB565" s="99"/>
      <c r="OC565" s="99"/>
      <c r="OD565" s="99"/>
      <c r="OE565" s="99"/>
      <c r="OF565" s="99"/>
      <c r="OG565" s="99"/>
      <c r="OH565" s="99"/>
      <c r="OI565" s="99"/>
      <c r="OJ565" s="99"/>
      <c r="OK565" s="99"/>
      <c r="OL565" s="99"/>
      <c r="OM565" s="99"/>
      <c r="ON565" s="99"/>
      <c r="OO565" s="99"/>
      <c r="OP565" s="99"/>
      <c r="OQ565" s="99"/>
      <c r="OR565" s="99"/>
      <c r="OS565" s="99"/>
      <c r="OT565" s="99"/>
      <c r="OU565" s="99"/>
      <c r="OV565" s="99"/>
      <c r="OW565" s="99"/>
      <c r="OX565" s="99"/>
      <c r="OY565" s="99"/>
      <c r="OZ565" s="99"/>
      <c r="PA565" s="99"/>
      <c r="PB565" s="99"/>
      <c r="PC565" s="99"/>
      <c r="PD565" s="99"/>
      <c r="PE565" s="99"/>
      <c r="PF565" s="99"/>
      <c r="PG565" s="99"/>
      <c r="PH565" s="99"/>
      <c r="PI565" s="99"/>
      <c r="PJ565" s="99"/>
      <c r="PK565" s="99"/>
      <c r="PL565" s="99"/>
      <c r="PM565" s="99"/>
      <c r="PN565" s="99"/>
      <c r="PO565" s="99"/>
      <c r="PP565" s="99"/>
      <c r="PQ565" s="99"/>
      <c r="PR565" s="99"/>
      <c r="PS565" s="99"/>
      <c r="PT565" s="99"/>
      <c r="PU565" s="99"/>
      <c r="PV565" s="99"/>
      <c r="PW565" s="99"/>
      <c r="PX565" s="99"/>
      <c r="PY565" s="99"/>
      <c r="PZ565" s="99"/>
      <c r="QA565" s="99"/>
      <c r="QB565" s="99"/>
      <c r="QC565" s="99"/>
      <c r="QD565" s="99"/>
      <c r="QE565" s="99"/>
      <c r="QF565" s="99"/>
      <c r="QG565" s="99"/>
      <c r="QH565" s="99"/>
      <c r="QI565" s="99"/>
      <c r="QJ565" s="99"/>
      <c r="QK565" s="99"/>
      <c r="QL565" s="99"/>
      <c r="QM565" s="99"/>
      <c r="QN565" s="99"/>
      <c r="QO565" s="99"/>
      <c r="QP565" s="99"/>
      <c r="QQ565" s="99"/>
      <c r="QR565" s="99"/>
      <c r="QS565" s="99"/>
      <c r="QT565" s="99"/>
      <c r="QU565" s="99"/>
      <c r="QV565" s="99"/>
      <c r="QW565" s="99"/>
      <c r="QX565" s="99"/>
      <c r="QY565" s="99"/>
      <c r="QZ565" s="99"/>
      <c r="RA565" s="99"/>
      <c r="RB565" s="99"/>
      <c r="RC565" s="99"/>
      <c r="RD565" s="99"/>
      <c r="RE565" s="99"/>
      <c r="RF565" s="99"/>
      <c r="RG565" s="99"/>
      <c r="RH565" s="99"/>
      <c r="RI565" s="99"/>
      <c r="RJ565" s="99"/>
      <c r="RK565" s="99"/>
      <c r="RL565" s="99"/>
      <c r="RM565" s="99"/>
      <c r="RN565" s="99"/>
      <c r="RO565" s="99"/>
      <c r="RP565" s="99"/>
      <c r="RQ565" s="99"/>
      <c r="RR565" s="99"/>
      <c r="RS565" s="99"/>
      <c r="RT565" s="99"/>
      <c r="RU565" s="99"/>
      <c r="RV565" s="99"/>
      <c r="RW565" s="99"/>
      <c r="RX565" s="99"/>
      <c r="RY565" s="99"/>
      <c r="RZ565" s="99"/>
      <c r="SA565" s="99"/>
      <c r="SB565" s="99"/>
      <c r="SC565" s="99"/>
      <c r="SD565" s="99"/>
      <c r="SE565" s="99"/>
      <c r="SF565" s="99"/>
      <c r="SG565" s="99"/>
      <c r="SH565" s="99"/>
      <c r="SI565" s="99"/>
      <c r="SJ565" s="99"/>
      <c r="SK565" s="99"/>
      <c r="SL565" s="99"/>
      <c r="SM565" s="99"/>
      <c r="SN565" s="99"/>
      <c r="SO565" s="99"/>
      <c r="SP565" s="99"/>
      <c r="SQ565" s="99"/>
      <c r="SR565" s="99"/>
      <c r="SS565" s="99"/>
      <c r="ST565" s="99"/>
      <c r="SU565" s="99"/>
      <c r="SV565" s="99"/>
      <c r="SW565" s="99"/>
      <c r="SX565" s="99"/>
      <c r="SY565" s="99"/>
      <c r="SZ565" s="99"/>
      <c r="TA565" s="99"/>
      <c r="TB565" s="99"/>
      <c r="TC565" s="99"/>
      <c r="TD565" s="99"/>
      <c r="TE565" s="99"/>
      <c r="TF565" s="99"/>
      <c r="TG565" s="99"/>
      <c r="TH565" s="99"/>
      <c r="TI565" s="99"/>
      <c r="TJ565" s="99"/>
      <c r="TK565" s="99"/>
      <c r="TL565" s="99"/>
      <c r="TM565" s="99"/>
      <c r="TN565" s="99"/>
      <c r="TO565" s="99"/>
      <c r="TP565" s="99"/>
      <c r="TQ565" s="99"/>
      <c r="TR565" s="99"/>
      <c r="TS565" s="99"/>
      <c r="TT565" s="99"/>
      <c r="TU565" s="99"/>
      <c r="TV565" s="99"/>
      <c r="TW565" s="99"/>
      <c r="TX565" s="99"/>
      <c r="TY565" s="99"/>
      <c r="TZ565" s="99"/>
      <c r="UA565" s="99"/>
      <c r="UB565" s="99"/>
      <c r="UC565" s="99"/>
      <c r="UD565" s="99"/>
      <c r="UE565" s="99"/>
      <c r="UF565" s="99"/>
      <c r="UG565" s="99"/>
      <c r="UH565" s="99"/>
      <c r="UI565" s="99"/>
      <c r="UJ565" s="99"/>
      <c r="UK565" s="99"/>
      <c r="UL565" s="99"/>
      <c r="UM565" s="99"/>
      <c r="UN565" s="99"/>
      <c r="UO565" s="99"/>
      <c r="UP565" s="99"/>
      <c r="UQ565" s="99"/>
      <c r="UR565" s="99"/>
      <c r="US565" s="99"/>
      <c r="UT565" s="99"/>
      <c r="UU565" s="99"/>
      <c r="UV565" s="99"/>
      <c r="UW565" s="99"/>
      <c r="UX565" s="99"/>
      <c r="UY565" s="99"/>
      <c r="UZ565" s="99"/>
      <c r="VA565" s="99"/>
      <c r="VB565" s="99"/>
      <c r="VC565" s="99"/>
      <c r="VD565" s="99"/>
      <c r="VE565" s="99"/>
      <c r="VF565" s="99"/>
      <c r="VG565" s="99"/>
      <c r="VH565" s="99"/>
      <c r="VI565" s="99"/>
      <c r="VJ565" s="99"/>
      <c r="VK565" s="99"/>
      <c r="VL565" s="99"/>
      <c r="VM565" s="99"/>
      <c r="VN565" s="99"/>
      <c r="VO565" s="99"/>
      <c r="VP565" s="99"/>
      <c r="VQ565" s="99"/>
      <c r="VR565" s="99"/>
      <c r="VS565" s="99"/>
      <c r="VT565" s="99"/>
      <c r="VU565" s="99"/>
      <c r="VV565" s="99"/>
      <c r="VW565" s="99"/>
      <c r="VX565" s="99"/>
      <c r="VY565" s="99"/>
      <c r="VZ565" s="99"/>
      <c r="WA565" s="99"/>
      <c r="WB565" s="99"/>
      <c r="WC565" s="99"/>
      <c r="WD565" s="99"/>
      <c r="WE565" s="99"/>
      <c r="WF565" s="99"/>
      <c r="WG565" s="99"/>
      <c r="WH565" s="99"/>
      <c r="WI565" s="99"/>
      <c r="WJ565" s="99"/>
      <c r="WK565" s="99"/>
      <c r="WL565" s="99"/>
      <c r="WM565" s="99"/>
      <c r="WN565" s="99"/>
      <c r="WO565" s="99"/>
      <c r="WP565" s="99"/>
      <c r="WQ565" s="99"/>
      <c r="WR565" s="99"/>
      <c r="WS565" s="99"/>
      <c r="WT565" s="99"/>
      <c r="WU565" s="99"/>
      <c r="WV565" s="99"/>
      <c r="WW565" s="99"/>
      <c r="WX565" s="99"/>
      <c r="WY565" s="99"/>
      <c r="WZ565" s="99"/>
      <c r="XA565" s="99"/>
      <c r="XB565" s="99"/>
      <c r="XC565" s="99"/>
      <c r="XD565" s="99"/>
      <c r="XE565" s="99"/>
      <c r="XF565" s="99"/>
      <c r="XG565" s="99"/>
      <c r="XH565" s="99"/>
      <c r="XI565" s="99"/>
      <c r="XJ565" s="99"/>
      <c r="XK565" s="99"/>
      <c r="XL565" s="99"/>
      <c r="XM565" s="99"/>
      <c r="XN565" s="99"/>
      <c r="XO565" s="99"/>
      <c r="XP565" s="99"/>
      <c r="XQ565" s="99"/>
      <c r="XR565" s="99"/>
      <c r="XS565" s="99"/>
      <c r="XT565" s="99"/>
      <c r="XU565" s="99"/>
      <c r="XV565" s="99"/>
      <c r="XW565" s="99"/>
      <c r="XX565" s="99"/>
      <c r="XY565" s="99"/>
      <c r="XZ565" s="99"/>
      <c r="YA565" s="99"/>
      <c r="YB565" s="99"/>
      <c r="YC565" s="99"/>
      <c r="YD565" s="99"/>
      <c r="YE565" s="99"/>
      <c r="YF565" s="99"/>
      <c r="YG565" s="99"/>
      <c r="YH565" s="99"/>
      <c r="YI565" s="99"/>
      <c r="YJ565" s="99"/>
      <c r="YK565" s="99"/>
      <c r="YL565" s="99"/>
      <c r="YM565" s="99"/>
      <c r="YN565" s="99"/>
      <c r="YO565" s="99"/>
      <c r="YP565" s="99"/>
      <c r="YQ565" s="99"/>
      <c r="YR565" s="99"/>
      <c r="YS565" s="99"/>
      <c r="YT565" s="99"/>
      <c r="YU565" s="99"/>
      <c r="YV565" s="99"/>
      <c r="YW565" s="99"/>
      <c r="YX565" s="99"/>
      <c r="YY565" s="99"/>
      <c r="YZ565" s="99"/>
      <c r="ZA565" s="99"/>
      <c r="ZB565" s="99"/>
      <c r="ZC565" s="99"/>
      <c r="ZD565" s="99"/>
      <c r="ZE565" s="99"/>
      <c r="ZF565" s="99"/>
      <c r="ZG565" s="99"/>
      <c r="ZH565" s="99"/>
      <c r="ZI565" s="99"/>
      <c r="ZJ565" s="99"/>
      <c r="ZK565" s="99"/>
      <c r="ZL565" s="99"/>
      <c r="ZM565" s="99"/>
      <c r="ZN565" s="99"/>
      <c r="ZO565" s="99"/>
      <c r="ZP565" s="99"/>
      <c r="ZQ565" s="99"/>
      <c r="ZR565" s="99"/>
      <c r="ZS565" s="99"/>
      <c r="ZT565" s="99"/>
      <c r="ZU565" s="99"/>
      <c r="ZV565" s="99"/>
      <c r="ZW565" s="99"/>
      <c r="ZX565" s="99"/>
      <c r="ZY565" s="99"/>
      <c r="ZZ565" s="99"/>
      <c r="AAA565" s="99"/>
      <c r="AAB565" s="99"/>
      <c r="AAC565" s="99"/>
      <c r="AAD565" s="99"/>
      <c r="AAE565" s="99"/>
      <c r="AAF565" s="99"/>
      <c r="AAG565" s="99"/>
      <c r="AAH565" s="99"/>
      <c r="AAI565" s="99"/>
      <c r="AAJ565" s="99"/>
      <c r="AAK565" s="99"/>
      <c r="AAL565" s="99"/>
      <c r="AAM565" s="99"/>
      <c r="AAN565" s="99"/>
      <c r="AAO565" s="99"/>
      <c r="AAP565" s="99"/>
      <c r="AAQ565" s="99"/>
      <c r="AAR565" s="99"/>
      <c r="AAS565" s="99"/>
      <c r="AAT565" s="99"/>
      <c r="AAU565" s="99"/>
      <c r="AAV565" s="99"/>
      <c r="AAW565" s="99"/>
      <c r="AAX565" s="99"/>
      <c r="AAY565" s="99"/>
      <c r="AAZ565" s="99"/>
      <c r="ABA565" s="99"/>
      <c r="ABB565" s="99"/>
      <c r="ABC565" s="99"/>
      <c r="ABD565" s="99"/>
      <c r="ABE565" s="99"/>
      <c r="ABF565" s="99"/>
      <c r="ABG565" s="99"/>
      <c r="ABH565" s="99"/>
      <c r="ABI565" s="99"/>
      <c r="ABJ565" s="99"/>
      <c r="ABK565" s="99"/>
      <c r="ABL565" s="99"/>
      <c r="ABM565" s="99"/>
      <c r="ABN565" s="99"/>
      <c r="ABO565" s="99"/>
      <c r="ABP565" s="99"/>
      <c r="ABQ565" s="99"/>
      <c r="ABR565" s="99"/>
      <c r="ABS565" s="99"/>
      <c r="ABT565" s="99"/>
      <c r="ABU565" s="99"/>
      <c r="ABV565" s="99"/>
      <c r="ABW565" s="99"/>
      <c r="ABX565" s="99"/>
      <c r="ABY565" s="99"/>
      <c r="ABZ565" s="99"/>
      <c r="ACA565" s="99"/>
      <c r="ACB565" s="99"/>
      <c r="ACC565" s="99"/>
      <c r="ACD565" s="99"/>
      <c r="ACE565" s="99"/>
      <c r="ACF565" s="99"/>
      <c r="ACG565" s="99"/>
      <c r="ACH565" s="99"/>
      <c r="ACI565" s="99"/>
      <c r="ACJ565" s="99"/>
      <c r="ACK565" s="99"/>
      <c r="ACL565" s="99"/>
      <c r="ACM565" s="99"/>
      <c r="ACN565" s="99"/>
      <c r="ACO565" s="99"/>
      <c r="ACP565" s="99"/>
      <c r="ACQ565" s="99"/>
      <c r="ACR565" s="99"/>
      <c r="ACS565" s="99"/>
      <c r="ACT565" s="99"/>
      <c r="ACU565" s="99"/>
      <c r="ACV565" s="99"/>
      <c r="ACW565" s="99"/>
      <c r="ACX565" s="99"/>
      <c r="ACY565" s="99"/>
      <c r="ACZ565" s="99"/>
      <c r="ADA565" s="99"/>
      <c r="ADB565" s="99"/>
      <c r="ADC565" s="99"/>
      <c r="ADD565" s="99"/>
      <c r="ADE565" s="99"/>
      <c r="ADF565" s="99"/>
      <c r="ADG565" s="99"/>
      <c r="ADH565" s="99"/>
      <c r="ADI565" s="99"/>
      <c r="ADJ565" s="99"/>
      <c r="ADK565" s="99"/>
      <c r="ADL565" s="99"/>
      <c r="ADM565" s="99"/>
      <c r="ADN565" s="99"/>
      <c r="ADO565" s="99"/>
      <c r="ADP565" s="99"/>
      <c r="ADQ565" s="99"/>
      <c r="ADR565" s="99"/>
      <c r="ADS565" s="99"/>
      <c r="ADT565" s="99"/>
      <c r="ADU565" s="99"/>
      <c r="ADV565" s="99"/>
      <c r="ADW565" s="99"/>
      <c r="ADX565" s="99"/>
      <c r="ADY565" s="99"/>
      <c r="ADZ565" s="99"/>
      <c r="AEA565" s="99"/>
      <c r="AEB565" s="99"/>
      <c r="AEC565" s="99"/>
      <c r="AED565" s="99"/>
      <c r="AEE565" s="99"/>
      <c r="AEF565" s="99"/>
      <c r="AEG565" s="99"/>
      <c r="AEH565" s="99"/>
      <c r="AEI565" s="99"/>
      <c r="AEJ565" s="99"/>
      <c r="AEK565" s="99"/>
      <c r="AEL565" s="99"/>
      <c r="AEM565" s="99"/>
      <c r="AEN565" s="99"/>
      <c r="AEO565" s="99"/>
      <c r="AEP565" s="99"/>
      <c r="AEQ565" s="99"/>
      <c r="AER565" s="99"/>
      <c r="AES565" s="99"/>
      <c r="AET565" s="99"/>
      <c r="AEU565" s="99"/>
      <c r="AEV565" s="99"/>
      <c r="AEW565" s="99"/>
      <c r="AEX565" s="99"/>
      <c r="AEY565" s="99"/>
      <c r="AEZ565" s="99"/>
      <c r="AFA565" s="99"/>
      <c r="AFB565" s="99"/>
      <c r="AFC565" s="99"/>
      <c r="AFD565" s="99"/>
      <c r="AFE565" s="99"/>
      <c r="AFF565" s="99"/>
      <c r="AFG565" s="99"/>
      <c r="AFH565" s="99"/>
      <c r="AFI565" s="99"/>
      <c r="AFJ565" s="99"/>
      <c r="AFK565" s="99"/>
      <c r="AFL565" s="99"/>
      <c r="AFM565" s="99"/>
      <c r="AFN565" s="99"/>
      <c r="AFO565" s="99"/>
      <c r="AFP565" s="99"/>
      <c r="AFQ565" s="99"/>
      <c r="AFR565" s="99"/>
      <c r="AFS565" s="99"/>
      <c r="AFT565" s="99"/>
      <c r="AFU565" s="99"/>
      <c r="AFV565" s="99"/>
      <c r="AFW565" s="99"/>
      <c r="AFX565" s="99"/>
      <c r="AFY565" s="99"/>
      <c r="AFZ565" s="99"/>
      <c r="AGA565" s="99"/>
      <c r="AGB565" s="99"/>
      <c r="AGC565" s="99"/>
      <c r="AGD565" s="99"/>
      <c r="AGE565" s="99"/>
      <c r="AGF565" s="99"/>
      <c r="AGG565" s="99"/>
      <c r="AGH565" s="99"/>
      <c r="AGI565" s="99"/>
      <c r="AGJ565" s="99"/>
      <c r="AGK565" s="99"/>
      <c r="AGL565" s="99"/>
      <c r="AGM565" s="99"/>
      <c r="AGN565" s="99"/>
      <c r="AGO565" s="99"/>
      <c r="AGP565" s="99"/>
      <c r="AGQ565" s="99"/>
      <c r="AGR565" s="99"/>
      <c r="AGS565" s="99"/>
      <c r="AGT565" s="99"/>
      <c r="AGU565" s="99"/>
      <c r="AGV565" s="99"/>
      <c r="AGW565" s="99"/>
      <c r="AGX565" s="99"/>
      <c r="AGY565" s="99"/>
      <c r="AGZ565" s="99"/>
      <c r="AHA565" s="99"/>
      <c r="AHB565" s="99"/>
      <c r="AHC565" s="99"/>
      <c r="AHD565" s="99"/>
      <c r="AHE565" s="99"/>
      <c r="AHF565" s="99"/>
      <c r="AHG565" s="99"/>
      <c r="AHH565" s="99"/>
      <c r="AHI565" s="99"/>
      <c r="AHJ565" s="99"/>
      <c r="AHK565" s="99"/>
      <c r="AHL565" s="99"/>
      <c r="AHM565" s="99"/>
      <c r="AHN565" s="99"/>
      <c r="AHO565" s="99"/>
      <c r="AHP565" s="99"/>
      <c r="AHQ565" s="99"/>
      <c r="AHR565" s="99"/>
      <c r="AHS565" s="99"/>
      <c r="AHT565" s="99"/>
      <c r="AHU565" s="99"/>
      <c r="AHV565" s="99"/>
      <c r="AHW565" s="99"/>
      <c r="AHX565" s="99"/>
      <c r="AHY565" s="99"/>
      <c r="AHZ565" s="99"/>
      <c r="AIA565" s="99"/>
      <c r="AIB565" s="99"/>
      <c r="AIC565" s="99"/>
      <c r="AID565" s="99"/>
      <c r="AIE565" s="99"/>
      <c r="AIF565" s="99"/>
      <c r="AIG565" s="99"/>
      <c r="AIH565" s="99"/>
      <c r="AII565" s="99"/>
      <c r="AIJ565" s="99"/>
      <c r="AIK565" s="99"/>
      <c r="AIL565" s="99"/>
      <c r="AIM565" s="99"/>
      <c r="AIN565" s="99"/>
      <c r="AIO565" s="99"/>
      <c r="AIP565" s="99"/>
      <c r="AIQ565" s="99"/>
      <c r="AIR565" s="99"/>
      <c r="AIS565" s="99"/>
      <c r="AIT565" s="99"/>
      <c r="AIU565" s="99"/>
      <c r="AIV565" s="99"/>
      <c r="AIW565" s="99"/>
      <c r="AIX565" s="99"/>
      <c r="AIY565" s="99"/>
      <c r="AIZ565" s="99"/>
      <c r="AJA565" s="99"/>
      <c r="AJB565" s="99"/>
      <c r="AJC565" s="99"/>
      <c r="AJD565" s="99"/>
      <c r="AJE565" s="99"/>
      <c r="AJF565" s="99"/>
      <c r="AJG565" s="99"/>
      <c r="AJH565" s="99"/>
      <c r="AJI565" s="99"/>
      <c r="AJJ565" s="99"/>
      <c r="AJK565" s="99"/>
      <c r="AJL565" s="99"/>
      <c r="AJM565" s="99"/>
      <c r="AJN565" s="99"/>
      <c r="AJO565" s="99"/>
      <c r="AJP565" s="99"/>
      <c r="AJQ565" s="99"/>
      <c r="AJR565" s="99"/>
      <c r="AJS565" s="99"/>
      <c r="AJT565" s="99"/>
      <c r="AJU565" s="99"/>
      <c r="AJV565" s="99"/>
      <c r="AJW565" s="99"/>
      <c r="AJX565" s="99"/>
      <c r="AJY565" s="99"/>
      <c r="AJZ565" s="99"/>
      <c r="AKA565" s="99"/>
      <c r="AKB565" s="99"/>
      <c r="AKC565" s="99"/>
      <c r="AKD565" s="99"/>
      <c r="AKE565" s="99"/>
      <c r="AKF565" s="99"/>
      <c r="AKG565" s="99"/>
      <c r="AKH565" s="99"/>
      <c r="AKI565" s="99"/>
      <c r="AKJ565" s="99"/>
      <c r="AKK565" s="99"/>
      <c r="AKL565" s="99"/>
      <c r="AKM565" s="99"/>
      <c r="AKN565" s="99"/>
      <c r="AKO565" s="99"/>
      <c r="AKP565" s="99"/>
      <c r="AKQ565" s="99"/>
      <c r="AKR565" s="99"/>
      <c r="AKS565" s="99"/>
      <c r="AKT565" s="99"/>
      <c r="AKU565" s="99"/>
      <c r="AKV565" s="99"/>
      <c r="AKW565" s="99"/>
      <c r="AKX565" s="99"/>
      <c r="AKY565" s="99"/>
      <c r="AKZ565" s="99"/>
      <c r="ALA565" s="99"/>
      <c r="ALB565" s="99"/>
      <c r="ALC565" s="99"/>
      <c r="ALD565" s="99"/>
      <c r="ALE565" s="99"/>
      <c r="ALF565" s="99"/>
      <c r="ALG565" s="99"/>
      <c r="ALH565" s="99"/>
      <c r="ALI565" s="99"/>
      <c r="ALJ565" s="99"/>
      <c r="ALK565" s="99"/>
      <c r="ALL565" s="99"/>
      <c r="ALM565" s="99"/>
      <c r="ALN565" s="99"/>
      <c r="AML565" s="99"/>
    </row>
    <row r="566" customFormat="false" ht="17.6" hidden="false" customHeight="false" outlineLevel="0" collapsed="false">
      <c r="A566" s="99"/>
      <c r="B566" s="86"/>
      <c r="C566" s="30" t="s">
        <v>142</v>
      </c>
      <c r="D566" s="30" t="n">
        <v>926</v>
      </c>
      <c r="E566" s="138" t="s">
        <v>56</v>
      </c>
      <c r="F566" s="138" t="s">
        <v>37</v>
      </c>
      <c r="G566" s="79" t="n">
        <v>7020010060</v>
      </c>
      <c r="H566" s="83" t="n">
        <v>300</v>
      </c>
      <c r="I566" s="141" t="n">
        <f aca="false">SUM(J566:P566)</f>
        <v>90800</v>
      </c>
      <c r="J566" s="141" t="n">
        <v>0</v>
      </c>
      <c r="K566" s="74" t="n">
        <v>90800</v>
      </c>
      <c r="L566" s="74"/>
      <c r="M566" s="74"/>
      <c r="N566" s="74"/>
      <c r="O566" s="141"/>
      <c r="P566" s="142"/>
      <c r="ID566" s="99"/>
      <c r="IE566" s="99"/>
      <c r="IF566" s="99"/>
      <c r="IG566" s="99"/>
      <c r="IH566" s="99"/>
      <c r="II566" s="99"/>
      <c r="IJ566" s="99"/>
      <c r="IK566" s="99"/>
      <c r="IL566" s="99"/>
      <c r="IM566" s="99"/>
      <c r="IN566" s="99"/>
      <c r="IO566" s="99"/>
      <c r="IP566" s="99"/>
      <c r="IQ566" s="99"/>
      <c r="IR566" s="99"/>
      <c r="IS566" s="99"/>
      <c r="IT566" s="99"/>
      <c r="IU566" s="99"/>
      <c r="IV566" s="99"/>
      <c r="IW566" s="99"/>
      <c r="IX566" s="99"/>
      <c r="IY566" s="99"/>
      <c r="IZ566" s="99"/>
      <c r="JA566" s="99"/>
      <c r="JB566" s="99"/>
      <c r="JC566" s="99"/>
      <c r="JD566" s="99"/>
      <c r="JE566" s="99"/>
      <c r="JF566" s="99"/>
      <c r="JG566" s="99"/>
      <c r="JH566" s="99"/>
      <c r="JI566" s="99"/>
      <c r="JJ566" s="99"/>
      <c r="JK566" s="99"/>
      <c r="JL566" s="99"/>
      <c r="JM566" s="99"/>
      <c r="JN566" s="99"/>
      <c r="JO566" s="99"/>
      <c r="JP566" s="99"/>
      <c r="JQ566" s="99"/>
      <c r="JR566" s="99"/>
      <c r="JS566" s="99"/>
      <c r="JT566" s="99"/>
      <c r="JU566" s="99"/>
      <c r="JV566" s="99"/>
      <c r="JW566" s="99"/>
      <c r="JX566" s="99"/>
      <c r="JY566" s="99"/>
      <c r="JZ566" s="99"/>
      <c r="KA566" s="99"/>
      <c r="KB566" s="99"/>
      <c r="KC566" s="99"/>
      <c r="KD566" s="99"/>
      <c r="KE566" s="99"/>
      <c r="KF566" s="99"/>
      <c r="KG566" s="99"/>
      <c r="KH566" s="99"/>
      <c r="KI566" s="99"/>
      <c r="KJ566" s="99"/>
      <c r="KK566" s="99"/>
      <c r="KL566" s="99"/>
      <c r="KM566" s="99"/>
      <c r="KN566" s="99"/>
      <c r="KO566" s="99"/>
      <c r="KP566" s="99"/>
      <c r="KQ566" s="99"/>
      <c r="KR566" s="99"/>
      <c r="KS566" s="99"/>
      <c r="KT566" s="99"/>
      <c r="KU566" s="99"/>
      <c r="KV566" s="99"/>
      <c r="KW566" s="99"/>
      <c r="KX566" s="99"/>
      <c r="KY566" s="99"/>
      <c r="KZ566" s="99"/>
      <c r="LA566" s="99"/>
      <c r="LB566" s="99"/>
      <c r="LC566" s="99"/>
      <c r="LD566" s="99"/>
      <c r="LE566" s="99"/>
      <c r="LF566" s="99"/>
      <c r="LG566" s="99"/>
      <c r="LH566" s="99"/>
      <c r="LI566" s="99"/>
      <c r="LJ566" s="99"/>
      <c r="LK566" s="99"/>
      <c r="LL566" s="99"/>
      <c r="LM566" s="99"/>
      <c r="LN566" s="99"/>
      <c r="LO566" s="99"/>
      <c r="LP566" s="99"/>
      <c r="LQ566" s="99"/>
      <c r="LR566" s="99"/>
      <c r="LS566" s="99"/>
      <c r="LT566" s="99"/>
      <c r="LU566" s="99"/>
      <c r="LV566" s="99"/>
      <c r="LW566" s="99"/>
      <c r="LX566" s="99"/>
      <c r="LY566" s="99"/>
      <c r="LZ566" s="99"/>
      <c r="MA566" s="99"/>
      <c r="MB566" s="99"/>
      <c r="MC566" s="99"/>
      <c r="MD566" s="99"/>
      <c r="ME566" s="99"/>
      <c r="MF566" s="99"/>
      <c r="MG566" s="99"/>
      <c r="MH566" s="99"/>
      <c r="MI566" s="99"/>
      <c r="MJ566" s="99"/>
      <c r="MK566" s="99"/>
      <c r="ML566" s="99"/>
      <c r="MM566" s="99"/>
      <c r="MN566" s="99"/>
      <c r="MO566" s="99"/>
      <c r="MP566" s="99"/>
      <c r="MQ566" s="99"/>
      <c r="MR566" s="99"/>
      <c r="MS566" s="99"/>
      <c r="MT566" s="99"/>
      <c r="MU566" s="99"/>
      <c r="MV566" s="99"/>
      <c r="MW566" s="99"/>
      <c r="MX566" s="99"/>
      <c r="MY566" s="99"/>
      <c r="MZ566" s="99"/>
      <c r="NA566" s="99"/>
      <c r="NB566" s="99"/>
      <c r="NC566" s="99"/>
      <c r="ND566" s="99"/>
      <c r="NE566" s="99"/>
      <c r="NF566" s="99"/>
      <c r="NG566" s="99"/>
      <c r="NH566" s="99"/>
      <c r="NI566" s="99"/>
      <c r="NJ566" s="99"/>
      <c r="NK566" s="99"/>
      <c r="NL566" s="99"/>
      <c r="NM566" s="99"/>
      <c r="NN566" s="99"/>
      <c r="NO566" s="99"/>
      <c r="NP566" s="99"/>
      <c r="NQ566" s="99"/>
      <c r="NR566" s="99"/>
      <c r="NS566" s="99"/>
      <c r="NT566" s="99"/>
      <c r="NU566" s="99"/>
      <c r="NV566" s="99"/>
      <c r="NW566" s="99"/>
      <c r="NX566" s="99"/>
      <c r="NY566" s="99"/>
      <c r="NZ566" s="99"/>
      <c r="OA566" s="99"/>
      <c r="OB566" s="99"/>
      <c r="OC566" s="99"/>
      <c r="OD566" s="99"/>
      <c r="OE566" s="99"/>
      <c r="OF566" s="99"/>
      <c r="OG566" s="99"/>
      <c r="OH566" s="99"/>
      <c r="OI566" s="99"/>
      <c r="OJ566" s="99"/>
      <c r="OK566" s="99"/>
      <c r="OL566" s="99"/>
      <c r="OM566" s="99"/>
      <c r="ON566" s="99"/>
      <c r="OO566" s="99"/>
      <c r="OP566" s="99"/>
      <c r="OQ566" s="99"/>
      <c r="OR566" s="99"/>
      <c r="OS566" s="99"/>
      <c r="OT566" s="99"/>
      <c r="OU566" s="99"/>
      <c r="OV566" s="99"/>
      <c r="OW566" s="99"/>
      <c r="OX566" s="99"/>
      <c r="OY566" s="99"/>
      <c r="OZ566" s="99"/>
      <c r="PA566" s="99"/>
      <c r="PB566" s="99"/>
      <c r="PC566" s="99"/>
      <c r="PD566" s="99"/>
      <c r="PE566" s="99"/>
      <c r="PF566" s="99"/>
      <c r="PG566" s="99"/>
      <c r="PH566" s="99"/>
      <c r="PI566" s="99"/>
      <c r="PJ566" s="99"/>
      <c r="PK566" s="99"/>
      <c r="PL566" s="99"/>
      <c r="PM566" s="99"/>
      <c r="PN566" s="99"/>
      <c r="PO566" s="99"/>
      <c r="PP566" s="99"/>
      <c r="PQ566" s="99"/>
      <c r="PR566" s="99"/>
      <c r="PS566" s="99"/>
      <c r="PT566" s="99"/>
      <c r="PU566" s="99"/>
      <c r="PV566" s="99"/>
      <c r="PW566" s="99"/>
      <c r="PX566" s="99"/>
      <c r="PY566" s="99"/>
      <c r="PZ566" s="99"/>
      <c r="QA566" s="99"/>
      <c r="QB566" s="99"/>
      <c r="QC566" s="99"/>
      <c r="QD566" s="99"/>
      <c r="QE566" s="99"/>
      <c r="QF566" s="99"/>
      <c r="QG566" s="99"/>
      <c r="QH566" s="99"/>
      <c r="QI566" s="99"/>
      <c r="QJ566" s="99"/>
      <c r="QK566" s="99"/>
      <c r="QL566" s="99"/>
      <c r="QM566" s="99"/>
      <c r="QN566" s="99"/>
      <c r="QO566" s="99"/>
      <c r="QP566" s="99"/>
      <c r="QQ566" s="99"/>
      <c r="QR566" s="99"/>
      <c r="QS566" s="99"/>
      <c r="QT566" s="99"/>
      <c r="QU566" s="99"/>
      <c r="QV566" s="99"/>
      <c r="QW566" s="99"/>
      <c r="QX566" s="99"/>
      <c r="QY566" s="99"/>
      <c r="QZ566" s="99"/>
      <c r="RA566" s="99"/>
      <c r="RB566" s="99"/>
      <c r="RC566" s="99"/>
      <c r="RD566" s="99"/>
      <c r="RE566" s="99"/>
      <c r="RF566" s="99"/>
      <c r="RG566" s="99"/>
      <c r="RH566" s="99"/>
      <c r="RI566" s="99"/>
      <c r="RJ566" s="99"/>
      <c r="RK566" s="99"/>
      <c r="RL566" s="99"/>
      <c r="RM566" s="99"/>
      <c r="RN566" s="99"/>
      <c r="RO566" s="99"/>
      <c r="RP566" s="99"/>
      <c r="RQ566" s="99"/>
      <c r="RR566" s="99"/>
      <c r="RS566" s="99"/>
      <c r="RT566" s="99"/>
      <c r="RU566" s="99"/>
      <c r="RV566" s="99"/>
      <c r="RW566" s="99"/>
      <c r="RX566" s="99"/>
      <c r="RY566" s="99"/>
      <c r="RZ566" s="99"/>
      <c r="SA566" s="99"/>
      <c r="SB566" s="99"/>
      <c r="SC566" s="99"/>
      <c r="SD566" s="99"/>
      <c r="SE566" s="99"/>
      <c r="SF566" s="99"/>
      <c r="SG566" s="99"/>
      <c r="SH566" s="99"/>
      <c r="SI566" s="99"/>
      <c r="SJ566" s="99"/>
      <c r="SK566" s="99"/>
      <c r="SL566" s="99"/>
      <c r="SM566" s="99"/>
      <c r="SN566" s="99"/>
      <c r="SO566" s="99"/>
      <c r="SP566" s="99"/>
      <c r="SQ566" s="99"/>
      <c r="SR566" s="99"/>
      <c r="SS566" s="99"/>
      <c r="ST566" s="99"/>
      <c r="SU566" s="99"/>
      <c r="SV566" s="99"/>
      <c r="SW566" s="99"/>
      <c r="SX566" s="99"/>
      <c r="SY566" s="99"/>
      <c r="SZ566" s="99"/>
      <c r="TA566" s="99"/>
      <c r="TB566" s="99"/>
      <c r="TC566" s="99"/>
      <c r="TD566" s="99"/>
      <c r="TE566" s="99"/>
      <c r="TF566" s="99"/>
      <c r="TG566" s="99"/>
      <c r="TH566" s="99"/>
      <c r="TI566" s="99"/>
      <c r="TJ566" s="99"/>
      <c r="TK566" s="99"/>
      <c r="TL566" s="99"/>
      <c r="TM566" s="99"/>
      <c r="TN566" s="99"/>
      <c r="TO566" s="99"/>
      <c r="TP566" s="99"/>
      <c r="TQ566" s="99"/>
      <c r="TR566" s="99"/>
      <c r="TS566" s="99"/>
      <c r="TT566" s="99"/>
      <c r="TU566" s="99"/>
      <c r="TV566" s="99"/>
      <c r="TW566" s="99"/>
      <c r="TX566" s="99"/>
      <c r="TY566" s="99"/>
      <c r="TZ566" s="99"/>
      <c r="UA566" s="99"/>
      <c r="UB566" s="99"/>
      <c r="UC566" s="99"/>
      <c r="UD566" s="99"/>
      <c r="UE566" s="99"/>
      <c r="UF566" s="99"/>
      <c r="UG566" s="99"/>
      <c r="UH566" s="99"/>
      <c r="UI566" s="99"/>
      <c r="UJ566" s="99"/>
      <c r="UK566" s="99"/>
      <c r="UL566" s="99"/>
      <c r="UM566" s="99"/>
      <c r="UN566" s="99"/>
      <c r="UO566" s="99"/>
      <c r="UP566" s="99"/>
      <c r="UQ566" s="99"/>
      <c r="UR566" s="99"/>
      <c r="US566" s="99"/>
      <c r="UT566" s="99"/>
      <c r="UU566" s="99"/>
      <c r="UV566" s="99"/>
      <c r="UW566" s="99"/>
      <c r="UX566" s="99"/>
      <c r="UY566" s="99"/>
      <c r="UZ566" s="99"/>
      <c r="VA566" s="99"/>
      <c r="VB566" s="99"/>
      <c r="VC566" s="99"/>
      <c r="VD566" s="99"/>
      <c r="VE566" s="99"/>
      <c r="VF566" s="99"/>
      <c r="VG566" s="99"/>
      <c r="VH566" s="99"/>
      <c r="VI566" s="99"/>
      <c r="VJ566" s="99"/>
      <c r="VK566" s="99"/>
      <c r="VL566" s="99"/>
      <c r="VM566" s="99"/>
      <c r="VN566" s="99"/>
      <c r="VO566" s="99"/>
      <c r="VP566" s="99"/>
      <c r="VQ566" s="99"/>
      <c r="VR566" s="99"/>
      <c r="VS566" s="99"/>
      <c r="VT566" s="99"/>
      <c r="VU566" s="99"/>
      <c r="VV566" s="99"/>
      <c r="VW566" s="99"/>
      <c r="VX566" s="99"/>
      <c r="VY566" s="99"/>
      <c r="VZ566" s="99"/>
      <c r="WA566" s="99"/>
      <c r="WB566" s="99"/>
      <c r="WC566" s="99"/>
      <c r="WD566" s="99"/>
      <c r="WE566" s="99"/>
      <c r="WF566" s="99"/>
      <c r="WG566" s="99"/>
      <c r="WH566" s="99"/>
      <c r="WI566" s="99"/>
      <c r="WJ566" s="99"/>
      <c r="WK566" s="99"/>
      <c r="WL566" s="99"/>
      <c r="WM566" s="99"/>
      <c r="WN566" s="99"/>
      <c r="WO566" s="99"/>
      <c r="WP566" s="99"/>
      <c r="WQ566" s="99"/>
      <c r="WR566" s="99"/>
      <c r="WS566" s="99"/>
      <c r="WT566" s="99"/>
      <c r="WU566" s="99"/>
      <c r="WV566" s="99"/>
      <c r="WW566" s="99"/>
      <c r="WX566" s="99"/>
      <c r="WY566" s="99"/>
      <c r="WZ566" s="99"/>
      <c r="XA566" s="99"/>
      <c r="XB566" s="99"/>
      <c r="XC566" s="99"/>
      <c r="XD566" s="99"/>
      <c r="XE566" s="99"/>
      <c r="XF566" s="99"/>
      <c r="XG566" s="99"/>
      <c r="XH566" s="99"/>
      <c r="XI566" s="99"/>
      <c r="XJ566" s="99"/>
      <c r="XK566" s="99"/>
      <c r="XL566" s="99"/>
      <c r="XM566" s="99"/>
      <c r="XN566" s="99"/>
      <c r="XO566" s="99"/>
      <c r="XP566" s="99"/>
      <c r="XQ566" s="99"/>
      <c r="XR566" s="99"/>
      <c r="XS566" s="99"/>
      <c r="XT566" s="99"/>
      <c r="XU566" s="99"/>
      <c r="XV566" s="99"/>
      <c r="XW566" s="99"/>
      <c r="XX566" s="99"/>
      <c r="XY566" s="99"/>
      <c r="XZ566" s="99"/>
      <c r="YA566" s="99"/>
      <c r="YB566" s="99"/>
      <c r="YC566" s="99"/>
      <c r="YD566" s="99"/>
      <c r="YE566" s="99"/>
      <c r="YF566" s="99"/>
      <c r="YG566" s="99"/>
      <c r="YH566" s="99"/>
      <c r="YI566" s="99"/>
      <c r="YJ566" s="99"/>
      <c r="YK566" s="99"/>
      <c r="YL566" s="99"/>
      <c r="YM566" s="99"/>
      <c r="YN566" s="99"/>
      <c r="YO566" s="99"/>
      <c r="YP566" s="99"/>
      <c r="YQ566" s="99"/>
      <c r="YR566" s="99"/>
      <c r="YS566" s="99"/>
      <c r="YT566" s="99"/>
      <c r="YU566" s="99"/>
      <c r="YV566" s="99"/>
      <c r="YW566" s="99"/>
      <c r="YX566" s="99"/>
      <c r="YY566" s="99"/>
      <c r="YZ566" s="99"/>
      <c r="ZA566" s="99"/>
      <c r="ZB566" s="99"/>
      <c r="ZC566" s="99"/>
      <c r="ZD566" s="99"/>
      <c r="ZE566" s="99"/>
      <c r="ZF566" s="99"/>
      <c r="ZG566" s="99"/>
      <c r="ZH566" s="99"/>
      <c r="ZI566" s="99"/>
      <c r="ZJ566" s="99"/>
      <c r="ZK566" s="99"/>
      <c r="ZL566" s="99"/>
      <c r="ZM566" s="99"/>
      <c r="ZN566" s="99"/>
      <c r="ZO566" s="99"/>
      <c r="ZP566" s="99"/>
      <c r="ZQ566" s="99"/>
      <c r="ZR566" s="99"/>
      <c r="ZS566" s="99"/>
      <c r="ZT566" s="99"/>
      <c r="ZU566" s="99"/>
      <c r="ZV566" s="99"/>
      <c r="ZW566" s="99"/>
      <c r="ZX566" s="99"/>
      <c r="ZY566" s="99"/>
      <c r="ZZ566" s="99"/>
      <c r="AAA566" s="99"/>
      <c r="AAB566" s="99"/>
      <c r="AAC566" s="99"/>
      <c r="AAD566" s="99"/>
      <c r="AAE566" s="99"/>
      <c r="AAF566" s="99"/>
      <c r="AAG566" s="99"/>
      <c r="AAH566" s="99"/>
      <c r="AAI566" s="99"/>
      <c r="AAJ566" s="99"/>
      <c r="AAK566" s="99"/>
      <c r="AAL566" s="99"/>
      <c r="AAM566" s="99"/>
      <c r="AAN566" s="99"/>
      <c r="AAO566" s="99"/>
      <c r="AAP566" s="99"/>
      <c r="AAQ566" s="99"/>
      <c r="AAR566" s="99"/>
      <c r="AAS566" s="99"/>
      <c r="AAT566" s="99"/>
      <c r="AAU566" s="99"/>
      <c r="AAV566" s="99"/>
      <c r="AAW566" s="99"/>
      <c r="AAX566" s="99"/>
      <c r="AAY566" s="99"/>
      <c r="AAZ566" s="99"/>
      <c r="ABA566" s="99"/>
      <c r="ABB566" s="99"/>
      <c r="ABC566" s="99"/>
      <c r="ABD566" s="99"/>
      <c r="ABE566" s="99"/>
      <c r="ABF566" s="99"/>
      <c r="ABG566" s="99"/>
      <c r="ABH566" s="99"/>
      <c r="ABI566" s="99"/>
      <c r="ABJ566" s="99"/>
      <c r="ABK566" s="99"/>
      <c r="ABL566" s="99"/>
      <c r="ABM566" s="99"/>
      <c r="ABN566" s="99"/>
      <c r="ABO566" s="99"/>
      <c r="ABP566" s="99"/>
      <c r="ABQ566" s="99"/>
      <c r="ABR566" s="99"/>
      <c r="ABS566" s="99"/>
      <c r="ABT566" s="99"/>
      <c r="ABU566" s="99"/>
      <c r="ABV566" s="99"/>
      <c r="ABW566" s="99"/>
      <c r="ABX566" s="99"/>
      <c r="ABY566" s="99"/>
      <c r="ABZ566" s="99"/>
      <c r="ACA566" s="99"/>
      <c r="ACB566" s="99"/>
      <c r="ACC566" s="99"/>
      <c r="ACD566" s="99"/>
      <c r="ACE566" s="99"/>
      <c r="ACF566" s="99"/>
      <c r="ACG566" s="99"/>
      <c r="ACH566" s="99"/>
      <c r="ACI566" s="99"/>
      <c r="ACJ566" s="99"/>
      <c r="ACK566" s="99"/>
      <c r="ACL566" s="99"/>
      <c r="ACM566" s="99"/>
      <c r="ACN566" s="99"/>
      <c r="ACO566" s="99"/>
      <c r="ACP566" s="99"/>
      <c r="ACQ566" s="99"/>
      <c r="ACR566" s="99"/>
      <c r="ACS566" s="99"/>
      <c r="ACT566" s="99"/>
      <c r="ACU566" s="99"/>
      <c r="ACV566" s="99"/>
      <c r="ACW566" s="99"/>
      <c r="ACX566" s="99"/>
      <c r="ACY566" s="99"/>
      <c r="ACZ566" s="99"/>
      <c r="ADA566" s="99"/>
      <c r="ADB566" s="99"/>
      <c r="ADC566" s="99"/>
      <c r="ADD566" s="99"/>
      <c r="ADE566" s="99"/>
      <c r="ADF566" s="99"/>
      <c r="ADG566" s="99"/>
      <c r="ADH566" s="99"/>
      <c r="ADI566" s="99"/>
      <c r="ADJ566" s="99"/>
      <c r="ADK566" s="99"/>
      <c r="ADL566" s="99"/>
      <c r="ADM566" s="99"/>
      <c r="ADN566" s="99"/>
      <c r="ADO566" s="99"/>
      <c r="ADP566" s="99"/>
      <c r="ADQ566" s="99"/>
      <c r="ADR566" s="99"/>
      <c r="ADS566" s="99"/>
      <c r="ADT566" s="99"/>
      <c r="ADU566" s="99"/>
      <c r="ADV566" s="99"/>
      <c r="ADW566" s="99"/>
      <c r="ADX566" s="99"/>
      <c r="ADY566" s="99"/>
      <c r="ADZ566" s="99"/>
      <c r="AEA566" s="99"/>
      <c r="AEB566" s="99"/>
      <c r="AEC566" s="99"/>
      <c r="AED566" s="99"/>
      <c r="AEE566" s="99"/>
      <c r="AEF566" s="99"/>
      <c r="AEG566" s="99"/>
      <c r="AEH566" s="99"/>
      <c r="AEI566" s="99"/>
      <c r="AEJ566" s="99"/>
      <c r="AEK566" s="99"/>
      <c r="AEL566" s="99"/>
      <c r="AEM566" s="99"/>
      <c r="AEN566" s="99"/>
      <c r="AEO566" s="99"/>
      <c r="AEP566" s="99"/>
      <c r="AEQ566" s="99"/>
      <c r="AER566" s="99"/>
      <c r="AES566" s="99"/>
      <c r="AET566" s="99"/>
      <c r="AEU566" s="99"/>
      <c r="AEV566" s="99"/>
      <c r="AEW566" s="99"/>
      <c r="AEX566" s="99"/>
      <c r="AEY566" s="99"/>
      <c r="AEZ566" s="99"/>
      <c r="AFA566" s="99"/>
      <c r="AFB566" s="99"/>
      <c r="AFC566" s="99"/>
      <c r="AFD566" s="99"/>
      <c r="AFE566" s="99"/>
      <c r="AFF566" s="99"/>
      <c r="AFG566" s="99"/>
      <c r="AFH566" s="99"/>
      <c r="AFI566" s="99"/>
      <c r="AFJ566" s="99"/>
      <c r="AFK566" s="99"/>
      <c r="AFL566" s="99"/>
      <c r="AFM566" s="99"/>
      <c r="AFN566" s="99"/>
      <c r="AFO566" s="99"/>
      <c r="AFP566" s="99"/>
      <c r="AFQ566" s="99"/>
      <c r="AFR566" s="99"/>
      <c r="AFS566" s="99"/>
      <c r="AFT566" s="99"/>
      <c r="AFU566" s="99"/>
      <c r="AFV566" s="99"/>
      <c r="AFW566" s="99"/>
      <c r="AFX566" s="99"/>
      <c r="AFY566" s="99"/>
      <c r="AFZ566" s="99"/>
      <c r="AGA566" s="99"/>
      <c r="AGB566" s="99"/>
      <c r="AGC566" s="99"/>
      <c r="AGD566" s="99"/>
      <c r="AGE566" s="99"/>
      <c r="AGF566" s="99"/>
      <c r="AGG566" s="99"/>
      <c r="AGH566" s="99"/>
      <c r="AGI566" s="99"/>
      <c r="AGJ566" s="99"/>
      <c r="AGK566" s="99"/>
      <c r="AGL566" s="99"/>
      <c r="AGM566" s="99"/>
      <c r="AGN566" s="99"/>
      <c r="AGO566" s="99"/>
      <c r="AGP566" s="99"/>
      <c r="AGQ566" s="99"/>
      <c r="AGR566" s="99"/>
      <c r="AGS566" s="99"/>
      <c r="AGT566" s="99"/>
      <c r="AGU566" s="99"/>
      <c r="AGV566" s="99"/>
      <c r="AGW566" s="99"/>
      <c r="AGX566" s="99"/>
      <c r="AGY566" s="99"/>
      <c r="AGZ566" s="99"/>
      <c r="AHA566" s="99"/>
      <c r="AHB566" s="99"/>
      <c r="AHC566" s="99"/>
      <c r="AHD566" s="99"/>
      <c r="AHE566" s="99"/>
      <c r="AHF566" s="99"/>
      <c r="AHG566" s="99"/>
      <c r="AHH566" s="99"/>
      <c r="AHI566" s="99"/>
      <c r="AHJ566" s="99"/>
      <c r="AHK566" s="99"/>
      <c r="AHL566" s="99"/>
      <c r="AHM566" s="99"/>
      <c r="AHN566" s="99"/>
      <c r="AHO566" s="99"/>
      <c r="AHP566" s="99"/>
      <c r="AHQ566" s="99"/>
      <c r="AHR566" s="99"/>
      <c r="AHS566" s="99"/>
      <c r="AHT566" s="99"/>
      <c r="AHU566" s="99"/>
      <c r="AHV566" s="99"/>
      <c r="AHW566" s="99"/>
      <c r="AHX566" s="99"/>
      <c r="AHY566" s="99"/>
      <c r="AHZ566" s="99"/>
      <c r="AIA566" s="99"/>
      <c r="AIB566" s="99"/>
      <c r="AIC566" s="99"/>
      <c r="AID566" s="99"/>
      <c r="AIE566" s="99"/>
      <c r="AIF566" s="99"/>
      <c r="AIG566" s="99"/>
      <c r="AIH566" s="99"/>
      <c r="AII566" s="99"/>
      <c r="AIJ566" s="99"/>
      <c r="AIK566" s="99"/>
      <c r="AIL566" s="99"/>
      <c r="AIM566" s="99"/>
      <c r="AIN566" s="99"/>
      <c r="AIO566" s="99"/>
      <c r="AIP566" s="99"/>
      <c r="AIQ566" s="99"/>
      <c r="AIR566" s="99"/>
      <c r="AIS566" s="99"/>
      <c r="AIT566" s="99"/>
      <c r="AIU566" s="99"/>
      <c r="AIV566" s="99"/>
      <c r="AIW566" s="99"/>
      <c r="AIX566" s="99"/>
      <c r="AIY566" s="99"/>
      <c r="AIZ566" s="99"/>
      <c r="AJA566" s="99"/>
      <c r="AJB566" s="99"/>
      <c r="AJC566" s="99"/>
      <c r="AJD566" s="99"/>
      <c r="AJE566" s="99"/>
      <c r="AJF566" s="99"/>
      <c r="AJG566" s="99"/>
      <c r="AJH566" s="99"/>
      <c r="AJI566" s="99"/>
      <c r="AJJ566" s="99"/>
      <c r="AJK566" s="99"/>
      <c r="AJL566" s="99"/>
      <c r="AJM566" s="99"/>
      <c r="AJN566" s="99"/>
      <c r="AJO566" s="99"/>
      <c r="AJP566" s="99"/>
      <c r="AJQ566" s="99"/>
      <c r="AJR566" s="99"/>
      <c r="AJS566" s="99"/>
      <c r="AJT566" s="99"/>
      <c r="AJU566" s="99"/>
      <c r="AJV566" s="99"/>
      <c r="AJW566" s="99"/>
      <c r="AJX566" s="99"/>
      <c r="AJY566" s="99"/>
      <c r="AJZ566" s="99"/>
      <c r="AKA566" s="99"/>
      <c r="AKB566" s="99"/>
      <c r="AKC566" s="99"/>
      <c r="AKD566" s="99"/>
      <c r="AKE566" s="99"/>
      <c r="AKF566" s="99"/>
      <c r="AKG566" s="99"/>
      <c r="AKH566" s="99"/>
      <c r="AKI566" s="99"/>
      <c r="AKJ566" s="99"/>
      <c r="AKK566" s="99"/>
      <c r="AKL566" s="99"/>
      <c r="AKM566" s="99"/>
      <c r="AKN566" s="99"/>
      <c r="AKO566" s="99"/>
      <c r="AKP566" s="99"/>
      <c r="AKQ566" s="99"/>
      <c r="AKR566" s="99"/>
      <c r="AKS566" s="99"/>
      <c r="AKT566" s="99"/>
      <c r="AKU566" s="99"/>
      <c r="AKV566" s="99"/>
      <c r="AKW566" s="99"/>
      <c r="AKX566" s="99"/>
      <c r="AKY566" s="99"/>
      <c r="AKZ566" s="99"/>
      <c r="ALA566" s="99"/>
      <c r="ALB566" s="99"/>
      <c r="ALC566" s="99"/>
      <c r="ALD566" s="99"/>
      <c r="ALE566" s="99"/>
      <c r="ALF566" s="99"/>
      <c r="ALG566" s="99"/>
      <c r="ALH566" s="99"/>
      <c r="ALI566" s="99"/>
      <c r="ALJ566" s="99"/>
      <c r="ALK566" s="99"/>
      <c r="ALL566" s="99"/>
      <c r="ALM566" s="99"/>
      <c r="ALN566" s="99"/>
      <c r="AML566" s="99"/>
    </row>
    <row r="567" customFormat="false" ht="31.8" hidden="false" customHeight="false" outlineLevel="0" collapsed="false">
      <c r="A567" s="99"/>
      <c r="B567" s="86"/>
      <c r="C567" s="30" t="s">
        <v>337</v>
      </c>
      <c r="D567" s="30" t="n">
        <v>926</v>
      </c>
      <c r="E567" s="138" t="s">
        <v>56</v>
      </c>
      <c r="F567" s="138" t="s">
        <v>37</v>
      </c>
      <c r="G567" s="79" t="n">
        <v>9900000000</v>
      </c>
      <c r="H567" s="80"/>
      <c r="I567" s="141" t="n">
        <f aca="false">SUM(J567:P567)</f>
        <v>100000</v>
      </c>
      <c r="J567" s="141"/>
      <c r="K567" s="74"/>
      <c r="L567" s="74"/>
      <c r="M567" s="74"/>
      <c r="N567" s="74"/>
      <c r="O567" s="141" t="n">
        <f aca="false">O568</f>
        <v>100000</v>
      </c>
      <c r="P567" s="142"/>
      <c r="ID567" s="99"/>
      <c r="IE567" s="99"/>
      <c r="IF567" s="99"/>
      <c r="IG567" s="99"/>
      <c r="IH567" s="99"/>
      <c r="II567" s="99"/>
      <c r="IJ567" s="99"/>
      <c r="IK567" s="99"/>
      <c r="IL567" s="99"/>
      <c r="IM567" s="99"/>
      <c r="IN567" s="99"/>
      <c r="IO567" s="99"/>
      <c r="IP567" s="99"/>
      <c r="IQ567" s="99"/>
      <c r="IR567" s="99"/>
      <c r="IS567" s="99"/>
      <c r="IT567" s="99"/>
      <c r="IU567" s="99"/>
      <c r="IV567" s="99"/>
      <c r="IW567" s="99"/>
      <c r="IX567" s="99"/>
      <c r="IY567" s="99"/>
      <c r="IZ567" s="99"/>
      <c r="JA567" s="99"/>
      <c r="JB567" s="99"/>
      <c r="JC567" s="99"/>
      <c r="JD567" s="99"/>
      <c r="JE567" s="99"/>
      <c r="JF567" s="99"/>
      <c r="JG567" s="99"/>
      <c r="JH567" s="99"/>
      <c r="JI567" s="99"/>
      <c r="JJ567" s="99"/>
      <c r="JK567" s="99"/>
      <c r="JL567" s="99"/>
      <c r="JM567" s="99"/>
      <c r="JN567" s="99"/>
      <c r="JO567" s="99"/>
      <c r="JP567" s="99"/>
      <c r="JQ567" s="99"/>
      <c r="JR567" s="99"/>
      <c r="JS567" s="99"/>
      <c r="JT567" s="99"/>
      <c r="JU567" s="99"/>
      <c r="JV567" s="99"/>
      <c r="JW567" s="99"/>
      <c r="JX567" s="99"/>
      <c r="JY567" s="99"/>
      <c r="JZ567" s="99"/>
      <c r="KA567" s="99"/>
      <c r="KB567" s="99"/>
      <c r="KC567" s="99"/>
      <c r="KD567" s="99"/>
      <c r="KE567" s="99"/>
      <c r="KF567" s="99"/>
      <c r="KG567" s="99"/>
      <c r="KH567" s="99"/>
      <c r="KI567" s="99"/>
      <c r="KJ567" s="99"/>
      <c r="KK567" s="99"/>
      <c r="KL567" s="99"/>
      <c r="KM567" s="99"/>
      <c r="KN567" s="99"/>
      <c r="KO567" s="99"/>
      <c r="KP567" s="99"/>
      <c r="KQ567" s="99"/>
      <c r="KR567" s="99"/>
      <c r="KS567" s="99"/>
      <c r="KT567" s="99"/>
      <c r="KU567" s="99"/>
      <c r="KV567" s="99"/>
      <c r="KW567" s="99"/>
      <c r="KX567" s="99"/>
      <c r="KY567" s="99"/>
      <c r="KZ567" s="99"/>
      <c r="LA567" s="99"/>
      <c r="LB567" s="99"/>
      <c r="LC567" s="99"/>
      <c r="LD567" s="99"/>
      <c r="LE567" s="99"/>
      <c r="LF567" s="99"/>
      <c r="LG567" s="99"/>
      <c r="LH567" s="99"/>
      <c r="LI567" s="99"/>
      <c r="LJ567" s="99"/>
      <c r="LK567" s="99"/>
      <c r="LL567" s="99"/>
      <c r="LM567" s="99"/>
      <c r="LN567" s="99"/>
      <c r="LO567" s="99"/>
      <c r="LP567" s="99"/>
      <c r="LQ567" s="99"/>
      <c r="LR567" s="99"/>
      <c r="LS567" s="99"/>
      <c r="LT567" s="99"/>
      <c r="LU567" s="99"/>
      <c r="LV567" s="99"/>
      <c r="LW567" s="99"/>
      <c r="LX567" s="99"/>
      <c r="LY567" s="99"/>
      <c r="LZ567" s="99"/>
      <c r="MA567" s="99"/>
      <c r="MB567" s="99"/>
      <c r="MC567" s="99"/>
      <c r="MD567" s="99"/>
      <c r="ME567" s="99"/>
      <c r="MF567" s="99"/>
      <c r="MG567" s="99"/>
      <c r="MH567" s="99"/>
      <c r="MI567" s="99"/>
      <c r="MJ567" s="99"/>
      <c r="MK567" s="99"/>
      <c r="ML567" s="99"/>
      <c r="MM567" s="99"/>
      <c r="MN567" s="99"/>
      <c r="MO567" s="99"/>
      <c r="MP567" s="99"/>
      <c r="MQ567" s="99"/>
      <c r="MR567" s="99"/>
      <c r="MS567" s="99"/>
      <c r="MT567" s="99"/>
      <c r="MU567" s="99"/>
      <c r="MV567" s="99"/>
      <c r="MW567" s="99"/>
      <c r="MX567" s="99"/>
      <c r="MY567" s="99"/>
      <c r="MZ567" s="99"/>
      <c r="NA567" s="99"/>
      <c r="NB567" s="99"/>
      <c r="NC567" s="99"/>
      <c r="ND567" s="99"/>
      <c r="NE567" s="99"/>
      <c r="NF567" s="99"/>
      <c r="NG567" s="99"/>
      <c r="NH567" s="99"/>
      <c r="NI567" s="99"/>
      <c r="NJ567" s="99"/>
      <c r="NK567" s="99"/>
      <c r="NL567" s="99"/>
      <c r="NM567" s="99"/>
      <c r="NN567" s="99"/>
      <c r="NO567" s="99"/>
      <c r="NP567" s="99"/>
      <c r="NQ567" s="99"/>
      <c r="NR567" s="99"/>
      <c r="NS567" s="99"/>
      <c r="NT567" s="99"/>
      <c r="NU567" s="99"/>
      <c r="NV567" s="99"/>
      <c r="NW567" s="99"/>
      <c r="NX567" s="99"/>
      <c r="NY567" s="99"/>
      <c r="NZ567" s="99"/>
      <c r="OA567" s="99"/>
      <c r="OB567" s="99"/>
      <c r="OC567" s="99"/>
      <c r="OD567" s="99"/>
      <c r="OE567" s="99"/>
      <c r="OF567" s="99"/>
      <c r="OG567" s="99"/>
      <c r="OH567" s="99"/>
      <c r="OI567" s="99"/>
      <c r="OJ567" s="99"/>
      <c r="OK567" s="99"/>
      <c r="OL567" s="99"/>
      <c r="OM567" s="99"/>
      <c r="ON567" s="99"/>
      <c r="OO567" s="99"/>
      <c r="OP567" s="99"/>
      <c r="OQ567" s="99"/>
      <c r="OR567" s="99"/>
      <c r="OS567" s="99"/>
      <c r="OT567" s="99"/>
      <c r="OU567" s="99"/>
      <c r="OV567" s="99"/>
      <c r="OW567" s="99"/>
      <c r="OX567" s="99"/>
      <c r="OY567" s="99"/>
      <c r="OZ567" s="99"/>
      <c r="PA567" s="99"/>
      <c r="PB567" s="99"/>
      <c r="PC567" s="99"/>
      <c r="PD567" s="99"/>
      <c r="PE567" s="99"/>
      <c r="PF567" s="99"/>
      <c r="PG567" s="99"/>
      <c r="PH567" s="99"/>
      <c r="PI567" s="99"/>
      <c r="PJ567" s="99"/>
      <c r="PK567" s="99"/>
      <c r="PL567" s="99"/>
      <c r="PM567" s="99"/>
      <c r="PN567" s="99"/>
      <c r="PO567" s="99"/>
      <c r="PP567" s="99"/>
      <c r="PQ567" s="99"/>
      <c r="PR567" s="99"/>
      <c r="PS567" s="99"/>
      <c r="PT567" s="99"/>
      <c r="PU567" s="99"/>
      <c r="PV567" s="99"/>
      <c r="PW567" s="99"/>
      <c r="PX567" s="99"/>
      <c r="PY567" s="99"/>
      <c r="PZ567" s="99"/>
      <c r="QA567" s="99"/>
      <c r="QB567" s="99"/>
      <c r="QC567" s="99"/>
      <c r="QD567" s="99"/>
      <c r="QE567" s="99"/>
      <c r="QF567" s="99"/>
      <c r="QG567" s="99"/>
      <c r="QH567" s="99"/>
      <c r="QI567" s="99"/>
      <c r="QJ567" s="99"/>
      <c r="QK567" s="99"/>
      <c r="QL567" s="99"/>
      <c r="QM567" s="99"/>
      <c r="QN567" s="99"/>
      <c r="QO567" s="99"/>
      <c r="QP567" s="99"/>
      <c r="QQ567" s="99"/>
      <c r="QR567" s="99"/>
      <c r="QS567" s="99"/>
      <c r="QT567" s="99"/>
      <c r="QU567" s="99"/>
      <c r="QV567" s="99"/>
      <c r="QW567" s="99"/>
      <c r="QX567" s="99"/>
      <c r="QY567" s="99"/>
      <c r="QZ567" s="99"/>
      <c r="RA567" s="99"/>
      <c r="RB567" s="99"/>
      <c r="RC567" s="99"/>
      <c r="RD567" s="99"/>
      <c r="RE567" s="99"/>
      <c r="RF567" s="99"/>
      <c r="RG567" s="99"/>
      <c r="RH567" s="99"/>
      <c r="RI567" s="99"/>
      <c r="RJ567" s="99"/>
      <c r="RK567" s="99"/>
      <c r="RL567" s="99"/>
      <c r="RM567" s="99"/>
      <c r="RN567" s="99"/>
      <c r="RO567" s="99"/>
      <c r="RP567" s="99"/>
      <c r="RQ567" s="99"/>
      <c r="RR567" s="99"/>
      <c r="RS567" s="99"/>
      <c r="RT567" s="99"/>
      <c r="RU567" s="99"/>
      <c r="RV567" s="99"/>
      <c r="RW567" s="99"/>
      <c r="RX567" s="99"/>
      <c r="RY567" s="99"/>
      <c r="RZ567" s="99"/>
      <c r="SA567" s="99"/>
      <c r="SB567" s="99"/>
      <c r="SC567" s="99"/>
      <c r="SD567" s="99"/>
      <c r="SE567" s="99"/>
      <c r="SF567" s="99"/>
      <c r="SG567" s="99"/>
      <c r="SH567" s="99"/>
      <c r="SI567" s="99"/>
      <c r="SJ567" s="99"/>
      <c r="SK567" s="99"/>
      <c r="SL567" s="99"/>
      <c r="SM567" s="99"/>
      <c r="SN567" s="99"/>
      <c r="SO567" s="99"/>
      <c r="SP567" s="99"/>
      <c r="SQ567" s="99"/>
      <c r="SR567" s="99"/>
      <c r="SS567" s="99"/>
      <c r="ST567" s="99"/>
      <c r="SU567" s="99"/>
      <c r="SV567" s="99"/>
      <c r="SW567" s="99"/>
      <c r="SX567" s="99"/>
      <c r="SY567" s="99"/>
      <c r="SZ567" s="99"/>
      <c r="TA567" s="99"/>
      <c r="TB567" s="99"/>
      <c r="TC567" s="99"/>
      <c r="TD567" s="99"/>
      <c r="TE567" s="99"/>
      <c r="TF567" s="99"/>
      <c r="TG567" s="99"/>
      <c r="TH567" s="99"/>
      <c r="TI567" s="99"/>
      <c r="TJ567" s="99"/>
      <c r="TK567" s="99"/>
      <c r="TL567" s="99"/>
      <c r="TM567" s="99"/>
      <c r="TN567" s="99"/>
      <c r="TO567" s="99"/>
      <c r="TP567" s="99"/>
      <c r="TQ567" s="99"/>
      <c r="TR567" s="99"/>
      <c r="TS567" s="99"/>
      <c r="TT567" s="99"/>
      <c r="TU567" s="99"/>
      <c r="TV567" s="99"/>
      <c r="TW567" s="99"/>
      <c r="TX567" s="99"/>
      <c r="TY567" s="99"/>
      <c r="TZ567" s="99"/>
      <c r="UA567" s="99"/>
      <c r="UB567" s="99"/>
      <c r="UC567" s="99"/>
      <c r="UD567" s="99"/>
      <c r="UE567" s="99"/>
      <c r="UF567" s="99"/>
      <c r="UG567" s="99"/>
      <c r="UH567" s="99"/>
      <c r="UI567" s="99"/>
      <c r="UJ567" s="99"/>
      <c r="UK567" s="99"/>
      <c r="UL567" s="99"/>
      <c r="UM567" s="99"/>
      <c r="UN567" s="99"/>
      <c r="UO567" s="99"/>
      <c r="UP567" s="99"/>
      <c r="UQ567" s="99"/>
      <c r="UR567" s="99"/>
      <c r="US567" s="99"/>
      <c r="UT567" s="99"/>
      <c r="UU567" s="99"/>
      <c r="UV567" s="99"/>
      <c r="UW567" s="99"/>
      <c r="UX567" s="99"/>
      <c r="UY567" s="99"/>
      <c r="UZ567" s="99"/>
      <c r="VA567" s="99"/>
      <c r="VB567" s="99"/>
      <c r="VC567" s="99"/>
      <c r="VD567" s="99"/>
      <c r="VE567" s="99"/>
      <c r="VF567" s="99"/>
      <c r="VG567" s="99"/>
      <c r="VH567" s="99"/>
      <c r="VI567" s="99"/>
      <c r="VJ567" s="99"/>
      <c r="VK567" s="99"/>
      <c r="VL567" s="99"/>
      <c r="VM567" s="99"/>
      <c r="VN567" s="99"/>
      <c r="VO567" s="99"/>
      <c r="VP567" s="99"/>
      <c r="VQ567" s="99"/>
      <c r="VR567" s="99"/>
      <c r="VS567" s="99"/>
      <c r="VT567" s="99"/>
      <c r="VU567" s="99"/>
      <c r="VV567" s="99"/>
      <c r="VW567" s="99"/>
      <c r="VX567" s="99"/>
      <c r="VY567" s="99"/>
      <c r="VZ567" s="99"/>
      <c r="WA567" s="99"/>
      <c r="WB567" s="99"/>
      <c r="WC567" s="99"/>
      <c r="WD567" s="99"/>
      <c r="WE567" s="99"/>
      <c r="WF567" s="99"/>
      <c r="WG567" s="99"/>
      <c r="WH567" s="99"/>
      <c r="WI567" s="99"/>
      <c r="WJ567" s="99"/>
      <c r="WK567" s="99"/>
      <c r="WL567" s="99"/>
      <c r="WM567" s="99"/>
      <c r="WN567" s="99"/>
      <c r="WO567" s="99"/>
      <c r="WP567" s="99"/>
      <c r="WQ567" s="99"/>
      <c r="WR567" s="99"/>
      <c r="WS567" s="99"/>
      <c r="WT567" s="99"/>
      <c r="WU567" s="99"/>
      <c r="WV567" s="99"/>
      <c r="WW567" s="99"/>
      <c r="WX567" s="99"/>
      <c r="WY567" s="99"/>
      <c r="WZ567" s="99"/>
      <c r="XA567" s="99"/>
      <c r="XB567" s="99"/>
      <c r="XC567" s="99"/>
      <c r="XD567" s="99"/>
      <c r="XE567" s="99"/>
      <c r="XF567" s="99"/>
      <c r="XG567" s="99"/>
      <c r="XH567" s="99"/>
      <c r="XI567" s="99"/>
      <c r="XJ567" s="99"/>
      <c r="XK567" s="99"/>
      <c r="XL567" s="99"/>
      <c r="XM567" s="99"/>
      <c r="XN567" s="99"/>
      <c r="XO567" s="99"/>
      <c r="XP567" s="99"/>
      <c r="XQ567" s="99"/>
      <c r="XR567" s="99"/>
      <c r="XS567" s="99"/>
      <c r="XT567" s="99"/>
      <c r="XU567" s="99"/>
      <c r="XV567" s="99"/>
      <c r="XW567" s="99"/>
      <c r="XX567" s="99"/>
      <c r="XY567" s="99"/>
      <c r="XZ567" s="99"/>
      <c r="YA567" s="99"/>
      <c r="YB567" s="99"/>
      <c r="YC567" s="99"/>
      <c r="YD567" s="99"/>
      <c r="YE567" s="99"/>
      <c r="YF567" s="99"/>
      <c r="YG567" s="99"/>
      <c r="YH567" s="99"/>
      <c r="YI567" s="99"/>
      <c r="YJ567" s="99"/>
      <c r="YK567" s="99"/>
      <c r="YL567" s="99"/>
      <c r="YM567" s="99"/>
      <c r="YN567" s="99"/>
      <c r="YO567" s="99"/>
      <c r="YP567" s="99"/>
      <c r="YQ567" s="99"/>
      <c r="YR567" s="99"/>
      <c r="YS567" s="99"/>
      <c r="YT567" s="99"/>
      <c r="YU567" s="99"/>
      <c r="YV567" s="99"/>
      <c r="YW567" s="99"/>
      <c r="YX567" s="99"/>
      <c r="YY567" s="99"/>
      <c r="YZ567" s="99"/>
      <c r="ZA567" s="99"/>
      <c r="ZB567" s="99"/>
      <c r="ZC567" s="99"/>
      <c r="ZD567" s="99"/>
      <c r="ZE567" s="99"/>
      <c r="ZF567" s="99"/>
      <c r="ZG567" s="99"/>
      <c r="ZH567" s="99"/>
      <c r="ZI567" s="99"/>
      <c r="ZJ567" s="99"/>
      <c r="ZK567" s="99"/>
      <c r="ZL567" s="99"/>
      <c r="ZM567" s="99"/>
      <c r="ZN567" s="99"/>
      <c r="ZO567" s="99"/>
      <c r="ZP567" s="99"/>
      <c r="ZQ567" s="99"/>
      <c r="ZR567" s="99"/>
      <c r="ZS567" s="99"/>
      <c r="ZT567" s="99"/>
      <c r="ZU567" s="99"/>
      <c r="ZV567" s="99"/>
      <c r="ZW567" s="99"/>
      <c r="ZX567" s="99"/>
      <c r="ZY567" s="99"/>
      <c r="ZZ567" s="99"/>
      <c r="AAA567" s="99"/>
      <c r="AAB567" s="99"/>
      <c r="AAC567" s="99"/>
      <c r="AAD567" s="99"/>
      <c r="AAE567" s="99"/>
      <c r="AAF567" s="99"/>
      <c r="AAG567" s="99"/>
      <c r="AAH567" s="99"/>
      <c r="AAI567" s="99"/>
      <c r="AAJ567" s="99"/>
      <c r="AAK567" s="99"/>
      <c r="AAL567" s="99"/>
      <c r="AAM567" s="99"/>
      <c r="AAN567" s="99"/>
      <c r="AAO567" s="99"/>
      <c r="AAP567" s="99"/>
      <c r="AAQ567" s="99"/>
      <c r="AAR567" s="99"/>
      <c r="AAS567" s="99"/>
      <c r="AAT567" s="99"/>
      <c r="AAU567" s="99"/>
      <c r="AAV567" s="99"/>
      <c r="AAW567" s="99"/>
      <c r="AAX567" s="99"/>
      <c r="AAY567" s="99"/>
      <c r="AAZ567" s="99"/>
      <c r="ABA567" s="99"/>
      <c r="ABB567" s="99"/>
      <c r="ABC567" s="99"/>
      <c r="ABD567" s="99"/>
      <c r="ABE567" s="99"/>
      <c r="ABF567" s="99"/>
      <c r="ABG567" s="99"/>
      <c r="ABH567" s="99"/>
      <c r="ABI567" s="99"/>
      <c r="ABJ567" s="99"/>
      <c r="ABK567" s="99"/>
      <c r="ABL567" s="99"/>
      <c r="ABM567" s="99"/>
      <c r="ABN567" s="99"/>
      <c r="ABO567" s="99"/>
      <c r="ABP567" s="99"/>
      <c r="ABQ567" s="99"/>
      <c r="ABR567" s="99"/>
      <c r="ABS567" s="99"/>
      <c r="ABT567" s="99"/>
      <c r="ABU567" s="99"/>
      <c r="ABV567" s="99"/>
      <c r="ABW567" s="99"/>
      <c r="ABX567" s="99"/>
      <c r="ABY567" s="99"/>
      <c r="ABZ567" s="99"/>
      <c r="ACA567" s="99"/>
      <c r="ACB567" s="99"/>
      <c r="ACC567" s="99"/>
      <c r="ACD567" s="99"/>
      <c r="ACE567" s="99"/>
      <c r="ACF567" s="99"/>
      <c r="ACG567" s="99"/>
      <c r="ACH567" s="99"/>
      <c r="ACI567" s="99"/>
      <c r="ACJ567" s="99"/>
      <c r="ACK567" s="99"/>
      <c r="ACL567" s="99"/>
      <c r="ACM567" s="99"/>
      <c r="ACN567" s="99"/>
      <c r="ACO567" s="99"/>
      <c r="ACP567" s="99"/>
      <c r="ACQ567" s="99"/>
      <c r="ACR567" s="99"/>
      <c r="ACS567" s="99"/>
      <c r="ACT567" s="99"/>
      <c r="ACU567" s="99"/>
      <c r="ACV567" s="99"/>
      <c r="ACW567" s="99"/>
      <c r="ACX567" s="99"/>
      <c r="ACY567" s="99"/>
      <c r="ACZ567" s="99"/>
      <c r="ADA567" s="99"/>
      <c r="ADB567" s="99"/>
      <c r="ADC567" s="99"/>
      <c r="ADD567" s="99"/>
      <c r="ADE567" s="99"/>
      <c r="ADF567" s="99"/>
      <c r="ADG567" s="99"/>
      <c r="ADH567" s="99"/>
      <c r="ADI567" s="99"/>
      <c r="ADJ567" s="99"/>
      <c r="ADK567" s="99"/>
      <c r="ADL567" s="99"/>
      <c r="ADM567" s="99"/>
      <c r="ADN567" s="99"/>
      <c r="ADO567" s="99"/>
      <c r="ADP567" s="99"/>
      <c r="ADQ567" s="99"/>
      <c r="ADR567" s="99"/>
      <c r="ADS567" s="99"/>
      <c r="ADT567" s="99"/>
      <c r="ADU567" s="99"/>
      <c r="ADV567" s="99"/>
      <c r="ADW567" s="99"/>
      <c r="ADX567" s="99"/>
      <c r="ADY567" s="99"/>
      <c r="ADZ567" s="99"/>
      <c r="AEA567" s="99"/>
      <c r="AEB567" s="99"/>
      <c r="AEC567" s="99"/>
      <c r="AED567" s="99"/>
      <c r="AEE567" s="99"/>
      <c r="AEF567" s="99"/>
      <c r="AEG567" s="99"/>
      <c r="AEH567" s="99"/>
      <c r="AEI567" s="99"/>
      <c r="AEJ567" s="99"/>
      <c r="AEK567" s="99"/>
      <c r="AEL567" s="99"/>
      <c r="AEM567" s="99"/>
      <c r="AEN567" s="99"/>
      <c r="AEO567" s="99"/>
      <c r="AEP567" s="99"/>
      <c r="AEQ567" s="99"/>
      <c r="AER567" s="99"/>
      <c r="AES567" s="99"/>
      <c r="AET567" s="99"/>
      <c r="AEU567" s="99"/>
      <c r="AEV567" s="99"/>
      <c r="AEW567" s="99"/>
      <c r="AEX567" s="99"/>
      <c r="AEY567" s="99"/>
      <c r="AEZ567" s="99"/>
      <c r="AFA567" s="99"/>
      <c r="AFB567" s="99"/>
      <c r="AFC567" s="99"/>
      <c r="AFD567" s="99"/>
      <c r="AFE567" s="99"/>
      <c r="AFF567" s="99"/>
      <c r="AFG567" s="99"/>
      <c r="AFH567" s="99"/>
      <c r="AFI567" s="99"/>
      <c r="AFJ567" s="99"/>
      <c r="AFK567" s="99"/>
      <c r="AFL567" s="99"/>
      <c r="AFM567" s="99"/>
      <c r="AFN567" s="99"/>
      <c r="AFO567" s="99"/>
      <c r="AFP567" s="99"/>
      <c r="AFQ567" s="99"/>
      <c r="AFR567" s="99"/>
      <c r="AFS567" s="99"/>
      <c r="AFT567" s="99"/>
      <c r="AFU567" s="99"/>
      <c r="AFV567" s="99"/>
      <c r="AFW567" s="99"/>
      <c r="AFX567" s="99"/>
      <c r="AFY567" s="99"/>
      <c r="AFZ567" s="99"/>
      <c r="AGA567" s="99"/>
      <c r="AGB567" s="99"/>
      <c r="AGC567" s="99"/>
      <c r="AGD567" s="99"/>
      <c r="AGE567" s="99"/>
      <c r="AGF567" s="99"/>
      <c r="AGG567" s="99"/>
      <c r="AGH567" s="99"/>
      <c r="AGI567" s="99"/>
      <c r="AGJ567" s="99"/>
      <c r="AGK567" s="99"/>
      <c r="AGL567" s="99"/>
      <c r="AGM567" s="99"/>
      <c r="AGN567" s="99"/>
      <c r="AGO567" s="99"/>
      <c r="AGP567" s="99"/>
      <c r="AGQ567" s="99"/>
      <c r="AGR567" s="99"/>
      <c r="AGS567" s="99"/>
      <c r="AGT567" s="99"/>
      <c r="AGU567" s="99"/>
      <c r="AGV567" s="99"/>
      <c r="AGW567" s="99"/>
      <c r="AGX567" s="99"/>
      <c r="AGY567" s="99"/>
      <c r="AGZ567" s="99"/>
      <c r="AHA567" s="99"/>
      <c r="AHB567" s="99"/>
      <c r="AHC567" s="99"/>
      <c r="AHD567" s="99"/>
      <c r="AHE567" s="99"/>
      <c r="AHF567" s="99"/>
      <c r="AHG567" s="99"/>
      <c r="AHH567" s="99"/>
      <c r="AHI567" s="99"/>
      <c r="AHJ567" s="99"/>
      <c r="AHK567" s="99"/>
      <c r="AHL567" s="99"/>
      <c r="AHM567" s="99"/>
      <c r="AHN567" s="99"/>
      <c r="AHO567" s="99"/>
      <c r="AHP567" s="99"/>
      <c r="AHQ567" s="99"/>
      <c r="AHR567" s="99"/>
      <c r="AHS567" s="99"/>
      <c r="AHT567" s="99"/>
      <c r="AHU567" s="99"/>
      <c r="AHV567" s="99"/>
      <c r="AHW567" s="99"/>
      <c r="AHX567" s="99"/>
      <c r="AHY567" s="99"/>
      <c r="AHZ567" s="99"/>
      <c r="AIA567" s="99"/>
      <c r="AIB567" s="99"/>
      <c r="AIC567" s="99"/>
      <c r="AID567" s="99"/>
      <c r="AIE567" s="99"/>
      <c r="AIF567" s="99"/>
      <c r="AIG567" s="99"/>
      <c r="AIH567" s="99"/>
      <c r="AII567" s="99"/>
      <c r="AIJ567" s="99"/>
      <c r="AIK567" s="99"/>
      <c r="AIL567" s="99"/>
      <c r="AIM567" s="99"/>
      <c r="AIN567" s="99"/>
      <c r="AIO567" s="99"/>
      <c r="AIP567" s="99"/>
      <c r="AIQ567" s="99"/>
      <c r="AIR567" s="99"/>
      <c r="AIS567" s="99"/>
      <c r="AIT567" s="99"/>
      <c r="AIU567" s="99"/>
      <c r="AIV567" s="99"/>
      <c r="AIW567" s="99"/>
      <c r="AIX567" s="99"/>
      <c r="AIY567" s="99"/>
      <c r="AIZ567" s="99"/>
      <c r="AJA567" s="99"/>
      <c r="AJB567" s="99"/>
      <c r="AJC567" s="99"/>
      <c r="AJD567" s="99"/>
      <c r="AJE567" s="99"/>
      <c r="AJF567" s="99"/>
      <c r="AJG567" s="99"/>
      <c r="AJH567" s="99"/>
      <c r="AJI567" s="99"/>
      <c r="AJJ567" s="99"/>
      <c r="AJK567" s="99"/>
      <c r="AJL567" s="99"/>
      <c r="AJM567" s="99"/>
      <c r="AJN567" s="99"/>
      <c r="AJO567" s="99"/>
      <c r="AJP567" s="99"/>
      <c r="AJQ567" s="99"/>
      <c r="AJR567" s="99"/>
      <c r="AJS567" s="99"/>
      <c r="AJT567" s="99"/>
      <c r="AJU567" s="99"/>
      <c r="AJV567" s="99"/>
      <c r="AJW567" s="99"/>
      <c r="AJX567" s="99"/>
      <c r="AJY567" s="99"/>
      <c r="AJZ567" s="99"/>
      <c r="AKA567" s="99"/>
      <c r="AKB567" s="99"/>
      <c r="AKC567" s="99"/>
      <c r="AKD567" s="99"/>
      <c r="AKE567" s="99"/>
      <c r="AKF567" s="99"/>
      <c r="AKG567" s="99"/>
      <c r="AKH567" s="99"/>
      <c r="AKI567" s="99"/>
      <c r="AKJ567" s="99"/>
      <c r="AKK567" s="99"/>
      <c r="AKL567" s="99"/>
      <c r="AKM567" s="99"/>
      <c r="AKN567" s="99"/>
      <c r="AKO567" s="99"/>
      <c r="AKP567" s="99"/>
      <c r="AKQ567" s="99"/>
      <c r="AKR567" s="99"/>
      <c r="AKS567" s="99"/>
      <c r="AKT567" s="99"/>
      <c r="AKU567" s="99"/>
      <c r="AKV567" s="99"/>
      <c r="AKW567" s="99"/>
      <c r="AKX567" s="99"/>
      <c r="AKY567" s="99"/>
      <c r="AKZ567" s="99"/>
      <c r="ALA567" s="99"/>
      <c r="ALB567" s="99"/>
      <c r="ALC567" s="99"/>
      <c r="ALD567" s="99"/>
      <c r="ALE567" s="99"/>
      <c r="ALF567" s="99"/>
      <c r="ALG567" s="99"/>
      <c r="ALH567" s="99"/>
      <c r="ALI567" s="99"/>
      <c r="ALJ567" s="99"/>
      <c r="ALK567" s="99"/>
      <c r="ALL567" s="99"/>
      <c r="ALM567" s="99"/>
      <c r="ALN567" s="99"/>
      <c r="AML567" s="99"/>
    </row>
    <row r="568" customFormat="false" ht="31.8" hidden="false" customHeight="false" outlineLevel="0" collapsed="false">
      <c r="A568" s="99"/>
      <c r="B568" s="86"/>
      <c r="C568" s="30" t="s">
        <v>339</v>
      </c>
      <c r="D568" s="30" t="n">
        <v>926</v>
      </c>
      <c r="E568" s="138" t="s">
        <v>56</v>
      </c>
      <c r="F568" s="138" t="s">
        <v>37</v>
      </c>
      <c r="G568" s="79" t="n">
        <v>9900010150</v>
      </c>
      <c r="H568" s="80"/>
      <c r="I568" s="141" t="n">
        <f aca="false">SUM(J568:P568)</f>
        <v>100000</v>
      </c>
      <c r="J568" s="141"/>
      <c r="K568" s="74"/>
      <c r="L568" s="74"/>
      <c r="M568" s="74"/>
      <c r="N568" s="74"/>
      <c r="O568" s="141" t="n">
        <f aca="false">O569</f>
        <v>100000</v>
      </c>
      <c r="P568" s="142"/>
      <c r="ID568" s="99"/>
      <c r="IE568" s="99"/>
      <c r="IF568" s="99"/>
      <c r="IG568" s="99"/>
      <c r="IH568" s="99"/>
      <c r="II568" s="99"/>
      <c r="IJ568" s="99"/>
      <c r="IK568" s="99"/>
      <c r="IL568" s="99"/>
      <c r="IM568" s="99"/>
      <c r="IN568" s="99"/>
      <c r="IO568" s="99"/>
      <c r="IP568" s="99"/>
      <c r="IQ568" s="99"/>
      <c r="IR568" s="99"/>
      <c r="IS568" s="99"/>
      <c r="IT568" s="99"/>
      <c r="IU568" s="99"/>
      <c r="IV568" s="99"/>
      <c r="IW568" s="99"/>
      <c r="IX568" s="99"/>
      <c r="IY568" s="99"/>
      <c r="IZ568" s="99"/>
      <c r="JA568" s="99"/>
      <c r="JB568" s="99"/>
      <c r="JC568" s="99"/>
      <c r="JD568" s="99"/>
      <c r="JE568" s="99"/>
      <c r="JF568" s="99"/>
      <c r="JG568" s="99"/>
      <c r="JH568" s="99"/>
      <c r="JI568" s="99"/>
      <c r="JJ568" s="99"/>
      <c r="JK568" s="99"/>
      <c r="JL568" s="99"/>
      <c r="JM568" s="99"/>
      <c r="JN568" s="99"/>
      <c r="JO568" s="99"/>
      <c r="JP568" s="99"/>
      <c r="JQ568" s="99"/>
      <c r="JR568" s="99"/>
      <c r="JS568" s="99"/>
      <c r="JT568" s="99"/>
      <c r="JU568" s="99"/>
      <c r="JV568" s="99"/>
      <c r="JW568" s="99"/>
      <c r="JX568" s="99"/>
      <c r="JY568" s="99"/>
      <c r="JZ568" s="99"/>
      <c r="KA568" s="99"/>
      <c r="KB568" s="99"/>
      <c r="KC568" s="99"/>
      <c r="KD568" s="99"/>
      <c r="KE568" s="99"/>
      <c r="KF568" s="99"/>
      <c r="KG568" s="99"/>
      <c r="KH568" s="99"/>
      <c r="KI568" s="99"/>
      <c r="KJ568" s="99"/>
      <c r="KK568" s="99"/>
      <c r="KL568" s="99"/>
      <c r="KM568" s="99"/>
      <c r="KN568" s="99"/>
      <c r="KO568" s="99"/>
      <c r="KP568" s="99"/>
      <c r="KQ568" s="99"/>
      <c r="KR568" s="99"/>
      <c r="KS568" s="99"/>
      <c r="KT568" s="99"/>
      <c r="KU568" s="99"/>
      <c r="KV568" s="99"/>
      <c r="KW568" s="99"/>
      <c r="KX568" s="99"/>
      <c r="KY568" s="99"/>
      <c r="KZ568" s="99"/>
      <c r="LA568" s="99"/>
      <c r="LB568" s="99"/>
      <c r="LC568" s="99"/>
      <c r="LD568" s="99"/>
      <c r="LE568" s="99"/>
      <c r="LF568" s="99"/>
      <c r="LG568" s="99"/>
      <c r="LH568" s="99"/>
      <c r="LI568" s="99"/>
      <c r="LJ568" s="99"/>
      <c r="LK568" s="99"/>
      <c r="LL568" s="99"/>
      <c r="LM568" s="99"/>
      <c r="LN568" s="99"/>
      <c r="LO568" s="99"/>
      <c r="LP568" s="99"/>
      <c r="LQ568" s="99"/>
      <c r="LR568" s="99"/>
      <c r="LS568" s="99"/>
      <c r="LT568" s="99"/>
      <c r="LU568" s="99"/>
      <c r="LV568" s="99"/>
      <c r="LW568" s="99"/>
      <c r="LX568" s="99"/>
      <c r="LY568" s="99"/>
      <c r="LZ568" s="99"/>
      <c r="MA568" s="99"/>
      <c r="MB568" s="99"/>
      <c r="MC568" s="99"/>
      <c r="MD568" s="99"/>
      <c r="ME568" s="99"/>
      <c r="MF568" s="99"/>
      <c r="MG568" s="99"/>
      <c r="MH568" s="99"/>
      <c r="MI568" s="99"/>
      <c r="MJ568" s="99"/>
      <c r="MK568" s="99"/>
      <c r="ML568" s="99"/>
      <c r="MM568" s="99"/>
      <c r="MN568" s="99"/>
      <c r="MO568" s="99"/>
      <c r="MP568" s="99"/>
      <c r="MQ568" s="99"/>
      <c r="MR568" s="99"/>
      <c r="MS568" s="99"/>
      <c r="MT568" s="99"/>
      <c r="MU568" s="99"/>
      <c r="MV568" s="99"/>
      <c r="MW568" s="99"/>
      <c r="MX568" s="99"/>
      <c r="MY568" s="99"/>
      <c r="MZ568" s="99"/>
      <c r="NA568" s="99"/>
      <c r="NB568" s="99"/>
      <c r="NC568" s="99"/>
      <c r="ND568" s="99"/>
      <c r="NE568" s="99"/>
      <c r="NF568" s="99"/>
      <c r="NG568" s="99"/>
      <c r="NH568" s="99"/>
      <c r="NI568" s="99"/>
      <c r="NJ568" s="99"/>
      <c r="NK568" s="99"/>
      <c r="NL568" s="99"/>
      <c r="NM568" s="99"/>
      <c r="NN568" s="99"/>
      <c r="NO568" s="99"/>
      <c r="NP568" s="99"/>
      <c r="NQ568" s="99"/>
      <c r="NR568" s="99"/>
      <c r="NS568" s="99"/>
      <c r="NT568" s="99"/>
      <c r="NU568" s="99"/>
      <c r="NV568" s="99"/>
      <c r="NW568" s="99"/>
      <c r="NX568" s="99"/>
      <c r="NY568" s="99"/>
      <c r="NZ568" s="99"/>
      <c r="OA568" s="99"/>
      <c r="OB568" s="99"/>
      <c r="OC568" s="99"/>
      <c r="OD568" s="99"/>
      <c r="OE568" s="99"/>
      <c r="OF568" s="99"/>
      <c r="OG568" s="99"/>
      <c r="OH568" s="99"/>
      <c r="OI568" s="99"/>
      <c r="OJ568" s="99"/>
      <c r="OK568" s="99"/>
      <c r="OL568" s="99"/>
      <c r="OM568" s="99"/>
      <c r="ON568" s="99"/>
      <c r="OO568" s="99"/>
      <c r="OP568" s="99"/>
      <c r="OQ568" s="99"/>
      <c r="OR568" s="99"/>
      <c r="OS568" s="99"/>
      <c r="OT568" s="99"/>
      <c r="OU568" s="99"/>
      <c r="OV568" s="99"/>
      <c r="OW568" s="99"/>
      <c r="OX568" s="99"/>
      <c r="OY568" s="99"/>
      <c r="OZ568" s="99"/>
      <c r="PA568" s="99"/>
      <c r="PB568" s="99"/>
      <c r="PC568" s="99"/>
      <c r="PD568" s="99"/>
      <c r="PE568" s="99"/>
      <c r="PF568" s="99"/>
      <c r="PG568" s="99"/>
      <c r="PH568" s="99"/>
      <c r="PI568" s="99"/>
      <c r="PJ568" s="99"/>
      <c r="PK568" s="99"/>
      <c r="PL568" s="99"/>
      <c r="PM568" s="99"/>
      <c r="PN568" s="99"/>
      <c r="PO568" s="99"/>
      <c r="PP568" s="99"/>
      <c r="PQ568" s="99"/>
      <c r="PR568" s="99"/>
      <c r="PS568" s="99"/>
      <c r="PT568" s="99"/>
      <c r="PU568" s="99"/>
      <c r="PV568" s="99"/>
      <c r="PW568" s="99"/>
      <c r="PX568" s="99"/>
      <c r="PY568" s="99"/>
      <c r="PZ568" s="99"/>
      <c r="QA568" s="99"/>
      <c r="QB568" s="99"/>
      <c r="QC568" s="99"/>
      <c r="QD568" s="99"/>
      <c r="QE568" s="99"/>
      <c r="QF568" s="99"/>
      <c r="QG568" s="99"/>
      <c r="QH568" s="99"/>
      <c r="QI568" s="99"/>
      <c r="QJ568" s="99"/>
      <c r="QK568" s="99"/>
      <c r="QL568" s="99"/>
      <c r="QM568" s="99"/>
      <c r="QN568" s="99"/>
      <c r="QO568" s="99"/>
      <c r="QP568" s="99"/>
      <c r="QQ568" s="99"/>
      <c r="QR568" s="99"/>
      <c r="QS568" s="99"/>
      <c r="QT568" s="99"/>
      <c r="QU568" s="99"/>
      <c r="QV568" s="99"/>
      <c r="QW568" s="99"/>
      <c r="QX568" s="99"/>
      <c r="QY568" s="99"/>
      <c r="QZ568" s="99"/>
      <c r="RA568" s="99"/>
      <c r="RB568" s="99"/>
      <c r="RC568" s="99"/>
      <c r="RD568" s="99"/>
      <c r="RE568" s="99"/>
      <c r="RF568" s="99"/>
      <c r="RG568" s="99"/>
      <c r="RH568" s="99"/>
      <c r="RI568" s="99"/>
      <c r="RJ568" s="99"/>
      <c r="RK568" s="99"/>
      <c r="RL568" s="99"/>
      <c r="RM568" s="99"/>
      <c r="RN568" s="99"/>
      <c r="RO568" s="99"/>
      <c r="RP568" s="99"/>
      <c r="RQ568" s="99"/>
      <c r="RR568" s="99"/>
      <c r="RS568" s="99"/>
      <c r="RT568" s="99"/>
      <c r="RU568" s="99"/>
      <c r="RV568" s="99"/>
      <c r="RW568" s="99"/>
      <c r="RX568" s="99"/>
      <c r="RY568" s="99"/>
      <c r="RZ568" s="99"/>
      <c r="SA568" s="99"/>
      <c r="SB568" s="99"/>
      <c r="SC568" s="99"/>
      <c r="SD568" s="99"/>
      <c r="SE568" s="99"/>
      <c r="SF568" s="99"/>
      <c r="SG568" s="99"/>
      <c r="SH568" s="99"/>
      <c r="SI568" s="99"/>
      <c r="SJ568" s="99"/>
      <c r="SK568" s="99"/>
      <c r="SL568" s="99"/>
      <c r="SM568" s="99"/>
      <c r="SN568" s="99"/>
      <c r="SO568" s="99"/>
      <c r="SP568" s="99"/>
      <c r="SQ568" s="99"/>
      <c r="SR568" s="99"/>
      <c r="SS568" s="99"/>
      <c r="ST568" s="99"/>
      <c r="SU568" s="99"/>
      <c r="SV568" s="99"/>
      <c r="SW568" s="99"/>
      <c r="SX568" s="99"/>
      <c r="SY568" s="99"/>
      <c r="SZ568" s="99"/>
      <c r="TA568" s="99"/>
      <c r="TB568" s="99"/>
      <c r="TC568" s="99"/>
      <c r="TD568" s="99"/>
      <c r="TE568" s="99"/>
      <c r="TF568" s="99"/>
      <c r="TG568" s="99"/>
      <c r="TH568" s="99"/>
      <c r="TI568" s="99"/>
      <c r="TJ568" s="99"/>
      <c r="TK568" s="99"/>
      <c r="TL568" s="99"/>
      <c r="TM568" s="99"/>
      <c r="TN568" s="99"/>
      <c r="TO568" s="99"/>
      <c r="TP568" s="99"/>
      <c r="TQ568" s="99"/>
      <c r="TR568" s="99"/>
      <c r="TS568" s="99"/>
      <c r="TT568" s="99"/>
      <c r="TU568" s="99"/>
      <c r="TV568" s="99"/>
      <c r="TW568" s="99"/>
      <c r="TX568" s="99"/>
      <c r="TY568" s="99"/>
      <c r="TZ568" s="99"/>
      <c r="UA568" s="99"/>
      <c r="UB568" s="99"/>
      <c r="UC568" s="99"/>
      <c r="UD568" s="99"/>
      <c r="UE568" s="99"/>
      <c r="UF568" s="99"/>
      <c r="UG568" s="99"/>
      <c r="UH568" s="99"/>
      <c r="UI568" s="99"/>
      <c r="UJ568" s="99"/>
      <c r="UK568" s="99"/>
      <c r="UL568" s="99"/>
      <c r="UM568" s="99"/>
      <c r="UN568" s="99"/>
      <c r="UO568" s="99"/>
      <c r="UP568" s="99"/>
      <c r="UQ568" s="99"/>
      <c r="UR568" s="99"/>
      <c r="US568" s="99"/>
      <c r="UT568" s="99"/>
      <c r="UU568" s="99"/>
      <c r="UV568" s="99"/>
      <c r="UW568" s="99"/>
      <c r="UX568" s="99"/>
      <c r="UY568" s="99"/>
      <c r="UZ568" s="99"/>
      <c r="VA568" s="99"/>
      <c r="VB568" s="99"/>
      <c r="VC568" s="99"/>
      <c r="VD568" s="99"/>
      <c r="VE568" s="99"/>
      <c r="VF568" s="99"/>
      <c r="VG568" s="99"/>
      <c r="VH568" s="99"/>
      <c r="VI568" s="99"/>
      <c r="VJ568" s="99"/>
      <c r="VK568" s="99"/>
      <c r="VL568" s="99"/>
      <c r="VM568" s="99"/>
      <c r="VN568" s="99"/>
      <c r="VO568" s="99"/>
      <c r="VP568" s="99"/>
      <c r="VQ568" s="99"/>
      <c r="VR568" s="99"/>
      <c r="VS568" s="99"/>
      <c r="VT568" s="99"/>
      <c r="VU568" s="99"/>
      <c r="VV568" s="99"/>
      <c r="VW568" s="99"/>
      <c r="VX568" s="99"/>
      <c r="VY568" s="99"/>
      <c r="VZ568" s="99"/>
      <c r="WA568" s="99"/>
      <c r="WB568" s="99"/>
      <c r="WC568" s="99"/>
      <c r="WD568" s="99"/>
      <c r="WE568" s="99"/>
      <c r="WF568" s="99"/>
      <c r="WG568" s="99"/>
      <c r="WH568" s="99"/>
      <c r="WI568" s="99"/>
      <c r="WJ568" s="99"/>
      <c r="WK568" s="99"/>
      <c r="WL568" s="99"/>
      <c r="WM568" s="99"/>
      <c r="WN568" s="99"/>
      <c r="WO568" s="99"/>
      <c r="WP568" s="99"/>
      <c r="WQ568" s="99"/>
      <c r="WR568" s="99"/>
      <c r="WS568" s="99"/>
      <c r="WT568" s="99"/>
      <c r="WU568" s="99"/>
      <c r="WV568" s="99"/>
      <c r="WW568" s="99"/>
      <c r="WX568" s="99"/>
      <c r="WY568" s="99"/>
      <c r="WZ568" s="99"/>
      <c r="XA568" s="99"/>
      <c r="XB568" s="99"/>
      <c r="XC568" s="99"/>
      <c r="XD568" s="99"/>
      <c r="XE568" s="99"/>
      <c r="XF568" s="99"/>
      <c r="XG568" s="99"/>
      <c r="XH568" s="99"/>
      <c r="XI568" s="99"/>
      <c r="XJ568" s="99"/>
      <c r="XK568" s="99"/>
      <c r="XL568" s="99"/>
      <c r="XM568" s="99"/>
      <c r="XN568" s="99"/>
      <c r="XO568" s="99"/>
      <c r="XP568" s="99"/>
      <c r="XQ568" s="99"/>
      <c r="XR568" s="99"/>
      <c r="XS568" s="99"/>
      <c r="XT568" s="99"/>
      <c r="XU568" s="99"/>
      <c r="XV568" s="99"/>
      <c r="XW568" s="99"/>
      <c r="XX568" s="99"/>
      <c r="XY568" s="99"/>
      <c r="XZ568" s="99"/>
      <c r="YA568" s="99"/>
      <c r="YB568" s="99"/>
      <c r="YC568" s="99"/>
      <c r="YD568" s="99"/>
      <c r="YE568" s="99"/>
      <c r="YF568" s="99"/>
      <c r="YG568" s="99"/>
      <c r="YH568" s="99"/>
      <c r="YI568" s="99"/>
      <c r="YJ568" s="99"/>
      <c r="YK568" s="99"/>
      <c r="YL568" s="99"/>
      <c r="YM568" s="99"/>
      <c r="YN568" s="99"/>
      <c r="YO568" s="99"/>
      <c r="YP568" s="99"/>
      <c r="YQ568" s="99"/>
      <c r="YR568" s="99"/>
      <c r="YS568" s="99"/>
      <c r="YT568" s="99"/>
      <c r="YU568" s="99"/>
      <c r="YV568" s="99"/>
      <c r="YW568" s="99"/>
      <c r="YX568" s="99"/>
      <c r="YY568" s="99"/>
      <c r="YZ568" s="99"/>
      <c r="ZA568" s="99"/>
      <c r="ZB568" s="99"/>
      <c r="ZC568" s="99"/>
      <c r="ZD568" s="99"/>
      <c r="ZE568" s="99"/>
      <c r="ZF568" s="99"/>
      <c r="ZG568" s="99"/>
      <c r="ZH568" s="99"/>
      <c r="ZI568" s="99"/>
      <c r="ZJ568" s="99"/>
      <c r="ZK568" s="99"/>
      <c r="ZL568" s="99"/>
      <c r="ZM568" s="99"/>
      <c r="ZN568" s="99"/>
      <c r="ZO568" s="99"/>
      <c r="ZP568" s="99"/>
      <c r="ZQ568" s="99"/>
      <c r="ZR568" s="99"/>
      <c r="ZS568" s="99"/>
      <c r="ZT568" s="99"/>
      <c r="ZU568" s="99"/>
      <c r="ZV568" s="99"/>
      <c r="ZW568" s="99"/>
      <c r="ZX568" s="99"/>
      <c r="ZY568" s="99"/>
      <c r="ZZ568" s="99"/>
      <c r="AAA568" s="99"/>
      <c r="AAB568" s="99"/>
      <c r="AAC568" s="99"/>
      <c r="AAD568" s="99"/>
      <c r="AAE568" s="99"/>
      <c r="AAF568" s="99"/>
      <c r="AAG568" s="99"/>
      <c r="AAH568" s="99"/>
      <c r="AAI568" s="99"/>
      <c r="AAJ568" s="99"/>
      <c r="AAK568" s="99"/>
      <c r="AAL568" s="99"/>
      <c r="AAM568" s="99"/>
      <c r="AAN568" s="99"/>
      <c r="AAO568" s="99"/>
      <c r="AAP568" s="99"/>
      <c r="AAQ568" s="99"/>
      <c r="AAR568" s="99"/>
      <c r="AAS568" s="99"/>
      <c r="AAT568" s="99"/>
      <c r="AAU568" s="99"/>
      <c r="AAV568" s="99"/>
      <c r="AAW568" s="99"/>
      <c r="AAX568" s="99"/>
      <c r="AAY568" s="99"/>
      <c r="AAZ568" s="99"/>
      <c r="ABA568" s="99"/>
      <c r="ABB568" s="99"/>
      <c r="ABC568" s="99"/>
      <c r="ABD568" s="99"/>
      <c r="ABE568" s="99"/>
      <c r="ABF568" s="99"/>
      <c r="ABG568" s="99"/>
      <c r="ABH568" s="99"/>
      <c r="ABI568" s="99"/>
      <c r="ABJ568" s="99"/>
      <c r="ABK568" s="99"/>
      <c r="ABL568" s="99"/>
      <c r="ABM568" s="99"/>
      <c r="ABN568" s="99"/>
      <c r="ABO568" s="99"/>
      <c r="ABP568" s="99"/>
      <c r="ABQ568" s="99"/>
      <c r="ABR568" s="99"/>
      <c r="ABS568" s="99"/>
      <c r="ABT568" s="99"/>
      <c r="ABU568" s="99"/>
      <c r="ABV568" s="99"/>
      <c r="ABW568" s="99"/>
      <c r="ABX568" s="99"/>
      <c r="ABY568" s="99"/>
      <c r="ABZ568" s="99"/>
      <c r="ACA568" s="99"/>
      <c r="ACB568" s="99"/>
      <c r="ACC568" s="99"/>
      <c r="ACD568" s="99"/>
      <c r="ACE568" s="99"/>
      <c r="ACF568" s="99"/>
      <c r="ACG568" s="99"/>
      <c r="ACH568" s="99"/>
      <c r="ACI568" s="99"/>
      <c r="ACJ568" s="99"/>
      <c r="ACK568" s="99"/>
      <c r="ACL568" s="99"/>
      <c r="ACM568" s="99"/>
      <c r="ACN568" s="99"/>
      <c r="ACO568" s="99"/>
      <c r="ACP568" s="99"/>
      <c r="ACQ568" s="99"/>
      <c r="ACR568" s="99"/>
      <c r="ACS568" s="99"/>
      <c r="ACT568" s="99"/>
      <c r="ACU568" s="99"/>
      <c r="ACV568" s="99"/>
      <c r="ACW568" s="99"/>
      <c r="ACX568" s="99"/>
      <c r="ACY568" s="99"/>
      <c r="ACZ568" s="99"/>
      <c r="ADA568" s="99"/>
      <c r="ADB568" s="99"/>
      <c r="ADC568" s="99"/>
      <c r="ADD568" s="99"/>
      <c r="ADE568" s="99"/>
      <c r="ADF568" s="99"/>
      <c r="ADG568" s="99"/>
      <c r="ADH568" s="99"/>
      <c r="ADI568" s="99"/>
      <c r="ADJ568" s="99"/>
      <c r="ADK568" s="99"/>
      <c r="ADL568" s="99"/>
      <c r="ADM568" s="99"/>
      <c r="ADN568" s="99"/>
      <c r="ADO568" s="99"/>
      <c r="ADP568" s="99"/>
      <c r="ADQ568" s="99"/>
      <c r="ADR568" s="99"/>
      <c r="ADS568" s="99"/>
      <c r="ADT568" s="99"/>
      <c r="ADU568" s="99"/>
      <c r="ADV568" s="99"/>
      <c r="ADW568" s="99"/>
      <c r="ADX568" s="99"/>
      <c r="ADY568" s="99"/>
      <c r="ADZ568" s="99"/>
      <c r="AEA568" s="99"/>
      <c r="AEB568" s="99"/>
      <c r="AEC568" s="99"/>
      <c r="AED568" s="99"/>
      <c r="AEE568" s="99"/>
      <c r="AEF568" s="99"/>
      <c r="AEG568" s="99"/>
      <c r="AEH568" s="99"/>
      <c r="AEI568" s="99"/>
      <c r="AEJ568" s="99"/>
      <c r="AEK568" s="99"/>
      <c r="AEL568" s="99"/>
      <c r="AEM568" s="99"/>
      <c r="AEN568" s="99"/>
      <c r="AEO568" s="99"/>
      <c r="AEP568" s="99"/>
      <c r="AEQ568" s="99"/>
      <c r="AER568" s="99"/>
      <c r="AES568" s="99"/>
      <c r="AET568" s="99"/>
      <c r="AEU568" s="99"/>
      <c r="AEV568" s="99"/>
      <c r="AEW568" s="99"/>
      <c r="AEX568" s="99"/>
      <c r="AEY568" s="99"/>
      <c r="AEZ568" s="99"/>
      <c r="AFA568" s="99"/>
      <c r="AFB568" s="99"/>
      <c r="AFC568" s="99"/>
      <c r="AFD568" s="99"/>
      <c r="AFE568" s="99"/>
      <c r="AFF568" s="99"/>
      <c r="AFG568" s="99"/>
      <c r="AFH568" s="99"/>
      <c r="AFI568" s="99"/>
      <c r="AFJ568" s="99"/>
      <c r="AFK568" s="99"/>
      <c r="AFL568" s="99"/>
      <c r="AFM568" s="99"/>
      <c r="AFN568" s="99"/>
      <c r="AFO568" s="99"/>
      <c r="AFP568" s="99"/>
      <c r="AFQ568" s="99"/>
      <c r="AFR568" s="99"/>
      <c r="AFS568" s="99"/>
      <c r="AFT568" s="99"/>
      <c r="AFU568" s="99"/>
      <c r="AFV568" s="99"/>
      <c r="AFW568" s="99"/>
      <c r="AFX568" s="99"/>
      <c r="AFY568" s="99"/>
      <c r="AFZ568" s="99"/>
      <c r="AGA568" s="99"/>
      <c r="AGB568" s="99"/>
      <c r="AGC568" s="99"/>
      <c r="AGD568" s="99"/>
      <c r="AGE568" s="99"/>
      <c r="AGF568" s="99"/>
      <c r="AGG568" s="99"/>
      <c r="AGH568" s="99"/>
      <c r="AGI568" s="99"/>
      <c r="AGJ568" s="99"/>
      <c r="AGK568" s="99"/>
      <c r="AGL568" s="99"/>
      <c r="AGM568" s="99"/>
      <c r="AGN568" s="99"/>
      <c r="AGO568" s="99"/>
      <c r="AGP568" s="99"/>
      <c r="AGQ568" s="99"/>
      <c r="AGR568" s="99"/>
      <c r="AGS568" s="99"/>
      <c r="AGT568" s="99"/>
      <c r="AGU568" s="99"/>
      <c r="AGV568" s="99"/>
      <c r="AGW568" s="99"/>
      <c r="AGX568" s="99"/>
      <c r="AGY568" s="99"/>
      <c r="AGZ568" s="99"/>
      <c r="AHA568" s="99"/>
      <c r="AHB568" s="99"/>
      <c r="AHC568" s="99"/>
      <c r="AHD568" s="99"/>
      <c r="AHE568" s="99"/>
      <c r="AHF568" s="99"/>
      <c r="AHG568" s="99"/>
      <c r="AHH568" s="99"/>
      <c r="AHI568" s="99"/>
      <c r="AHJ568" s="99"/>
      <c r="AHK568" s="99"/>
      <c r="AHL568" s="99"/>
      <c r="AHM568" s="99"/>
      <c r="AHN568" s="99"/>
      <c r="AHO568" s="99"/>
      <c r="AHP568" s="99"/>
      <c r="AHQ568" s="99"/>
      <c r="AHR568" s="99"/>
      <c r="AHS568" s="99"/>
      <c r="AHT568" s="99"/>
      <c r="AHU568" s="99"/>
      <c r="AHV568" s="99"/>
      <c r="AHW568" s="99"/>
      <c r="AHX568" s="99"/>
      <c r="AHY568" s="99"/>
      <c r="AHZ568" s="99"/>
      <c r="AIA568" s="99"/>
      <c r="AIB568" s="99"/>
      <c r="AIC568" s="99"/>
      <c r="AID568" s="99"/>
      <c r="AIE568" s="99"/>
      <c r="AIF568" s="99"/>
      <c r="AIG568" s="99"/>
      <c r="AIH568" s="99"/>
      <c r="AII568" s="99"/>
      <c r="AIJ568" s="99"/>
      <c r="AIK568" s="99"/>
      <c r="AIL568" s="99"/>
      <c r="AIM568" s="99"/>
      <c r="AIN568" s="99"/>
      <c r="AIO568" s="99"/>
      <c r="AIP568" s="99"/>
      <c r="AIQ568" s="99"/>
      <c r="AIR568" s="99"/>
      <c r="AIS568" s="99"/>
      <c r="AIT568" s="99"/>
      <c r="AIU568" s="99"/>
      <c r="AIV568" s="99"/>
      <c r="AIW568" s="99"/>
      <c r="AIX568" s="99"/>
      <c r="AIY568" s="99"/>
      <c r="AIZ568" s="99"/>
      <c r="AJA568" s="99"/>
      <c r="AJB568" s="99"/>
      <c r="AJC568" s="99"/>
      <c r="AJD568" s="99"/>
      <c r="AJE568" s="99"/>
      <c r="AJF568" s="99"/>
      <c r="AJG568" s="99"/>
      <c r="AJH568" s="99"/>
      <c r="AJI568" s="99"/>
      <c r="AJJ568" s="99"/>
      <c r="AJK568" s="99"/>
      <c r="AJL568" s="99"/>
      <c r="AJM568" s="99"/>
      <c r="AJN568" s="99"/>
      <c r="AJO568" s="99"/>
      <c r="AJP568" s="99"/>
      <c r="AJQ568" s="99"/>
      <c r="AJR568" s="99"/>
      <c r="AJS568" s="99"/>
      <c r="AJT568" s="99"/>
      <c r="AJU568" s="99"/>
      <c r="AJV568" s="99"/>
      <c r="AJW568" s="99"/>
      <c r="AJX568" s="99"/>
      <c r="AJY568" s="99"/>
      <c r="AJZ568" s="99"/>
      <c r="AKA568" s="99"/>
      <c r="AKB568" s="99"/>
      <c r="AKC568" s="99"/>
      <c r="AKD568" s="99"/>
      <c r="AKE568" s="99"/>
      <c r="AKF568" s="99"/>
      <c r="AKG568" s="99"/>
      <c r="AKH568" s="99"/>
      <c r="AKI568" s="99"/>
      <c r="AKJ568" s="99"/>
      <c r="AKK568" s="99"/>
      <c r="AKL568" s="99"/>
      <c r="AKM568" s="99"/>
      <c r="AKN568" s="99"/>
      <c r="AKO568" s="99"/>
      <c r="AKP568" s="99"/>
      <c r="AKQ568" s="99"/>
      <c r="AKR568" s="99"/>
      <c r="AKS568" s="99"/>
      <c r="AKT568" s="99"/>
      <c r="AKU568" s="99"/>
      <c r="AKV568" s="99"/>
      <c r="AKW568" s="99"/>
      <c r="AKX568" s="99"/>
      <c r="AKY568" s="99"/>
      <c r="AKZ568" s="99"/>
      <c r="ALA568" s="99"/>
      <c r="ALB568" s="99"/>
      <c r="ALC568" s="99"/>
      <c r="ALD568" s="99"/>
      <c r="ALE568" s="99"/>
      <c r="ALF568" s="99"/>
      <c r="ALG568" s="99"/>
      <c r="ALH568" s="99"/>
      <c r="ALI568" s="99"/>
      <c r="ALJ568" s="99"/>
      <c r="ALK568" s="99"/>
      <c r="ALL568" s="99"/>
      <c r="ALM568" s="99"/>
      <c r="ALN568" s="99"/>
      <c r="AML568" s="99"/>
    </row>
    <row r="569" customFormat="false" ht="31.8" hidden="false" customHeight="false" outlineLevel="0" collapsed="false">
      <c r="A569" s="99"/>
      <c r="B569" s="86"/>
      <c r="C569" s="30" t="s">
        <v>167</v>
      </c>
      <c r="D569" s="30" t="n">
        <v>926</v>
      </c>
      <c r="E569" s="138" t="s">
        <v>56</v>
      </c>
      <c r="F569" s="138" t="s">
        <v>37</v>
      </c>
      <c r="G569" s="79" t="n">
        <v>9900010150</v>
      </c>
      <c r="H569" s="80" t="s">
        <v>202</v>
      </c>
      <c r="I569" s="141" t="n">
        <f aca="false">SUM(J569:P569)</f>
        <v>100000</v>
      </c>
      <c r="J569" s="141"/>
      <c r="K569" s="74"/>
      <c r="L569" s="74"/>
      <c r="M569" s="74"/>
      <c r="N569" s="74"/>
      <c r="O569" s="141" t="n">
        <v>100000</v>
      </c>
      <c r="P569" s="142"/>
      <c r="ID569" s="99"/>
      <c r="IE569" s="99"/>
      <c r="IF569" s="99"/>
      <c r="IG569" s="99"/>
      <c r="IH569" s="99"/>
      <c r="II569" s="99"/>
      <c r="IJ569" s="99"/>
      <c r="IK569" s="99"/>
      <c r="IL569" s="99"/>
      <c r="IM569" s="99"/>
      <c r="IN569" s="99"/>
      <c r="IO569" s="99"/>
      <c r="IP569" s="99"/>
      <c r="IQ569" s="99"/>
      <c r="IR569" s="99"/>
      <c r="IS569" s="99"/>
      <c r="IT569" s="99"/>
      <c r="IU569" s="99"/>
      <c r="IV569" s="99"/>
      <c r="IW569" s="99"/>
      <c r="IX569" s="99"/>
      <c r="IY569" s="99"/>
      <c r="IZ569" s="99"/>
      <c r="JA569" s="99"/>
      <c r="JB569" s="99"/>
      <c r="JC569" s="99"/>
      <c r="JD569" s="99"/>
      <c r="JE569" s="99"/>
      <c r="JF569" s="99"/>
      <c r="JG569" s="99"/>
      <c r="JH569" s="99"/>
      <c r="JI569" s="99"/>
      <c r="JJ569" s="99"/>
      <c r="JK569" s="99"/>
      <c r="JL569" s="99"/>
      <c r="JM569" s="99"/>
      <c r="JN569" s="99"/>
      <c r="JO569" s="99"/>
      <c r="JP569" s="99"/>
      <c r="JQ569" s="99"/>
      <c r="JR569" s="99"/>
      <c r="JS569" s="99"/>
      <c r="JT569" s="99"/>
      <c r="JU569" s="99"/>
      <c r="JV569" s="99"/>
      <c r="JW569" s="99"/>
      <c r="JX569" s="99"/>
      <c r="JY569" s="99"/>
      <c r="JZ569" s="99"/>
      <c r="KA569" s="99"/>
      <c r="KB569" s="99"/>
      <c r="KC569" s="99"/>
      <c r="KD569" s="99"/>
      <c r="KE569" s="99"/>
      <c r="KF569" s="99"/>
      <c r="KG569" s="99"/>
      <c r="KH569" s="99"/>
      <c r="KI569" s="99"/>
      <c r="KJ569" s="99"/>
      <c r="KK569" s="99"/>
      <c r="KL569" s="99"/>
      <c r="KM569" s="99"/>
      <c r="KN569" s="99"/>
      <c r="KO569" s="99"/>
      <c r="KP569" s="99"/>
      <c r="KQ569" s="99"/>
      <c r="KR569" s="99"/>
      <c r="KS569" s="99"/>
      <c r="KT569" s="99"/>
      <c r="KU569" s="99"/>
      <c r="KV569" s="99"/>
      <c r="KW569" s="99"/>
      <c r="KX569" s="99"/>
      <c r="KY569" s="99"/>
      <c r="KZ569" s="99"/>
      <c r="LA569" s="99"/>
      <c r="LB569" s="99"/>
      <c r="LC569" s="99"/>
      <c r="LD569" s="99"/>
      <c r="LE569" s="99"/>
      <c r="LF569" s="99"/>
      <c r="LG569" s="99"/>
      <c r="LH569" s="99"/>
      <c r="LI569" s="99"/>
      <c r="LJ569" s="99"/>
      <c r="LK569" s="99"/>
      <c r="LL569" s="99"/>
      <c r="LM569" s="99"/>
      <c r="LN569" s="99"/>
      <c r="LO569" s="99"/>
      <c r="LP569" s="99"/>
      <c r="LQ569" s="99"/>
      <c r="LR569" s="99"/>
      <c r="LS569" s="99"/>
      <c r="LT569" s="99"/>
      <c r="LU569" s="99"/>
      <c r="LV569" s="99"/>
      <c r="LW569" s="99"/>
      <c r="LX569" s="99"/>
      <c r="LY569" s="99"/>
      <c r="LZ569" s="99"/>
      <c r="MA569" s="99"/>
      <c r="MB569" s="99"/>
      <c r="MC569" s="99"/>
      <c r="MD569" s="99"/>
      <c r="ME569" s="99"/>
      <c r="MF569" s="99"/>
      <c r="MG569" s="99"/>
      <c r="MH569" s="99"/>
      <c r="MI569" s="99"/>
      <c r="MJ569" s="99"/>
      <c r="MK569" s="99"/>
      <c r="ML569" s="99"/>
      <c r="MM569" s="99"/>
      <c r="MN569" s="99"/>
      <c r="MO569" s="99"/>
      <c r="MP569" s="99"/>
      <c r="MQ569" s="99"/>
      <c r="MR569" s="99"/>
      <c r="MS569" s="99"/>
      <c r="MT569" s="99"/>
      <c r="MU569" s="99"/>
      <c r="MV569" s="99"/>
      <c r="MW569" s="99"/>
      <c r="MX569" s="99"/>
      <c r="MY569" s="99"/>
      <c r="MZ569" s="99"/>
      <c r="NA569" s="99"/>
      <c r="NB569" s="99"/>
      <c r="NC569" s="99"/>
      <c r="ND569" s="99"/>
      <c r="NE569" s="99"/>
      <c r="NF569" s="99"/>
      <c r="NG569" s="99"/>
      <c r="NH569" s="99"/>
      <c r="NI569" s="99"/>
      <c r="NJ569" s="99"/>
      <c r="NK569" s="99"/>
      <c r="NL569" s="99"/>
      <c r="NM569" s="99"/>
      <c r="NN569" s="99"/>
      <c r="NO569" s="99"/>
      <c r="NP569" s="99"/>
      <c r="NQ569" s="99"/>
      <c r="NR569" s="99"/>
      <c r="NS569" s="99"/>
      <c r="NT569" s="99"/>
      <c r="NU569" s="99"/>
      <c r="NV569" s="99"/>
      <c r="NW569" s="99"/>
      <c r="NX569" s="99"/>
      <c r="NY569" s="99"/>
      <c r="NZ569" s="99"/>
      <c r="OA569" s="99"/>
      <c r="OB569" s="99"/>
      <c r="OC569" s="99"/>
      <c r="OD569" s="99"/>
      <c r="OE569" s="99"/>
      <c r="OF569" s="99"/>
      <c r="OG569" s="99"/>
      <c r="OH569" s="99"/>
      <c r="OI569" s="99"/>
      <c r="OJ569" s="99"/>
      <c r="OK569" s="99"/>
      <c r="OL569" s="99"/>
      <c r="OM569" s="99"/>
      <c r="ON569" s="99"/>
      <c r="OO569" s="99"/>
      <c r="OP569" s="99"/>
      <c r="OQ569" s="99"/>
      <c r="OR569" s="99"/>
      <c r="OS569" s="99"/>
      <c r="OT569" s="99"/>
      <c r="OU569" s="99"/>
      <c r="OV569" s="99"/>
      <c r="OW569" s="99"/>
      <c r="OX569" s="99"/>
      <c r="OY569" s="99"/>
      <c r="OZ569" s="99"/>
      <c r="PA569" s="99"/>
      <c r="PB569" s="99"/>
      <c r="PC569" s="99"/>
      <c r="PD569" s="99"/>
      <c r="PE569" s="99"/>
      <c r="PF569" s="99"/>
      <c r="PG569" s="99"/>
      <c r="PH569" s="99"/>
      <c r="PI569" s="99"/>
      <c r="PJ569" s="99"/>
      <c r="PK569" s="99"/>
      <c r="PL569" s="99"/>
      <c r="PM569" s="99"/>
      <c r="PN569" s="99"/>
      <c r="PO569" s="99"/>
      <c r="PP569" s="99"/>
      <c r="PQ569" s="99"/>
      <c r="PR569" s="99"/>
      <c r="PS569" s="99"/>
      <c r="PT569" s="99"/>
      <c r="PU569" s="99"/>
      <c r="PV569" s="99"/>
      <c r="PW569" s="99"/>
      <c r="PX569" s="99"/>
      <c r="PY569" s="99"/>
      <c r="PZ569" s="99"/>
      <c r="QA569" s="99"/>
      <c r="QB569" s="99"/>
      <c r="QC569" s="99"/>
      <c r="QD569" s="99"/>
      <c r="QE569" s="99"/>
      <c r="QF569" s="99"/>
      <c r="QG569" s="99"/>
      <c r="QH569" s="99"/>
      <c r="QI569" s="99"/>
      <c r="QJ569" s="99"/>
      <c r="QK569" s="99"/>
      <c r="QL569" s="99"/>
      <c r="QM569" s="99"/>
      <c r="QN569" s="99"/>
      <c r="QO569" s="99"/>
      <c r="QP569" s="99"/>
      <c r="QQ569" s="99"/>
      <c r="QR569" s="99"/>
      <c r="QS569" s="99"/>
      <c r="QT569" s="99"/>
      <c r="QU569" s="99"/>
      <c r="QV569" s="99"/>
      <c r="QW569" s="99"/>
      <c r="QX569" s="99"/>
      <c r="QY569" s="99"/>
      <c r="QZ569" s="99"/>
      <c r="RA569" s="99"/>
      <c r="RB569" s="99"/>
      <c r="RC569" s="99"/>
      <c r="RD569" s="99"/>
      <c r="RE569" s="99"/>
      <c r="RF569" s="99"/>
      <c r="RG569" s="99"/>
      <c r="RH569" s="99"/>
      <c r="RI569" s="99"/>
      <c r="RJ569" s="99"/>
      <c r="RK569" s="99"/>
      <c r="RL569" s="99"/>
      <c r="RM569" s="99"/>
      <c r="RN569" s="99"/>
      <c r="RO569" s="99"/>
      <c r="RP569" s="99"/>
      <c r="RQ569" s="99"/>
      <c r="RR569" s="99"/>
      <c r="RS569" s="99"/>
      <c r="RT569" s="99"/>
      <c r="RU569" s="99"/>
      <c r="RV569" s="99"/>
      <c r="RW569" s="99"/>
      <c r="RX569" s="99"/>
      <c r="RY569" s="99"/>
      <c r="RZ569" s="99"/>
      <c r="SA569" s="99"/>
      <c r="SB569" s="99"/>
      <c r="SC569" s="99"/>
      <c r="SD569" s="99"/>
      <c r="SE569" s="99"/>
      <c r="SF569" s="99"/>
      <c r="SG569" s="99"/>
      <c r="SH569" s="99"/>
      <c r="SI569" s="99"/>
      <c r="SJ569" s="99"/>
      <c r="SK569" s="99"/>
      <c r="SL569" s="99"/>
      <c r="SM569" s="99"/>
      <c r="SN569" s="99"/>
      <c r="SO569" s="99"/>
      <c r="SP569" s="99"/>
      <c r="SQ569" s="99"/>
      <c r="SR569" s="99"/>
      <c r="SS569" s="99"/>
      <c r="ST569" s="99"/>
      <c r="SU569" s="99"/>
      <c r="SV569" s="99"/>
      <c r="SW569" s="99"/>
      <c r="SX569" s="99"/>
      <c r="SY569" s="99"/>
      <c r="SZ569" s="99"/>
      <c r="TA569" s="99"/>
      <c r="TB569" s="99"/>
      <c r="TC569" s="99"/>
      <c r="TD569" s="99"/>
      <c r="TE569" s="99"/>
      <c r="TF569" s="99"/>
      <c r="TG569" s="99"/>
      <c r="TH569" s="99"/>
      <c r="TI569" s="99"/>
      <c r="TJ569" s="99"/>
      <c r="TK569" s="99"/>
      <c r="TL569" s="99"/>
      <c r="TM569" s="99"/>
      <c r="TN569" s="99"/>
      <c r="TO569" s="99"/>
      <c r="TP569" s="99"/>
      <c r="TQ569" s="99"/>
      <c r="TR569" s="99"/>
      <c r="TS569" s="99"/>
      <c r="TT569" s="99"/>
      <c r="TU569" s="99"/>
      <c r="TV569" s="99"/>
      <c r="TW569" s="99"/>
      <c r="TX569" s="99"/>
      <c r="TY569" s="99"/>
      <c r="TZ569" s="99"/>
      <c r="UA569" s="99"/>
      <c r="UB569" s="99"/>
      <c r="UC569" s="99"/>
      <c r="UD569" s="99"/>
      <c r="UE569" s="99"/>
      <c r="UF569" s="99"/>
      <c r="UG569" s="99"/>
      <c r="UH569" s="99"/>
      <c r="UI569" s="99"/>
      <c r="UJ569" s="99"/>
      <c r="UK569" s="99"/>
      <c r="UL569" s="99"/>
      <c r="UM569" s="99"/>
      <c r="UN569" s="99"/>
      <c r="UO569" s="99"/>
      <c r="UP569" s="99"/>
      <c r="UQ569" s="99"/>
      <c r="UR569" s="99"/>
      <c r="US569" s="99"/>
      <c r="UT569" s="99"/>
      <c r="UU569" s="99"/>
      <c r="UV569" s="99"/>
      <c r="UW569" s="99"/>
      <c r="UX569" s="99"/>
      <c r="UY569" s="99"/>
      <c r="UZ569" s="99"/>
      <c r="VA569" s="99"/>
      <c r="VB569" s="99"/>
      <c r="VC569" s="99"/>
      <c r="VD569" s="99"/>
      <c r="VE569" s="99"/>
      <c r="VF569" s="99"/>
      <c r="VG569" s="99"/>
      <c r="VH569" s="99"/>
      <c r="VI569" s="99"/>
      <c r="VJ569" s="99"/>
      <c r="VK569" s="99"/>
      <c r="VL569" s="99"/>
      <c r="VM569" s="99"/>
      <c r="VN569" s="99"/>
      <c r="VO569" s="99"/>
      <c r="VP569" s="99"/>
      <c r="VQ569" s="99"/>
      <c r="VR569" s="99"/>
      <c r="VS569" s="99"/>
      <c r="VT569" s="99"/>
      <c r="VU569" s="99"/>
      <c r="VV569" s="99"/>
      <c r="VW569" s="99"/>
      <c r="VX569" s="99"/>
      <c r="VY569" s="99"/>
      <c r="VZ569" s="99"/>
      <c r="WA569" s="99"/>
      <c r="WB569" s="99"/>
      <c r="WC569" s="99"/>
      <c r="WD569" s="99"/>
      <c r="WE569" s="99"/>
      <c r="WF569" s="99"/>
      <c r="WG569" s="99"/>
      <c r="WH569" s="99"/>
      <c r="WI569" s="99"/>
      <c r="WJ569" s="99"/>
      <c r="WK569" s="99"/>
      <c r="WL569" s="99"/>
      <c r="WM569" s="99"/>
      <c r="WN569" s="99"/>
      <c r="WO569" s="99"/>
      <c r="WP569" s="99"/>
      <c r="WQ569" s="99"/>
      <c r="WR569" s="99"/>
      <c r="WS569" s="99"/>
      <c r="WT569" s="99"/>
      <c r="WU569" s="99"/>
      <c r="WV569" s="99"/>
      <c r="WW569" s="99"/>
      <c r="WX569" s="99"/>
      <c r="WY569" s="99"/>
      <c r="WZ569" s="99"/>
      <c r="XA569" s="99"/>
      <c r="XB569" s="99"/>
      <c r="XC569" s="99"/>
      <c r="XD569" s="99"/>
      <c r="XE569" s="99"/>
      <c r="XF569" s="99"/>
      <c r="XG569" s="99"/>
      <c r="XH569" s="99"/>
      <c r="XI569" s="99"/>
      <c r="XJ569" s="99"/>
      <c r="XK569" s="99"/>
      <c r="XL569" s="99"/>
      <c r="XM569" s="99"/>
      <c r="XN569" s="99"/>
      <c r="XO569" s="99"/>
      <c r="XP569" s="99"/>
      <c r="XQ569" s="99"/>
      <c r="XR569" s="99"/>
      <c r="XS569" s="99"/>
      <c r="XT569" s="99"/>
      <c r="XU569" s="99"/>
      <c r="XV569" s="99"/>
      <c r="XW569" s="99"/>
      <c r="XX569" s="99"/>
      <c r="XY569" s="99"/>
      <c r="XZ569" s="99"/>
      <c r="YA569" s="99"/>
      <c r="YB569" s="99"/>
      <c r="YC569" s="99"/>
      <c r="YD569" s="99"/>
      <c r="YE569" s="99"/>
      <c r="YF569" s="99"/>
      <c r="YG569" s="99"/>
      <c r="YH569" s="99"/>
      <c r="YI569" s="99"/>
      <c r="YJ569" s="99"/>
      <c r="YK569" s="99"/>
      <c r="YL569" s="99"/>
      <c r="YM569" s="99"/>
      <c r="YN569" s="99"/>
      <c r="YO569" s="99"/>
      <c r="YP569" s="99"/>
      <c r="YQ569" s="99"/>
      <c r="YR569" s="99"/>
      <c r="YS569" s="99"/>
      <c r="YT569" s="99"/>
      <c r="YU569" s="99"/>
      <c r="YV569" s="99"/>
      <c r="YW569" s="99"/>
      <c r="YX569" s="99"/>
      <c r="YY569" s="99"/>
      <c r="YZ569" s="99"/>
      <c r="ZA569" s="99"/>
      <c r="ZB569" s="99"/>
      <c r="ZC569" s="99"/>
      <c r="ZD569" s="99"/>
      <c r="ZE569" s="99"/>
      <c r="ZF569" s="99"/>
      <c r="ZG569" s="99"/>
      <c r="ZH569" s="99"/>
      <c r="ZI569" s="99"/>
      <c r="ZJ569" s="99"/>
      <c r="ZK569" s="99"/>
      <c r="ZL569" s="99"/>
      <c r="ZM569" s="99"/>
      <c r="ZN569" s="99"/>
      <c r="ZO569" s="99"/>
      <c r="ZP569" s="99"/>
      <c r="ZQ569" s="99"/>
      <c r="ZR569" s="99"/>
      <c r="ZS569" s="99"/>
      <c r="ZT569" s="99"/>
      <c r="ZU569" s="99"/>
      <c r="ZV569" s="99"/>
      <c r="ZW569" s="99"/>
      <c r="ZX569" s="99"/>
      <c r="ZY569" s="99"/>
      <c r="ZZ569" s="99"/>
      <c r="AAA569" s="99"/>
      <c r="AAB569" s="99"/>
      <c r="AAC569" s="99"/>
      <c r="AAD569" s="99"/>
      <c r="AAE569" s="99"/>
      <c r="AAF569" s="99"/>
      <c r="AAG569" s="99"/>
      <c r="AAH569" s="99"/>
      <c r="AAI569" s="99"/>
      <c r="AAJ569" s="99"/>
      <c r="AAK569" s="99"/>
      <c r="AAL569" s="99"/>
      <c r="AAM569" s="99"/>
      <c r="AAN569" s="99"/>
      <c r="AAO569" s="99"/>
      <c r="AAP569" s="99"/>
      <c r="AAQ569" s="99"/>
      <c r="AAR569" s="99"/>
      <c r="AAS569" s="99"/>
      <c r="AAT569" s="99"/>
      <c r="AAU569" s="99"/>
      <c r="AAV569" s="99"/>
      <c r="AAW569" s="99"/>
      <c r="AAX569" s="99"/>
      <c r="AAY569" s="99"/>
      <c r="AAZ569" s="99"/>
      <c r="ABA569" s="99"/>
      <c r="ABB569" s="99"/>
      <c r="ABC569" s="99"/>
      <c r="ABD569" s="99"/>
      <c r="ABE569" s="99"/>
      <c r="ABF569" s="99"/>
      <c r="ABG569" s="99"/>
      <c r="ABH569" s="99"/>
      <c r="ABI569" s="99"/>
      <c r="ABJ569" s="99"/>
      <c r="ABK569" s="99"/>
      <c r="ABL569" s="99"/>
      <c r="ABM569" s="99"/>
      <c r="ABN569" s="99"/>
      <c r="ABO569" s="99"/>
      <c r="ABP569" s="99"/>
      <c r="ABQ569" s="99"/>
      <c r="ABR569" s="99"/>
      <c r="ABS569" s="99"/>
      <c r="ABT569" s="99"/>
      <c r="ABU569" s="99"/>
      <c r="ABV569" s="99"/>
      <c r="ABW569" s="99"/>
      <c r="ABX569" s="99"/>
      <c r="ABY569" s="99"/>
      <c r="ABZ569" s="99"/>
      <c r="ACA569" s="99"/>
      <c r="ACB569" s="99"/>
      <c r="ACC569" s="99"/>
      <c r="ACD569" s="99"/>
      <c r="ACE569" s="99"/>
      <c r="ACF569" s="99"/>
      <c r="ACG569" s="99"/>
      <c r="ACH569" s="99"/>
      <c r="ACI569" s="99"/>
      <c r="ACJ569" s="99"/>
      <c r="ACK569" s="99"/>
      <c r="ACL569" s="99"/>
      <c r="ACM569" s="99"/>
      <c r="ACN569" s="99"/>
      <c r="ACO569" s="99"/>
      <c r="ACP569" s="99"/>
      <c r="ACQ569" s="99"/>
      <c r="ACR569" s="99"/>
      <c r="ACS569" s="99"/>
      <c r="ACT569" s="99"/>
      <c r="ACU569" s="99"/>
      <c r="ACV569" s="99"/>
      <c r="ACW569" s="99"/>
      <c r="ACX569" s="99"/>
      <c r="ACY569" s="99"/>
      <c r="ACZ569" s="99"/>
      <c r="ADA569" s="99"/>
      <c r="ADB569" s="99"/>
      <c r="ADC569" s="99"/>
      <c r="ADD569" s="99"/>
      <c r="ADE569" s="99"/>
      <c r="ADF569" s="99"/>
      <c r="ADG569" s="99"/>
      <c r="ADH569" s="99"/>
      <c r="ADI569" s="99"/>
      <c r="ADJ569" s="99"/>
      <c r="ADK569" s="99"/>
      <c r="ADL569" s="99"/>
      <c r="ADM569" s="99"/>
      <c r="ADN569" s="99"/>
      <c r="ADO569" s="99"/>
      <c r="ADP569" s="99"/>
      <c r="ADQ569" s="99"/>
      <c r="ADR569" s="99"/>
      <c r="ADS569" s="99"/>
      <c r="ADT569" s="99"/>
      <c r="ADU569" s="99"/>
      <c r="ADV569" s="99"/>
      <c r="ADW569" s="99"/>
      <c r="ADX569" s="99"/>
      <c r="ADY569" s="99"/>
      <c r="ADZ569" s="99"/>
      <c r="AEA569" s="99"/>
      <c r="AEB569" s="99"/>
      <c r="AEC569" s="99"/>
      <c r="AED569" s="99"/>
      <c r="AEE569" s="99"/>
      <c r="AEF569" s="99"/>
      <c r="AEG569" s="99"/>
      <c r="AEH569" s="99"/>
      <c r="AEI569" s="99"/>
      <c r="AEJ569" s="99"/>
      <c r="AEK569" s="99"/>
      <c r="AEL569" s="99"/>
      <c r="AEM569" s="99"/>
      <c r="AEN569" s="99"/>
      <c r="AEO569" s="99"/>
      <c r="AEP569" s="99"/>
      <c r="AEQ569" s="99"/>
      <c r="AER569" s="99"/>
      <c r="AES569" s="99"/>
      <c r="AET569" s="99"/>
      <c r="AEU569" s="99"/>
      <c r="AEV569" s="99"/>
      <c r="AEW569" s="99"/>
      <c r="AEX569" s="99"/>
      <c r="AEY569" s="99"/>
      <c r="AEZ569" s="99"/>
      <c r="AFA569" s="99"/>
      <c r="AFB569" s="99"/>
      <c r="AFC569" s="99"/>
      <c r="AFD569" s="99"/>
      <c r="AFE569" s="99"/>
      <c r="AFF569" s="99"/>
      <c r="AFG569" s="99"/>
      <c r="AFH569" s="99"/>
      <c r="AFI569" s="99"/>
      <c r="AFJ569" s="99"/>
      <c r="AFK569" s="99"/>
      <c r="AFL569" s="99"/>
      <c r="AFM569" s="99"/>
      <c r="AFN569" s="99"/>
      <c r="AFO569" s="99"/>
      <c r="AFP569" s="99"/>
      <c r="AFQ569" s="99"/>
      <c r="AFR569" s="99"/>
      <c r="AFS569" s="99"/>
      <c r="AFT569" s="99"/>
      <c r="AFU569" s="99"/>
      <c r="AFV569" s="99"/>
      <c r="AFW569" s="99"/>
      <c r="AFX569" s="99"/>
      <c r="AFY569" s="99"/>
      <c r="AFZ569" s="99"/>
      <c r="AGA569" s="99"/>
      <c r="AGB569" s="99"/>
      <c r="AGC569" s="99"/>
      <c r="AGD569" s="99"/>
      <c r="AGE569" s="99"/>
      <c r="AGF569" s="99"/>
      <c r="AGG569" s="99"/>
      <c r="AGH569" s="99"/>
      <c r="AGI569" s="99"/>
      <c r="AGJ569" s="99"/>
      <c r="AGK569" s="99"/>
      <c r="AGL569" s="99"/>
      <c r="AGM569" s="99"/>
      <c r="AGN569" s="99"/>
      <c r="AGO569" s="99"/>
      <c r="AGP569" s="99"/>
      <c r="AGQ569" s="99"/>
      <c r="AGR569" s="99"/>
      <c r="AGS569" s="99"/>
      <c r="AGT569" s="99"/>
      <c r="AGU569" s="99"/>
      <c r="AGV569" s="99"/>
      <c r="AGW569" s="99"/>
      <c r="AGX569" s="99"/>
      <c r="AGY569" s="99"/>
      <c r="AGZ569" s="99"/>
      <c r="AHA569" s="99"/>
      <c r="AHB569" s="99"/>
      <c r="AHC569" s="99"/>
      <c r="AHD569" s="99"/>
      <c r="AHE569" s="99"/>
      <c r="AHF569" s="99"/>
      <c r="AHG569" s="99"/>
      <c r="AHH569" s="99"/>
      <c r="AHI569" s="99"/>
      <c r="AHJ569" s="99"/>
      <c r="AHK569" s="99"/>
      <c r="AHL569" s="99"/>
      <c r="AHM569" s="99"/>
      <c r="AHN569" s="99"/>
      <c r="AHO569" s="99"/>
      <c r="AHP569" s="99"/>
      <c r="AHQ569" s="99"/>
      <c r="AHR569" s="99"/>
      <c r="AHS569" s="99"/>
      <c r="AHT569" s="99"/>
      <c r="AHU569" s="99"/>
      <c r="AHV569" s="99"/>
      <c r="AHW569" s="99"/>
      <c r="AHX569" s="99"/>
      <c r="AHY569" s="99"/>
      <c r="AHZ569" s="99"/>
      <c r="AIA569" s="99"/>
      <c r="AIB569" s="99"/>
      <c r="AIC569" s="99"/>
      <c r="AID569" s="99"/>
      <c r="AIE569" s="99"/>
      <c r="AIF569" s="99"/>
      <c r="AIG569" s="99"/>
      <c r="AIH569" s="99"/>
      <c r="AII569" s="99"/>
      <c r="AIJ569" s="99"/>
      <c r="AIK569" s="99"/>
      <c r="AIL569" s="99"/>
      <c r="AIM569" s="99"/>
      <c r="AIN569" s="99"/>
      <c r="AIO569" s="99"/>
      <c r="AIP569" s="99"/>
      <c r="AIQ569" s="99"/>
      <c r="AIR569" s="99"/>
      <c r="AIS569" s="99"/>
      <c r="AIT569" s="99"/>
      <c r="AIU569" s="99"/>
      <c r="AIV569" s="99"/>
      <c r="AIW569" s="99"/>
      <c r="AIX569" s="99"/>
      <c r="AIY569" s="99"/>
      <c r="AIZ569" s="99"/>
      <c r="AJA569" s="99"/>
      <c r="AJB569" s="99"/>
      <c r="AJC569" s="99"/>
      <c r="AJD569" s="99"/>
      <c r="AJE569" s="99"/>
      <c r="AJF569" s="99"/>
      <c r="AJG569" s="99"/>
      <c r="AJH569" s="99"/>
      <c r="AJI569" s="99"/>
      <c r="AJJ569" s="99"/>
      <c r="AJK569" s="99"/>
      <c r="AJL569" s="99"/>
      <c r="AJM569" s="99"/>
      <c r="AJN569" s="99"/>
      <c r="AJO569" s="99"/>
      <c r="AJP569" s="99"/>
      <c r="AJQ569" s="99"/>
      <c r="AJR569" s="99"/>
      <c r="AJS569" s="99"/>
      <c r="AJT569" s="99"/>
      <c r="AJU569" s="99"/>
      <c r="AJV569" s="99"/>
      <c r="AJW569" s="99"/>
      <c r="AJX569" s="99"/>
      <c r="AJY569" s="99"/>
      <c r="AJZ569" s="99"/>
      <c r="AKA569" s="99"/>
      <c r="AKB569" s="99"/>
      <c r="AKC569" s="99"/>
      <c r="AKD569" s="99"/>
      <c r="AKE569" s="99"/>
      <c r="AKF569" s="99"/>
      <c r="AKG569" s="99"/>
      <c r="AKH569" s="99"/>
      <c r="AKI569" s="99"/>
      <c r="AKJ569" s="99"/>
      <c r="AKK569" s="99"/>
      <c r="AKL569" s="99"/>
      <c r="AKM569" s="99"/>
      <c r="AKN569" s="99"/>
      <c r="AKO569" s="99"/>
      <c r="AKP569" s="99"/>
      <c r="AKQ569" s="99"/>
      <c r="AKR569" s="99"/>
      <c r="AKS569" s="99"/>
      <c r="AKT569" s="99"/>
      <c r="AKU569" s="99"/>
      <c r="AKV569" s="99"/>
      <c r="AKW569" s="99"/>
      <c r="AKX569" s="99"/>
      <c r="AKY569" s="99"/>
      <c r="AKZ569" s="99"/>
      <c r="ALA569" s="99"/>
      <c r="ALB569" s="99"/>
      <c r="ALC569" s="99"/>
      <c r="ALD569" s="99"/>
      <c r="ALE569" s="99"/>
      <c r="ALF569" s="99"/>
      <c r="ALG569" s="99"/>
      <c r="ALH569" s="99"/>
      <c r="ALI569" s="99"/>
      <c r="ALJ569" s="99"/>
      <c r="ALK569" s="99"/>
      <c r="ALL569" s="99"/>
      <c r="ALM569" s="99"/>
      <c r="ALN569" s="99"/>
      <c r="AML569" s="99"/>
    </row>
    <row r="570" customFormat="false" ht="17.6" hidden="false" customHeight="false" outlineLevel="0" collapsed="false">
      <c r="B570" s="86"/>
      <c r="C570" s="30" t="s">
        <v>63</v>
      </c>
      <c r="D570" s="30" t="n">
        <v>926</v>
      </c>
      <c r="E570" s="138" t="s">
        <v>46</v>
      </c>
      <c r="F570" s="138"/>
      <c r="G570" s="79"/>
      <c r="H570" s="83"/>
      <c r="I570" s="141" t="n">
        <f aca="false">SUM(J570:P570)</f>
        <v>94173300</v>
      </c>
      <c r="J570" s="141" t="n">
        <f aca="false">J571+J581</f>
        <v>98683400</v>
      </c>
      <c r="K570" s="74" t="n">
        <f aca="false">K571+K581</f>
        <v>-5602900</v>
      </c>
      <c r="L570" s="74" t="n">
        <f aca="false">L571+L581</f>
        <v>0</v>
      </c>
      <c r="M570" s="74" t="n">
        <f aca="false">M571+M581</f>
        <v>-900</v>
      </c>
      <c r="N570" s="74" t="n">
        <f aca="false">N571+N581</f>
        <v>40000</v>
      </c>
      <c r="O570" s="141" t="n">
        <f aca="false">O571+O581</f>
        <v>1053700</v>
      </c>
      <c r="P570" s="142" t="n">
        <f aca="false">P571+P581</f>
        <v>0</v>
      </c>
    </row>
    <row r="571" customFormat="false" ht="17.6" hidden="false" customHeight="false" outlineLevel="0" collapsed="false">
      <c r="B571" s="86"/>
      <c r="C571" s="30" t="s">
        <v>64</v>
      </c>
      <c r="D571" s="30" t="n">
        <v>926</v>
      </c>
      <c r="E571" s="138" t="s">
        <v>46</v>
      </c>
      <c r="F571" s="138" t="s">
        <v>16</v>
      </c>
      <c r="G571" s="79"/>
      <c r="H571" s="83"/>
      <c r="I571" s="141" t="n">
        <f aca="false">SUM(J571:P571)</f>
        <v>75575700</v>
      </c>
      <c r="J571" s="141" t="n">
        <f aca="false">J572</f>
        <v>82661700</v>
      </c>
      <c r="K571" s="74" t="n">
        <f aca="false">K572</f>
        <v>-5885100</v>
      </c>
      <c r="L571" s="74" t="n">
        <f aca="false">L572</f>
        <v>0</v>
      </c>
      <c r="M571" s="74" t="n">
        <f aca="false">M572</f>
        <v>-900</v>
      </c>
      <c r="N571" s="74" t="n">
        <f aca="false">N572</f>
        <v>0</v>
      </c>
      <c r="O571" s="141" t="n">
        <f aca="false">O572</f>
        <v>-1200000</v>
      </c>
      <c r="P571" s="142" t="n">
        <f aca="false">P572</f>
        <v>0</v>
      </c>
    </row>
    <row r="572" customFormat="false" ht="48.5" hidden="false" customHeight="false" outlineLevel="0" collapsed="false">
      <c r="B572" s="86"/>
      <c r="C572" s="88" t="s">
        <v>209</v>
      </c>
      <c r="D572" s="30" t="n">
        <v>926</v>
      </c>
      <c r="E572" s="138" t="s">
        <v>46</v>
      </c>
      <c r="F572" s="138" t="s">
        <v>16</v>
      </c>
      <c r="G572" s="79" t="n">
        <v>5900000000</v>
      </c>
      <c r="H572" s="83"/>
      <c r="I572" s="141" t="n">
        <f aca="false">SUM(J572:P572)</f>
        <v>75575700</v>
      </c>
      <c r="J572" s="141" t="n">
        <f aca="false">J573+J576</f>
        <v>82661700</v>
      </c>
      <c r="K572" s="74" t="n">
        <f aca="false">K573+K576</f>
        <v>-5885100</v>
      </c>
      <c r="L572" s="74" t="n">
        <f aca="false">L573+L576</f>
        <v>0</v>
      </c>
      <c r="M572" s="74" t="n">
        <f aca="false">M573+M576</f>
        <v>-900</v>
      </c>
      <c r="N572" s="74" t="n">
        <f aca="false">N573+N576</f>
        <v>0</v>
      </c>
      <c r="O572" s="141" t="n">
        <f aca="false">O573+O576</f>
        <v>-1200000</v>
      </c>
      <c r="P572" s="142" t="n">
        <f aca="false">P573+P576</f>
        <v>0</v>
      </c>
    </row>
    <row r="573" customFormat="false" ht="17.6" hidden="false" customHeight="false" outlineLevel="0" collapsed="false">
      <c r="B573" s="86"/>
      <c r="C573" s="30" t="s">
        <v>210</v>
      </c>
      <c r="D573" s="30" t="n">
        <v>926</v>
      </c>
      <c r="E573" s="138" t="s">
        <v>46</v>
      </c>
      <c r="F573" s="138" t="s">
        <v>16</v>
      </c>
      <c r="G573" s="79" t="n">
        <v>5920000000</v>
      </c>
      <c r="H573" s="83"/>
      <c r="I573" s="141" t="n">
        <f aca="false">SUM(J573:P573)</f>
        <v>51404300</v>
      </c>
      <c r="J573" s="141" t="n">
        <f aca="false">J574</f>
        <v>54992300</v>
      </c>
      <c r="K573" s="74" t="n">
        <f aca="false">K574</f>
        <v>-3588000</v>
      </c>
      <c r="L573" s="74" t="n">
        <f aca="false">L574</f>
        <v>0</v>
      </c>
      <c r="M573" s="74" t="n">
        <f aca="false">M574</f>
        <v>0</v>
      </c>
      <c r="N573" s="74" t="n">
        <f aca="false">N574</f>
        <v>0</v>
      </c>
      <c r="O573" s="141" t="n">
        <f aca="false">O574</f>
        <v>0</v>
      </c>
      <c r="P573" s="142" t="n">
        <f aca="false">P574</f>
        <v>0</v>
      </c>
    </row>
    <row r="574" s="99" customFormat="true" ht="32.8" hidden="false" customHeight="false" outlineLevel="0" collapsed="false">
      <c r="A574" s="96"/>
      <c r="B574" s="86"/>
      <c r="C574" s="88" t="s">
        <v>130</v>
      </c>
      <c r="D574" s="30" t="n">
        <v>926</v>
      </c>
      <c r="E574" s="138" t="s">
        <v>46</v>
      </c>
      <c r="F574" s="138" t="s">
        <v>16</v>
      </c>
      <c r="G574" s="79" t="n">
        <v>5920000590</v>
      </c>
      <c r="H574" s="83"/>
      <c r="I574" s="141" t="n">
        <f aca="false">SUM(J574:P574)</f>
        <v>51404300</v>
      </c>
      <c r="J574" s="141" t="n">
        <f aca="false">J575</f>
        <v>54992300</v>
      </c>
      <c r="K574" s="74" t="n">
        <f aca="false">K575</f>
        <v>-3588000</v>
      </c>
      <c r="L574" s="74" t="n">
        <f aca="false">L575</f>
        <v>0</v>
      </c>
      <c r="M574" s="74" t="n">
        <f aca="false">M575</f>
        <v>0</v>
      </c>
      <c r="N574" s="74" t="n">
        <f aca="false">N575</f>
        <v>0</v>
      </c>
      <c r="O574" s="141" t="n">
        <f aca="false">O575</f>
        <v>0</v>
      </c>
      <c r="P574" s="142" t="n">
        <f aca="false">P575</f>
        <v>0</v>
      </c>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c r="NM574" s="1"/>
      <c r="NN574" s="1"/>
      <c r="NO574" s="1"/>
      <c r="NP574" s="1"/>
      <c r="NQ574" s="1"/>
      <c r="NR574" s="1"/>
      <c r="NS574" s="1"/>
      <c r="NT574" s="1"/>
      <c r="NU574" s="1"/>
      <c r="NV574" s="1"/>
      <c r="NW574" s="1"/>
      <c r="NX574" s="1"/>
      <c r="NY574" s="1"/>
      <c r="NZ574" s="1"/>
      <c r="OA574" s="1"/>
      <c r="OB574" s="1"/>
      <c r="OC574" s="1"/>
      <c r="OD574" s="1"/>
      <c r="OE574" s="1"/>
      <c r="OF574" s="1"/>
      <c r="OG574" s="1"/>
      <c r="OH574" s="1"/>
      <c r="OI574" s="1"/>
      <c r="OJ574" s="1"/>
      <c r="OK574" s="1"/>
      <c r="OL574" s="1"/>
      <c r="OM574" s="1"/>
      <c r="ON574" s="1"/>
      <c r="OO574" s="1"/>
      <c r="OP574" s="1"/>
      <c r="OQ574" s="1"/>
      <c r="OR574" s="1"/>
      <c r="OS574" s="1"/>
      <c r="OT574" s="1"/>
      <c r="OU574" s="1"/>
      <c r="OV574" s="1"/>
      <c r="OW574" s="1"/>
      <c r="OX574" s="1"/>
      <c r="OY574" s="1"/>
      <c r="OZ574" s="1"/>
      <c r="PA574" s="1"/>
      <c r="PB574" s="1"/>
      <c r="PC574" s="1"/>
      <c r="PD574" s="1"/>
      <c r="PE574" s="1"/>
      <c r="PF574" s="1"/>
      <c r="PG574" s="1"/>
      <c r="PH574" s="1"/>
      <c r="PI574" s="1"/>
      <c r="PJ574" s="1"/>
      <c r="PK574" s="1"/>
      <c r="PL574" s="1"/>
      <c r="PM574" s="1"/>
      <c r="PN574" s="1"/>
      <c r="PO574" s="1"/>
      <c r="PP574" s="1"/>
      <c r="PQ574" s="1"/>
      <c r="PR574" s="1"/>
      <c r="PS574" s="1"/>
      <c r="PT574" s="1"/>
      <c r="PU574" s="1"/>
      <c r="PV574" s="1"/>
      <c r="PW574" s="1"/>
      <c r="PX574" s="1"/>
      <c r="PY574" s="1"/>
      <c r="PZ574" s="1"/>
      <c r="QA574" s="1"/>
      <c r="QB574" s="1"/>
      <c r="QC574" s="1"/>
      <c r="QD574" s="1"/>
      <c r="QE574" s="1"/>
      <c r="QF574" s="1"/>
      <c r="QG574" s="1"/>
      <c r="QH574" s="1"/>
      <c r="QI574" s="1"/>
      <c r="QJ574" s="1"/>
      <c r="QK574" s="1"/>
      <c r="QL574" s="1"/>
      <c r="QM574" s="1"/>
      <c r="QN574" s="1"/>
      <c r="QO574" s="1"/>
      <c r="QP574" s="1"/>
      <c r="QQ574" s="1"/>
      <c r="QR574" s="1"/>
      <c r="QS574" s="1"/>
      <c r="QT574" s="1"/>
      <c r="QU574" s="1"/>
      <c r="QV574" s="1"/>
      <c r="QW574" s="1"/>
      <c r="QX574" s="1"/>
      <c r="QY574" s="1"/>
      <c r="QZ574" s="1"/>
      <c r="RA574" s="1"/>
      <c r="RB574" s="1"/>
      <c r="RC574" s="1"/>
      <c r="RD574" s="1"/>
      <c r="RE574" s="1"/>
      <c r="RF574" s="1"/>
      <c r="RG574" s="1"/>
      <c r="RH574" s="1"/>
      <c r="RI574" s="1"/>
      <c r="RJ574" s="1"/>
      <c r="RK574" s="1"/>
      <c r="RL574" s="1"/>
      <c r="RM574" s="1"/>
      <c r="RN574" s="1"/>
      <c r="RO574" s="1"/>
      <c r="RP574" s="1"/>
      <c r="RQ574" s="1"/>
      <c r="RR574" s="1"/>
      <c r="RS574" s="1"/>
      <c r="RT574" s="1"/>
      <c r="RU574" s="1"/>
      <c r="RV574" s="1"/>
      <c r="RW574" s="1"/>
      <c r="RX574" s="1"/>
      <c r="RY574" s="1"/>
      <c r="RZ574" s="1"/>
      <c r="SA574" s="1"/>
      <c r="SB574" s="1"/>
      <c r="SC574" s="1"/>
      <c r="SD574" s="1"/>
      <c r="SE574" s="1"/>
      <c r="SF574" s="1"/>
      <c r="SG574" s="1"/>
      <c r="SH574" s="1"/>
      <c r="SI574" s="1"/>
      <c r="SJ574" s="1"/>
      <c r="SK574" s="1"/>
      <c r="SL574" s="1"/>
      <c r="SM574" s="1"/>
      <c r="SN574" s="1"/>
      <c r="SO574" s="1"/>
      <c r="SP574" s="1"/>
      <c r="SQ574" s="1"/>
      <c r="SR574" s="1"/>
      <c r="SS574" s="1"/>
      <c r="ST574" s="1"/>
      <c r="SU574" s="1"/>
      <c r="SV574" s="1"/>
      <c r="SW574" s="1"/>
      <c r="SX574" s="1"/>
      <c r="SY574" s="1"/>
      <c r="SZ574" s="1"/>
      <c r="TA574" s="1"/>
      <c r="TB574" s="1"/>
      <c r="TC574" s="1"/>
      <c r="TD574" s="1"/>
      <c r="TE574" s="1"/>
      <c r="TF574" s="1"/>
      <c r="TG574" s="1"/>
      <c r="TH574" s="1"/>
      <c r="TI574" s="1"/>
      <c r="TJ574" s="1"/>
      <c r="TK574" s="1"/>
      <c r="TL574" s="1"/>
      <c r="TM574" s="1"/>
      <c r="TN574" s="1"/>
      <c r="TO574" s="1"/>
      <c r="TP574" s="1"/>
      <c r="TQ574" s="1"/>
      <c r="TR574" s="1"/>
      <c r="TS574" s="1"/>
      <c r="TT574" s="1"/>
      <c r="TU574" s="1"/>
      <c r="TV574" s="1"/>
      <c r="TW574" s="1"/>
      <c r="TX574" s="1"/>
      <c r="TY574" s="1"/>
      <c r="TZ574" s="1"/>
      <c r="UA574" s="1"/>
      <c r="UB574" s="1"/>
      <c r="UC574" s="1"/>
      <c r="UD574" s="1"/>
      <c r="UE574" s="1"/>
      <c r="UF574" s="1"/>
      <c r="UG574" s="1"/>
      <c r="UH574" s="1"/>
      <c r="UI574" s="1"/>
      <c r="UJ574" s="1"/>
      <c r="UK574" s="1"/>
      <c r="UL574" s="1"/>
      <c r="UM574" s="1"/>
      <c r="UN574" s="1"/>
      <c r="UO574" s="1"/>
      <c r="UP574" s="1"/>
      <c r="UQ574" s="1"/>
      <c r="UR574" s="1"/>
      <c r="US574" s="1"/>
      <c r="UT574" s="1"/>
      <c r="UU574" s="1"/>
      <c r="UV574" s="1"/>
      <c r="UW574" s="1"/>
      <c r="UX574" s="1"/>
      <c r="UY574" s="1"/>
      <c r="UZ574" s="1"/>
      <c r="VA574" s="1"/>
      <c r="VB574" s="1"/>
      <c r="VC574" s="1"/>
      <c r="VD574" s="1"/>
      <c r="VE574" s="1"/>
      <c r="VF574" s="1"/>
      <c r="VG574" s="1"/>
      <c r="VH574" s="1"/>
      <c r="VI574" s="1"/>
      <c r="VJ574" s="1"/>
      <c r="VK574" s="1"/>
      <c r="VL574" s="1"/>
      <c r="VM574" s="1"/>
      <c r="VN574" s="1"/>
      <c r="VO574" s="1"/>
      <c r="VP574" s="1"/>
      <c r="VQ574" s="1"/>
      <c r="VR574" s="1"/>
      <c r="VS574" s="1"/>
      <c r="VT574" s="1"/>
      <c r="VU574" s="1"/>
      <c r="VV574" s="1"/>
      <c r="VW574" s="1"/>
      <c r="VX574" s="1"/>
      <c r="VY574" s="1"/>
      <c r="VZ574" s="1"/>
      <c r="WA574" s="1"/>
      <c r="WB574" s="1"/>
      <c r="WC574" s="1"/>
      <c r="WD574" s="1"/>
      <c r="WE574" s="1"/>
      <c r="WF574" s="1"/>
      <c r="WG574" s="1"/>
      <c r="WH574" s="1"/>
      <c r="WI574" s="1"/>
      <c r="WJ574" s="1"/>
      <c r="WK574" s="1"/>
      <c r="WL574" s="1"/>
      <c r="WM574" s="1"/>
      <c r="WN574" s="1"/>
      <c r="WO574" s="1"/>
      <c r="WP574" s="1"/>
      <c r="WQ574" s="1"/>
      <c r="WR574" s="1"/>
      <c r="WS574" s="1"/>
      <c r="WT574" s="1"/>
      <c r="WU574" s="1"/>
      <c r="WV574" s="1"/>
      <c r="WW574" s="1"/>
      <c r="WX574" s="1"/>
      <c r="WY574" s="1"/>
      <c r="WZ574" s="1"/>
      <c r="XA574" s="1"/>
      <c r="XB574" s="1"/>
      <c r="XC574" s="1"/>
      <c r="XD574" s="1"/>
      <c r="XE574" s="1"/>
      <c r="XF574" s="1"/>
      <c r="XG574" s="1"/>
      <c r="XH574" s="1"/>
      <c r="XI574" s="1"/>
      <c r="XJ574" s="1"/>
      <c r="XK574" s="1"/>
      <c r="XL574" s="1"/>
      <c r="XM574" s="1"/>
      <c r="XN574" s="1"/>
      <c r="XO574" s="1"/>
      <c r="XP574" s="1"/>
      <c r="XQ574" s="1"/>
      <c r="XR574" s="1"/>
      <c r="XS574" s="1"/>
      <c r="XT574" s="1"/>
      <c r="XU574" s="1"/>
      <c r="XV574" s="1"/>
      <c r="XW574" s="1"/>
      <c r="XX574" s="1"/>
      <c r="XY574" s="1"/>
      <c r="XZ574" s="1"/>
      <c r="YA574" s="1"/>
      <c r="YB574" s="1"/>
      <c r="YC574" s="1"/>
      <c r="YD574" s="1"/>
      <c r="YE574" s="1"/>
      <c r="YF574" s="1"/>
      <c r="YG574" s="1"/>
      <c r="YH574" s="1"/>
      <c r="YI574" s="1"/>
      <c r="YJ574" s="1"/>
      <c r="YK574" s="1"/>
      <c r="YL574" s="1"/>
      <c r="YM574" s="1"/>
      <c r="YN574" s="1"/>
      <c r="YO574" s="1"/>
      <c r="YP574" s="1"/>
      <c r="YQ574" s="1"/>
      <c r="YR574" s="1"/>
      <c r="YS574" s="1"/>
      <c r="YT574" s="1"/>
      <c r="YU574" s="1"/>
      <c r="YV574" s="1"/>
      <c r="YW574" s="1"/>
      <c r="YX574" s="1"/>
      <c r="YY574" s="1"/>
      <c r="YZ574" s="1"/>
      <c r="ZA574" s="1"/>
      <c r="ZB574" s="1"/>
      <c r="ZC574" s="1"/>
      <c r="ZD574" s="1"/>
      <c r="ZE574" s="1"/>
      <c r="ZF574" s="1"/>
      <c r="ZG574" s="1"/>
      <c r="ZH574" s="1"/>
      <c r="ZI574" s="1"/>
      <c r="ZJ574" s="1"/>
      <c r="ZK574" s="1"/>
      <c r="ZL574" s="1"/>
      <c r="ZM574" s="1"/>
      <c r="ZN574" s="1"/>
      <c r="ZO574" s="1"/>
      <c r="ZP574" s="1"/>
      <c r="ZQ574" s="1"/>
      <c r="ZR574" s="1"/>
      <c r="ZS574" s="1"/>
      <c r="ZT574" s="1"/>
      <c r="ZU574" s="1"/>
      <c r="ZV574" s="1"/>
      <c r="ZW574" s="1"/>
      <c r="ZX574" s="1"/>
      <c r="ZY574" s="1"/>
      <c r="ZZ574" s="1"/>
      <c r="AAA574" s="1"/>
      <c r="AAB574" s="1"/>
      <c r="AAC574" s="1"/>
      <c r="AAD574" s="1"/>
      <c r="AAE574" s="1"/>
      <c r="AAF574" s="1"/>
      <c r="AAG574" s="1"/>
      <c r="AAH574" s="1"/>
      <c r="AAI574" s="1"/>
      <c r="AAJ574" s="1"/>
      <c r="AAK574" s="1"/>
      <c r="AAL574" s="1"/>
      <c r="AAM574" s="1"/>
      <c r="AAN574" s="1"/>
      <c r="AAO574" s="1"/>
      <c r="AAP574" s="1"/>
      <c r="AAQ574" s="1"/>
      <c r="AAR574" s="1"/>
      <c r="AAS574" s="1"/>
      <c r="AAT574" s="1"/>
      <c r="AAU574" s="1"/>
      <c r="AAV574" s="1"/>
      <c r="AAW574" s="1"/>
      <c r="AAX574" s="1"/>
      <c r="AAY574" s="1"/>
      <c r="AAZ574" s="1"/>
      <c r="ABA574" s="1"/>
      <c r="ABB574" s="1"/>
      <c r="ABC574" s="1"/>
      <c r="ABD574" s="1"/>
      <c r="ABE574" s="1"/>
      <c r="ABF574" s="1"/>
      <c r="ABG574" s="1"/>
      <c r="ABH574" s="1"/>
      <c r="ABI574" s="1"/>
      <c r="ABJ574" s="1"/>
      <c r="ABK574" s="1"/>
      <c r="ABL574" s="1"/>
      <c r="ABM574" s="1"/>
      <c r="ABN574" s="1"/>
      <c r="ABO574" s="1"/>
      <c r="ABP574" s="1"/>
      <c r="ABQ574" s="1"/>
      <c r="ABR574" s="1"/>
      <c r="ABS574" s="1"/>
      <c r="ABT574" s="1"/>
      <c r="ABU574" s="1"/>
      <c r="ABV574" s="1"/>
      <c r="ABW574" s="1"/>
      <c r="ABX574" s="1"/>
      <c r="ABY574" s="1"/>
      <c r="ABZ574" s="1"/>
      <c r="ACA574" s="1"/>
      <c r="ACB574" s="1"/>
      <c r="ACC574" s="1"/>
      <c r="ACD574" s="1"/>
      <c r="ACE574" s="1"/>
      <c r="ACF574" s="1"/>
      <c r="ACG574" s="1"/>
      <c r="ACH574" s="1"/>
      <c r="ACI574" s="1"/>
      <c r="ACJ574" s="1"/>
      <c r="ACK574" s="1"/>
      <c r="ACL574" s="1"/>
      <c r="ACM574" s="1"/>
      <c r="ACN574" s="1"/>
      <c r="ACO574" s="1"/>
      <c r="ACP574" s="1"/>
      <c r="ACQ574" s="1"/>
      <c r="ACR574" s="1"/>
      <c r="ACS574" s="1"/>
      <c r="ACT574" s="1"/>
      <c r="ACU574" s="1"/>
      <c r="ACV574" s="1"/>
      <c r="ACW574" s="1"/>
      <c r="ACX574" s="1"/>
      <c r="ACY574" s="1"/>
      <c r="ACZ574" s="1"/>
      <c r="ADA574" s="1"/>
      <c r="ADB574" s="1"/>
      <c r="ADC574" s="1"/>
      <c r="ADD574" s="1"/>
      <c r="ADE574" s="1"/>
      <c r="ADF574" s="1"/>
      <c r="ADG574" s="1"/>
      <c r="ADH574" s="1"/>
      <c r="ADI574" s="1"/>
      <c r="ADJ574" s="1"/>
      <c r="ADK574" s="1"/>
      <c r="ADL574" s="1"/>
      <c r="ADM574" s="1"/>
      <c r="ADN574" s="1"/>
      <c r="ADO574" s="1"/>
      <c r="ADP574" s="1"/>
      <c r="ADQ574" s="1"/>
      <c r="ADR574" s="1"/>
      <c r="ADS574" s="1"/>
      <c r="ADT574" s="1"/>
      <c r="ADU574" s="1"/>
      <c r="ADV574" s="1"/>
      <c r="ADW574" s="1"/>
      <c r="ADX574" s="1"/>
      <c r="ADY574" s="1"/>
      <c r="ADZ574" s="1"/>
      <c r="AEA574" s="1"/>
      <c r="AEB574" s="1"/>
      <c r="AEC574" s="1"/>
      <c r="AED574" s="1"/>
      <c r="AEE574" s="1"/>
      <c r="AEF574" s="1"/>
      <c r="AEG574" s="1"/>
      <c r="AEH574" s="1"/>
      <c r="AEI574" s="1"/>
      <c r="AEJ574" s="1"/>
      <c r="AEK574" s="1"/>
      <c r="AEL574" s="1"/>
      <c r="AEM574" s="1"/>
      <c r="AEN574" s="1"/>
      <c r="AEO574" s="1"/>
      <c r="AEP574" s="1"/>
      <c r="AEQ574" s="1"/>
      <c r="AER574" s="1"/>
      <c r="AES574" s="1"/>
      <c r="AET574" s="1"/>
      <c r="AEU574" s="1"/>
      <c r="AEV574" s="1"/>
      <c r="AEW574" s="1"/>
      <c r="AEX574" s="1"/>
      <c r="AEY574" s="1"/>
      <c r="AEZ574" s="1"/>
      <c r="AFA574" s="1"/>
      <c r="AFB574" s="1"/>
      <c r="AFC574" s="1"/>
      <c r="AFD574" s="1"/>
      <c r="AFE574" s="1"/>
      <c r="AFF574" s="1"/>
      <c r="AFG574" s="1"/>
      <c r="AFH574" s="1"/>
      <c r="AFI574" s="1"/>
      <c r="AFJ574" s="1"/>
      <c r="AFK574" s="1"/>
      <c r="AFL574" s="1"/>
      <c r="AFM574" s="1"/>
      <c r="AFN574" s="1"/>
      <c r="AFO574" s="1"/>
      <c r="AFP574" s="1"/>
      <c r="AFQ574" s="1"/>
      <c r="AFR574" s="1"/>
      <c r="AFS574" s="1"/>
      <c r="AFT574" s="1"/>
      <c r="AFU574" s="1"/>
      <c r="AFV574" s="1"/>
      <c r="AFW574" s="1"/>
      <c r="AFX574" s="1"/>
      <c r="AFY574" s="1"/>
      <c r="AFZ574" s="1"/>
      <c r="AGA574" s="1"/>
      <c r="AGB574" s="1"/>
      <c r="AGC574" s="1"/>
      <c r="AGD574" s="1"/>
      <c r="AGE574" s="1"/>
      <c r="AGF574" s="1"/>
      <c r="AGG574" s="1"/>
      <c r="AGH574" s="1"/>
      <c r="AGI574" s="1"/>
      <c r="AGJ574" s="1"/>
      <c r="AGK574" s="1"/>
      <c r="AGL574" s="1"/>
      <c r="AGM574" s="1"/>
      <c r="AGN574" s="1"/>
      <c r="AGO574" s="1"/>
      <c r="AGP574" s="1"/>
      <c r="AGQ574" s="1"/>
      <c r="AGR574" s="1"/>
      <c r="AGS574" s="1"/>
      <c r="AGT574" s="1"/>
      <c r="AGU574" s="1"/>
      <c r="AGV574" s="1"/>
      <c r="AGW574" s="1"/>
      <c r="AGX574" s="1"/>
      <c r="AGY574" s="1"/>
      <c r="AGZ574" s="1"/>
      <c r="AHA574" s="1"/>
      <c r="AHB574" s="1"/>
      <c r="AHC574" s="1"/>
      <c r="AHD574" s="1"/>
      <c r="AHE574" s="1"/>
      <c r="AHF574" s="1"/>
      <c r="AHG574" s="1"/>
      <c r="AHH574" s="1"/>
      <c r="AHI574" s="1"/>
      <c r="AHJ574" s="1"/>
      <c r="AHK574" s="1"/>
      <c r="AHL574" s="1"/>
      <c r="AHM574" s="1"/>
      <c r="AHN574" s="1"/>
      <c r="AHO574" s="1"/>
      <c r="AHP574" s="1"/>
      <c r="AHQ574" s="1"/>
      <c r="AHR574" s="1"/>
      <c r="AHS574" s="1"/>
      <c r="AHT574" s="1"/>
      <c r="AHU574" s="1"/>
      <c r="AHV574" s="1"/>
      <c r="AHW574" s="1"/>
      <c r="AHX574" s="1"/>
      <c r="AHY574" s="1"/>
      <c r="AHZ574" s="1"/>
      <c r="AIA574" s="1"/>
      <c r="AIB574" s="1"/>
      <c r="AIC574" s="1"/>
      <c r="AID574" s="1"/>
      <c r="AIE574" s="1"/>
      <c r="AIF574" s="1"/>
      <c r="AIG574" s="1"/>
      <c r="AIH574" s="1"/>
      <c r="AII574" s="1"/>
      <c r="AIJ574" s="1"/>
      <c r="AIK574" s="1"/>
      <c r="AIL574" s="1"/>
      <c r="AIM574" s="1"/>
      <c r="AIN574" s="1"/>
      <c r="AIO574" s="1"/>
      <c r="AIP574" s="1"/>
      <c r="AIQ574" s="1"/>
      <c r="AIR574" s="1"/>
      <c r="AIS574" s="1"/>
      <c r="AIT574" s="1"/>
      <c r="AIU574" s="1"/>
      <c r="AIV574" s="1"/>
      <c r="AIW574" s="1"/>
      <c r="AIX574" s="1"/>
      <c r="AIY574" s="1"/>
      <c r="AIZ574" s="1"/>
      <c r="AJA574" s="1"/>
      <c r="AJB574" s="1"/>
      <c r="AJC574" s="1"/>
      <c r="AJD574" s="1"/>
      <c r="AJE574" s="1"/>
      <c r="AJF574" s="1"/>
      <c r="AJG574" s="1"/>
      <c r="AJH574" s="1"/>
      <c r="AJI574" s="1"/>
      <c r="AJJ574" s="1"/>
      <c r="AJK574" s="1"/>
      <c r="AJL574" s="1"/>
      <c r="AJM574" s="1"/>
      <c r="AJN574" s="1"/>
      <c r="AJO574" s="1"/>
      <c r="AJP574" s="1"/>
      <c r="AJQ574" s="1"/>
      <c r="AJR574" s="1"/>
      <c r="AJS574" s="1"/>
      <c r="AJT574" s="1"/>
      <c r="AJU574" s="1"/>
      <c r="AJV574" s="1"/>
      <c r="AJW574" s="1"/>
      <c r="AJX574" s="1"/>
      <c r="AJY574" s="1"/>
      <c r="AJZ574" s="1"/>
      <c r="AKA574" s="1"/>
      <c r="AKB574" s="1"/>
      <c r="AKC574" s="1"/>
      <c r="AKD574" s="1"/>
      <c r="AKE574" s="1"/>
      <c r="AKF574" s="1"/>
      <c r="AKG574" s="1"/>
      <c r="AKH574" s="1"/>
      <c r="AKI574" s="1"/>
      <c r="AKJ574" s="1"/>
      <c r="AKK574" s="1"/>
      <c r="AKL574" s="1"/>
      <c r="AKM574" s="1"/>
      <c r="AKN574" s="1"/>
      <c r="AKO574" s="1"/>
      <c r="AKP574" s="1"/>
      <c r="AKQ574" s="1"/>
      <c r="AKR574" s="1"/>
      <c r="AKS574" s="1"/>
      <c r="AKT574" s="1"/>
      <c r="AKU574" s="1"/>
      <c r="AKV574" s="1"/>
      <c r="AKW574" s="1"/>
      <c r="AKX574" s="1"/>
      <c r="AKY574" s="1"/>
      <c r="AKZ574" s="1"/>
      <c r="ALA574" s="1"/>
      <c r="ALB574" s="1"/>
      <c r="ALC574" s="1"/>
      <c r="ALD574" s="1"/>
      <c r="ALE574" s="1"/>
      <c r="ALF574" s="1"/>
      <c r="ALG574" s="1"/>
      <c r="ALH574" s="1"/>
      <c r="ALI574" s="1"/>
      <c r="ALJ574" s="1"/>
      <c r="ALK574" s="1"/>
      <c r="ALL574" s="1"/>
      <c r="ALM574" s="1"/>
      <c r="ALN574" s="1"/>
      <c r="ALO574" s="1"/>
      <c r="ALP574" s="2"/>
      <c r="ALQ574" s="2"/>
      <c r="ALR574" s="2"/>
      <c r="ALS574" s="2"/>
      <c r="ALT574" s="2"/>
      <c r="ALU574" s="2"/>
      <c r="ALV574" s="2"/>
      <c r="ALW574" s="2"/>
      <c r="ALX574" s="2"/>
      <c r="ALY574" s="2"/>
      <c r="ALZ574" s="2"/>
      <c r="AMA574" s="2"/>
      <c r="AMB574" s="2"/>
      <c r="AMC574" s="2"/>
      <c r="AMD574" s="2"/>
      <c r="AME574" s="2"/>
      <c r="AMF574" s="2"/>
      <c r="AMG574" s="2"/>
      <c r="AMH574" s="2"/>
      <c r="AMI574" s="2"/>
      <c r="AMJ574" s="2"/>
      <c r="AMK574" s="2"/>
      <c r="AML574" s="2"/>
    </row>
    <row r="575" s="99" customFormat="true" ht="32.8" hidden="false" customHeight="false" outlineLevel="0" collapsed="false">
      <c r="A575" s="96"/>
      <c r="B575" s="86"/>
      <c r="C575" s="30" t="s">
        <v>146</v>
      </c>
      <c r="D575" s="30" t="n">
        <v>926</v>
      </c>
      <c r="E575" s="138" t="s">
        <v>46</v>
      </c>
      <c r="F575" s="138" t="s">
        <v>16</v>
      </c>
      <c r="G575" s="79" t="n">
        <v>5920000590</v>
      </c>
      <c r="H575" s="83" t="n">
        <v>600</v>
      </c>
      <c r="I575" s="141" t="n">
        <f aca="false">SUM(J575:P575)</f>
        <v>51404300</v>
      </c>
      <c r="J575" s="141" t="n">
        <v>54992300</v>
      </c>
      <c r="K575" s="74" t="n">
        <v>-3588000</v>
      </c>
      <c r="L575" s="74"/>
      <c r="M575" s="74"/>
      <c r="N575" s="74"/>
      <c r="O575" s="141"/>
      <c r="P575" s="142"/>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c r="NM575" s="1"/>
      <c r="NN575" s="1"/>
      <c r="NO575" s="1"/>
      <c r="NP575" s="1"/>
      <c r="NQ575" s="1"/>
      <c r="NR575" s="1"/>
      <c r="NS575" s="1"/>
      <c r="NT575" s="1"/>
      <c r="NU575" s="1"/>
      <c r="NV575" s="1"/>
      <c r="NW575" s="1"/>
      <c r="NX575" s="1"/>
      <c r="NY575" s="1"/>
      <c r="NZ575" s="1"/>
      <c r="OA575" s="1"/>
      <c r="OB575" s="1"/>
      <c r="OC575" s="1"/>
      <c r="OD575" s="1"/>
      <c r="OE575" s="1"/>
      <c r="OF575" s="1"/>
      <c r="OG575" s="1"/>
      <c r="OH575" s="1"/>
      <c r="OI575" s="1"/>
      <c r="OJ575" s="1"/>
      <c r="OK575" s="1"/>
      <c r="OL575" s="1"/>
      <c r="OM575" s="1"/>
      <c r="ON575" s="1"/>
      <c r="OO575" s="1"/>
      <c r="OP575" s="1"/>
      <c r="OQ575" s="1"/>
      <c r="OR575" s="1"/>
      <c r="OS575" s="1"/>
      <c r="OT575" s="1"/>
      <c r="OU575" s="1"/>
      <c r="OV575" s="1"/>
      <c r="OW575" s="1"/>
      <c r="OX575" s="1"/>
      <c r="OY575" s="1"/>
      <c r="OZ575" s="1"/>
      <c r="PA575" s="1"/>
      <c r="PB575" s="1"/>
      <c r="PC575" s="1"/>
      <c r="PD575" s="1"/>
      <c r="PE575" s="1"/>
      <c r="PF575" s="1"/>
      <c r="PG575" s="1"/>
      <c r="PH575" s="1"/>
      <c r="PI575" s="1"/>
      <c r="PJ575" s="1"/>
      <c r="PK575" s="1"/>
      <c r="PL575" s="1"/>
      <c r="PM575" s="1"/>
      <c r="PN575" s="1"/>
      <c r="PO575" s="1"/>
      <c r="PP575" s="1"/>
      <c r="PQ575" s="1"/>
      <c r="PR575" s="1"/>
      <c r="PS575" s="1"/>
      <c r="PT575" s="1"/>
      <c r="PU575" s="1"/>
      <c r="PV575" s="1"/>
      <c r="PW575" s="1"/>
      <c r="PX575" s="1"/>
      <c r="PY575" s="1"/>
      <c r="PZ575" s="1"/>
      <c r="QA575" s="1"/>
      <c r="QB575" s="1"/>
      <c r="QC575" s="1"/>
      <c r="QD575" s="1"/>
      <c r="QE575" s="1"/>
      <c r="QF575" s="1"/>
      <c r="QG575" s="1"/>
      <c r="QH575" s="1"/>
      <c r="QI575" s="1"/>
      <c r="QJ575" s="1"/>
      <c r="QK575" s="1"/>
      <c r="QL575" s="1"/>
      <c r="QM575" s="1"/>
      <c r="QN575" s="1"/>
      <c r="QO575" s="1"/>
      <c r="QP575" s="1"/>
      <c r="QQ575" s="1"/>
      <c r="QR575" s="1"/>
      <c r="QS575" s="1"/>
      <c r="QT575" s="1"/>
      <c r="QU575" s="1"/>
      <c r="QV575" s="1"/>
      <c r="QW575" s="1"/>
      <c r="QX575" s="1"/>
      <c r="QY575" s="1"/>
      <c r="QZ575" s="1"/>
      <c r="RA575" s="1"/>
      <c r="RB575" s="1"/>
      <c r="RC575" s="1"/>
      <c r="RD575" s="1"/>
      <c r="RE575" s="1"/>
      <c r="RF575" s="1"/>
      <c r="RG575" s="1"/>
      <c r="RH575" s="1"/>
      <c r="RI575" s="1"/>
      <c r="RJ575" s="1"/>
      <c r="RK575" s="1"/>
      <c r="RL575" s="1"/>
      <c r="RM575" s="1"/>
      <c r="RN575" s="1"/>
      <c r="RO575" s="1"/>
      <c r="RP575" s="1"/>
      <c r="RQ575" s="1"/>
      <c r="RR575" s="1"/>
      <c r="RS575" s="1"/>
      <c r="RT575" s="1"/>
      <c r="RU575" s="1"/>
      <c r="RV575" s="1"/>
      <c r="RW575" s="1"/>
      <c r="RX575" s="1"/>
      <c r="RY575" s="1"/>
      <c r="RZ575" s="1"/>
      <c r="SA575" s="1"/>
      <c r="SB575" s="1"/>
      <c r="SC575" s="1"/>
      <c r="SD575" s="1"/>
      <c r="SE575" s="1"/>
      <c r="SF575" s="1"/>
      <c r="SG575" s="1"/>
      <c r="SH575" s="1"/>
      <c r="SI575" s="1"/>
      <c r="SJ575" s="1"/>
      <c r="SK575" s="1"/>
      <c r="SL575" s="1"/>
      <c r="SM575" s="1"/>
      <c r="SN575" s="1"/>
      <c r="SO575" s="1"/>
      <c r="SP575" s="1"/>
      <c r="SQ575" s="1"/>
      <c r="SR575" s="1"/>
      <c r="SS575" s="1"/>
      <c r="ST575" s="1"/>
      <c r="SU575" s="1"/>
      <c r="SV575" s="1"/>
      <c r="SW575" s="1"/>
      <c r="SX575" s="1"/>
      <c r="SY575" s="1"/>
      <c r="SZ575" s="1"/>
      <c r="TA575" s="1"/>
      <c r="TB575" s="1"/>
      <c r="TC575" s="1"/>
      <c r="TD575" s="1"/>
      <c r="TE575" s="1"/>
      <c r="TF575" s="1"/>
      <c r="TG575" s="1"/>
      <c r="TH575" s="1"/>
      <c r="TI575" s="1"/>
      <c r="TJ575" s="1"/>
      <c r="TK575" s="1"/>
      <c r="TL575" s="1"/>
      <c r="TM575" s="1"/>
      <c r="TN575" s="1"/>
      <c r="TO575" s="1"/>
      <c r="TP575" s="1"/>
      <c r="TQ575" s="1"/>
      <c r="TR575" s="1"/>
      <c r="TS575" s="1"/>
      <c r="TT575" s="1"/>
      <c r="TU575" s="1"/>
      <c r="TV575" s="1"/>
      <c r="TW575" s="1"/>
      <c r="TX575" s="1"/>
      <c r="TY575" s="1"/>
      <c r="TZ575" s="1"/>
      <c r="UA575" s="1"/>
      <c r="UB575" s="1"/>
      <c r="UC575" s="1"/>
      <c r="UD575" s="1"/>
      <c r="UE575" s="1"/>
      <c r="UF575" s="1"/>
      <c r="UG575" s="1"/>
      <c r="UH575" s="1"/>
      <c r="UI575" s="1"/>
      <c r="UJ575" s="1"/>
      <c r="UK575" s="1"/>
      <c r="UL575" s="1"/>
      <c r="UM575" s="1"/>
      <c r="UN575" s="1"/>
      <c r="UO575" s="1"/>
      <c r="UP575" s="1"/>
      <c r="UQ575" s="1"/>
      <c r="UR575" s="1"/>
      <c r="US575" s="1"/>
      <c r="UT575" s="1"/>
      <c r="UU575" s="1"/>
      <c r="UV575" s="1"/>
      <c r="UW575" s="1"/>
      <c r="UX575" s="1"/>
      <c r="UY575" s="1"/>
      <c r="UZ575" s="1"/>
      <c r="VA575" s="1"/>
      <c r="VB575" s="1"/>
      <c r="VC575" s="1"/>
      <c r="VD575" s="1"/>
      <c r="VE575" s="1"/>
      <c r="VF575" s="1"/>
      <c r="VG575" s="1"/>
      <c r="VH575" s="1"/>
      <c r="VI575" s="1"/>
      <c r="VJ575" s="1"/>
      <c r="VK575" s="1"/>
      <c r="VL575" s="1"/>
      <c r="VM575" s="1"/>
      <c r="VN575" s="1"/>
      <c r="VO575" s="1"/>
      <c r="VP575" s="1"/>
      <c r="VQ575" s="1"/>
      <c r="VR575" s="1"/>
      <c r="VS575" s="1"/>
      <c r="VT575" s="1"/>
      <c r="VU575" s="1"/>
      <c r="VV575" s="1"/>
      <c r="VW575" s="1"/>
      <c r="VX575" s="1"/>
      <c r="VY575" s="1"/>
      <c r="VZ575" s="1"/>
      <c r="WA575" s="1"/>
      <c r="WB575" s="1"/>
      <c r="WC575" s="1"/>
      <c r="WD575" s="1"/>
      <c r="WE575" s="1"/>
      <c r="WF575" s="1"/>
      <c r="WG575" s="1"/>
      <c r="WH575" s="1"/>
      <c r="WI575" s="1"/>
      <c r="WJ575" s="1"/>
      <c r="WK575" s="1"/>
      <c r="WL575" s="1"/>
      <c r="WM575" s="1"/>
      <c r="WN575" s="1"/>
      <c r="WO575" s="1"/>
      <c r="WP575" s="1"/>
      <c r="WQ575" s="1"/>
      <c r="WR575" s="1"/>
      <c r="WS575" s="1"/>
      <c r="WT575" s="1"/>
      <c r="WU575" s="1"/>
      <c r="WV575" s="1"/>
      <c r="WW575" s="1"/>
      <c r="WX575" s="1"/>
      <c r="WY575" s="1"/>
      <c r="WZ575" s="1"/>
      <c r="XA575" s="1"/>
      <c r="XB575" s="1"/>
      <c r="XC575" s="1"/>
      <c r="XD575" s="1"/>
      <c r="XE575" s="1"/>
      <c r="XF575" s="1"/>
      <c r="XG575" s="1"/>
      <c r="XH575" s="1"/>
      <c r="XI575" s="1"/>
      <c r="XJ575" s="1"/>
      <c r="XK575" s="1"/>
      <c r="XL575" s="1"/>
      <c r="XM575" s="1"/>
      <c r="XN575" s="1"/>
      <c r="XO575" s="1"/>
      <c r="XP575" s="1"/>
      <c r="XQ575" s="1"/>
      <c r="XR575" s="1"/>
      <c r="XS575" s="1"/>
      <c r="XT575" s="1"/>
      <c r="XU575" s="1"/>
      <c r="XV575" s="1"/>
      <c r="XW575" s="1"/>
      <c r="XX575" s="1"/>
      <c r="XY575" s="1"/>
      <c r="XZ575" s="1"/>
      <c r="YA575" s="1"/>
      <c r="YB575" s="1"/>
      <c r="YC575" s="1"/>
      <c r="YD575" s="1"/>
      <c r="YE575" s="1"/>
      <c r="YF575" s="1"/>
      <c r="YG575" s="1"/>
      <c r="YH575" s="1"/>
      <c r="YI575" s="1"/>
      <c r="YJ575" s="1"/>
      <c r="YK575" s="1"/>
      <c r="YL575" s="1"/>
      <c r="YM575" s="1"/>
      <c r="YN575" s="1"/>
      <c r="YO575" s="1"/>
      <c r="YP575" s="1"/>
      <c r="YQ575" s="1"/>
      <c r="YR575" s="1"/>
      <c r="YS575" s="1"/>
      <c r="YT575" s="1"/>
      <c r="YU575" s="1"/>
      <c r="YV575" s="1"/>
      <c r="YW575" s="1"/>
      <c r="YX575" s="1"/>
      <c r="YY575" s="1"/>
      <c r="YZ575" s="1"/>
      <c r="ZA575" s="1"/>
      <c r="ZB575" s="1"/>
      <c r="ZC575" s="1"/>
      <c r="ZD575" s="1"/>
      <c r="ZE575" s="1"/>
      <c r="ZF575" s="1"/>
      <c r="ZG575" s="1"/>
      <c r="ZH575" s="1"/>
      <c r="ZI575" s="1"/>
      <c r="ZJ575" s="1"/>
      <c r="ZK575" s="1"/>
      <c r="ZL575" s="1"/>
      <c r="ZM575" s="1"/>
      <c r="ZN575" s="1"/>
      <c r="ZO575" s="1"/>
      <c r="ZP575" s="1"/>
      <c r="ZQ575" s="1"/>
      <c r="ZR575" s="1"/>
      <c r="ZS575" s="1"/>
      <c r="ZT575" s="1"/>
      <c r="ZU575" s="1"/>
      <c r="ZV575" s="1"/>
      <c r="ZW575" s="1"/>
      <c r="ZX575" s="1"/>
      <c r="ZY575" s="1"/>
      <c r="ZZ575" s="1"/>
      <c r="AAA575" s="1"/>
      <c r="AAB575" s="1"/>
      <c r="AAC575" s="1"/>
      <c r="AAD575" s="1"/>
      <c r="AAE575" s="1"/>
      <c r="AAF575" s="1"/>
      <c r="AAG575" s="1"/>
      <c r="AAH575" s="1"/>
      <c r="AAI575" s="1"/>
      <c r="AAJ575" s="1"/>
      <c r="AAK575" s="1"/>
      <c r="AAL575" s="1"/>
      <c r="AAM575" s="1"/>
      <c r="AAN575" s="1"/>
      <c r="AAO575" s="1"/>
      <c r="AAP575" s="1"/>
      <c r="AAQ575" s="1"/>
      <c r="AAR575" s="1"/>
      <c r="AAS575" s="1"/>
      <c r="AAT575" s="1"/>
      <c r="AAU575" s="1"/>
      <c r="AAV575" s="1"/>
      <c r="AAW575" s="1"/>
      <c r="AAX575" s="1"/>
      <c r="AAY575" s="1"/>
      <c r="AAZ575" s="1"/>
      <c r="ABA575" s="1"/>
      <c r="ABB575" s="1"/>
      <c r="ABC575" s="1"/>
      <c r="ABD575" s="1"/>
      <c r="ABE575" s="1"/>
      <c r="ABF575" s="1"/>
      <c r="ABG575" s="1"/>
      <c r="ABH575" s="1"/>
      <c r="ABI575" s="1"/>
      <c r="ABJ575" s="1"/>
      <c r="ABK575" s="1"/>
      <c r="ABL575" s="1"/>
      <c r="ABM575" s="1"/>
      <c r="ABN575" s="1"/>
      <c r="ABO575" s="1"/>
      <c r="ABP575" s="1"/>
      <c r="ABQ575" s="1"/>
      <c r="ABR575" s="1"/>
      <c r="ABS575" s="1"/>
      <c r="ABT575" s="1"/>
      <c r="ABU575" s="1"/>
      <c r="ABV575" s="1"/>
      <c r="ABW575" s="1"/>
      <c r="ABX575" s="1"/>
      <c r="ABY575" s="1"/>
      <c r="ABZ575" s="1"/>
      <c r="ACA575" s="1"/>
      <c r="ACB575" s="1"/>
      <c r="ACC575" s="1"/>
      <c r="ACD575" s="1"/>
      <c r="ACE575" s="1"/>
      <c r="ACF575" s="1"/>
      <c r="ACG575" s="1"/>
      <c r="ACH575" s="1"/>
      <c r="ACI575" s="1"/>
      <c r="ACJ575" s="1"/>
      <c r="ACK575" s="1"/>
      <c r="ACL575" s="1"/>
      <c r="ACM575" s="1"/>
      <c r="ACN575" s="1"/>
      <c r="ACO575" s="1"/>
      <c r="ACP575" s="1"/>
      <c r="ACQ575" s="1"/>
      <c r="ACR575" s="1"/>
      <c r="ACS575" s="1"/>
      <c r="ACT575" s="1"/>
      <c r="ACU575" s="1"/>
      <c r="ACV575" s="1"/>
      <c r="ACW575" s="1"/>
      <c r="ACX575" s="1"/>
      <c r="ACY575" s="1"/>
      <c r="ACZ575" s="1"/>
      <c r="ADA575" s="1"/>
      <c r="ADB575" s="1"/>
      <c r="ADC575" s="1"/>
      <c r="ADD575" s="1"/>
      <c r="ADE575" s="1"/>
      <c r="ADF575" s="1"/>
      <c r="ADG575" s="1"/>
      <c r="ADH575" s="1"/>
      <c r="ADI575" s="1"/>
      <c r="ADJ575" s="1"/>
      <c r="ADK575" s="1"/>
      <c r="ADL575" s="1"/>
      <c r="ADM575" s="1"/>
      <c r="ADN575" s="1"/>
      <c r="ADO575" s="1"/>
      <c r="ADP575" s="1"/>
      <c r="ADQ575" s="1"/>
      <c r="ADR575" s="1"/>
      <c r="ADS575" s="1"/>
      <c r="ADT575" s="1"/>
      <c r="ADU575" s="1"/>
      <c r="ADV575" s="1"/>
      <c r="ADW575" s="1"/>
      <c r="ADX575" s="1"/>
      <c r="ADY575" s="1"/>
      <c r="ADZ575" s="1"/>
      <c r="AEA575" s="1"/>
      <c r="AEB575" s="1"/>
      <c r="AEC575" s="1"/>
      <c r="AED575" s="1"/>
      <c r="AEE575" s="1"/>
      <c r="AEF575" s="1"/>
      <c r="AEG575" s="1"/>
      <c r="AEH575" s="1"/>
      <c r="AEI575" s="1"/>
      <c r="AEJ575" s="1"/>
      <c r="AEK575" s="1"/>
      <c r="AEL575" s="1"/>
      <c r="AEM575" s="1"/>
      <c r="AEN575" s="1"/>
      <c r="AEO575" s="1"/>
      <c r="AEP575" s="1"/>
      <c r="AEQ575" s="1"/>
      <c r="AER575" s="1"/>
      <c r="AES575" s="1"/>
      <c r="AET575" s="1"/>
      <c r="AEU575" s="1"/>
      <c r="AEV575" s="1"/>
      <c r="AEW575" s="1"/>
      <c r="AEX575" s="1"/>
      <c r="AEY575" s="1"/>
      <c r="AEZ575" s="1"/>
      <c r="AFA575" s="1"/>
      <c r="AFB575" s="1"/>
      <c r="AFC575" s="1"/>
      <c r="AFD575" s="1"/>
      <c r="AFE575" s="1"/>
      <c r="AFF575" s="1"/>
      <c r="AFG575" s="1"/>
      <c r="AFH575" s="1"/>
      <c r="AFI575" s="1"/>
      <c r="AFJ575" s="1"/>
      <c r="AFK575" s="1"/>
      <c r="AFL575" s="1"/>
      <c r="AFM575" s="1"/>
      <c r="AFN575" s="1"/>
      <c r="AFO575" s="1"/>
      <c r="AFP575" s="1"/>
      <c r="AFQ575" s="1"/>
      <c r="AFR575" s="1"/>
      <c r="AFS575" s="1"/>
      <c r="AFT575" s="1"/>
      <c r="AFU575" s="1"/>
      <c r="AFV575" s="1"/>
      <c r="AFW575" s="1"/>
      <c r="AFX575" s="1"/>
      <c r="AFY575" s="1"/>
      <c r="AFZ575" s="1"/>
      <c r="AGA575" s="1"/>
      <c r="AGB575" s="1"/>
      <c r="AGC575" s="1"/>
      <c r="AGD575" s="1"/>
      <c r="AGE575" s="1"/>
      <c r="AGF575" s="1"/>
      <c r="AGG575" s="1"/>
      <c r="AGH575" s="1"/>
      <c r="AGI575" s="1"/>
      <c r="AGJ575" s="1"/>
      <c r="AGK575" s="1"/>
      <c r="AGL575" s="1"/>
      <c r="AGM575" s="1"/>
      <c r="AGN575" s="1"/>
      <c r="AGO575" s="1"/>
      <c r="AGP575" s="1"/>
      <c r="AGQ575" s="1"/>
      <c r="AGR575" s="1"/>
      <c r="AGS575" s="1"/>
      <c r="AGT575" s="1"/>
      <c r="AGU575" s="1"/>
      <c r="AGV575" s="1"/>
      <c r="AGW575" s="1"/>
      <c r="AGX575" s="1"/>
      <c r="AGY575" s="1"/>
      <c r="AGZ575" s="1"/>
      <c r="AHA575" s="1"/>
      <c r="AHB575" s="1"/>
      <c r="AHC575" s="1"/>
      <c r="AHD575" s="1"/>
      <c r="AHE575" s="1"/>
      <c r="AHF575" s="1"/>
      <c r="AHG575" s="1"/>
      <c r="AHH575" s="1"/>
      <c r="AHI575" s="1"/>
      <c r="AHJ575" s="1"/>
      <c r="AHK575" s="1"/>
      <c r="AHL575" s="1"/>
      <c r="AHM575" s="1"/>
      <c r="AHN575" s="1"/>
      <c r="AHO575" s="1"/>
      <c r="AHP575" s="1"/>
      <c r="AHQ575" s="1"/>
      <c r="AHR575" s="1"/>
      <c r="AHS575" s="1"/>
      <c r="AHT575" s="1"/>
      <c r="AHU575" s="1"/>
      <c r="AHV575" s="1"/>
      <c r="AHW575" s="1"/>
      <c r="AHX575" s="1"/>
      <c r="AHY575" s="1"/>
      <c r="AHZ575" s="1"/>
      <c r="AIA575" s="1"/>
      <c r="AIB575" s="1"/>
      <c r="AIC575" s="1"/>
      <c r="AID575" s="1"/>
      <c r="AIE575" s="1"/>
      <c r="AIF575" s="1"/>
      <c r="AIG575" s="1"/>
      <c r="AIH575" s="1"/>
      <c r="AII575" s="1"/>
      <c r="AIJ575" s="1"/>
      <c r="AIK575" s="1"/>
      <c r="AIL575" s="1"/>
      <c r="AIM575" s="1"/>
      <c r="AIN575" s="1"/>
      <c r="AIO575" s="1"/>
      <c r="AIP575" s="1"/>
      <c r="AIQ575" s="1"/>
      <c r="AIR575" s="1"/>
      <c r="AIS575" s="1"/>
      <c r="AIT575" s="1"/>
      <c r="AIU575" s="1"/>
      <c r="AIV575" s="1"/>
      <c r="AIW575" s="1"/>
      <c r="AIX575" s="1"/>
      <c r="AIY575" s="1"/>
      <c r="AIZ575" s="1"/>
      <c r="AJA575" s="1"/>
      <c r="AJB575" s="1"/>
      <c r="AJC575" s="1"/>
      <c r="AJD575" s="1"/>
      <c r="AJE575" s="1"/>
      <c r="AJF575" s="1"/>
      <c r="AJG575" s="1"/>
      <c r="AJH575" s="1"/>
      <c r="AJI575" s="1"/>
      <c r="AJJ575" s="1"/>
      <c r="AJK575" s="1"/>
      <c r="AJL575" s="1"/>
      <c r="AJM575" s="1"/>
      <c r="AJN575" s="1"/>
      <c r="AJO575" s="1"/>
      <c r="AJP575" s="1"/>
      <c r="AJQ575" s="1"/>
      <c r="AJR575" s="1"/>
      <c r="AJS575" s="1"/>
      <c r="AJT575" s="1"/>
      <c r="AJU575" s="1"/>
      <c r="AJV575" s="1"/>
      <c r="AJW575" s="1"/>
      <c r="AJX575" s="1"/>
      <c r="AJY575" s="1"/>
      <c r="AJZ575" s="1"/>
      <c r="AKA575" s="1"/>
      <c r="AKB575" s="1"/>
      <c r="AKC575" s="1"/>
      <c r="AKD575" s="1"/>
      <c r="AKE575" s="1"/>
      <c r="AKF575" s="1"/>
      <c r="AKG575" s="1"/>
      <c r="AKH575" s="1"/>
      <c r="AKI575" s="1"/>
      <c r="AKJ575" s="1"/>
      <c r="AKK575" s="1"/>
      <c r="AKL575" s="1"/>
      <c r="AKM575" s="1"/>
      <c r="AKN575" s="1"/>
      <c r="AKO575" s="1"/>
      <c r="AKP575" s="1"/>
      <c r="AKQ575" s="1"/>
      <c r="AKR575" s="1"/>
      <c r="AKS575" s="1"/>
      <c r="AKT575" s="1"/>
      <c r="AKU575" s="1"/>
      <c r="AKV575" s="1"/>
      <c r="AKW575" s="1"/>
      <c r="AKX575" s="1"/>
      <c r="AKY575" s="1"/>
      <c r="AKZ575" s="1"/>
      <c r="ALA575" s="1"/>
      <c r="ALB575" s="1"/>
      <c r="ALC575" s="1"/>
      <c r="ALD575" s="1"/>
      <c r="ALE575" s="1"/>
      <c r="ALF575" s="1"/>
      <c r="ALG575" s="1"/>
      <c r="ALH575" s="1"/>
      <c r="ALI575" s="1"/>
      <c r="ALJ575" s="1"/>
      <c r="ALK575" s="1"/>
      <c r="ALL575" s="1"/>
      <c r="ALM575" s="1"/>
      <c r="ALN575" s="1"/>
      <c r="ALO575" s="1"/>
      <c r="ALP575" s="2"/>
      <c r="ALQ575" s="2"/>
      <c r="ALR575" s="2"/>
      <c r="ALS575" s="2"/>
      <c r="ALT575" s="2"/>
      <c r="ALU575" s="2"/>
      <c r="ALV575" s="2"/>
      <c r="ALW575" s="2"/>
      <c r="ALX575" s="2"/>
      <c r="ALY575" s="2"/>
      <c r="ALZ575" s="2"/>
      <c r="AMA575" s="2"/>
      <c r="AMB575" s="2"/>
      <c r="AMC575" s="2"/>
      <c r="AMD575" s="2"/>
      <c r="AME575" s="2"/>
      <c r="AMF575" s="2"/>
      <c r="AMG575" s="2"/>
      <c r="AMH575" s="2"/>
      <c r="AMI575" s="2"/>
      <c r="AMJ575" s="2"/>
      <c r="AMK575" s="2"/>
      <c r="AML575" s="2"/>
    </row>
    <row r="576" s="99" customFormat="true" ht="17.6" hidden="false" customHeight="false" outlineLevel="0" collapsed="false">
      <c r="A576" s="96"/>
      <c r="B576" s="86"/>
      <c r="C576" s="30" t="s">
        <v>211</v>
      </c>
      <c r="D576" s="30" t="n">
        <v>926</v>
      </c>
      <c r="E576" s="138" t="s">
        <v>46</v>
      </c>
      <c r="F576" s="138" t="s">
        <v>16</v>
      </c>
      <c r="G576" s="79" t="n">
        <v>5930000000</v>
      </c>
      <c r="H576" s="83"/>
      <c r="I576" s="141" t="n">
        <f aca="false">SUM(J576:P576)</f>
        <v>24171400</v>
      </c>
      <c r="J576" s="141" t="n">
        <f aca="false">J577+J579</f>
        <v>27669400</v>
      </c>
      <c r="K576" s="74" t="n">
        <f aca="false">K577+K579</f>
        <v>-2297100</v>
      </c>
      <c r="L576" s="74" t="n">
        <f aca="false">L577+L579</f>
        <v>0</v>
      </c>
      <c r="M576" s="74" t="n">
        <f aca="false">M577+M579</f>
        <v>-900</v>
      </c>
      <c r="N576" s="74" t="n">
        <f aca="false">N577+N579</f>
        <v>0</v>
      </c>
      <c r="O576" s="141" t="n">
        <f aca="false">O577+O579</f>
        <v>-1200000</v>
      </c>
      <c r="P576" s="142" t="n">
        <f aca="false">P577+P579</f>
        <v>0</v>
      </c>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c r="NM576" s="1"/>
      <c r="NN576" s="1"/>
      <c r="NO576" s="1"/>
      <c r="NP576" s="1"/>
      <c r="NQ576" s="1"/>
      <c r="NR576" s="1"/>
      <c r="NS576" s="1"/>
      <c r="NT576" s="1"/>
      <c r="NU576" s="1"/>
      <c r="NV576" s="1"/>
      <c r="NW576" s="1"/>
      <c r="NX576" s="1"/>
      <c r="NY576" s="1"/>
      <c r="NZ576" s="1"/>
      <c r="OA576" s="1"/>
      <c r="OB576" s="1"/>
      <c r="OC576" s="1"/>
      <c r="OD576" s="1"/>
      <c r="OE576" s="1"/>
      <c r="OF576" s="1"/>
      <c r="OG576" s="1"/>
      <c r="OH576" s="1"/>
      <c r="OI576" s="1"/>
      <c r="OJ576" s="1"/>
      <c r="OK576" s="1"/>
      <c r="OL576" s="1"/>
      <c r="OM576" s="1"/>
      <c r="ON576" s="1"/>
      <c r="OO576" s="1"/>
      <c r="OP576" s="1"/>
      <c r="OQ576" s="1"/>
      <c r="OR576" s="1"/>
      <c r="OS576" s="1"/>
      <c r="OT576" s="1"/>
      <c r="OU576" s="1"/>
      <c r="OV576" s="1"/>
      <c r="OW576" s="1"/>
      <c r="OX576" s="1"/>
      <c r="OY576" s="1"/>
      <c r="OZ576" s="1"/>
      <c r="PA576" s="1"/>
      <c r="PB576" s="1"/>
      <c r="PC576" s="1"/>
      <c r="PD576" s="1"/>
      <c r="PE576" s="1"/>
      <c r="PF576" s="1"/>
      <c r="PG576" s="1"/>
      <c r="PH576" s="1"/>
      <c r="PI576" s="1"/>
      <c r="PJ576" s="1"/>
      <c r="PK576" s="1"/>
      <c r="PL576" s="1"/>
      <c r="PM576" s="1"/>
      <c r="PN576" s="1"/>
      <c r="PO576" s="1"/>
      <c r="PP576" s="1"/>
      <c r="PQ576" s="1"/>
      <c r="PR576" s="1"/>
      <c r="PS576" s="1"/>
      <c r="PT576" s="1"/>
      <c r="PU576" s="1"/>
      <c r="PV576" s="1"/>
      <c r="PW576" s="1"/>
      <c r="PX576" s="1"/>
      <c r="PY576" s="1"/>
      <c r="PZ576" s="1"/>
      <c r="QA576" s="1"/>
      <c r="QB576" s="1"/>
      <c r="QC576" s="1"/>
      <c r="QD576" s="1"/>
      <c r="QE576" s="1"/>
      <c r="QF576" s="1"/>
      <c r="QG576" s="1"/>
      <c r="QH576" s="1"/>
      <c r="QI576" s="1"/>
      <c r="QJ576" s="1"/>
      <c r="QK576" s="1"/>
      <c r="QL576" s="1"/>
      <c r="QM576" s="1"/>
      <c r="QN576" s="1"/>
      <c r="QO576" s="1"/>
      <c r="QP576" s="1"/>
      <c r="QQ576" s="1"/>
      <c r="QR576" s="1"/>
      <c r="QS576" s="1"/>
      <c r="QT576" s="1"/>
      <c r="QU576" s="1"/>
      <c r="QV576" s="1"/>
      <c r="QW576" s="1"/>
      <c r="QX576" s="1"/>
      <c r="QY576" s="1"/>
      <c r="QZ576" s="1"/>
      <c r="RA576" s="1"/>
      <c r="RB576" s="1"/>
      <c r="RC576" s="1"/>
      <c r="RD576" s="1"/>
      <c r="RE576" s="1"/>
      <c r="RF576" s="1"/>
      <c r="RG576" s="1"/>
      <c r="RH576" s="1"/>
      <c r="RI576" s="1"/>
      <c r="RJ576" s="1"/>
      <c r="RK576" s="1"/>
      <c r="RL576" s="1"/>
      <c r="RM576" s="1"/>
      <c r="RN576" s="1"/>
      <c r="RO576" s="1"/>
      <c r="RP576" s="1"/>
      <c r="RQ576" s="1"/>
      <c r="RR576" s="1"/>
      <c r="RS576" s="1"/>
      <c r="RT576" s="1"/>
      <c r="RU576" s="1"/>
      <c r="RV576" s="1"/>
      <c r="RW576" s="1"/>
      <c r="RX576" s="1"/>
      <c r="RY576" s="1"/>
      <c r="RZ576" s="1"/>
      <c r="SA576" s="1"/>
      <c r="SB576" s="1"/>
      <c r="SC576" s="1"/>
      <c r="SD576" s="1"/>
      <c r="SE576" s="1"/>
      <c r="SF576" s="1"/>
      <c r="SG576" s="1"/>
      <c r="SH576" s="1"/>
      <c r="SI576" s="1"/>
      <c r="SJ576" s="1"/>
      <c r="SK576" s="1"/>
      <c r="SL576" s="1"/>
      <c r="SM576" s="1"/>
      <c r="SN576" s="1"/>
      <c r="SO576" s="1"/>
      <c r="SP576" s="1"/>
      <c r="SQ576" s="1"/>
      <c r="SR576" s="1"/>
      <c r="SS576" s="1"/>
      <c r="ST576" s="1"/>
      <c r="SU576" s="1"/>
      <c r="SV576" s="1"/>
      <c r="SW576" s="1"/>
      <c r="SX576" s="1"/>
      <c r="SY576" s="1"/>
      <c r="SZ576" s="1"/>
      <c r="TA576" s="1"/>
      <c r="TB576" s="1"/>
      <c r="TC576" s="1"/>
      <c r="TD576" s="1"/>
      <c r="TE576" s="1"/>
      <c r="TF576" s="1"/>
      <c r="TG576" s="1"/>
      <c r="TH576" s="1"/>
      <c r="TI576" s="1"/>
      <c r="TJ576" s="1"/>
      <c r="TK576" s="1"/>
      <c r="TL576" s="1"/>
      <c r="TM576" s="1"/>
      <c r="TN576" s="1"/>
      <c r="TO576" s="1"/>
      <c r="TP576" s="1"/>
      <c r="TQ576" s="1"/>
      <c r="TR576" s="1"/>
      <c r="TS576" s="1"/>
      <c r="TT576" s="1"/>
      <c r="TU576" s="1"/>
      <c r="TV576" s="1"/>
      <c r="TW576" s="1"/>
      <c r="TX576" s="1"/>
      <c r="TY576" s="1"/>
      <c r="TZ576" s="1"/>
      <c r="UA576" s="1"/>
      <c r="UB576" s="1"/>
      <c r="UC576" s="1"/>
      <c r="UD576" s="1"/>
      <c r="UE576" s="1"/>
      <c r="UF576" s="1"/>
      <c r="UG576" s="1"/>
      <c r="UH576" s="1"/>
      <c r="UI576" s="1"/>
      <c r="UJ576" s="1"/>
      <c r="UK576" s="1"/>
      <c r="UL576" s="1"/>
      <c r="UM576" s="1"/>
      <c r="UN576" s="1"/>
      <c r="UO576" s="1"/>
      <c r="UP576" s="1"/>
      <c r="UQ576" s="1"/>
      <c r="UR576" s="1"/>
      <c r="US576" s="1"/>
      <c r="UT576" s="1"/>
      <c r="UU576" s="1"/>
      <c r="UV576" s="1"/>
      <c r="UW576" s="1"/>
      <c r="UX576" s="1"/>
      <c r="UY576" s="1"/>
      <c r="UZ576" s="1"/>
      <c r="VA576" s="1"/>
      <c r="VB576" s="1"/>
      <c r="VC576" s="1"/>
      <c r="VD576" s="1"/>
      <c r="VE576" s="1"/>
      <c r="VF576" s="1"/>
      <c r="VG576" s="1"/>
      <c r="VH576" s="1"/>
      <c r="VI576" s="1"/>
      <c r="VJ576" s="1"/>
      <c r="VK576" s="1"/>
      <c r="VL576" s="1"/>
      <c r="VM576" s="1"/>
      <c r="VN576" s="1"/>
      <c r="VO576" s="1"/>
      <c r="VP576" s="1"/>
      <c r="VQ576" s="1"/>
      <c r="VR576" s="1"/>
      <c r="VS576" s="1"/>
      <c r="VT576" s="1"/>
      <c r="VU576" s="1"/>
      <c r="VV576" s="1"/>
      <c r="VW576" s="1"/>
      <c r="VX576" s="1"/>
      <c r="VY576" s="1"/>
      <c r="VZ576" s="1"/>
      <c r="WA576" s="1"/>
      <c r="WB576" s="1"/>
      <c r="WC576" s="1"/>
      <c r="WD576" s="1"/>
      <c r="WE576" s="1"/>
      <c r="WF576" s="1"/>
      <c r="WG576" s="1"/>
      <c r="WH576" s="1"/>
      <c r="WI576" s="1"/>
      <c r="WJ576" s="1"/>
      <c r="WK576" s="1"/>
      <c r="WL576" s="1"/>
      <c r="WM576" s="1"/>
      <c r="WN576" s="1"/>
      <c r="WO576" s="1"/>
      <c r="WP576" s="1"/>
      <c r="WQ576" s="1"/>
      <c r="WR576" s="1"/>
      <c r="WS576" s="1"/>
      <c r="WT576" s="1"/>
      <c r="WU576" s="1"/>
      <c r="WV576" s="1"/>
      <c r="WW576" s="1"/>
      <c r="WX576" s="1"/>
      <c r="WY576" s="1"/>
      <c r="WZ576" s="1"/>
      <c r="XA576" s="1"/>
      <c r="XB576" s="1"/>
      <c r="XC576" s="1"/>
      <c r="XD576" s="1"/>
      <c r="XE576" s="1"/>
      <c r="XF576" s="1"/>
      <c r="XG576" s="1"/>
      <c r="XH576" s="1"/>
      <c r="XI576" s="1"/>
      <c r="XJ576" s="1"/>
      <c r="XK576" s="1"/>
      <c r="XL576" s="1"/>
      <c r="XM576" s="1"/>
      <c r="XN576" s="1"/>
      <c r="XO576" s="1"/>
      <c r="XP576" s="1"/>
      <c r="XQ576" s="1"/>
      <c r="XR576" s="1"/>
      <c r="XS576" s="1"/>
      <c r="XT576" s="1"/>
      <c r="XU576" s="1"/>
      <c r="XV576" s="1"/>
      <c r="XW576" s="1"/>
      <c r="XX576" s="1"/>
      <c r="XY576" s="1"/>
      <c r="XZ576" s="1"/>
      <c r="YA576" s="1"/>
      <c r="YB576" s="1"/>
      <c r="YC576" s="1"/>
      <c r="YD576" s="1"/>
      <c r="YE576" s="1"/>
      <c r="YF576" s="1"/>
      <c r="YG576" s="1"/>
      <c r="YH576" s="1"/>
      <c r="YI576" s="1"/>
      <c r="YJ576" s="1"/>
      <c r="YK576" s="1"/>
      <c r="YL576" s="1"/>
      <c r="YM576" s="1"/>
      <c r="YN576" s="1"/>
      <c r="YO576" s="1"/>
      <c r="YP576" s="1"/>
      <c r="YQ576" s="1"/>
      <c r="YR576" s="1"/>
      <c r="YS576" s="1"/>
      <c r="YT576" s="1"/>
      <c r="YU576" s="1"/>
      <c r="YV576" s="1"/>
      <c r="YW576" s="1"/>
      <c r="YX576" s="1"/>
      <c r="YY576" s="1"/>
      <c r="YZ576" s="1"/>
      <c r="ZA576" s="1"/>
      <c r="ZB576" s="1"/>
      <c r="ZC576" s="1"/>
      <c r="ZD576" s="1"/>
      <c r="ZE576" s="1"/>
      <c r="ZF576" s="1"/>
      <c r="ZG576" s="1"/>
      <c r="ZH576" s="1"/>
      <c r="ZI576" s="1"/>
      <c r="ZJ576" s="1"/>
      <c r="ZK576" s="1"/>
      <c r="ZL576" s="1"/>
      <c r="ZM576" s="1"/>
      <c r="ZN576" s="1"/>
      <c r="ZO576" s="1"/>
      <c r="ZP576" s="1"/>
      <c r="ZQ576" s="1"/>
      <c r="ZR576" s="1"/>
      <c r="ZS576" s="1"/>
      <c r="ZT576" s="1"/>
      <c r="ZU576" s="1"/>
      <c r="ZV576" s="1"/>
      <c r="ZW576" s="1"/>
      <c r="ZX576" s="1"/>
      <c r="ZY576" s="1"/>
      <c r="ZZ576" s="1"/>
      <c r="AAA576" s="1"/>
      <c r="AAB576" s="1"/>
      <c r="AAC576" s="1"/>
      <c r="AAD576" s="1"/>
      <c r="AAE576" s="1"/>
      <c r="AAF576" s="1"/>
      <c r="AAG576" s="1"/>
      <c r="AAH576" s="1"/>
      <c r="AAI576" s="1"/>
      <c r="AAJ576" s="1"/>
      <c r="AAK576" s="1"/>
      <c r="AAL576" s="1"/>
      <c r="AAM576" s="1"/>
      <c r="AAN576" s="1"/>
      <c r="AAO576" s="1"/>
      <c r="AAP576" s="1"/>
      <c r="AAQ576" s="1"/>
      <c r="AAR576" s="1"/>
      <c r="AAS576" s="1"/>
      <c r="AAT576" s="1"/>
      <c r="AAU576" s="1"/>
      <c r="AAV576" s="1"/>
      <c r="AAW576" s="1"/>
      <c r="AAX576" s="1"/>
      <c r="AAY576" s="1"/>
      <c r="AAZ576" s="1"/>
      <c r="ABA576" s="1"/>
      <c r="ABB576" s="1"/>
      <c r="ABC576" s="1"/>
      <c r="ABD576" s="1"/>
      <c r="ABE576" s="1"/>
      <c r="ABF576" s="1"/>
      <c r="ABG576" s="1"/>
      <c r="ABH576" s="1"/>
      <c r="ABI576" s="1"/>
      <c r="ABJ576" s="1"/>
      <c r="ABK576" s="1"/>
      <c r="ABL576" s="1"/>
      <c r="ABM576" s="1"/>
      <c r="ABN576" s="1"/>
      <c r="ABO576" s="1"/>
      <c r="ABP576" s="1"/>
      <c r="ABQ576" s="1"/>
      <c r="ABR576" s="1"/>
      <c r="ABS576" s="1"/>
      <c r="ABT576" s="1"/>
      <c r="ABU576" s="1"/>
      <c r="ABV576" s="1"/>
      <c r="ABW576" s="1"/>
      <c r="ABX576" s="1"/>
      <c r="ABY576" s="1"/>
      <c r="ABZ576" s="1"/>
      <c r="ACA576" s="1"/>
      <c r="ACB576" s="1"/>
      <c r="ACC576" s="1"/>
      <c r="ACD576" s="1"/>
      <c r="ACE576" s="1"/>
      <c r="ACF576" s="1"/>
      <c r="ACG576" s="1"/>
      <c r="ACH576" s="1"/>
      <c r="ACI576" s="1"/>
      <c r="ACJ576" s="1"/>
      <c r="ACK576" s="1"/>
      <c r="ACL576" s="1"/>
      <c r="ACM576" s="1"/>
      <c r="ACN576" s="1"/>
      <c r="ACO576" s="1"/>
      <c r="ACP576" s="1"/>
      <c r="ACQ576" s="1"/>
      <c r="ACR576" s="1"/>
      <c r="ACS576" s="1"/>
      <c r="ACT576" s="1"/>
      <c r="ACU576" s="1"/>
      <c r="ACV576" s="1"/>
      <c r="ACW576" s="1"/>
      <c r="ACX576" s="1"/>
      <c r="ACY576" s="1"/>
      <c r="ACZ576" s="1"/>
      <c r="ADA576" s="1"/>
      <c r="ADB576" s="1"/>
      <c r="ADC576" s="1"/>
      <c r="ADD576" s="1"/>
      <c r="ADE576" s="1"/>
      <c r="ADF576" s="1"/>
      <c r="ADG576" s="1"/>
      <c r="ADH576" s="1"/>
      <c r="ADI576" s="1"/>
      <c r="ADJ576" s="1"/>
      <c r="ADK576" s="1"/>
      <c r="ADL576" s="1"/>
      <c r="ADM576" s="1"/>
      <c r="ADN576" s="1"/>
      <c r="ADO576" s="1"/>
      <c r="ADP576" s="1"/>
      <c r="ADQ576" s="1"/>
      <c r="ADR576" s="1"/>
      <c r="ADS576" s="1"/>
      <c r="ADT576" s="1"/>
      <c r="ADU576" s="1"/>
      <c r="ADV576" s="1"/>
      <c r="ADW576" s="1"/>
      <c r="ADX576" s="1"/>
      <c r="ADY576" s="1"/>
      <c r="ADZ576" s="1"/>
      <c r="AEA576" s="1"/>
      <c r="AEB576" s="1"/>
      <c r="AEC576" s="1"/>
      <c r="AED576" s="1"/>
      <c r="AEE576" s="1"/>
      <c r="AEF576" s="1"/>
      <c r="AEG576" s="1"/>
      <c r="AEH576" s="1"/>
      <c r="AEI576" s="1"/>
      <c r="AEJ576" s="1"/>
      <c r="AEK576" s="1"/>
      <c r="AEL576" s="1"/>
      <c r="AEM576" s="1"/>
      <c r="AEN576" s="1"/>
      <c r="AEO576" s="1"/>
      <c r="AEP576" s="1"/>
      <c r="AEQ576" s="1"/>
      <c r="AER576" s="1"/>
      <c r="AES576" s="1"/>
      <c r="AET576" s="1"/>
      <c r="AEU576" s="1"/>
      <c r="AEV576" s="1"/>
      <c r="AEW576" s="1"/>
      <c r="AEX576" s="1"/>
      <c r="AEY576" s="1"/>
      <c r="AEZ576" s="1"/>
      <c r="AFA576" s="1"/>
      <c r="AFB576" s="1"/>
      <c r="AFC576" s="1"/>
      <c r="AFD576" s="1"/>
      <c r="AFE576" s="1"/>
      <c r="AFF576" s="1"/>
      <c r="AFG576" s="1"/>
      <c r="AFH576" s="1"/>
      <c r="AFI576" s="1"/>
      <c r="AFJ576" s="1"/>
      <c r="AFK576" s="1"/>
      <c r="AFL576" s="1"/>
      <c r="AFM576" s="1"/>
      <c r="AFN576" s="1"/>
      <c r="AFO576" s="1"/>
      <c r="AFP576" s="1"/>
      <c r="AFQ576" s="1"/>
      <c r="AFR576" s="1"/>
      <c r="AFS576" s="1"/>
      <c r="AFT576" s="1"/>
      <c r="AFU576" s="1"/>
      <c r="AFV576" s="1"/>
      <c r="AFW576" s="1"/>
      <c r="AFX576" s="1"/>
      <c r="AFY576" s="1"/>
      <c r="AFZ576" s="1"/>
      <c r="AGA576" s="1"/>
      <c r="AGB576" s="1"/>
      <c r="AGC576" s="1"/>
      <c r="AGD576" s="1"/>
      <c r="AGE576" s="1"/>
      <c r="AGF576" s="1"/>
      <c r="AGG576" s="1"/>
      <c r="AGH576" s="1"/>
      <c r="AGI576" s="1"/>
      <c r="AGJ576" s="1"/>
      <c r="AGK576" s="1"/>
      <c r="AGL576" s="1"/>
      <c r="AGM576" s="1"/>
      <c r="AGN576" s="1"/>
      <c r="AGO576" s="1"/>
      <c r="AGP576" s="1"/>
      <c r="AGQ576" s="1"/>
      <c r="AGR576" s="1"/>
      <c r="AGS576" s="1"/>
      <c r="AGT576" s="1"/>
      <c r="AGU576" s="1"/>
      <c r="AGV576" s="1"/>
      <c r="AGW576" s="1"/>
      <c r="AGX576" s="1"/>
      <c r="AGY576" s="1"/>
      <c r="AGZ576" s="1"/>
      <c r="AHA576" s="1"/>
      <c r="AHB576" s="1"/>
      <c r="AHC576" s="1"/>
      <c r="AHD576" s="1"/>
      <c r="AHE576" s="1"/>
      <c r="AHF576" s="1"/>
      <c r="AHG576" s="1"/>
      <c r="AHH576" s="1"/>
      <c r="AHI576" s="1"/>
      <c r="AHJ576" s="1"/>
      <c r="AHK576" s="1"/>
      <c r="AHL576" s="1"/>
      <c r="AHM576" s="1"/>
      <c r="AHN576" s="1"/>
      <c r="AHO576" s="1"/>
      <c r="AHP576" s="1"/>
      <c r="AHQ576" s="1"/>
      <c r="AHR576" s="1"/>
      <c r="AHS576" s="1"/>
      <c r="AHT576" s="1"/>
      <c r="AHU576" s="1"/>
      <c r="AHV576" s="1"/>
      <c r="AHW576" s="1"/>
      <c r="AHX576" s="1"/>
      <c r="AHY576" s="1"/>
      <c r="AHZ576" s="1"/>
      <c r="AIA576" s="1"/>
      <c r="AIB576" s="1"/>
      <c r="AIC576" s="1"/>
      <c r="AID576" s="1"/>
      <c r="AIE576" s="1"/>
      <c r="AIF576" s="1"/>
      <c r="AIG576" s="1"/>
      <c r="AIH576" s="1"/>
      <c r="AII576" s="1"/>
      <c r="AIJ576" s="1"/>
      <c r="AIK576" s="1"/>
      <c r="AIL576" s="1"/>
      <c r="AIM576" s="1"/>
      <c r="AIN576" s="1"/>
      <c r="AIO576" s="1"/>
      <c r="AIP576" s="1"/>
      <c r="AIQ576" s="1"/>
      <c r="AIR576" s="1"/>
      <c r="AIS576" s="1"/>
      <c r="AIT576" s="1"/>
      <c r="AIU576" s="1"/>
      <c r="AIV576" s="1"/>
      <c r="AIW576" s="1"/>
      <c r="AIX576" s="1"/>
      <c r="AIY576" s="1"/>
      <c r="AIZ576" s="1"/>
      <c r="AJA576" s="1"/>
      <c r="AJB576" s="1"/>
      <c r="AJC576" s="1"/>
      <c r="AJD576" s="1"/>
      <c r="AJE576" s="1"/>
      <c r="AJF576" s="1"/>
      <c r="AJG576" s="1"/>
      <c r="AJH576" s="1"/>
      <c r="AJI576" s="1"/>
      <c r="AJJ576" s="1"/>
      <c r="AJK576" s="1"/>
      <c r="AJL576" s="1"/>
      <c r="AJM576" s="1"/>
      <c r="AJN576" s="1"/>
      <c r="AJO576" s="1"/>
      <c r="AJP576" s="1"/>
      <c r="AJQ576" s="1"/>
      <c r="AJR576" s="1"/>
      <c r="AJS576" s="1"/>
      <c r="AJT576" s="1"/>
      <c r="AJU576" s="1"/>
      <c r="AJV576" s="1"/>
      <c r="AJW576" s="1"/>
      <c r="AJX576" s="1"/>
      <c r="AJY576" s="1"/>
      <c r="AJZ576" s="1"/>
      <c r="AKA576" s="1"/>
      <c r="AKB576" s="1"/>
      <c r="AKC576" s="1"/>
      <c r="AKD576" s="1"/>
      <c r="AKE576" s="1"/>
      <c r="AKF576" s="1"/>
      <c r="AKG576" s="1"/>
      <c r="AKH576" s="1"/>
      <c r="AKI576" s="1"/>
      <c r="AKJ576" s="1"/>
      <c r="AKK576" s="1"/>
      <c r="AKL576" s="1"/>
      <c r="AKM576" s="1"/>
      <c r="AKN576" s="1"/>
      <c r="AKO576" s="1"/>
      <c r="AKP576" s="1"/>
      <c r="AKQ576" s="1"/>
      <c r="AKR576" s="1"/>
      <c r="AKS576" s="1"/>
      <c r="AKT576" s="1"/>
      <c r="AKU576" s="1"/>
      <c r="AKV576" s="1"/>
      <c r="AKW576" s="1"/>
      <c r="AKX576" s="1"/>
      <c r="AKY576" s="1"/>
      <c r="AKZ576" s="1"/>
      <c r="ALA576" s="1"/>
      <c r="ALB576" s="1"/>
      <c r="ALC576" s="1"/>
      <c r="ALD576" s="1"/>
      <c r="ALE576" s="1"/>
      <c r="ALF576" s="1"/>
      <c r="ALG576" s="1"/>
      <c r="ALH576" s="1"/>
      <c r="ALI576" s="1"/>
      <c r="ALJ576" s="1"/>
      <c r="ALK576" s="1"/>
      <c r="ALL576" s="1"/>
      <c r="ALM576" s="1"/>
      <c r="ALN576" s="1"/>
      <c r="ALO576" s="1"/>
      <c r="ALP576" s="2"/>
      <c r="ALQ576" s="2"/>
      <c r="ALR576" s="2"/>
      <c r="ALS576" s="2"/>
      <c r="ALT576" s="2"/>
      <c r="ALU576" s="2"/>
      <c r="ALV576" s="2"/>
      <c r="ALW576" s="2"/>
      <c r="ALX576" s="2"/>
      <c r="ALY576" s="2"/>
      <c r="ALZ576" s="2"/>
      <c r="AMA576" s="2"/>
      <c r="AMB576" s="2"/>
      <c r="AMC576" s="2"/>
      <c r="AMD576" s="2"/>
      <c r="AME576" s="2"/>
      <c r="AMF576" s="2"/>
      <c r="AMG576" s="2"/>
      <c r="AMH576" s="2"/>
      <c r="AMI576" s="2"/>
      <c r="AMJ576" s="2"/>
      <c r="AMK576" s="2"/>
      <c r="AML576" s="2"/>
    </row>
    <row r="577" s="99" customFormat="true" ht="32.8" hidden="false" customHeight="false" outlineLevel="0" collapsed="false">
      <c r="A577" s="96"/>
      <c r="B577" s="86"/>
      <c r="C577" s="88" t="s">
        <v>130</v>
      </c>
      <c r="D577" s="30" t="n">
        <v>926</v>
      </c>
      <c r="E577" s="138" t="s">
        <v>46</v>
      </c>
      <c r="F577" s="138" t="s">
        <v>16</v>
      </c>
      <c r="G577" s="79" t="n">
        <v>5930000590</v>
      </c>
      <c r="H577" s="83"/>
      <c r="I577" s="141" t="n">
        <f aca="false">SUM(J577:P577)</f>
        <v>23678100</v>
      </c>
      <c r="J577" s="141" t="n">
        <f aca="false">J578</f>
        <v>27174900</v>
      </c>
      <c r="K577" s="74" t="n">
        <f aca="false">K578</f>
        <v>-2296800</v>
      </c>
      <c r="L577" s="74" t="n">
        <f aca="false">L578</f>
        <v>0</v>
      </c>
      <c r="M577" s="74" t="n">
        <f aca="false">M578</f>
        <v>0</v>
      </c>
      <c r="N577" s="74" t="n">
        <f aca="false">N578</f>
        <v>0</v>
      </c>
      <c r="O577" s="141" t="n">
        <f aca="false">O578</f>
        <v>-1200000</v>
      </c>
      <c r="P577" s="142" t="n">
        <f aca="false">P578</f>
        <v>0</v>
      </c>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c r="NM577" s="1"/>
      <c r="NN577" s="1"/>
      <c r="NO577" s="1"/>
      <c r="NP577" s="1"/>
      <c r="NQ577" s="1"/>
      <c r="NR577" s="1"/>
      <c r="NS577" s="1"/>
      <c r="NT577" s="1"/>
      <c r="NU577" s="1"/>
      <c r="NV577" s="1"/>
      <c r="NW577" s="1"/>
      <c r="NX577" s="1"/>
      <c r="NY577" s="1"/>
      <c r="NZ577" s="1"/>
      <c r="OA577" s="1"/>
      <c r="OB577" s="1"/>
      <c r="OC577" s="1"/>
      <c r="OD577" s="1"/>
      <c r="OE577" s="1"/>
      <c r="OF577" s="1"/>
      <c r="OG577" s="1"/>
      <c r="OH577" s="1"/>
      <c r="OI577" s="1"/>
      <c r="OJ577" s="1"/>
      <c r="OK577" s="1"/>
      <c r="OL577" s="1"/>
      <c r="OM577" s="1"/>
      <c r="ON577" s="1"/>
      <c r="OO577" s="1"/>
      <c r="OP577" s="1"/>
      <c r="OQ577" s="1"/>
      <c r="OR577" s="1"/>
      <c r="OS577" s="1"/>
      <c r="OT577" s="1"/>
      <c r="OU577" s="1"/>
      <c r="OV577" s="1"/>
      <c r="OW577" s="1"/>
      <c r="OX577" s="1"/>
      <c r="OY577" s="1"/>
      <c r="OZ577" s="1"/>
      <c r="PA577" s="1"/>
      <c r="PB577" s="1"/>
      <c r="PC577" s="1"/>
      <c r="PD577" s="1"/>
      <c r="PE577" s="1"/>
      <c r="PF577" s="1"/>
      <c r="PG577" s="1"/>
      <c r="PH577" s="1"/>
      <c r="PI577" s="1"/>
      <c r="PJ577" s="1"/>
      <c r="PK577" s="1"/>
      <c r="PL577" s="1"/>
      <c r="PM577" s="1"/>
      <c r="PN577" s="1"/>
      <c r="PO577" s="1"/>
      <c r="PP577" s="1"/>
      <c r="PQ577" s="1"/>
      <c r="PR577" s="1"/>
      <c r="PS577" s="1"/>
      <c r="PT577" s="1"/>
      <c r="PU577" s="1"/>
      <c r="PV577" s="1"/>
      <c r="PW577" s="1"/>
      <c r="PX577" s="1"/>
      <c r="PY577" s="1"/>
      <c r="PZ577" s="1"/>
      <c r="QA577" s="1"/>
      <c r="QB577" s="1"/>
      <c r="QC577" s="1"/>
      <c r="QD577" s="1"/>
      <c r="QE577" s="1"/>
      <c r="QF577" s="1"/>
      <c r="QG577" s="1"/>
      <c r="QH577" s="1"/>
      <c r="QI577" s="1"/>
      <c r="QJ577" s="1"/>
      <c r="QK577" s="1"/>
      <c r="QL577" s="1"/>
      <c r="QM577" s="1"/>
      <c r="QN577" s="1"/>
      <c r="QO577" s="1"/>
      <c r="QP577" s="1"/>
      <c r="QQ577" s="1"/>
      <c r="QR577" s="1"/>
      <c r="QS577" s="1"/>
      <c r="QT577" s="1"/>
      <c r="QU577" s="1"/>
      <c r="QV577" s="1"/>
      <c r="QW577" s="1"/>
      <c r="QX577" s="1"/>
      <c r="QY577" s="1"/>
      <c r="QZ577" s="1"/>
      <c r="RA577" s="1"/>
      <c r="RB577" s="1"/>
      <c r="RC577" s="1"/>
      <c r="RD577" s="1"/>
      <c r="RE577" s="1"/>
      <c r="RF577" s="1"/>
      <c r="RG577" s="1"/>
      <c r="RH577" s="1"/>
      <c r="RI577" s="1"/>
      <c r="RJ577" s="1"/>
      <c r="RK577" s="1"/>
      <c r="RL577" s="1"/>
      <c r="RM577" s="1"/>
      <c r="RN577" s="1"/>
      <c r="RO577" s="1"/>
      <c r="RP577" s="1"/>
      <c r="RQ577" s="1"/>
      <c r="RR577" s="1"/>
      <c r="RS577" s="1"/>
      <c r="RT577" s="1"/>
      <c r="RU577" s="1"/>
      <c r="RV577" s="1"/>
      <c r="RW577" s="1"/>
      <c r="RX577" s="1"/>
      <c r="RY577" s="1"/>
      <c r="RZ577" s="1"/>
      <c r="SA577" s="1"/>
      <c r="SB577" s="1"/>
      <c r="SC577" s="1"/>
      <c r="SD577" s="1"/>
      <c r="SE577" s="1"/>
      <c r="SF577" s="1"/>
      <c r="SG577" s="1"/>
      <c r="SH577" s="1"/>
      <c r="SI577" s="1"/>
      <c r="SJ577" s="1"/>
      <c r="SK577" s="1"/>
      <c r="SL577" s="1"/>
      <c r="SM577" s="1"/>
      <c r="SN577" s="1"/>
      <c r="SO577" s="1"/>
      <c r="SP577" s="1"/>
      <c r="SQ577" s="1"/>
      <c r="SR577" s="1"/>
      <c r="SS577" s="1"/>
      <c r="ST577" s="1"/>
      <c r="SU577" s="1"/>
      <c r="SV577" s="1"/>
      <c r="SW577" s="1"/>
      <c r="SX577" s="1"/>
      <c r="SY577" s="1"/>
      <c r="SZ577" s="1"/>
      <c r="TA577" s="1"/>
      <c r="TB577" s="1"/>
      <c r="TC577" s="1"/>
      <c r="TD577" s="1"/>
      <c r="TE577" s="1"/>
      <c r="TF577" s="1"/>
      <c r="TG577" s="1"/>
      <c r="TH577" s="1"/>
      <c r="TI577" s="1"/>
      <c r="TJ577" s="1"/>
      <c r="TK577" s="1"/>
      <c r="TL577" s="1"/>
      <c r="TM577" s="1"/>
      <c r="TN577" s="1"/>
      <c r="TO577" s="1"/>
      <c r="TP577" s="1"/>
      <c r="TQ577" s="1"/>
      <c r="TR577" s="1"/>
      <c r="TS577" s="1"/>
      <c r="TT577" s="1"/>
      <c r="TU577" s="1"/>
      <c r="TV577" s="1"/>
      <c r="TW577" s="1"/>
      <c r="TX577" s="1"/>
      <c r="TY577" s="1"/>
      <c r="TZ577" s="1"/>
      <c r="UA577" s="1"/>
      <c r="UB577" s="1"/>
      <c r="UC577" s="1"/>
      <c r="UD577" s="1"/>
      <c r="UE577" s="1"/>
      <c r="UF577" s="1"/>
      <c r="UG577" s="1"/>
      <c r="UH577" s="1"/>
      <c r="UI577" s="1"/>
      <c r="UJ577" s="1"/>
      <c r="UK577" s="1"/>
      <c r="UL577" s="1"/>
      <c r="UM577" s="1"/>
      <c r="UN577" s="1"/>
      <c r="UO577" s="1"/>
      <c r="UP577" s="1"/>
      <c r="UQ577" s="1"/>
      <c r="UR577" s="1"/>
      <c r="US577" s="1"/>
      <c r="UT577" s="1"/>
      <c r="UU577" s="1"/>
      <c r="UV577" s="1"/>
      <c r="UW577" s="1"/>
      <c r="UX577" s="1"/>
      <c r="UY577" s="1"/>
      <c r="UZ577" s="1"/>
      <c r="VA577" s="1"/>
      <c r="VB577" s="1"/>
      <c r="VC577" s="1"/>
      <c r="VD577" s="1"/>
      <c r="VE577" s="1"/>
      <c r="VF577" s="1"/>
      <c r="VG577" s="1"/>
      <c r="VH577" s="1"/>
      <c r="VI577" s="1"/>
      <c r="VJ577" s="1"/>
      <c r="VK577" s="1"/>
      <c r="VL577" s="1"/>
      <c r="VM577" s="1"/>
      <c r="VN577" s="1"/>
      <c r="VO577" s="1"/>
      <c r="VP577" s="1"/>
      <c r="VQ577" s="1"/>
      <c r="VR577" s="1"/>
      <c r="VS577" s="1"/>
      <c r="VT577" s="1"/>
      <c r="VU577" s="1"/>
      <c r="VV577" s="1"/>
      <c r="VW577" s="1"/>
      <c r="VX577" s="1"/>
      <c r="VY577" s="1"/>
      <c r="VZ577" s="1"/>
      <c r="WA577" s="1"/>
      <c r="WB577" s="1"/>
      <c r="WC577" s="1"/>
      <c r="WD577" s="1"/>
      <c r="WE577" s="1"/>
      <c r="WF577" s="1"/>
      <c r="WG577" s="1"/>
      <c r="WH577" s="1"/>
      <c r="WI577" s="1"/>
      <c r="WJ577" s="1"/>
      <c r="WK577" s="1"/>
      <c r="WL577" s="1"/>
      <c r="WM577" s="1"/>
      <c r="WN577" s="1"/>
      <c r="WO577" s="1"/>
      <c r="WP577" s="1"/>
      <c r="WQ577" s="1"/>
      <c r="WR577" s="1"/>
      <c r="WS577" s="1"/>
      <c r="WT577" s="1"/>
      <c r="WU577" s="1"/>
      <c r="WV577" s="1"/>
      <c r="WW577" s="1"/>
      <c r="WX577" s="1"/>
      <c r="WY577" s="1"/>
      <c r="WZ577" s="1"/>
      <c r="XA577" s="1"/>
      <c r="XB577" s="1"/>
      <c r="XC577" s="1"/>
      <c r="XD577" s="1"/>
      <c r="XE577" s="1"/>
      <c r="XF577" s="1"/>
      <c r="XG577" s="1"/>
      <c r="XH577" s="1"/>
      <c r="XI577" s="1"/>
      <c r="XJ577" s="1"/>
      <c r="XK577" s="1"/>
      <c r="XL577" s="1"/>
      <c r="XM577" s="1"/>
      <c r="XN577" s="1"/>
      <c r="XO577" s="1"/>
      <c r="XP577" s="1"/>
      <c r="XQ577" s="1"/>
      <c r="XR577" s="1"/>
      <c r="XS577" s="1"/>
      <c r="XT577" s="1"/>
      <c r="XU577" s="1"/>
      <c r="XV577" s="1"/>
      <c r="XW577" s="1"/>
      <c r="XX577" s="1"/>
      <c r="XY577" s="1"/>
      <c r="XZ577" s="1"/>
      <c r="YA577" s="1"/>
      <c r="YB577" s="1"/>
      <c r="YC577" s="1"/>
      <c r="YD577" s="1"/>
      <c r="YE577" s="1"/>
      <c r="YF577" s="1"/>
      <c r="YG577" s="1"/>
      <c r="YH577" s="1"/>
      <c r="YI577" s="1"/>
      <c r="YJ577" s="1"/>
      <c r="YK577" s="1"/>
      <c r="YL577" s="1"/>
      <c r="YM577" s="1"/>
      <c r="YN577" s="1"/>
      <c r="YO577" s="1"/>
      <c r="YP577" s="1"/>
      <c r="YQ577" s="1"/>
      <c r="YR577" s="1"/>
      <c r="YS577" s="1"/>
      <c r="YT577" s="1"/>
      <c r="YU577" s="1"/>
      <c r="YV577" s="1"/>
      <c r="YW577" s="1"/>
      <c r="YX577" s="1"/>
      <c r="YY577" s="1"/>
      <c r="YZ577" s="1"/>
      <c r="ZA577" s="1"/>
      <c r="ZB577" s="1"/>
      <c r="ZC577" s="1"/>
      <c r="ZD577" s="1"/>
      <c r="ZE577" s="1"/>
      <c r="ZF577" s="1"/>
      <c r="ZG577" s="1"/>
      <c r="ZH577" s="1"/>
      <c r="ZI577" s="1"/>
      <c r="ZJ577" s="1"/>
      <c r="ZK577" s="1"/>
      <c r="ZL577" s="1"/>
      <c r="ZM577" s="1"/>
      <c r="ZN577" s="1"/>
      <c r="ZO577" s="1"/>
      <c r="ZP577" s="1"/>
      <c r="ZQ577" s="1"/>
      <c r="ZR577" s="1"/>
      <c r="ZS577" s="1"/>
      <c r="ZT577" s="1"/>
      <c r="ZU577" s="1"/>
      <c r="ZV577" s="1"/>
      <c r="ZW577" s="1"/>
      <c r="ZX577" s="1"/>
      <c r="ZY577" s="1"/>
      <c r="ZZ577" s="1"/>
      <c r="AAA577" s="1"/>
      <c r="AAB577" s="1"/>
      <c r="AAC577" s="1"/>
      <c r="AAD577" s="1"/>
      <c r="AAE577" s="1"/>
      <c r="AAF577" s="1"/>
      <c r="AAG577" s="1"/>
      <c r="AAH577" s="1"/>
      <c r="AAI577" s="1"/>
      <c r="AAJ577" s="1"/>
      <c r="AAK577" s="1"/>
      <c r="AAL577" s="1"/>
      <c r="AAM577" s="1"/>
      <c r="AAN577" s="1"/>
      <c r="AAO577" s="1"/>
      <c r="AAP577" s="1"/>
      <c r="AAQ577" s="1"/>
      <c r="AAR577" s="1"/>
      <c r="AAS577" s="1"/>
      <c r="AAT577" s="1"/>
      <c r="AAU577" s="1"/>
      <c r="AAV577" s="1"/>
      <c r="AAW577" s="1"/>
      <c r="AAX577" s="1"/>
      <c r="AAY577" s="1"/>
      <c r="AAZ577" s="1"/>
      <c r="ABA577" s="1"/>
      <c r="ABB577" s="1"/>
      <c r="ABC577" s="1"/>
      <c r="ABD577" s="1"/>
      <c r="ABE577" s="1"/>
      <c r="ABF577" s="1"/>
      <c r="ABG577" s="1"/>
      <c r="ABH577" s="1"/>
      <c r="ABI577" s="1"/>
      <c r="ABJ577" s="1"/>
      <c r="ABK577" s="1"/>
      <c r="ABL577" s="1"/>
      <c r="ABM577" s="1"/>
      <c r="ABN577" s="1"/>
      <c r="ABO577" s="1"/>
      <c r="ABP577" s="1"/>
      <c r="ABQ577" s="1"/>
      <c r="ABR577" s="1"/>
      <c r="ABS577" s="1"/>
      <c r="ABT577" s="1"/>
      <c r="ABU577" s="1"/>
      <c r="ABV577" s="1"/>
      <c r="ABW577" s="1"/>
      <c r="ABX577" s="1"/>
      <c r="ABY577" s="1"/>
      <c r="ABZ577" s="1"/>
      <c r="ACA577" s="1"/>
      <c r="ACB577" s="1"/>
      <c r="ACC577" s="1"/>
      <c r="ACD577" s="1"/>
      <c r="ACE577" s="1"/>
      <c r="ACF577" s="1"/>
      <c r="ACG577" s="1"/>
      <c r="ACH577" s="1"/>
      <c r="ACI577" s="1"/>
      <c r="ACJ577" s="1"/>
      <c r="ACK577" s="1"/>
      <c r="ACL577" s="1"/>
      <c r="ACM577" s="1"/>
      <c r="ACN577" s="1"/>
      <c r="ACO577" s="1"/>
      <c r="ACP577" s="1"/>
      <c r="ACQ577" s="1"/>
      <c r="ACR577" s="1"/>
      <c r="ACS577" s="1"/>
      <c r="ACT577" s="1"/>
      <c r="ACU577" s="1"/>
      <c r="ACV577" s="1"/>
      <c r="ACW577" s="1"/>
      <c r="ACX577" s="1"/>
      <c r="ACY577" s="1"/>
      <c r="ACZ577" s="1"/>
      <c r="ADA577" s="1"/>
      <c r="ADB577" s="1"/>
      <c r="ADC577" s="1"/>
      <c r="ADD577" s="1"/>
      <c r="ADE577" s="1"/>
      <c r="ADF577" s="1"/>
      <c r="ADG577" s="1"/>
      <c r="ADH577" s="1"/>
      <c r="ADI577" s="1"/>
      <c r="ADJ577" s="1"/>
      <c r="ADK577" s="1"/>
      <c r="ADL577" s="1"/>
      <c r="ADM577" s="1"/>
      <c r="ADN577" s="1"/>
      <c r="ADO577" s="1"/>
      <c r="ADP577" s="1"/>
      <c r="ADQ577" s="1"/>
      <c r="ADR577" s="1"/>
      <c r="ADS577" s="1"/>
      <c r="ADT577" s="1"/>
      <c r="ADU577" s="1"/>
      <c r="ADV577" s="1"/>
      <c r="ADW577" s="1"/>
      <c r="ADX577" s="1"/>
      <c r="ADY577" s="1"/>
      <c r="ADZ577" s="1"/>
      <c r="AEA577" s="1"/>
      <c r="AEB577" s="1"/>
      <c r="AEC577" s="1"/>
      <c r="AED577" s="1"/>
      <c r="AEE577" s="1"/>
      <c r="AEF577" s="1"/>
      <c r="AEG577" s="1"/>
      <c r="AEH577" s="1"/>
      <c r="AEI577" s="1"/>
      <c r="AEJ577" s="1"/>
      <c r="AEK577" s="1"/>
      <c r="AEL577" s="1"/>
      <c r="AEM577" s="1"/>
      <c r="AEN577" s="1"/>
      <c r="AEO577" s="1"/>
      <c r="AEP577" s="1"/>
      <c r="AEQ577" s="1"/>
      <c r="AER577" s="1"/>
      <c r="AES577" s="1"/>
      <c r="AET577" s="1"/>
      <c r="AEU577" s="1"/>
      <c r="AEV577" s="1"/>
      <c r="AEW577" s="1"/>
      <c r="AEX577" s="1"/>
      <c r="AEY577" s="1"/>
      <c r="AEZ577" s="1"/>
      <c r="AFA577" s="1"/>
      <c r="AFB577" s="1"/>
      <c r="AFC577" s="1"/>
      <c r="AFD577" s="1"/>
      <c r="AFE577" s="1"/>
      <c r="AFF577" s="1"/>
      <c r="AFG577" s="1"/>
      <c r="AFH577" s="1"/>
      <c r="AFI577" s="1"/>
      <c r="AFJ577" s="1"/>
      <c r="AFK577" s="1"/>
      <c r="AFL577" s="1"/>
      <c r="AFM577" s="1"/>
      <c r="AFN577" s="1"/>
      <c r="AFO577" s="1"/>
      <c r="AFP577" s="1"/>
      <c r="AFQ577" s="1"/>
      <c r="AFR577" s="1"/>
      <c r="AFS577" s="1"/>
      <c r="AFT577" s="1"/>
      <c r="AFU577" s="1"/>
      <c r="AFV577" s="1"/>
      <c r="AFW577" s="1"/>
      <c r="AFX577" s="1"/>
      <c r="AFY577" s="1"/>
      <c r="AFZ577" s="1"/>
      <c r="AGA577" s="1"/>
      <c r="AGB577" s="1"/>
      <c r="AGC577" s="1"/>
      <c r="AGD577" s="1"/>
      <c r="AGE577" s="1"/>
      <c r="AGF577" s="1"/>
      <c r="AGG577" s="1"/>
      <c r="AGH577" s="1"/>
      <c r="AGI577" s="1"/>
      <c r="AGJ577" s="1"/>
      <c r="AGK577" s="1"/>
      <c r="AGL577" s="1"/>
      <c r="AGM577" s="1"/>
      <c r="AGN577" s="1"/>
      <c r="AGO577" s="1"/>
      <c r="AGP577" s="1"/>
      <c r="AGQ577" s="1"/>
      <c r="AGR577" s="1"/>
      <c r="AGS577" s="1"/>
      <c r="AGT577" s="1"/>
      <c r="AGU577" s="1"/>
      <c r="AGV577" s="1"/>
      <c r="AGW577" s="1"/>
      <c r="AGX577" s="1"/>
      <c r="AGY577" s="1"/>
      <c r="AGZ577" s="1"/>
      <c r="AHA577" s="1"/>
      <c r="AHB577" s="1"/>
      <c r="AHC577" s="1"/>
      <c r="AHD577" s="1"/>
      <c r="AHE577" s="1"/>
      <c r="AHF577" s="1"/>
      <c r="AHG577" s="1"/>
      <c r="AHH577" s="1"/>
      <c r="AHI577" s="1"/>
      <c r="AHJ577" s="1"/>
      <c r="AHK577" s="1"/>
      <c r="AHL577" s="1"/>
      <c r="AHM577" s="1"/>
      <c r="AHN577" s="1"/>
      <c r="AHO577" s="1"/>
      <c r="AHP577" s="1"/>
      <c r="AHQ577" s="1"/>
      <c r="AHR577" s="1"/>
      <c r="AHS577" s="1"/>
      <c r="AHT577" s="1"/>
      <c r="AHU577" s="1"/>
      <c r="AHV577" s="1"/>
      <c r="AHW577" s="1"/>
      <c r="AHX577" s="1"/>
      <c r="AHY577" s="1"/>
      <c r="AHZ577" s="1"/>
      <c r="AIA577" s="1"/>
      <c r="AIB577" s="1"/>
      <c r="AIC577" s="1"/>
      <c r="AID577" s="1"/>
      <c r="AIE577" s="1"/>
      <c r="AIF577" s="1"/>
      <c r="AIG577" s="1"/>
      <c r="AIH577" s="1"/>
      <c r="AII577" s="1"/>
      <c r="AIJ577" s="1"/>
      <c r="AIK577" s="1"/>
      <c r="AIL577" s="1"/>
      <c r="AIM577" s="1"/>
      <c r="AIN577" s="1"/>
      <c r="AIO577" s="1"/>
      <c r="AIP577" s="1"/>
      <c r="AIQ577" s="1"/>
      <c r="AIR577" s="1"/>
      <c r="AIS577" s="1"/>
      <c r="AIT577" s="1"/>
      <c r="AIU577" s="1"/>
      <c r="AIV577" s="1"/>
      <c r="AIW577" s="1"/>
      <c r="AIX577" s="1"/>
      <c r="AIY577" s="1"/>
      <c r="AIZ577" s="1"/>
      <c r="AJA577" s="1"/>
      <c r="AJB577" s="1"/>
      <c r="AJC577" s="1"/>
      <c r="AJD577" s="1"/>
      <c r="AJE577" s="1"/>
      <c r="AJF577" s="1"/>
      <c r="AJG577" s="1"/>
      <c r="AJH577" s="1"/>
      <c r="AJI577" s="1"/>
      <c r="AJJ577" s="1"/>
      <c r="AJK577" s="1"/>
      <c r="AJL577" s="1"/>
      <c r="AJM577" s="1"/>
      <c r="AJN577" s="1"/>
      <c r="AJO577" s="1"/>
      <c r="AJP577" s="1"/>
      <c r="AJQ577" s="1"/>
      <c r="AJR577" s="1"/>
      <c r="AJS577" s="1"/>
      <c r="AJT577" s="1"/>
      <c r="AJU577" s="1"/>
      <c r="AJV577" s="1"/>
      <c r="AJW577" s="1"/>
      <c r="AJX577" s="1"/>
      <c r="AJY577" s="1"/>
      <c r="AJZ577" s="1"/>
      <c r="AKA577" s="1"/>
      <c r="AKB577" s="1"/>
      <c r="AKC577" s="1"/>
      <c r="AKD577" s="1"/>
      <c r="AKE577" s="1"/>
      <c r="AKF577" s="1"/>
      <c r="AKG577" s="1"/>
      <c r="AKH577" s="1"/>
      <c r="AKI577" s="1"/>
      <c r="AKJ577" s="1"/>
      <c r="AKK577" s="1"/>
      <c r="AKL577" s="1"/>
      <c r="AKM577" s="1"/>
      <c r="AKN577" s="1"/>
      <c r="AKO577" s="1"/>
      <c r="AKP577" s="1"/>
      <c r="AKQ577" s="1"/>
      <c r="AKR577" s="1"/>
      <c r="AKS577" s="1"/>
      <c r="AKT577" s="1"/>
      <c r="AKU577" s="1"/>
      <c r="AKV577" s="1"/>
      <c r="AKW577" s="1"/>
      <c r="AKX577" s="1"/>
      <c r="AKY577" s="1"/>
      <c r="AKZ577" s="1"/>
      <c r="ALA577" s="1"/>
      <c r="ALB577" s="1"/>
      <c r="ALC577" s="1"/>
      <c r="ALD577" s="1"/>
      <c r="ALE577" s="1"/>
      <c r="ALF577" s="1"/>
      <c r="ALG577" s="1"/>
      <c r="ALH577" s="1"/>
      <c r="ALI577" s="1"/>
      <c r="ALJ577" s="1"/>
      <c r="ALK577" s="1"/>
      <c r="ALL577" s="1"/>
      <c r="ALM577" s="1"/>
      <c r="ALN577" s="1"/>
      <c r="ALO577" s="1"/>
      <c r="ALP577" s="2"/>
      <c r="ALQ577" s="2"/>
      <c r="ALR577" s="2"/>
      <c r="ALS577" s="2"/>
      <c r="ALT577" s="2"/>
      <c r="ALU577" s="2"/>
      <c r="ALV577" s="2"/>
      <c r="ALW577" s="2"/>
      <c r="ALX577" s="2"/>
      <c r="ALY577" s="2"/>
      <c r="ALZ577" s="2"/>
      <c r="AMA577" s="2"/>
      <c r="AMB577" s="2"/>
      <c r="AMC577" s="2"/>
      <c r="AMD577" s="2"/>
      <c r="AME577" s="2"/>
      <c r="AMF577" s="2"/>
      <c r="AMG577" s="2"/>
      <c r="AMH577" s="2"/>
      <c r="AMI577" s="2"/>
      <c r="AMJ577" s="2"/>
      <c r="AMK577" s="2"/>
      <c r="AML577" s="2"/>
    </row>
    <row r="578" s="99" customFormat="true" ht="32.8" hidden="false" customHeight="false" outlineLevel="0" collapsed="false">
      <c r="B578" s="86"/>
      <c r="C578" s="30" t="s">
        <v>146</v>
      </c>
      <c r="D578" s="30" t="n">
        <v>926</v>
      </c>
      <c r="E578" s="138" t="s">
        <v>46</v>
      </c>
      <c r="F578" s="138" t="s">
        <v>16</v>
      </c>
      <c r="G578" s="79" t="n">
        <v>5930000590</v>
      </c>
      <c r="H578" s="83" t="n">
        <v>600</v>
      </c>
      <c r="I578" s="141" t="n">
        <f aca="false">SUM(J578:P578)</f>
        <v>23678100</v>
      </c>
      <c r="J578" s="141" t="n">
        <v>27174900</v>
      </c>
      <c r="K578" s="74" t="n">
        <v>-2296800</v>
      </c>
      <c r="L578" s="74"/>
      <c r="M578" s="74"/>
      <c r="N578" s="74"/>
      <c r="O578" s="141" t="n">
        <v>-1200000</v>
      </c>
      <c r="P578" s="142"/>
      <c r="ALO578" s="1"/>
      <c r="ALP578" s="2"/>
      <c r="ALQ578" s="2"/>
      <c r="ALR578" s="2"/>
      <c r="ALS578" s="2"/>
      <c r="ALT578" s="2"/>
      <c r="ALU578" s="2"/>
      <c r="ALV578" s="2"/>
      <c r="ALW578" s="2"/>
      <c r="ALX578" s="2"/>
      <c r="ALY578" s="2"/>
      <c r="ALZ578" s="2"/>
      <c r="AMA578" s="2"/>
      <c r="AMB578" s="2"/>
      <c r="AMC578" s="2"/>
      <c r="AMD578" s="2"/>
      <c r="AME578" s="2"/>
      <c r="AMF578" s="2"/>
      <c r="AMG578" s="2"/>
      <c r="AMH578" s="2"/>
      <c r="AMI578" s="2"/>
      <c r="AMJ578" s="2"/>
      <c r="AMK578" s="2"/>
    </row>
    <row r="579" s="99" customFormat="true" ht="17.6" hidden="false" customHeight="false" outlineLevel="0" collapsed="false">
      <c r="B579" s="86"/>
      <c r="C579" s="30" t="s">
        <v>212</v>
      </c>
      <c r="D579" s="30" t="n">
        <v>926</v>
      </c>
      <c r="E579" s="138" t="s">
        <v>46</v>
      </c>
      <c r="F579" s="138" t="s">
        <v>16</v>
      </c>
      <c r="G579" s="79" t="s">
        <v>213</v>
      </c>
      <c r="H579" s="83"/>
      <c r="I579" s="141" t="n">
        <f aca="false">SUM(J579:P579)</f>
        <v>493300</v>
      </c>
      <c r="J579" s="141" t="n">
        <f aca="false">J580</f>
        <v>494500</v>
      </c>
      <c r="K579" s="74" t="n">
        <f aca="false">K580</f>
        <v>-300</v>
      </c>
      <c r="L579" s="74" t="n">
        <f aca="false">L580</f>
        <v>0</v>
      </c>
      <c r="M579" s="74" t="n">
        <f aca="false">M580</f>
        <v>-900</v>
      </c>
      <c r="N579" s="74" t="n">
        <f aca="false">N580</f>
        <v>0</v>
      </c>
      <c r="O579" s="141" t="n">
        <f aca="false">O580</f>
        <v>0</v>
      </c>
      <c r="P579" s="142" t="n">
        <f aca="false">P580</f>
        <v>0</v>
      </c>
      <c r="ALO579" s="1"/>
      <c r="ALP579" s="2"/>
      <c r="ALQ579" s="2"/>
      <c r="ALR579" s="2"/>
      <c r="ALS579" s="2"/>
      <c r="ALT579" s="2"/>
      <c r="ALU579" s="2"/>
      <c r="ALV579" s="2"/>
      <c r="ALW579" s="2"/>
      <c r="ALX579" s="2"/>
      <c r="ALY579" s="2"/>
      <c r="ALZ579" s="2"/>
      <c r="AMA579" s="2"/>
      <c r="AMB579" s="2"/>
      <c r="AMC579" s="2"/>
      <c r="AMD579" s="2"/>
      <c r="AME579" s="2"/>
      <c r="AMF579" s="2"/>
      <c r="AMG579" s="2"/>
      <c r="AMH579" s="2"/>
      <c r="AMI579" s="2"/>
      <c r="AMJ579" s="2"/>
      <c r="AMK579" s="2"/>
    </row>
    <row r="580" s="99" customFormat="true" ht="32.8" hidden="false" customHeight="false" outlineLevel="0" collapsed="false">
      <c r="B580" s="86"/>
      <c r="C580" s="30" t="s">
        <v>146</v>
      </c>
      <c r="D580" s="30" t="n">
        <v>926</v>
      </c>
      <c r="E580" s="138" t="s">
        <v>46</v>
      </c>
      <c r="F580" s="138" t="s">
        <v>16</v>
      </c>
      <c r="G580" s="79" t="s">
        <v>213</v>
      </c>
      <c r="H580" s="83" t="n">
        <v>600</v>
      </c>
      <c r="I580" s="141" t="n">
        <f aca="false">SUM(J580:P580)</f>
        <v>493300</v>
      </c>
      <c r="J580" s="141" t="n">
        <v>494500</v>
      </c>
      <c r="K580" s="74" t="n">
        <v>-300</v>
      </c>
      <c r="L580" s="74"/>
      <c r="M580" s="74" t="n">
        <v>-900</v>
      </c>
      <c r="N580" s="74"/>
      <c r="O580" s="141"/>
      <c r="P580" s="142"/>
      <c r="ALO580" s="1"/>
      <c r="ALP580" s="2"/>
      <c r="ALQ580" s="2"/>
      <c r="ALR580" s="2"/>
      <c r="ALS580" s="2"/>
      <c r="ALT580" s="2"/>
      <c r="ALU580" s="2"/>
      <c r="ALV580" s="2"/>
      <c r="ALW580" s="2"/>
      <c r="ALX580" s="2"/>
      <c r="ALY580" s="2"/>
      <c r="ALZ580" s="2"/>
      <c r="AMA580" s="2"/>
      <c r="AMB580" s="2"/>
      <c r="AMC580" s="2"/>
      <c r="AMD580" s="2"/>
      <c r="AME580" s="2"/>
      <c r="AMF580" s="2"/>
      <c r="AMG580" s="2"/>
      <c r="AMH580" s="2"/>
      <c r="AMI580" s="2"/>
      <c r="AMJ580" s="2"/>
      <c r="AMK580" s="2"/>
    </row>
    <row r="581" s="99" customFormat="true" ht="17.6" hidden="false" customHeight="false" outlineLevel="0" collapsed="false">
      <c r="B581" s="86"/>
      <c r="C581" s="30" t="s">
        <v>65</v>
      </c>
      <c r="D581" s="30" t="n">
        <v>926</v>
      </c>
      <c r="E581" s="138" t="s">
        <v>46</v>
      </c>
      <c r="F581" s="138" t="s">
        <v>23</v>
      </c>
      <c r="G581" s="79"/>
      <c r="H581" s="83"/>
      <c r="I581" s="141" t="n">
        <f aca="false">SUM(J581:P581)</f>
        <v>18597600</v>
      </c>
      <c r="J581" s="141" t="n">
        <f aca="false">J582+J587+J598+J602</f>
        <v>16021700</v>
      </c>
      <c r="K581" s="141" t="n">
        <f aca="false">K582+K587+K598+K602+K593</f>
        <v>282200</v>
      </c>
      <c r="L581" s="74" t="n">
        <f aca="false">L582+L587+L598+L602</f>
        <v>0</v>
      </c>
      <c r="M581" s="74" t="n">
        <f aca="false">M582+M587+M598+M602</f>
        <v>0</v>
      </c>
      <c r="N581" s="74" t="n">
        <f aca="false">N582+N587+N598+N602+N593</f>
        <v>40000</v>
      </c>
      <c r="O581" s="141" t="n">
        <f aca="false">O582+O587+O598+O602</f>
        <v>2253700</v>
      </c>
      <c r="P581" s="142" t="n">
        <f aca="false">P582+P587+P598+P602</f>
        <v>0</v>
      </c>
      <c r="ALO581" s="1"/>
      <c r="ALP581" s="2"/>
      <c r="ALQ581" s="2"/>
      <c r="ALR581" s="2"/>
      <c r="ALS581" s="2"/>
      <c r="ALT581" s="2"/>
      <c r="ALU581" s="2"/>
      <c r="ALV581" s="2"/>
      <c r="ALW581" s="2"/>
      <c r="ALX581" s="2"/>
      <c r="ALY581" s="2"/>
      <c r="ALZ581" s="2"/>
      <c r="AMA581" s="2"/>
      <c r="AMB581" s="2"/>
      <c r="AMC581" s="2"/>
      <c r="AMD581" s="2"/>
      <c r="AME581" s="2"/>
      <c r="AMF581" s="2"/>
      <c r="AMG581" s="2"/>
      <c r="AMH581" s="2"/>
      <c r="AMI581" s="2"/>
      <c r="AMJ581" s="2"/>
      <c r="AMK581" s="2"/>
    </row>
    <row r="582" s="99" customFormat="true" ht="32.8" hidden="false" customHeight="false" outlineLevel="0" collapsed="false">
      <c r="B582" s="86"/>
      <c r="C582" s="30" t="s">
        <v>97</v>
      </c>
      <c r="D582" s="30" t="n">
        <v>926</v>
      </c>
      <c r="E582" s="138" t="s">
        <v>46</v>
      </c>
      <c r="F582" s="138" t="s">
        <v>23</v>
      </c>
      <c r="G582" s="79" t="n">
        <v>5000000000</v>
      </c>
      <c r="H582" s="83"/>
      <c r="I582" s="141" t="n">
        <f aca="false">SUM(J582:P582)</f>
        <v>4691500</v>
      </c>
      <c r="J582" s="141" t="n">
        <f aca="false">J583</f>
        <v>3167400</v>
      </c>
      <c r="K582" s="74" t="n">
        <f aca="false">K583</f>
        <v>1524100</v>
      </c>
      <c r="L582" s="74" t="n">
        <f aca="false">L583</f>
        <v>0</v>
      </c>
      <c r="M582" s="74" t="n">
        <f aca="false">M583</f>
        <v>0</v>
      </c>
      <c r="N582" s="74" t="n">
        <f aca="false">N583</f>
        <v>0</v>
      </c>
      <c r="O582" s="141" t="n">
        <f aca="false">O583</f>
        <v>0</v>
      </c>
      <c r="P582" s="142" t="n">
        <f aca="false">P583</f>
        <v>0</v>
      </c>
      <c r="ALO582" s="1"/>
      <c r="ALP582" s="2"/>
      <c r="ALQ582" s="2"/>
      <c r="ALR582" s="2"/>
      <c r="ALS582" s="2"/>
      <c r="ALT582" s="2"/>
      <c r="ALU582" s="2"/>
      <c r="ALV582" s="2"/>
      <c r="ALW582" s="2"/>
      <c r="ALX582" s="2"/>
      <c r="ALY582" s="2"/>
      <c r="ALZ582" s="2"/>
      <c r="AMA582" s="2"/>
      <c r="AMB582" s="2"/>
      <c r="AMC582" s="2"/>
      <c r="AMD582" s="2"/>
      <c r="AME582" s="2"/>
      <c r="AMF582" s="2"/>
      <c r="AMG582" s="2"/>
      <c r="AMH582" s="2"/>
      <c r="AMI582" s="2"/>
      <c r="AMJ582" s="2"/>
      <c r="AMK582" s="2"/>
    </row>
    <row r="583" s="99" customFormat="true" ht="32.8" hidden="false" customHeight="false" outlineLevel="0" collapsed="false">
      <c r="B583" s="86"/>
      <c r="C583" s="30" t="s">
        <v>105</v>
      </c>
      <c r="D583" s="30" t="n">
        <v>926</v>
      </c>
      <c r="E583" s="138" t="s">
        <v>46</v>
      </c>
      <c r="F583" s="138" t="s">
        <v>23</v>
      </c>
      <c r="G583" s="79" t="n">
        <v>5020000000</v>
      </c>
      <c r="H583" s="83"/>
      <c r="I583" s="141" t="n">
        <f aca="false">SUM(J583:P583)</f>
        <v>4691500</v>
      </c>
      <c r="J583" s="141" t="n">
        <f aca="false">J584</f>
        <v>3167400</v>
      </c>
      <c r="K583" s="74" t="n">
        <f aca="false">K584</f>
        <v>1524100</v>
      </c>
      <c r="L583" s="74" t="n">
        <f aca="false">L584</f>
        <v>0</v>
      </c>
      <c r="M583" s="74" t="n">
        <f aca="false">M584</f>
        <v>0</v>
      </c>
      <c r="N583" s="74" t="n">
        <f aca="false">N584</f>
        <v>0</v>
      </c>
      <c r="O583" s="141" t="n">
        <f aca="false">O584</f>
        <v>0</v>
      </c>
      <c r="P583" s="142" t="n">
        <f aca="false">P584</f>
        <v>0</v>
      </c>
      <c r="ALO583" s="1"/>
      <c r="ALP583" s="2"/>
      <c r="ALQ583" s="2"/>
      <c r="ALR583" s="2"/>
      <c r="ALS583" s="2"/>
      <c r="ALT583" s="2"/>
      <c r="ALU583" s="2"/>
      <c r="ALV583" s="2"/>
      <c r="ALW583" s="2"/>
      <c r="ALX583" s="2"/>
      <c r="ALY583" s="2"/>
      <c r="ALZ583" s="2"/>
      <c r="AMA583" s="2"/>
      <c r="AMB583" s="2"/>
      <c r="AMC583" s="2"/>
      <c r="AMD583" s="2"/>
      <c r="AME583" s="2"/>
      <c r="AMF583" s="2"/>
      <c r="AMG583" s="2"/>
      <c r="AMH583" s="2"/>
      <c r="AMI583" s="2"/>
      <c r="AMJ583" s="2"/>
      <c r="AMK583" s="2"/>
    </row>
    <row r="584" s="99" customFormat="true" ht="30.8" hidden="false" customHeight="true" outlineLevel="0" collapsed="false">
      <c r="B584" s="86"/>
      <c r="C584" s="30" t="s">
        <v>99</v>
      </c>
      <c r="D584" s="30" t="n">
        <v>926</v>
      </c>
      <c r="E584" s="138" t="s">
        <v>46</v>
      </c>
      <c r="F584" s="138" t="s">
        <v>23</v>
      </c>
      <c r="G584" s="79" t="n">
        <v>5020000190</v>
      </c>
      <c r="H584" s="83"/>
      <c r="I584" s="141" t="n">
        <f aca="false">SUM(J584:P584)</f>
        <v>4691500</v>
      </c>
      <c r="J584" s="141" t="n">
        <f aca="false">J585+J586</f>
        <v>3167400</v>
      </c>
      <c r="K584" s="74" t="n">
        <f aca="false">K585+K586</f>
        <v>1524100</v>
      </c>
      <c r="L584" s="74" t="n">
        <f aca="false">L585+L586</f>
        <v>0</v>
      </c>
      <c r="M584" s="74" t="n">
        <f aca="false">M585+M586</f>
        <v>0</v>
      </c>
      <c r="N584" s="74" t="n">
        <f aca="false">N585+N586</f>
        <v>0</v>
      </c>
      <c r="O584" s="141" t="n">
        <f aca="false">O585+O586</f>
        <v>0</v>
      </c>
      <c r="P584" s="142" t="n">
        <f aca="false">P585+P586</f>
        <v>0</v>
      </c>
      <c r="ALO584" s="1"/>
      <c r="ALP584" s="2"/>
      <c r="ALQ584" s="2"/>
      <c r="ALR584" s="2"/>
      <c r="ALS584" s="2"/>
      <c r="ALT584" s="2"/>
      <c r="ALU584" s="2"/>
      <c r="ALV584" s="2"/>
      <c r="ALW584" s="2"/>
      <c r="ALX584" s="2"/>
      <c r="ALY584" s="2"/>
      <c r="ALZ584" s="2"/>
      <c r="AMA584" s="2"/>
      <c r="AMB584" s="2"/>
      <c r="AMC584" s="2"/>
      <c r="AMD584" s="2"/>
      <c r="AME584" s="2"/>
      <c r="AMF584" s="2"/>
      <c r="AMG584" s="2"/>
      <c r="AMH584" s="2"/>
      <c r="AMI584" s="2"/>
      <c r="AMJ584" s="2"/>
      <c r="AMK584" s="2"/>
    </row>
    <row r="585" s="99" customFormat="true" ht="64.15" hidden="false" customHeight="false" outlineLevel="0" collapsed="false">
      <c r="B585" s="86"/>
      <c r="C585" s="30" t="s">
        <v>100</v>
      </c>
      <c r="D585" s="30" t="n">
        <v>926</v>
      </c>
      <c r="E585" s="138" t="s">
        <v>46</v>
      </c>
      <c r="F585" s="138" t="s">
        <v>23</v>
      </c>
      <c r="G585" s="79" t="n">
        <v>5020000190</v>
      </c>
      <c r="H585" s="83" t="n">
        <v>100</v>
      </c>
      <c r="I585" s="141" t="n">
        <f aca="false">SUM(J585:P585)</f>
        <v>4691500</v>
      </c>
      <c r="J585" s="141" t="n">
        <v>3165900</v>
      </c>
      <c r="K585" s="74" t="n">
        <v>1525600</v>
      </c>
      <c r="L585" s="74"/>
      <c r="M585" s="74"/>
      <c r="N585" s="74"/>
      <c r="O585" s="141"/>
      <c r="P585" s="142"/>
      <c r="ALO585" s="1"/>
      <c r="ALP585" s="2"/>
      <c r="ALQ585" s="2"/>
      <c r="ALR585" s="2"/>
      <c r="ALS585" s="2"/>
      <c r="ALT585" s="2"/>
      <c r="ALU585" s="2"/>
      <c r="ALV585" s="2"/>
      <c r="ALW585" s="2"/>
      <c r="ALX585" s="2"/>
      <c r="ALY585" s="2"/>
      <c r="ALZ585" s="2"/>
      <c r="AMA585" s="2"/>
      <c r="AMB585" s="2"/>
      <c r="AMC585" s="2"/>
      <c r="AMD585" s="2"/>
      <c r="AME585" s="2"/>
      <c r="AMF585" s="2"/>
      <c r="AMG585" s="2"/>
      <c r="AMH585" s="2"/>
      <c r="AMI585" s="2"/>
      <c r="AMJ585" s="2"/>
      <c r="AMK585" s="2"/>
    </row>
    <row r="586" s="157" customFormat="true" ht="17.6" hidden="true" customHeight="false" outlineLevel="0" collapsed="false">
      <c r="B586" s="148"/>
      <c r="C586" s="149" t="s">
        <v>106</v>
      </c>
      <c r="D586" s="149" t="n">
        <v>926</v>
      </c>
      <c r="E586" s="151" t="s">
        <v>46</v>
      </c>
      <c r="F586" s="151" t="s">
        <v>23</v>
      </c>
      <c r="G586" s="152" t="n">
        <v>5020000190</v>
      </c>
      <c r="H586" s="162" t="n">
        <v>800</v>
      </c>
      <c r="I586" s="154" t="n">
        <f aca="false">SUM(J586:P586)</f>
        <v>0</v>
      </c>
      <c r="J586" s="154" t="n">
        <v>1500</v>
      </c>
      <c r="K586" s="155" t="n">
        <v>-1500</v>
      </c>
      <c r="L586" s="155"/>
      <c r="M586" s="155"/>
      <c r="N586" s="155"/>
      <c r="O586" s="155"/>
      <c r="P586" s="156"/>
      <c r="ALO586" s="158"/>
      <c r="ALP586" s="159"/>
      <c r="ALQ586" s="159"/>
      <c r="ALR586" s="159"/>
      <c r="ALS586" s="159"/>
      <c r="ALT586" s="159"/>
      <c r="ALU586" s="159"/>
      <c r="ALV586" s="159"/>
      <c r="ALW586" s="159"/>
      <c r="ALX586" s="159"/>
      <c r="ALY586" s="159"/>
      <c r="ALZ586" s="159"/>
      <c r="AMA586" s="159"/>
      <c r="AMB586" s="159"/>
      <c r="AMC586" s="159"/>
      <c r="AMD586" s="159"/>
      <c r="AME586" s="159"/>
      <c r="AMF586" s="159"/>
      <c r="AMG586" s="159"/>
      <c r="AMH586" s="159"/>
      <c r="AMI586" s="159"/>
      <c r="AMJ586" s="159"/>
      <c r="AMK586" s="159"/>
    </row>
    <row r="587" s="99" customFormat="true" ht="32.8" hidden="false" customHeight="false" outlineLevel="0" collapsed="false">
      <c r="B587" s="86"/>
      <c r="C587" s="30" t="s">
        <v>128</v>
      </c>
      <c r="D587" s="30" t="n">
        <v>926</v>
      </c>
      <c r="E587" s="138" t="s">
        <v>46</v>
      </c>
      <c r="F587" s="138" t="s">
        <v>23</v>
      </c>
      <c r="G587" s="79" t="n">
        <v>5200000000</v>
      </c>
      <c r="H587" s="83"/>
      <c r="I587" s="141" t="n">
        <f aca="false">SUM(J587:P587)</f>
        <v>12931700</v>
      </c>
      <c r="J587" s="141" t="n">
        <f aca="false">J588</f>
        <v>11731700</v>
      </c>
      <c r="K587" s="74" t="n">
        <f aca="false">K588</f>
        <v>-1053700</v>
      </c>
      <c r="L587" s="74" t="n">
        <f aca="false">L588</f>
        <v>0</v>
      </c>
      <c r="M587" s="74" t="n">
        <f aca="false">M588</f>
        <v>0</v>
      </c>
      <c r="N587" s="74" t="n">
        <f aca="false">N588</f>
        <v>0</v>
      </c>
      <c r="O587" s="141" t="n">
        <f aca="false">O588</f>
        <v>2253700</v>
      </c>
      <c r="P587" s="142" t="n">
        <f aca="false">P588</f>
        <v>0</v>
      </c>
      <c r="ALO587" s="1"/>
      <c r="ALP587" s="2"/>
      <c r="ALQ587" s="2"/>
      <c r="ALR587" s="2"/>
      <c r="ALS587" s="2"/>
      <c r="ALT587" s="2"/>
      <c r="ALU587" s="2"/>
      <c r="ALV587" s="2"/>
      <c r="ALW587" s="2"/>
      <c r="ALX587" s="2"/>
      <c r="ALY587" s="2"/>
      <c r="ALZ587" s="2"/>
      <c r="AMA587" s="2"/>
      <c r="AMB587" s="2"/>
      <c r="AMC587" s="2"/>
      <c r="AMD587" s="2"/>
      <c r="AME587" s="2"/>
      <c r="AMF587" s="2"/>
      <c r="AMG587" s="2"/>
      <c r="AMH587" s="2"/>
      <c r="AMI587" s="2"/>
      <c r="AMJ587" s="2"/>
      <c r="AMK587" s="2"/>
    </row>
    <row r="588" s="99" customFormat="true" ht="17.6" hidden="false" customHeight="false" outlineLevel="0" collapsed="false">
      <c r="B588" s="86"/>
      <c r="C588" s="30" t="s">
        <v>134</v>
      </c>
      <c r="D588" s="30" t="n">
        <v>926</v>
      </c>
      <c r="E588" s="138" t="s">
        <v>46</v>
      </c>
      <c r="F588" s="138" t="s">
        <v>23</v>
      </c>
      <c r="G588" s="79" t="n">
        <v>5250000000</v>
      </c>
      <c r="H588" s="83"/>
      <c r="I588" s="141" t="n">
        <f aca="false">SUM(J588:P588)</f>
        <v>12931700</v>
      </c>
      <c r="J588" s="141" t="n">
        <f aca="false">J589</f>
        <v>11731700</v>
      </c>
      <c r="K588" s="74" t="n">
        <f aca="false">K589</f>
        <v>-1053700</v>
      </c>
      <c r="L588" s="74" t="n">
        <f aca="false">L589</f>
        <v>0</v>
      </c>
      <c r="M588" s="74" t="n">
        <f aca="false">M589</f>
        <v>0</v>
      </c>
      <c r="N588" s="74" t="n">
        <f aca="false">N589</f>
        <v>0</v>
      </c>
      <c r="O588" s="141" t="n">
        <f aca="false">O589</f>
        <v>2253700</v>
      </c>
      <c r="P588" s="142" t="n">
        <f aca="false">P589</f>
        <v>0</v>
      </c>
      <c r="ALO588" s="1"/>
      <c r="ALP588" s="2"/>
      <c r="ALQ588" s="2"/>
      <c r="ALR588" s="2"/>
      <c r="ALS588" s="2"/>
      <c r="ALT588" s="2"/>
      <c r="ALU588" s="2"/>
      <c r="ALV588" s="2"/>
      <c r="ALW588" s="2"/>
      <c r="ALX588" s="2"/>
      <c r="ALY588" s="2"/>
      <c r="ALZ588" s="2"/>
      <c r="AMA588" s="2"/>
      <c r="AMB588" s="2"/>
      <c r="AMC588" s="2"/>
      <c r="AMD588" s="2"/>
      <c r="AME588" s="2"/>
      <c r="AMF588" s="2"/>
      <c r="AMG588" s="2"/>
      <c r="AMH588" s="2"/>
      <c r="AMI588" s="2"/>
      <c r="AMJ588" s="2"/>
      <c r="AMK588" s="2"/>
    </row>
    <row r="589" s="99" customFormat="true" ht="32.8" hidden="false" customHeight="false" outlineLevel="0" collapsed="false">
      <c r="B589" s="86"/>
      <c r="C589" s="88" t="s">
        <v>130</v>
      </c>
      <c r="D589" s="30" t="n">
        <v>926</v>
      </c>
      <c r="E589" s="138" t="s">
        <v>46</v>
      </c>
      <c r="F589" s="138" t="s">
        <v>23</v>
      </c>
      <c r="G589" s="79" t="n">
        <v>5250000590</v>
      </c>
      <c r="H589" s="83"/>
      <c r="I589" s="141" t="n">
        <f aca="false">SUM(J589:P589)</f>
        <v>12931700</v>
      </c>
      <c r="J589" s="141" t="n">
        <f aca="false">J590+J591+J592</f>
        <v>11731700</v>
      </c>
      <c r="K589" s="74" t="n">
        <f aca="false">K590+K591+K592</f>
        <v>-1053700</v>
      </c>
      <c r="L589" s="74" t="n">
        <f aca="false">L590+L591+L592</f>
        <v>0</v>
      </c>
      <c r="M589" s="74" t="n">
        <f aca="false">M590+M591+M592</f>
        <v>0</v>
      </c>
      <c r="N589" s="74" t="n">
        <f aca="false">N590+N591+N592</f>
        <v>0</v>
      </c>
      <c r="O589" s="141" t="n">
        <f aca="false">O590+O591+O592</f>
        <v>2253700</v>
      </c>
      <c r="P589" s="142" t="n">
        <f aca="false">P590+P591+P592</f>
        <v>0</v>
      </c>
      <c r="ALO589" s="1"/>
      <c r="ALP589" s="2"/>
      <c r="ALQ589" s="2"/>
      <c r="ALR589" s="2"/>
      <c r="ALS589" s="2"/>
      <c r="ALT589" s="2"/>
      <c r="ALU589" s="2"/>
      <c r="ALV589" s="2"/>
      <c r="ALW589" s="2"/>
      <c r="ALX589" s="2"/>
      <c r="ALY589" s="2"/>
      <c r="ALZ589" s="2"/>
      <c r="AMA589" s="2"/>
      <c r="AMB589" s="2"/>
      <c r="AMC589" s="2"/>
      <c r="AMD589" s="2"/>
      <c r="AME589" s="2"/>
      <c r="AMF589" s="2"/>
      <c r="AMG589" s="2"/>
      <c r="AMH589" s="2"/>
      <c r="AMI589" s="2"/>
      <c r="AMJ589" s="2"/>
      <c r="AMK589" s="2"/>
    </row>
    <row r="590" s="99" customFormat="true" ht="64.15" hidden="false" customHeight="false" outlineLevel="0" collapsed="false">
      <c r="B590" s="86"/>
      <c r="C590" s="30" t="s">
        <v>100</v>
      </c>
      <c r="D590" s="30" t="n">
        <v>926</v>
      </c>
      <c r="E590" s="138" t="s">
        <v>46</v>
      </c>
      <c r="F590" s="138" t="s">
        <v>23</v>
      </c>
      <c r="G590" s="79" t="n">
        <v>5250000590</v>
      </c>
      <c r="H590" s="83" t="n">
        <v>100</v>
      </c>
      <c r="I590" s="141" t="n">
        <f aca="false">SUM(J590:P590)</f>
        <v>10717100</v>
      </c>
      <c r="J590" s="141" t="n">
        <v>8793700</v>
      </c>
      <c r="K590" s="74" t="n">
        <v>869700</v>
      </c>
      <c r="L590" s="74"/>
      <c r="M590" s="74"/>
      <c r="N590" s="74"/>
      <c r="O590" s="141" t="n">
        <v>1053700</v>
      </c>
      <c r="P590" s="142"/>
      <c r="ALO590" s="1"/>
      <c r="ALP590" s="2"/>
      <c r="ALQ590" s="2"/>
      <c r="ALR590" s="2"/>
      <c r="ALS590" s="2"/>
      <c r="ALT590" s="2"/>
      <c r="ALU590" s="2"/>
      <c r="ALV590" s="2"/>
      <c r="ALW590" s="2"/>
      <c r="ALX590" s="2"/>
      <c r="ALY590" s="2"/>
      <c r="ALZ590" s="2"/>
      <c r="AMA590" s="2"/>
      <c r="AMB590" s="2"/>
      <c r="AMC590" s="2"/>
      <c r="AMD590" s="2"/>
      <c r="AME590" s="2"/>
      <c r="AMF590" s="2"/>
      <c r="AMG590" s="2"/>
      <c r="AMH590" s="2"/>
      <c r="AMI590" s="2"/>
      <c r="AMJ590" s="2"/>
      <c r="AMK590" s="2"/>
    </row>
    <row r="591" s="99" customFormat="true" ht="32.8" hidden="false" customHeight="false" outlineLevel="0" collapsed="false">
      <c r="B591" s="86"/>
      <c r="C591" s="30" t="s">
        <v>103</v>
      </c>
      <c r="D591" s="30" t="n">
        <v>926</v>
      </c>
      <c r="E591" s="138" t="s">
        <v>46</v>
      </c>
      <c r="F591" s="138" t="s">
        <v>23</v>
      </c>
      <c r="G591" s="79" t="n">
        <v>5250000590</v>
      </c>
      <c r="H591" s="83" t="n">
        <v>200</v>
      </c>
      <c r="I591" s="141" t="n">
        <f aca="false">SUM(J591:P591)</f>
        <v>2194600</v>
      </c>
      <c r="J591" s="141" t="n">
        <v>2921200</v>
      </c>
      <c r="K591" s="74" t="n">
        <v>-1926600</v>
      </c>
      <c r="L591" s="74"/>
      <c r="M591" s="74"/>
      <c r="N591" s="74"/>
      <c r="O591" s="141" t="n">
        <v>1200000</v>
      </c>
      <c r="P591" s="142"/>
      <c r="ALO591" s="1"/>
      <c r="ALP591" s="2"/>
      <c r="ALQ591" s="2"/>
      <c r="ALR591" s="2"/>
      <c r="ALS591" s="2"/>
      <c r="ALT591" s="2"/>
      <c r="ALU591" s="2"/>
      <c r="ALV591" s="2"/>
      <c r="ALW591" s="2"/>
      <c r="ALX591" s="2"/>
      <c r="ALY591" s="2"/>
      <c r="ALZ591" s="2"/>
      <c r="AMA591" s="2"/>
      <c r="AMB591" s="2"/>
      <c r="AMC591" s="2"/>
      <c r="AMD591" s="2"/>
      <c r="AME591" s="2"/>
      <c r="AMF591" s="2"/>
      <c r="AMG591" s="2"/>
      <c r="AMH591" s="2"/>
      <c r="AMI591" s="2"/>
      <c r="AMJ591" s="2"/>
      <c r="AMK591" s="2"/>
    </row>
    <row r="592" s="99" customFormat="true" ht="17.6" hidden="false" customHeight="false" outlineLevel="0" collapsed="false">
      <c r="B592" s="86"/>
      <c r="C592" s="30" t="s">
        <v>106</v>
      </c>
      <c r="D592" s="30" t="n">
        <v>926</v>
      </c>
      <c r="E592" s="138" t="s">
        <v>46</v>
      </c>
      <c r="F592" s="138" t="s">
        <v>23</v>
      </c>
      <c r="G592" s="79" t="n">
        <v>5250000590</v>
      </c>
      <c r="H592" s="83" t="n">
        <v>800</v>
      </c>
      <c r="I592" s="141" t="n">
        <f aca="false">SUM(J592:P592)</f>
        <v>20000</v>
      </c>
      <c r="J592" s="141" t="n">
        <v>16800</v>
      </c>
      <c r="K592" s="74" t="n">
        <v>3200</v>
      </c>
      <c r="L592" s="74"/>
      <c r="M592" s="74"/>
      <c r="N592" s="74"/>
      <c r="O592" s="141"/>
      <c r="P592" s="142"/>
      <c r="ALO592" s="1"/>
      <c r="ALP592" s="2"/>
      <c r="ALQ592" s="2"/>
      <c r="ALR592" s="2"/>
      <c r="ALS592" s="2"/>
      <c r="ALT592" s="2"/>
      <c r="ALU592" s="2"/>
      <c r="ALV592" s="2"/>
      <c r="ALW592" s="2"/>
      <c r="ALX592" s="2"/>
      <c r="ALY592" s="2"/>
      <c r="ALZ592" s="2"/>
      <c r="AMA592" s="2"/>
      <c r="AMB592" s="2"/>
      <c r="AMC592" s="2"/>
      <c r="AMD592" s="2"/>
      <c r="AME592" s="2"/>
      <c r="AMF592" s="2"/>
      <c r="AMG592" s="2"/>
      <c r="AMH592" s="2"/>
      <c r="AMI592" s="2"/>
      <c r="AMJ592" s="2"/>
      <c r="AMK592" s="2"/>
    </row>
    <row r="593" s="99" customFormat="true" ht="48.5" hidden="false" customHeight="false" outlineLevel="0" collapsed="false">
      <c r="B593" s="86"/>
      <c r="C593" s="30" t="s">
        <v>286</v>
      </c>
      <c r="D593" s="30" t="n">
        <v>926</v>
      </c>
      <c r="E593" s="138" t="s">
        <v>46</v>
      </c>
      <c r="F593" s="138" t="s">
        <v>23</v>
      </c>
      <c r="G593" s="79" t="n">
        <v>6700000000</v>
      </c>
      <c r="H593" s="83"/>
      <c r="I593" s="141" t="n">
        <f aca="false">SUM(J593:P593)</f>
        <v>255500</v>
      </c>
      <c r="J593" s="141" t="n">
        <v>0</v>
      </c>
      <c r="K593" s="74" t="n">
        <f aca="false">K594</f>
        <v>215500</v>
      </c>
      <c r="L593" s="74"/>
      <c r="M593" s="74"/>
      <c r="N593" s="74" t="n">
        <f aca="false">N594</f>
        <v>40000</v>
      </c>
      <c r="O593" s="141"/>
      <c r="P593" s="142"/>
      <c r="ALO593" s="1"/>
      <c r="ALP593" s="2"/>
      <c r="ALQ593" s="2"/>
      <c r="ALR593" s="2"/>
      <c r="ALS593" s="2"/>
      <c r="ALT593" s="2"/>
      <c r="ALU593" s="2"/>
      <c r="ALV593" s="2"/>
      <c r="ALW593" s="2"/>
      <c r="ALX593" s="2"/>
      <c r="ALY593" s="2"/>
      <c r="ALZ593" s="2"/>
      <c r="AMA593" s="2"/>
      <c r="AMB593" s="2"/>
      <c r="AMC593" s="2"/>
      <c r="AMD593" s="2"/>
      <c r="AME593" s="2"/>
      <c r="AMF593" s="2"/>
      <c r="AMG593" s="2"/>
      <c r="AMH593" s="2"/>
      <c r="AMI593" s="2"/>
      <c r="AMJ593" s="2"/>
      <c r="AMK593" s="2"/>
    </row>
    <row r="594" s="99" customFormat="true" ht="32.8" hidden="false" customHeight="false" outlineLevel="0" collapsed="false">
      <c r="B594" s="86"/>
      <c r="C594" s="30" t="s">
        <v>287</v>
      </c>
      <c r="D594" s="30" t="n">
        <v>926</v>
      </c>
      <c r="E594" s="138" t="s">
        <v>46</v>
      </c>
      <c r="F594" s="138" t="s">
        <v>23</v>
      </c>
      <c r="G594" s="79" t="n">
        <v>6710000000</v>
      </c>
      <c r="H594" s="83"/>
      <c r="I594" s="141" t="n">
        <f aca="false">SUM(J594:P594)</f>
        <v>255500</v>
      </c>
      <c r="J594" s="141" t="n">
        <v>0</v>
      </c>
      <c r="K594" s="74" t="n">
        <f aca="false">K595</f>
        <v>215500</v>
      </c>
      <c r="L594" s="74"/>
      <c r="M594" s="74"/>
      <c r="N594" s="74" t="n">
        <f aca="false">N595</f>
        <v>40000</v>
      </c>
      <c r="O594" s="141"/>
      <c r="P594" s="142"/>
      <c r="ALO594" s="1"/>
      <c r="ALP594" s="2"/>
      <c r="ALQ594" s="2"/>
      <c r="ALR594" s="2"/>
      <c r="ALS594" s="2"/>
      <c r="ALT594" s="2"/>
      <c r="ALU594" s="2"/>
      <c r="ALV594" s="2"/>
      <c r="ALW594" s="2"/>
      <c r="ALX594" s="2"/>
      <c r="ALY594" s="2"/>
      <c r="ALZ594" s="2"/>
      <c r="AMA594" s="2"/>
      <c r="AMB594" s="2"/>
      <c r="AMC594" s="2"/>
      <c r="AMD594" s="2"/>
      <c r="AME594" s="2"/>
      <c r="AMF594" s="2"/>
      <c r="AMG594" s="2"/>
      <c r="AMH594" s="2"/>
      <c r="AMI594" s="2"/>
      <c r="AMJ594" s="2"/>
      <c r="AMK594" s="2"/>
    </row>
    <row r="595" s="99" customFormat="true" ht="17.6" hidden="false" customHeight="false" outlineLevel="0" collapsed="false">
      <c r="B595" s="86"/>
      <c r="C595" s="30" t="s">
        <v>288</v>
      </c>
      <c r="D595" s="30" t="n">
        <v>926</v>
      </c>
      <c r="E595" s="138" t="s">
        <v>46</v>
      </c>
      <c r="F595" s="138" t="s">
        <v>23</v>
      </c>
      <c r="G595" s="79" t="n">
        <v>6710010220</v>
      </c>
      <c r="H595" s="83"/>
      <c r="I595" s="141" t="n">
        <f aca="false">SUM(J595:P595)</f>
        <v>255500</v>
      </c>
      <c r="J595" s="141" t="n">
        <v>0</v>
      </c>
      <c r="K595" s="74" t="n">
        <f aca="false">K596</f>
        <v>215500</v>
      </c>
      <c r="L595" s="74"/>
      <c r="M595" s="74"/>
      <c r="N595" s="74" t="n">
        <f aca="false">N596+N597</f>
        <v>40000</v>
      </c>
      <c r="O595" s="141"/>
      <c r="P595" s="142"/>
      <c r="ALO595" s="1"/>
      <c r="ALP595" s="2"/>
      <c r="ALQ595" s="2"/>
      <c r="ALR595" s="2"/>
      <c r="ALS595" s="2"/>
      <c r="ALT595" s="2"/>
      <c r="ALU595" s="2"/>
      <c r="ALV595" s="2"/>
      <c r="ALW595" s="2"/>
      <c r="ALX595" s="2"/>
      <c r="ALY595" s="2"/>
      <c r="ALZ595" s="2"/>
      <c r="AMA595" s="2"/>
      <c r="AMB595" s="2"/>
      <c r="AMC595" s="2"/>
      <c r="AMD595" s="2"/>
      <c r="AME595" s="2"/>
      <c r="AMF595" s="2"/>
      <c r="AMG595" s="2"/>
      <c r="AMH595" s="2"/>
      <c r="AMI595" s="2"/>
      <c r="AMJ595" s="2"/>
      <c r="AMK595" s="2"/>
    </row>
    <row r="596" s="99" customFormat="true" ht="32.8" hidden="false" customHeight="false" outlineLevel="0" collapsed="false">
      <c r="B596" s="86"/>
      <c r="C596" s="30" t="s">
        <v>103</v>
      </c>
      <c r="D596" s="30" t="n">
        <v>926</v>
      </c>
      <c r="E596" s="138" t="s">
        <v>46</v>
      </c>
      <c r="F596" s="138" t="s">
        <v>23</v>
      </c>
      <c r="G596" s="79" t="n">
        <v>6710010220</v>
      </c>
      <c r="H596" s="83" t="n">
        <v>200</v>
      </c>
      <c r="I596" s="141" t="n">
        <f aca="false">SUM(J596:P596)</f>
        <v>195500</v>
      </c>
      <c r="J596" s="141" t="n">
        <v>0</v>
      </c>
      <c r="K596" s="74" t="n">
        <v>215500</v>
      </c>
      <c r="L596" s="74"/>
      <c r="M596" s="74"/>
      <c r="N596" s="74" t="n">
        <v>-20000</v>
      </c>
      <c r="O596" s="141"/>
      <c r="P596" s="142"/>
      <c r="ALO596" s="1"/>
      <c r="ALP596" s="2"/>
      <c r="ALQ596" s="2"/>
      <c r="ALR596" s="2"/>
      <c r="ALS596" s="2"/>
      <c r="ALT596" s="2"/>
      <c r="ALU596" s="2"/>
      <c r="ALV596" s="2"/>
      <c r="ALW596" s="2"/>
      <c r="ALX596" s="2"/>
      <c r="ALY596" s="2"/>
      <c r="ALZ596" s="2"/>
      <c r="AMA596" s="2"/>
      <c r="AMB596" s="2"/>
      <c r="AMC596" s="2"/>
      <c r="AMD596" s="2"/>
      <c r="AME596" s="2"/>
      <c r="AMF596" s="2"/>
      <c r="AMG596" s="2"/>
      <c r="AMH596" s="2"/>
      <c r="AMI596" s="2"/>
      <c r="AMJ596" s="2"/>
      <c r="AMK596" s="2"/>
    </row>
    <row r="597" s="99" customFormat="true" ht="32.8" hidden="false" customHeight="false" outlineLevel="0" collapsed="false">
      <c r="B597" s="86"/>
      <c r="C597" s="30" t="s">
        <v>146</v>
      </c>
      <c r="D597" s="30" t="n">
        <v>926</v>
      </c>
      <c r="E597" s="138" t="s">
        <v>46</v>
      </c>
      <c r="F597" s="138" t="s">
        <v>23</v>
      </c>
      <c r="G597" s="79" t="n">
        <v>6710010220</v>
      </c>
      <c r="H597" s="83" t="n">
        <v>600</v>
      </c>
      <c r="I597" s="141" t="n">
        <f aca="false">SUM(J597:P597)</f>
        <v>60000</v>
      </c>
      <c r="J597" s="141"/>
      <c r="K597" s="74"/>
      <c r="L597" s="74"/>
      <c r="M597" s="74"/>
      <c r="N597" s="74" t="n">
        <v>60000</v>
      </c>
      <c r="O597" s="141"/>
      <c r="P597" s="142"/>
      <c r="ALO597" s="1"/>
      <c r="ALP597" s="2"/>
      <c r="ALQ597" s="2"/>
      <c r="ALR597" s="2"/>
      <c r="ALS597" s="2"/>
      <c r="ALT597" s="2"/>
      <c r="ALU597" s="2"/>
      <c r="ALV597" s="2"/>
      <c r="ALW597" s="2"/>
      <c r="ALX597" s="2"/>
      <c r="ALY597" s="2"/>
      <c r="ALZ597" s="2"/>
      <c r="AMA597" s="2"/>
      <c r="AMB597" s="2"/>
      <c r="AMC597" s="2"/>
      <c r="AMD597" s="2"/>
      <c r="AME597" s="2"/>
      <c r="AMF597" s="2"/>
      <c r="AMG597" s="2"/>
      <c r="AMH597" s="2"/>
      <c r="AMI597" s="2"/>
      <c r="AMJ597" s="2"/>
      <c r="AMK597" s="2"/>
    </row>
    <row r="598" s="99" customFormat="true" ht="79.85" hidden="false" customHeight="false" outlineLevel="0" collapsed="false">
      <c r="B598" s="86"/>
      <c r="C598" s="30" t="s">
        <v>392</v>
      </c>
      <c r="D598" s="30" t="n">
        <v>926</v>
      </c>
      <c r="E598" s="138" t="s">
        <v>46</v>
      </c>
      <c r="F598" s="138" t="s">
        <v>23</v>
      </c>
      <c r="G598" s="79" t="n">
        <v>6900000000</v>
      </c>
      <c r="H598" s="83"/>
      <c r="I598" s="141" t="n">
        <f aca="false">SUM(J598:P598)</f>
        <v>578600</v>
      </c>
      <c r="J598" s="141" t="n">
        <f aca="false">J599</f>
        <v>867600</v>
      </c>
      <c r="K598" s="74" t="n">
        <f aca="false">K599</f>
        <v>-289000</v>
      </c>
      <c r="L598" s="74" t="n">
        <f aca="false">L599</f>
        <v>0</v>
      </c>
      <c r="M598" s="74" t="n">
        <f aca="false">M599</f>
        <v>0</v>
      </c>
      <c r="N598" s="74" t="n">
        <f aca="false">N599</f>
        <v>0</v>
      </c>
      <c r="O598" s="141" t="n">
        <f aca="false">O599</f>
        <v>0</v>
      </c>
      <c r="P598" s="142" t="n">
        <f aca="false">P599</f>
        <v>0</v>
      </c>
      <c r="ALO598" s="1"/>
      <c r="ALP598" s="2"/>
      <c r="ALQ598" s="2"/>
      <c r="ALR598" s="2"/>
      <c r="ALS598" s="2"/>
      <c r="ALT598" s="2"/>
      <c r="ALU598" s="2"/>
      <c r="ALV598" s="2"/>
      <c r="ALW598" s="2"/>
      <c r="ALX598" s="2"/>
      <c r="ALY598" s="2"/>
      <c r="ALZ598" s="2"/>
      <c r="AMA598" s="2"/>
      <c r="AMB598" s="2"/>
      <c r="AMC598" s="2"/>
      <c r="AMD598" s="2"/>
      <c r="AME598" s="2"/>
      <c r="AMF598" s="2"/>
      <c r="AMG598" s="2"/>
      <c r="AMH598" s="2"/>
      <c r="AMI598" s="2"/>
      <c r="AMJ598" s="2"/>
      <c r="AMK598" s="2"/>
    </row>
    <row r="599" s="99" customFormat="true" ht="32.8" hidden="false" customHeight="false" outlineLevel="0" collapsed="false">
      <c r="B599" s="86"/>
      <c r="C599" s="30" t="s">
        <v>297</v>
      </c>
      <c r="D599" s="30" t="n">
        <v>926</v>
      </c>
      <c r="E599" s="138" t="s">
        <v>46</v>
      </c>
      <c r="F599" s="138" t="s">
        <v>23</v>
      </c>
      <c r="G599" s="79" t="n">
        <v>6910000000</v>
      </c>
      <c r="H599" s="83"/>
      <c r="I599" s="141" t="n">
        <f aca="false">SUM(J599:P599)</f>
        <v>578600</v>
      </c>
      <c r="J599" s="141" t="n">
        <f aca="false">J600</f>
        <v>867600</v>
      </c>
      <c r="K599" s="74" t="n">
        <f aca="false">K600</f>
        <v>-289000</v>
      </c>
      <c r="L599" s="74" t="n">
        <f aca="false">L600</f>
        <v>0</v>
      </c>
      <c r="M599" s="74" t="n">
        <f aca="false">M600</f>
        <v>0</v>
      </c>
      <c r="N599" s="74" t="n">
        <f aca="false">N600</f>
        <v>0</v>
      </c>
      <c r="O599" s="141" t="n">
        <f aca="false">O600</f>
        <v>0</v>
      </c>
      <c r="P599" s="142" t="n">
        <f aca="false">P600</f>
        <v>0</v>
      </c>
      <c r="ALO599" s="1"/>
      <c r="ALP599" s="2"/>
      <c r="ALQ599" s="2"/>
      <c r="ALR599" s="2"/>
      <c r="ALS599" s="2"/>
      <c r="ALT599" s="2"/>
      <c r="ALU599" s="2"/>
      <c r="ALV599" s="2"/>
      <c r="ALW599" s="2"/>
      <c r="ALX599" s="2"/>
      <c r="ALY599" s="2"/>
      <c r="ALZ599" s="2"/>
      <c r="AMA599" s="2"/>
      <c r="AMB599" s="2"/>
      <c r="AMC599" s="2"/>
      <c r="AMD599" s="2"/>
      <c r="AME599" s="2"/>
      <c r="AMF599" s="2"/>
      <c r="AMG599" s="2"/>
      <c r="AMH599" s="2"/>
      <c r="AMI599" s="2"/>
      <c r="AMJ599" s="2"/>
      <c r="AMK599" s="2"/>
    </row>
    <row r="600" s="99" customFormat="true" ht="95.5" hidden="false" customHeight="false" outlineLevel="0" collapsed="false">
      <c r="B600" s="86"/>
      <c r="C600" s="30" t="s">
        <v>393</v>
      </c>
      <c r="D600" s="30" t="n">
        <v>926</v>
      </c>
      <c r="E600" s="138" t="s">
        <v>46</v>
      </c>
      <c r="F600" s="138" t="s">
        <v>23</v>
      </c>
      <c r="G600" s="79" t="n">
        <v>6910010500</v>
      </c>
      <c r="H600" s="83"/>
      <c r="I600" s="141" t="n">
        <f aca="false">SUM(J600:P600)</f>
        <v>578600</v>
      </c>
      <c r="J600" s="141" t="n">
        <f aca="false">J601</f>
        <v>867600</v>
      </c>
      <c r="K600" s="74" t="n">
        <f aca="false">K601</f>
        <v>-289000</v>
      </c>
      <c r="L600" s="74" t="n">
        <f aca="false">L601</f>
        <v>0</v>
      </c>
      <c r="M600" s="74" t="n">
        <f aca="false">M601</f>
        <v>0</v>
      </c>
      <c r="N600" s="74" t="n">
        <f aca="false">N601</f>
        <v>0</v>
      </c>
      <c r="O600" s="141" t="n">
        <f aca="false">O601</f>
        <v>0</v>
      </c>
      <c r="P600" s="142" t="n">
        <f aca="false">P601</f>
        <v>0</v>
      </c>
      <c r="ALO600" s="1"/>
      <c r="ALP600" s="2"/>
      <c r="ALQ600" s="2"/>
      <c r="ALR600" s="2"/>
      <c r="ALS600" s="2"/>
      <c r="ALT600" s="2"/>
      <c r="ALU600" s="2"/>
      <c r="ALV600" s="2"/>
      <c r="ALW600" s="2"/>
      <c r="ALX600" s="2"/>
      <c r="ALY600" s="2"/>
      <c r="ALZ600" s="2"/>
      <c r="AMA600" s="2"/>
      <c r="AMB600" s="2"/>
      <c r="AMC600" s="2"/>
      <c r="AMD600" s="2"/>
      <c r="AME600" s="2"/>
      <c r="AMF600" s="2"/>
      <c r="AMG600" s="2"/>
      <c r="AMH600" s="2"/>
      <c r="AMI600" s="2"/>
      <c r="AMJ600" s="2"/>
      <c r="AMK600" s="2"/>
    </row>
    <row r="601" s="99" customFormat="true" ht="32.8" hidden="false" customHeight="false" outlineLevel="0" collapsed="false">
      <c r="B601" s="86"/>
      <c r="C601" s="30" t="s">
        <v>103</v>
      </c>
      <c r="D601" s="30" t="n">
        <v>926</v>
      </c>
      <c r="E601" s="138" t="s">
        <v>46</v>
      </c>
      <c r="F601" s="138" t="s">
        <v>23</v>
      </c>
      <c r="G601" s="79" t="n">
        <v>6910010500</v>
      </c>
      <c r="H601" s="83" t="n">
        <v>200</v>
      </c>
      <c r="I601" s="141" t="n">
        <f aca="false">SUM(J601:P601)</f>
        <v>578600</v>
      </c>
      <c r="J601" s="141" t="n">
        <v>867600</v>
      </c>
      <c r="K601" s="74" t="n">
        <v>-289000</v>
      </c>
      <c r="L601" s="74"/>
      <c r="M601" s="74"/>
      <c r="N601" s="74"/>
      <c r="O601" s="141"/>
      <c r="P601" s="142"/>
      <c r="ALO601" s="1"/>
      <c r="ALP601" s="2"/>
      <c r="ALQ601" s="2"/>
      <c r="ALR601" s="2"/>
      <c r="ALS601" s="2"/>
      <c r="ALT601" s="2"/>
      <c r="ALU601" s="2"/>
      <c r="ALV601" s="2"/>
      <c r="ALW601" s="2"/>
      <c r="ALX601" s="2"/>
      <c r="ALY601" s="2"/>
      <c r="ALZ601" s="2"/>
      <c r="AMA601" s="2"/>
      <c r="AMB601" s="2"/>
      <c r="AMC601" s="2"/>
      <c r="AMD601" s="2"/>
      <c r="AME601" s="2"/>
      <c r="AMF601" s="2"/>
      <c r="AMG601" s="2"/>
      <c r="AMH601" s="2"/>
      <c r="AMI601" s="2"/>
      <c r="AMJ601" s="2"/>
      <c r="AMK601" s="2"/>
    </row>
    <row r="602" s="113" customFormat="true" ht="31.8" hidden="false" customHeight="true" outlineLevel="0" collapsed="false">
      <c r="A602" s="99"/>
      <c r="B602" s="86"/>
      <c r="C602" s="30" t="s">
        <v>310</v>
      </c>
      <c r="D602" s="30" t="n">
        <v>926</v>
      </c>
      <c r="E602" s="138" t="s">
        <v>46</v>
      </c>
      <c r="F602" s="138" t="s">
        <v>23</v>
      </c>
      <c r="G602" s="79" t="n">
        <v>7100000000</v>
      </c>
      <c r="H602" s="83"/>
      <c r="I602" s="141" t="n">
        <f aca="false">SUM(J602:P602)</f>
        <v>140300</v>
      </c>
      <c r="J602" s="141" t="n">
        <f aca="false">J603</f>
        <v>255000</v>
      </c>
      <c r="K602" s="74" t="n">
        <f aca="false">K603</f>
        <v>-114700</v>
      </c>
      <c r="L602" s="74" t="n">
        <f aca="false">L603</f>
        <v>0</v>
      </c>
      <c r="M602" s="74" t="n">
        <f aca="false">M603</f>
        <v>0</v>
      </c>
      <c r="N602" s="74" t="n">
        <f aca="false">N603</f>
        <v>0</v>
      </c>
      <c r="O602" s="141" t="n">
        <f aca="false">O603</f>
        <v>0</v>
      </c>
      <c r="P602" s="142" t="n">
        <f aca="false">P603</f>
        <v>0</v>
      </c>
      <c r="Q602" s="99"/>
      <c r="R602" s="99"/>
      <c r="S602" s="99"/>
      <c r="T602" s="99"/>
      <c r="U602" s="99"/>
      <c r="V602" s="99"/>
      <c r="W602" s="99"/>
      <c r="X602" s="99"/>
      <c r="Y602" s="99"/>
      <c r="Z602" s="99"/>
      <c r="AA602" s="99"/>
      <c r="AB602" s="99"/>
      <c r="AC602" s="99"/>
      <c r="AD602" s="99"/>
      <c r="AE602" s="99"/>
      <c r="AF602" s="99"/>
      <c r="AG602" s="99"/>
      <c r="AH602" s="99"/>
      <c r="AI602" s="99"/>
      <c r="AJ602" s="99"/>
      <c r="AK602" s="99"/>
      <c r="AL602" s="99"/>
      <c r="AM602" s="99"/>
      <c r="AN602" s="99"/>
      <c r="AO602" s="99"/>
      <c r="AP602" s="99"/>
      <c r="AQ602" s="99"/>
      <c r="AR602" s="99"/>
      <c r="AS602" s="99"/>
      <c r="AT602" s="99"/>
      <c r="AU602" s="99"/>
      <c r="AV602" s="99"/>
      <c r="AW602" s="99"/>
      <c r="AX602" s="99"/>
      <c r="AY602" s="99"/>
      <c r="AZ602" s="99"/>
      <c r="BA602" s="99"/>
      <c r="BB602" s="99"/>
      <c r="BC602" s="99"/>
      <c r="BD602" s="99"/>
      <c r="BE602" s="99"/>
      <c r="BF602" s="99"/>
      <c r="BG602" s="99"/>
      <c r="BH602" s="99"/>
      <c r="BI602" s="99"/>
      <c r="BJ602" s="99"/>
      <c r="BK602" s="99"/>
      <c r="BL602" s="99"/>
      <c r="BM602" s="99"/>
      <c r="BN602" s="99"/>
      <c r="BO602" s="99"/>
      <c r="BP602" s="99"/>
      <c r="BQ602" s="99"/>
      <c r="BR602" s="99"/>
      <c r="BS602" s="99"/>
      <c r="BT602" s="99"/>
      <c r="BU602" s="99"/>
      <c r="BV602" s="99"/>
      <c r="BW602" s="99"/>
      <c r="BX602" s="99"/>
      <c r="BY602" s="99"/>
      <c r="BZ602" s="99"/>
      <c r="CA602" s="99"/>
      <c r="CB602" s="99"/>
      <c r="CC602" s="99"/>
      <c r="CD602" s="99"/>
      <c r="CE602" s="99"/>
      <c r="CF602" s="99"/>
      <c r="CG602" s="99"/>
      <c r="CH602" s="99"/>
      <c r="CI602" s="99"/>
      <c r="CJ602" s="99"/>
      <c r="CK602" s="99"/>
      <c r="CL602" s="99"/>
      <c r="CM602" s="99"/>
      <c r="CN602" s="99"/>
      <c r="CO602" s="99"/>
      <c r="CP602" s="99"/>
      <c r="CQ602" s="99"/>
      <c r="CR602" s="99"/>
      <c r="CS602" s="99"/>
      <c r="CT602" s="99"/>
      <c r="CU602" s="99"/>
      <c r="CV602" s="99"/>
      <c r="CW602" s="99"/>
      <c r="CX602" s="99"/>
      <c r="CY602" s="99"/>
      <c r="CZ602" s="99"/>
      <c r="DA602" s="99"/>
      <c r="DB602" s="99"/>
      <c r="DC602" s="99"/>
      <c r="DD602" s="99"/>
      <c r="DE602" s="99"/>
      <c r="DF602" s="99"/>
      <c r="DG602" s="99"/>
      <c r="DH602" s="99"/>
      <c r="DI602" s="99"/>
      <c r="DJ602" s="99"/>
      <c r="DK602" s="99"/>
      <c r="DL602" s="99"/>
      <c r="DM602" s="99"/>
      <c r="DN602" s="99"/>
      <c r="DO602" s="99"/>
      <c r="DP602" s="99"/>
      <c r="DQ602" s="99"/>
      <c r="DR602" s="99"/>
      <c r="DS602" s="99"/>
      <c r="DT602" s="99"/>
      <c r="DU602" s="99"/>
      <c r="DV602" s="99"/>
      <c r="DW602" s="99"/>
      <c r="DX602" s="99"/>
      <c r="DY602" s="99"/>
      <c r="DZ602" s="99"/>
      <c r="EA602" s="99"/>
      <c r="EB602" s="99"/>
      <c r="EC602" s="99"/>
      <c r="ED602" s="99"/>
      <c r="EE602" s="99"/>
      <c r="EF602" s="99"/>
      <c r="EG602" s="99"/>
      <c r="EH602" s="99"/>
      <c r="EI602" s="99"/>
      <c r="EJ602" s="99"/>
      <c r="EK602" s="99"/>
      <c r="EL602" s="99"/>
      <c r="EM602" s="99"/>
      <c r="EN602" s="99"/>
      <c r="EO602" s="99"/>
      <c r="EP602" s="99"/>
      <c r="EQ602" s="99"/>
      <c r="ER602" s="99"/>
      <c r="ES602" s="99"/>
      <c r="ET602" s="99"/>
      <c r="EU602" s="99"/>
      <c r="EV602" s="99"/>
      <c r="EW602" s="99"/>
      <c r="EX602" s="99"/>
      <c r="EY602" s="99"/>
      <c r="EZ602" s="99"/>
      <c r="FA602" s="99"/>
      <c r="FB602" s="99"/>
      <c r="FC602" s="99"/>
      <c r="FD602" s="99"/>
      <c r="FE602" s="99"/>
      <c r="FF602" s="99"/>
      <c r="FG602" s="99"/>
      <c r="FH602" s="99"/>
      <c r="FI602" s="99"/>
      <c r="FJ602" s="99"/>
      <c r="FK602" s="99"/>
      <c r="FL602" s="99"/>
      <c r="FM602" s="99"/>
      <c r="FN602" s="99"/>
      <c r="FO602" s="99"/>
      <c r="FP602" s="99"/>
      <c r="FQ602" s="99"/>
      <c r="FR602" s="99"/>
      <c r="FS602" s="99"/>
      <c r="FT602" s="99"/>
      <c r="FU602" s="99"/>
      <c r="FV602" s="99"/>
      <c r="FW602" s="99"/>
      <c r="FX602" s="99"/>
      <c r="FY602" s="99"/>
      <c r="FZ602" s="99"/>
      <c r="GA602" s="99"/>
      <c r="GB602" s="99"/>
      <c r="GC602" s="99"/>
      <c r="GD602" s="99"/>
      <c r="GE602" s="99"/>
      <c r="GF602" s="99"/>
      <c r="GG602" s="99"/>
      <c r="GH602" s="99"/>
      <c r="GI602" s="99"/>
      <c r="GJ602" s="99"/>
      <c r="GK602" s="99"/>
      <c r="GL602" s="99"/>
      <c r="GM602" s="99"/>
      <c r="GN602" s="99"/>
      <c r="GO602" s="99"/>
      <c r="GP602" s="99"/>
      <c r="GQ602" s="99"/>
      <c r="GR602" s="99"/>
      <c r="GS602" s="99"/>
      <c r="GT602" s="99"/>
      <c r="GU602" s="99"/>
      <c r="GV602" s="99"/>
      <c r="GW602" s="99"/>
      <c r="GX602" s="99"/>
      <c r="GY602" s="99"/>
      <c r="GZ602" s="99"/>
      <c r="HA602" s="99"/>
      <c r="HB602" s="99"/>
      <c r="HC602" s="99"/>
      <c r="HD602" s="99"/>
      <c r="HE602" s="99"/>
      <c r="HF602" s="99"/>
      <c r="HG602" s="99"/>
      <c r="HH602" s="99"/>
      <c r="HI602" s="99"/>
      <c r="HJ602" s="99"/>
      <c r="HK602" s="99"/>
      <c r="HL602" s="99"/>
      <c r="HM602" s="99"/>
      <c r="HN602" s="99"/>
      <c r="HO602" s="99"/>
      <c r="HP602" s="99"/>
      <c r="HQ602" s="99"/>
      <c r="HR602" s="99"/>
      <c r="HS602" s="99"/>
      <c r="HT602" s="99"/>
      <c r="HU602" s="99"/>
      <c r="HV602" s="99"/>
      <c r="HW602" s="99"/>
      <c r="HX602" s="99"/>
      <c r="HY602" s="99"/>
      <c r="HZ602" s="99"/>
      <c r="IA602" s="99"/>
      <c r="IB602" s="99"/>
      <c r="IC602" s="99"/>
      <c r="ID602" s="99"/>
      <c r="IE602" s="99"/>
      <c r="IF602" s="99"/>
      <c r="IG602" s="99"/>
      <c r="IH602" s="99"/>
      <c r="II602" s="99"/>
      <c r="IJ602" s="99"/>
      <c r="IK602" s="99"/>
      <c r="IL602" s="99"/>
      <c r="IM602" s="99"/>
      <c r="IN602" s="99"/>
      <c r="IO602" s="99"/>
      <c r="IP602" s="99"/>
      <c r="IQ602" s="99"/>
      <c r="IR602" s="99"/>
      <c r="IS602" s="99"/>
      <c r="IT602" s="99"/>
      <c r="IU602" s="99"/>
      <c r="IV602" s="99"/>
      <c r="IW602" s="99"/>
      <c r="IX602" s="99"/>
      <c r="IY602" s="99"/>
      <c r="IZ602" s="99"/>
      <c r="JA602" s="99"/>
      <c r="JB602" s="99"/>
      <c r="JC602" s="99"/>
      <c r="JD602" s="99"/>
      <c r="JE602" s="99"/>
      <c r="JF602" s="99"/>
      <c r="JG602" s="99"/>
      <c r="JH602" s="99"/>
      <c r="JI602" s="99"/>
      <c r="JJ602" s="99"/>
      <c r="JK602" s="99"/>
      <c r="JL602" s="99"/>
      <c r="JM602" s="99"/>
      <c r="JN602" s="99"/>
      <c r="JO602" s="99"/>
      <c r="JP602" s="99"/>
      <c r="JQ602" s="99"/>
      <c r="JR602" s="99"/>
      <c r="JS602" s="99"/>
      <c r="JT602" s="99"/>
      <c r="JU602" s="99"/>
      <c r="JV602" s="99"/>
      <c r="JW602" s="99"/>
      <c r="JX602" s="99"/>
      <c r="JY602" s="99"/>
      <c r="JZ602" s="99"/>
      <c r="KA602" s="99"/>
      <c r="KB602" s="99"/>
      <c r="KC602" s="99"/>
      <c r="KD602" s="99"/>
      <c r="KE602" s="99"/>
      <c r="KF602" s="99"/>
      <c r="KG602" s="99"/>
      <c r="KH602" s="99"/>
      <c r="KI602" s="99"/>
      <c r="KJ602" s="99"/>
      <c r="KK602" s="99"/>
      <c r="KL602" s="99"/>
      <c r="KM602" s="99"/>
      <c r="KN602" s="99"/>
      <c r="KO602" s="99"/>
      <c r="KP602" s="99"/>
      <c r="KQ602" s="99"/>
      <c r="KR602" s="99"/>
      <c r="KS602" s="99"/>
      <c r="KT602" s="99"/>
      <c r="KU602" s="99"/>
      <c r="KV602" s="99"/>
      <c r="KW602" s="99"/>
      <c r="KX602" s="99"/>
      <c r="KY602" s="99"/>
      <c r="KZ602" s="99"/>
      <c r="LA602" s="99"/>
      <c r="LB602" s="99"/>
      <c r="LC602" s="99"/>
      <c r="LD602" s="99"/>
      <c r="LE602" s="99"/>
      <c r="LF602" s="99"/>
      <c r="LG602" s="99"/>
      <c r="LH602" s="99"/>
      <c r="LI602" s="99"/>
      <c r="LJ602" s="99"/>
      <c r="LK602" s="99"/>
      <c r="LL602" s="99"/>
      <c r="LM602" s="99"/>
      <c r="LN602" s="99"/>
      <c r="LO602" s="99"/>
      <c r="LP602" s="99"/>
      <c r="LQ602" s="99"/>
      <c r="LR602" s="99"/>
      <c r="LS602" s="99"/>
      <c r="LT602" s="99"/>
      <c r="LU602" s="99"/>
      <c r="LV602" s="99"/>
      <c r="LW602" s="99"/>
      <c r="LX602" s="99"/>
      <c r="LY602" s="99"/>
      <c r="LZ602" s="99"/>
      <c r="MA602" s="99"/>
      <c r="MB602" s="99"/>
      <c r="MC602" s="99"/>
      <c r="MD602" s="99"/>
      <c r="ME602" s="99"/>
      <c r="MF602" s="99"/>
      <c r="MG602" s="99"/>
      <c r="MH602" s="99"/>
      <c r="MI602" s="99"/>
      <c r="MJ602" s="99"/>
      <c r="MK602" s="99"/>
      <c r="ML602" s="99"/>
      <c r="MM602" s="99"/>
      <c r="MN602" s="99"/>
      <c r="MO602" s="99"/>
      <c r="MP602" s="99"/>
      <c r="MQ602" s="99"/>
      <c r="MR602" s="99"/>
      <c r="MS602" s="99"/>
      <c r="MT602" s="99"/>
      <c r="MU602" s="99"/>
      <c r="MV602" s="99"/>
      <c r="MW602" s="99"/>
      <c r="MX602" s="99"/>
      <c r="MY602" s="99"/>
      <c r="MZ602" s="99"/>
      <c r="NA602" s="99"/>
      <c r="NB602" s="99"/>
      <c r="NC602" s="99"/>
      <c r="ND602" s="99"/>
      <c r="NE602" s="99"/>
      <c r="NF602" s="99"/>
      <c r="NG602" s="99"/>
      <c r="NH602" s="99"/>
      <c r="NI602" s="99"/>
      <c r="NJ602" s="99"/>
      <c r="NK602" s="99"/>
      <c r="NL602" s="99"/>
      <c r="NM602" s="99"/>
      <c r="NN602" s="99"/>
      <c r="NO602" s="99"/>
      <c r="NP602" s="99"/>
      <c r="NQ602" s="99"/>
      <c r="NR602" s="99"/>
      <c r="NS602" s="99"/>
      <c r="NT602" s="99"/>
      <c r="NU602" s="99"/>
      <c r="NV602" s="99"/>
      <c r="NW602" s="99"/>
      <c r="NX602" s="99"/>
      <c r="NY602" s="99"/>
      <c r="NZ602" s="99"/>
      <c r="OA602" s="99"/>
      <c r="OB602" s="99"/>
      <c r="OC602" s="99"/>
      <c r="OD602" s="99"/>
      <c r="OE602" s="99"/>
      <c r="OF602" s="99"/>
      <c r="OG602" s="99"/>
      <c r="OH602" s="99"/>
      <c r="OI602" s="99"/>
      <c r="OJ602" s="99"/>
      <c r="OK602" s="99"/>
      <c r="OL602" s="99"/>
      <c r="OM602" s="99"/>
      <c r="ON602" s="99"/>
      <c r="OO602" s="99"/>
      <c r="OP602" s="99"/>
      <c r="OQ602" s="99"/>
      <c r="OR602" s="99"/>
      <c r="OS602" s="99"/>
      <c r="OT602" s="99"/>
      <c r="OU602" s="99"/>
      <c r="OV602" s="99"/>
      <c r="OW602" s="99"/>
      <c r="OX602" s="99"/>
      <c r="OY602" s="99"/>
      <c r="OZ602" s="99"/>
      <c r="PA602" s="99"/>
      <c r="PB602" s="99"/>
      <c r="PC602" s="99"/>
      <c r="PD602" s="99"/>
      <c r="PE602" s="99"/>
      <c r="PF602" s="99"/>
      <c r="PG602" s="99"/>
      <c r="PH602" s="99"/>
      <c r="PI602" s="99"/>
      <c r="PJ602" s="99"/>
      <c r="PK602" s="99"/>
      <c r="PL602" s="99"/>
      <c r="PM602" s="99"/>
      <c r="PN602" s="99"/>
      <c r="PO602" s="99"/>
      <c r="PP602" s="99"/>
      <c r="PQ602" s="99"/>
      <c r="PR602" s="99"/>
      <c r="PS602" s="99"/>
      <c r="PT602" s="99"/>
      <c r="PU602" s="99"/>
      <c r="PV602" s="99"/>
      <c r="PW602" s="99"/>
      <c r="PX602" s="99"/>
      <c r="PY602" s="99"/>
      <c r="PZ602" s="99"/>
      <c r="QA602" s="99"/>
      <c r="QB602" s="99"/>
      <c r="QC602" s="99"/>
      <c r="QD602" s="99"/>
      <c r="QE602" s="99"/>
      <c r="QF602" s="99"/>
      <c r="QG602" s="99"/>
      <c r="QH602" s="99"/>
      <c r="QI602" s="99"/>
      <c r="QJ602" s="99"/>
      <c r="QK602" s="99"/>
      <c r="QL602" s="99"/>
      <c r="QM602" s="99"/>
      <c r="QN602" s="99"/>
      <c r="QO602" s="99"/>
      <c r="QP602" s="99"/>
      <c r="QQ602" s="99"/>
      <c r="QR602" s="99"/>
      <c r="QS602" s="99"/>
      <c r="QT602" s="99"/>
      <c r="QU602" s="99"/>
      <c r="QV602" s="99"/>
      <c r="QW602" s="99"/>
      <c r="QX602" s="99"/>
      <c r="QY602" s="99"/>
      <c r="QZ602" s="99"/>
      <c r="RA602" s="99"/>
      <c r="RB602" s="99"/>
      <c r="RC602" s="99"/>
      <c r="RD602" s="99"/>
      <c r="RE602" s="99"/>
      <c r="RF602" s="99"/>
      <c r="RG602" s="99"/>
      <c r="RH602" s="99"/>
      <c r="RI602" s="99"/>
      <c r="RJ602" s="99"/>
      <c r="RK602" s="99"/>
      <c r="RL602" s="99"/>
      <c r="RM602" s="99"/>
      <c r="RN602" s="99"/>
      <c r="RO602" s="99"/>
      <c r="RP602" s="99"/>
      <c r="RQ602" s="99"/>
      <c r="RR602" s="99"/>
      <c r="RS602" s="99"/>
      <c r="RT602" s="99"/>
      <c r="RU602" s="99"/>
      <c r="RV602" s="99"/>
      <c r="RW602" s="99"/>
      <c r="RX602" s="99"/>
      <c r="RY602" s="99"/>
      <c r="RZ602" s="99"/>
      <c r="SA602" s="99"/>
      <c r="SB602" s="99"/>
      <c r="SC602" s="99"/>
      <c r="SD602" s="99"/>
      <c r="SE602" s="99"/>
      <c r="SF602" s="99"/>
      <c r="SG602" s="99"/>
      <c r="SH602" s="99"/>
      <c r="SI602" s="99"/>
      <c r="SJ602" s="99"/>
      <c r="SK602" s="99"/>
      <c r="SL602" s="99"/>
      <c r="SM602" s="99"/>
      <c r="SN602" s="99"/>
      <c r="SO602" s="99"/>
      <c r="SP602" s="99"/>
      <c r="SQ602" s="99"/>
      <c r="SR602" s="99"/>
      <c r="SS602" s="99"/>
      <c r="ST602" s="99"/>
      <c r="SU602" s="99"/>
      <c r="SV602" s="99"/>
      <c r="SW602" s="99"/>
      <c r="SX602" s="99"/>
      <c r="SY602" s="99"/>
      <c r="SZ602" s="99"/>
      <c r="TA602" s="99"/>
      <c r="TB602" s="99"/>
      <c r="TC602" s="99"/>
      <c r="TD602" s="99"/>
      <c r="TE602" s="99"/>
      <c r="TF602" s="99"/>
      <c r="TG602" s="99"/>
      <c r="TH602" s="99"/>
      <c r="TI602" s="99"/>
      <c r="TJ602" s="99"/>
      <c r="TK602" s="99"/>
      <c r="TL602" s="99"/>
      <c r="TM602" s="99"/>
      <c r="TN602" s="99"/>
      <c r="TO602" s="99"/>
      <c r="TP602" s="99"/>
      <c r="TQ602" s="99"/>
      <c r="TR602" s="99"/>
      <c r="TS602" s="99"/>
      <c r="TT602" s="99"/>
      <c r="TU602" s="99"/>
      <c r="TV602" s="99"/>
      <c r="TW602" s="99"/>
      <c r="TX602" s="99"/>
      <c r="TY602" s="99"/>
      <c r="TZ602" s="99"/>
      <c r="UA602" s="99"/>
      <c r="UB602" s="99"/>
      <c r="UC602" s="99"/>
      <c r="UD602" s="99"/>
      <c r="UE602" s="99"/>
      <c r="UF602" s="99"/>
      <c r="UG602" s="99"/>
      <c r="UH602" s="99"/>
      <c r="UI602" s="99"/>
      <c r="UJ602" s="99"/>
      <c r="UK602" s="99"/>
      <c r="UL602" s="99"/>
      <c r="UM602" s="99"/>
      <c r="UN602" s="99"/>
      <c r="UO602" s="99"/>
      <c r="UP602" s="99"/>
      <c r="UQ602" s="99"/>
      <c r="UR602" s="99"/>
      <c r="US602" s="99"/>
      <c r="UT602" s="99"/>
      <c r="UU602" s="99"/>
      <c r="UV602" s="99"/>
      <c r="UW602" s="99"/>
      <c r="UX602" s="99"/>
      <c r="UY602" s="99"/>
      <c r="UZ602" s="99"/>
      <c r="VA602" s="99"/>
      <c r="VB602" s="99"/>
      <c r="VC602" s="99"/>
      <c r="VD602" s="99"/>
      <c r="VE602" s="99"/>
      <c r="VF602" s="99"/>
      <c r="VG602" s="99"/>
      <c r="VH602" s="99"/>
      <c r="VI602" s="99"/>
      <c r="VJ602" s="99"/>
      <c r="VK602" s="99"/>
      <c r="VL602" s="99"/>
      <c r="VM602" s="99"/>
      <c r="VN602" s="99"/>
      <c r="VO602" s="99"/>
      <c r="VP602" s="99"/>
      <c r="VQ602" s="99"/>
      <c r="VR602" s="99"/>
      <c r="VS602" s="99"/>
      <c r="VT602" s="99"/>
      <c r="VU602" s="99"/>
      <c r="VV602" s="99"/>
      <c r="VW602" s="99"/>
      <c r="VX602" s="99"/>
      <c r="VY602" s="99"/>
      <c r="VZ602" s="99"/>
      <c r="WA602" s="99"/>
      <c r="WB602" s="99"/>
      <c r="WC602" s="99"/>
      <c r="WD602" s="99"/>
      <c r="WE602" s="99"/>
      <c r="WF602" s="99"/>
      <c r="WG602" s="99"/>
      <c r="WH602" s="99"/>
      <c r="WI602" s="99"/>
      <c r="WJ602" s="99"/>
      <c r="WK602" s="99"/>
      <c r="WL602" s="99"/>
      <c r="WM602" s="99"/>
      <c r="WN602" s="99"/>
      <c r="WO602" s="99"/>
      <c r="WP602" s="99"/>
      <c r="WQ602" s="99"/>
      <c r="WR602" s="99"/>
      <c r="WS602" s="99"/>
      <c r="WT602" s="99"/>
      <c r="WU602" s="99"/>
      <c r="WV602" s="99"/>
      <c r="WW602" s="99"/>
      <c r="WX602" s="99"/>
      <c r="WY602" s="99"/>
      <c r="WZ602" s="99"/>
      <c r="XA602" s="99"/>
      <c r="XB602" s="99"/>
      <c r="XC602" s="99"/>
      <c r="XD602" s="99"/>
      <c r="XE602" s="99"/>
      <c r="XF602" s="99"/>
      <c r="XG602" s="99"/>
      <c r="XH602" s="99"/>
      <c r="XI602" s="99"/>
      <c r="XJ602" s="99"/>
      <c r="XK602" s="99"/>
      <c r="XL602" s="99"/>
      <c r="XM602" s="99"/>
      <c r="XN602" s="99"/>
      <c r="XO602" s="99"/>
      <c r="XP602" s="99"/>
      <c r="XQ602" s="99"/>
      <c r="XR602" s="99"/>
      <c r="XS602" s="99"/>
      <c r="XT602" s="99"/>
      <c r="XU602" s="99"/>
      <c r="XV602" s="99"/>
      <c r="XW602" s="99"/>
      <c r="XX602" s="99"/>
      <c r="XY602" s="99"/>
      <c r="XZ602" s="99"/>
      <c r="YA602" s="99"/>
      <c r="YB602" s="99"/>
      <c r="YC602" s="99"/>
      <c r="YD602" s="99"/>
      <c r="YE602" s="99"/>
      <c r="YF602" s="99"/>
      <c r="YG602" s="99"/>
      <c r="YH602" s="99"/>
      <c r="YI602" s="99"/>
      <c r="YJ602" s="99"/>
      <c r="YK602" s="99"/>
      <c r="YL602" s="99"/>
      <c r="YM602" s="99"/>
      <c r="YN602" s="99"/>
      <c r="YO602" s="99"/>
      <c r="YP602" s="99"/>
      <c r="YQ602" s="99"/>
      <c r="YR602" s="99"/>
      <c r="YS602" s="99"/>
      <c r="YT602" s="99"/>
      <c r="YU602" s="99"/>
      <c r="YV602" s="99"/>
      <c r="YW602" s="99"/>
      <c r="YX602" s="99"/>
      <c r="YY602" s="99"/>
      <c r="YZ602" s="99"/>
      <c r="ZA602" s="99"/>
      <c r="ZB602" s="99"/>
      <c r="ZC602" s="99"/>
      <c r="ZD602" s="99"/>
      <c r="ZE602" s="99"/>
      <c r="ZF602" s="99"/>
      <c r="ZG602" s="99"/>
      <c r="ZH602" s="99"/>
      <c r="ZI602" s="99"/>
      <c r="ZJ602" s="99"/>
      <c r="ZK602" s="99"/>
      <c r="ZL602" s="99"/>
      <c r="ZM602" s="99"/>
      <c r="ZN602" s="99"/>
      <c r="ZO602" s="99"/>
      <c r="ZP602" s="99"/>
      <c r="ZQ602" s="99"/>
      <c r="ZR602" s="99"/>
      <c r="ZS602" s="99"/>
      <c r="ZT602" s="99"/>
      <c r="ZU602" s="99"/>
      <c r="ZV602" s="99"/>
      <c r="ZW602" s="99"/>
      <c r="ZX602" s="99"/>
      <c r="ZY602" s="99"/>
      <c r="ZZ602" s="99"/>
      <c r="AAA602" s="99"/>
      <c r="AAB602" s="99"/>
      <c r="AAC602" s="99"/>
      <c r="AAD602" s="99"/>
      <c r="AAE602" s="99"/>
      <c r="AAF602" s="99"/>
      <c r="AAG602" s="99"/>
      <c r="AAH602" s="99"/>
      <c r="AAI602" s="99"/>
      <c r="AAJ602" s="99"/>
      <c r="AAK602" s="99"/>
      <c r="AAL602" s="99"/>
      <c r="AAM602" s="99"/>
      <c r="AAN602" s="99"/>
      <c r="AAO602" s="99"/>
      <c r="AAP602" s="99"/>
      <c r="AAQ602" s="99"/>
      <c r="AAR602" s="99"/>
      <c r="AAS602" s="99"/>
      <c r="AAT602" s="99"/>
      <c r="AAU602" s="99"/>
      <c r="AAV602" s="99"/>
      <c r="AAW602" s="99"/>
      <c r="AAX602" s="99"/>
      <c r="AAY602" s="99"/>
      <c r="AAZ602" s="99"/>
      <c r="ABA602" s="99"/>
      <c r="ABB602" s="99"/>
      <c r="ABC602" s="99"/>
      <c r="ABD602" s="99"/>
      <c r="ABE602" s="99"/>
      <c r="ABF602" s="99"/>
      <c r="ABG602" s="99"/>
      <c r="ABH602" s="99"/>
      <c r="ABI602" s="99"/>
      <c r="ABJ602" s="99"/>
      <c r="ABK602" s="99"/>
      <c r="ABL602" s="99"/>
      <c r="ABM602" s="99"/>
      <c r="ABN602" s="99"/>
      <c r="ABO602" s="99"/>
      <c r="ABP602" s="99"/>
      <c r="ABQ602" s="99"/>
      <c r="ABR602" s="99"/>
      <c r="ABS602" s="99"/>
      <c r="ABT602" s="99"/>
      <c r="ABU602" s="99"/>
      <c r="ABV602" s="99"/>
      <c r="ABW602" s="99"/>
      <c r="ABX602" s="99"/>
      <c r="ABY602" s="99"/>
      <c r="ABZ602" s="99"/>
      <c r="ACA602" s="99"/>
      <c r="ACB602" s="99"/>
      <c r="ACC602" s="99"/>
      <c r="ACD602" s="99"/>
      <c r="ACE602" s="99"/>
      <c r="ACF602" s="99"/>
      <c r="ACG602" s="99"/>
      <c r="ACH602" s="99"/>
      <c r="ACI602" s="99"/>
      <c r="ACJ602" s="99"/>
      <c r="ACK602" s="99"/>
      <c r="ACL602" s="99"/>
      <c r="ACM602" s="99"/>
      <c r="ACN602" s="99"/>
      <c r="ACO602" s="99"/>
      <c r="ACP602" s="99"/>
      <c r="ACQ602" s="99"/>
      <c r="ACR602" s="99"/>
      <c r="ACS602" s="99"/>
      <c r="ACT602" s="99"/>
      <c r="ACU602" s="99"/>
      <c r="ACV602" s="99"/>
      <c r="ACW602" s="99"/>
      <c r="ACX602" s="99"/>
      <c r="ACY602" s="99"/>
      <c r="ACZ602" s="99"/>
      <c r="ADA602" s="99"/>
      <c r="ADB602" s="99"/>
      <c r="ADC602" s="99"/>
      <c r="ADD602" s="99"/>
      <c r="ADE602" s="99"/>
      <c r="ADF602" s="99"/>
      <c r="ADG602" s="99"/>
      <c r="ADH602" s="99"/>
      <c r="ADI602" s="99"/>
      <c r="ADJ602" s="99"/>
      <c r="ADK602" s="99"/>
      <c r="ADL602" s="99"/>
      <c r="ADM602" s="99"/>
      <c r="ADN602" s="99"/>
      <c r="ADO602" s="99"/>
      <c r="ADP602" s="99"/>
      <c r="ADQ602" s="99"/>
      <c r="ADR602" s="99"/>
      <c r="ADS602" s="99"/>
      <c r="ADT602" s="99"/>
      <c r="ADU602" s="99"/>
      <c r="ADV602" s="99"/>
      <c r="ADW602" s="99"/>
      <c r="ADX602" s="99"/>
      <c r="ADY602" s="99"/>
      <c r="ADZ602" s="99"/>
      <c r="AEA602" s="99"/>
      <c r="AEB602" s="99"/>
      <c r="AEC602" s="99"/>
      <c r="AED602" s="99"/>
      <c r="AEE602" s="99"/>
      <c r="AEF602" s="99"/>
      <c r="AEG602" s="99"/>
      <c r="AEH602" s="99"/>
      <c r="AEI602" s="99"/>
      <c r="AEJ602" s="99"/>
      <c r="AEK602" s="99"/>
      <c r="AEL602" s="99"/>
      <c r="AEM602" s="99"/>
      <c r="AEN602" s="99"/>
      <c r="AEO602" s="99"/>
      <c r="AEP602" s="99"/>
      <c r="AEQ602" s="99"/>
      <c r="AER602" s="99"/>
      <c r="AES602" s="99"/>
      <c r="AET602" s="99"/>
      <c r="AEU602" s="99"/>
      <c r="AEV602" s="99"/>
      <c r="AEW602" s="99"/>
      <c r="AEX602" s="99"/>
      <c r="AEY602" s="99"/>
      <c r="AEZ602" s="99"/>
      <c r="AFA602" s="99"/>
      <c r="AFB602" s="99"/>
      <c r="AFC602" s="99"/>
      <c r="AFD602" s="99"/>
      <c r="AFE602" s="99"/>
      <c r="AFF602" s="99"/>
      <c r="AFG602" s="99"/>
      <c r="AFH602" s="99"/>
      <c r="AFI602" s="99"/>
      <c r="AFJ602" s="99"/>
      <c r="AFK602" s="99"/>
      <c r="AFL602" s="99"/>
      <c r="AFM602" s="99"/>
      <c r="AFN602" s="99"/>
      <c r="AFO602" s="99"/>
      <c r="AFP602" s="99"/>
      <c r="AFQ602" s="99"/>
      <c r="AFR602" s="99"/>
      <c r="AFS602" s="99"/>
      <c r="AFT602" s="99"/>
      <c r="AFU602" s="99"/>
      <c r="AFV602" s="99"/>
      <c r="AFW602" s="99"/>
      <c r="AFX602" s="99"/>
      <c r="AFY602" s="99"/>
      <c r="AFZ602" s="99"/>
      <c r="AGA602" s="99"/>
      <c r="AGB602" s="99"/>
      <c r="AGC602" s="99"/>
      <c r="AGD602" s="99"/>
      <c r="AGE602" s="99"/>
      <c r="AGF602" s="99"/>
      <c r="AGG602" s="99"/>
      <c r="AGH602" s="99"/>
      <c r="AGI602" s="99"/>
      <c r="AGJ602" s="99"/>
      <c r="AGK602" s="99"/>
      <c r="AGL602" s="99"/>
      <c r="AGM602" s="99"/>
      <c r="AGN602" s="99"/>
      <c r="AGO602" s="99"/>
      <c r="AGP602" s="99"/>
      <c r="AGQ602" s="99"/>
      <c r="AGR602" s="99"/>
      <c r="AGS602" s="99"/>
      <c r="AGT602" s="99"/>
      <c r="AGU602" s="99"/>
      <c r="AGV602" s="99"/>
      <c r="AGW602" s="99"/>
      <c r="AGX602" s="99"/>
      <c r="AGY602" s="99"/>
      <c r="AGZ602" s="99"/>
      <c r="AHA602" s="99"/>
      <c r="AHB602" s="99"/>
      <c r="AHC602" s="99"/>
      <c r="AHD602" s="99"/>
      <c r="AHE602" s="99"/>
      <c r="AHF602" s="99"/>
      <c r="AHG602" s="99"/>
      <c r="AHH602" s="99"/>
      <c r="AHI602" s="99"/>
      <c r="AHJ602" s="99"/>
      <c r="AHK602" s="99"/>
      <c r="AHL602" s="99"/>
      <c r="AHM602" s="99"/>
      <c r="AHN602" s="99"/>
      <c r="AHO602" s="99"/>
      <c r="AHP602" s="99"/>
      <c r="AHQ602" s="99"/>
      <c r="AHR602" s="99"/>
      <c r="AHS602" s="99"/>
      <c r="AHT602" s="99"/>
      <c r="AHU602" s="99"/>
      <c r="AHV602" s="99"/>
      <c r="AHW602" s="99"/>
      <c r="AHX602" s="99"/>
      <c r="AHY602" s="99"/>
      <c r="AHZ602" s="99"/>
      <c r="AIA602" s="99"/>
      <c r="AIB602" s="99"/>
      <c r="AIC602" s="99"/>
      <c r="AID602" s="99"/>
      <c r="AIE602" s="99"/>
      <c r="AIF602" s="99"/>
      <c r="AIG602" s="99"/>
      <c r="AIH602" s="99"/>
      <c r="AII602" s="99"/>
      <c r="AIJ602" s="99"/>
      <c r="AIK602" s="99"/>
      <c r="AIL602" s="99"/>
      <c r="AIM602" s="99"/>
      <c r="AIN602" s="99"/>
      <c r="AIO602" s="99"/>
      <c r="AIP602" s="99"/>
      <c r="AIQ602" s="99"/>
      <c r="AIR602" s="99"/>
      <c r="AIS602" s="99"/>
      <c r="AIT602" s="99"/>
      <c r="AIU602" s="99"/>
      <c r="AIV602" s="99"/>
      <c r="AIW602" s="99"/>
      <c r="AIX602" s="99"/>
      <c r="AIY602" s="99"/>
      <c r="AIZ602" s="99"/>
      <c r="AJA602" s="99"/>
      <c r="AJB602" s="99"/>
      <c r="AJC602" s="99"/>
      <c r="AJD602" s="99"/>
      <c r="AJE602" s="99"/>
      <c r="AJF602" s="99"/>
      <c r="AJG602" s="99"/>
      <c r="AJH602" s="99"/>
      <c r="AJI602" s="99"/>
      <c r="AJJ602" s="99"/>
      <c r="AJK602" s="99"/>
      <c r="AJL602" s="99"/>
      <c r="AJM602" s="99"/>
      <c r="AJN602" s="99"/>
      <c r="AJO602" s="99"/>
      <c r="AJP602" s="99"/>
      <c r="AJQ602" s="99"/>
      <c r="AJR602" s="99"/>
      <c r="AJS602" s="99"/>
      <c r="AJT602" s="99"/>
      <c r="AJU602" s="99"/>
      <c r="AJV602" s="99"/>
      <c r="AJW602" s="99"/>
      <c r="AJX602" s="99"/>
      <c r="AJY602" s="99"/>
      <c r="AJZ602" s="99"/>
      <c r="AKA602" s="99"/>
      <c r="AKB602" s="99"/>
      <c r="AKC602" s="99"/>
      <c r="AKD602" s="99"/>
      <c r="AKE602" s="99"/>
      <c r="AKF602" s="99"/>
      <c r="AKG602" s="99"/>
      <c r="AKH602" s="99"/>
      <c r="AKI602" s="99"/>
      <c r="AKJ602" s="99"/>
      <c r="AKK602" s="99"/>
      <c r="AKL602" s="99"/>
      <c r="AKM602" s="99"/>
      <c r="AKN602" s="99"/>
      <c r="AKO602" s="99"/>
      <c r="AKP602" s="99"/>
      <c r="AKQ602" s="99"/>
      <c r="AKR602" s="99"/>
      <c r="AKS602" s="99"/>
      <c r="AKT602" s="99"/>
      <c r="AKU602" s="99"/>
      <c r="AKV602" s="99"/>
      <c r="AKW602" s="99"/>
      <c r="AKX602" s="99"/>
      <c r="AKY602" s="99"/>
      <c r="AKZ602" s="99"/>
      <c r="ALA602" s="99"/>
      <c r="ALB602" s="99"/>
      <c r="ALC602" s="99"/>
      <c r="ALD602" s="99"/>
      <c r="ALE602" s="99"/>
      <c r="ALF602" s="99"/>
      <c r="ALG602" s="99"/>
      <c r="ALH602" s="99"/>
      <c r="ALI602" s="99"/>
      <c r="ALJ602" s="99"/>
      <c r="ALK602" s="99"/>
      <c r="ALL602" s="99"/>
      <c r="ALM602" s="99"/>
      <c r="ALN602" s="99"/>
      <c r="ALO602" s="1"/>
      <c r="ALP602" s="2"/>
      <c r="ALQ602" s="2"/>
      <c r="ALR602" s="2"/>
      <c r="ALS602" s="2"/>
      <c r="ALT602" s="2"/>
      <c r="ALU602" s="2"/>
      <c r="ALV602" s="2"/>
      <c r="ALW602" s="2"/>
      <c r="ALX602" s="2"/>
      <c r="ALY602" s="2"/>
      <c r="ALZ602" s="2"/>
      <c r="AMA602" s="2"/>
      <c r="AMB602" s="2"/>
      <c r="AMC602" s="2"/>
      <c r="AMD602" s="2"/>
      <c r="AME602" s="2"/>
      <c r="AMF602" s="2"/>
      <c r="AMG602" s="2"/>
      <c r="AMH602" s="2"/>
      <c r="AMI602" s="2"/>
      <c r="AMJ602" s="2"/>
      <c r="AMK602" s="2"/>
      <c r="AML602" s="99"/>
    </row>
    <row r="603" s="113" customFormat="true" ht="32.8" hidden="false" customHeight="false" outlineLevel="0" collapsed="false">
      <c r="A603" s="99"/>
      <c r="B603" s="86"/>
      <c r="C603" s="30" t="s">
        <v>311</v>
      </c>
      <c r="D603" s="30" t="n">
        <v>926</v>
      </c>
      <c r="E603" s="138" t="s">
        <v>46</v>
      </c>
      <c r="F603" s="138" t="s">
        <v>23</v>
      </c>
      <c r="G603" s="79" t="n">
        <v>7110000000</v>
      </c>
      <c r="H603" s="83"/>
      <c r="I603" s="141" t="n">
        <f aca="false">SUM(J603:P603)</f>
        <v>140300</v>
      </c>
      <c r="J603" s="141" t="n">
        <f aca="false">J604</f>
        <v>255000</v>
      </c>
      <c r="K603" s="74" t="n">
        <f aca="false">K604</f>
        <v>-114700</v>
      </c>
      <c r="L603" s="74" t="n">
        <f aca="false">L604</f>
        <v>0</v>
      </c>
      <c r="M603" s="74" t="n">
        <f aca="false">M604</f>
        <v>0</v>
      </c>
      <c r="N603" s="74" t="n">
        <f aca="false">N604</f>
        <v>0</v>
      </c>
      <c r="O603" s="141" t="n">
        <f aca="false">O604</f>
        <v>0</v>
      </c>
      <c r="P603" s="142" t="n">
        <f aca="false">P604</f>
        <v>0</v>
      </c>
      <c r="Q603" s="99"/>
      <c r="R603" s="99"/>
      <c r="S603" s="99"/>
      <c r="T603" s="99"/>
      <c r="U603" s="99"/>
      <c r="V603" s="99"/>
      <c r="W603" s="99"/>
      <c r="X603" s="99"/>
      <c r="Y603" s="99"/>
      <c r="Z603" s="99"/>
      <c r="AA603" s="99"/>
      <c r="AB603" s="99"/>
      <c r="AC603" s="99"/>
      <c r="AD603" s="99"/>
      <c r="AE603" s="99"/>
      <c r="AF603" s="99"/>
      <c r="AG603" s="99"/>
      <c r="AH603" s="99"/>
      <c r="AI603" s="99"/>
      <c r="AJ603" s="99"/>
      <c r="AK603" s="99"/>
      <c r="AL603" s="99"/>
      <c r="AM603" s="99"/>
      <c r="AN603" s="99"/>
      <c r="AO603" s="99"/>
      <c r="AP603" s="99"/>
      <c r="AQ603" s="99"/>
      <c r="AR603" s="99"/>
      <c r="AS603" s="99"/>
      <c r="AT603" s="99"/>
      <c r="AU603" s="99"/>
      <c r="AV603" s="99"/>
      <c r="AW603" s="99"/>
      <c r="AX603" s="99"/>
      <c r="AY603" s="99"/>
      <c r="AZ603" s="99"/>
      <c r="BA603" s="99"/>
      <c r="BB603" s="99"/>
      <c r="BC603" s="99"/>
      <c r="BD603" s="99"/>
      <c r="BE603" s="99"/>
      <c r="BF603" s="99"/>
      <c r="BG603" s="99"/>
      <c r="BH603" s="99"/>
      <c r="BI603" s="99"/>
      <c r="BJ603" s="99"/>
      <c r="BK603" s="99"/>
      <c r="BL603" s="99"/>
      <c r="BM603" s="99"/>
      <c r="BN603" s="99"/>
      <c r="BO603" s="99"/>
      <c r="BP603" s="99"/>
      <c r="BQ603" s="99"/>
      <c r="BR603" s="99"/>
      <c r="BS603" s="99"/>
      <c r="BT603" s="99"/>
      <c r="BU603" s="99"/>
      <c r="BV603" s="99"/>
      <c r="BW603" s="99"/>
      <c r="BX603" s="99"/>
      <c r="BY603" s="99"/>
      <c r="BZ603" s="99"/>
      <c r="CA603" s="99"/>
      <c r="CB603" s="99"/>
      <c r="CC603" s="99"/>
      <c r="CD603" s="99"/>
      <c r="CE603" s="99"/>
      <c r="CF603" s="99"/>
      <c r="CG603" s="99"/>
      <c r="CH603" s="99"/>
      <c r="CI603" s="99"/>
      <c r="CJ603" s="99"/>
      <c r="CK603" s="99"/>
      <c r="CL603" s="99"/>
      <c r="CM603" s="99"/>
      <c r="CN603" s="99"/>
      <c r="CO603" s="99"/>
      <c r="CP603" s="99"/>
      <c r="CQ603" s="99"/>
      <c r="CR603" s="99"/>
      <c r="CS603" s="99"/>
      <c r="CT603" s="99"/>
      <c r="CU603" s="99"/>
      <c r="CV603" s="99"/>
      <c r="CW603" s="99"/>
      <c r="CX603" s="99"/>
      <c r="CY603" s="99"/>
      <c r="CZ603" s="99"/>
      <c r="DA603" s="99"/>
      <c r="DB603" s="99"/>
      <c r="DC603" s="99"/>
      <c r="DD603" s="99"/>
      <c r="DE603" s="99"/>
      <c r="DF603" s="99"/>
      <c r="DG603" s="99"/>
      <c r="DH603" s="99"/>
      <c r="DI603" s="99"/>
      <c r="DJ603" s="99"/>
      <c r="DK603" s="99"/>
      <c r="DL603" s="99"/>
      <c r="DM603" s="99"/>
      <c r="DN603" s="99"/>
      <c r="DO603" s="99"/>
      <c r="DP603" s="99"/>
      <c r="DQ603" s="99"/>
      <c r="DR603" s="99"/>
      <c r="DS603" s="99"/>
      <c r="DT603" s="99"/>
      <c r="DU603" s="99"/>
      <c r="DV603" s="99"/>
      <c r="DW603" s="99"/>
      <c r="DX603" s="99"/>
      <c r="DY603" s="99"/>
      <c r="DZ603" s="99"/>
      <c r="EA603" s="99"/>
      <c r="EB603" s="99"/>
      <c r="EC603" s="99"/>
      <c r="ED603" s="99"/>
      <c r="EE603" s="99"/>
      <c r="EF603" s="99"/>
      <c r="EG603" s="99"/>
      <c r="EH603" s="99"/>
      <c r="EI603" s="99"/>
      <c r="EJ603" s="99"/>
      <c r="EK603" s="99"/>
      <c r="EL603" s="99"/>
      <c r="EM603" s="99"/>
      <c r="EN603" s="99"/>
      <c r="EO603" s="99"/>
      <c r="EP603" s="99"/>
      <c r="EQ603" s="99"/>
      <c r="ER603" s="99"/>
      <c r="ES603" s="99"/>
      <c r="ET603" s="99"/>
      <c r="EU603" s="99"/>
      <c r="EV603" s="99"/>
      <c r="EW603" s="99"/>
      <c r="EX603" s="99"/>
      <c r="EY603" s="99"/>
      <c r="EZ603" s="99"/>
      <c r="FA603" s="99"/>
      <c r="FB603" s="99"/>
      <c r="FC603" s="99"/>
      <c r="FD603" s="99"/>
      <c r="FE603" s="99"/>
      <c r="FF603" s="99"/>
      <c r="FG603" s="99"/>
      <c r="FH603" s="99"/>
      <c r="FI603" s="99"/>
      <c r="FJ603" s="99"/>
      <c r="FK603" s="99"/>
      <c r="FL603" s="99"/>
      <c r="FM603" s="99"/>
      <c r="FN603" s="99"/>
      <c r="FO603" s="99"/>
      <c r="FP603" s="99"/>
      <c r="FQ603" s="99"/>
      <c r="FR603" s="99"/>
      <c r="FS603" s="99"/>
      <c r="FT603" s="99"/>
      <c r="FU603" s="99"/>
      <c r="FV603" s="99"/>
      <c r="FW603" s="99"/>
      <c r="FX603" s="99"/>
      <c r="FY603" s="99"/>
      <c r="FZ603" s="99"/>
      <c r="GA603" s="99"/>
      <c r="GB603" s="99"/>
      <c r="GC603" s="99"/>
      <c r="GD603" s="99"/>
      <c r="GE603" s="99"/>
      <c r="GF603" s="99"/>
      <c r="GG603" s="99"/>
      <c r="GH603" s="99"/>
      <c r="GI603" s="99"/>
      <c r="GJ603" s="99"/>
      <c r="GK603" s="99"/>
      <c r="GL603" s="99"/>
      <c r="GM603" s="99"/>
      <c r="GN603" s="99"/>
      <c r="GO603" s="99"/>
      <c r="GP603" s="99"/>
      <c r="GQ603" s="99"/>
      <c r="GR603" s="99"/>
      <c r="GS603" s="99"/>
      <c r="GT603" s="99"/>
      <c r="GU603" s="99"/>
      <c r="GV603" s="99"/>
      <c r="GW603" s="99"/>
      <c r="GX603" s="99"/>
      <c r="GY603" s="99"/>
      <c r="GZ603" s="99"/>
      <c r="HA603" s="99"/>
      <c r="HB603" s="99"/>
      <c r="HC603" s="99"/>
      <c r="HD603" s="99"/>
      <c r="HE603" s="99"/>
      <c r="HF603" s="99"/>
      <c r="HG603" s="99"/>
      <c r="HH603" s="99"/>
      <c r="HI603" s="99"/>
      <c r="HJ603" s="99"/>
      <c r="HK603" s="99"/>
      <c r="HL603" s="99"/>
      <c r="HM603" s="99"/>
      <c r="HN603" s="99"/>
      <c r="HO603" s="99"/>
      <c r="HP603" s="99"/>
      <c r="HQ603" s="99"/>
      <c r="HR603" s="99"/>
      <c r="HS603" s="99"/>
      <c r="HT603" s="99"/>
      <c r="HU603" s="99"/>
      <c r="HV603" s="99"/>
      <c r="HW603" s="99"/>
      <c r="HX603" s="99"/>
      <c r="HY603" s="99"/>
      <c r="HZ603" s="99"/>
      <c r="IA603" s="99"/>
      <c r="IB603" s="99"/>
      <c r="IC603" s="99"/>
      <c r="ID603" s="99"/>
      <c r="IE603" s="99"/>
      <c r="IF603" s="99"/>
      <c r="IG603" s="99"/>
      <c r="IH603" s="99"/>
      <c r="II603" s="99"/>
      <c r="IJ603" s="99"/>
      <c r="IK603" s="99"/>
      <c r="IL603" s="99"/>
      <c r="IM603" s="99"/>
      <c r="IN603" s="99"/>
      <c r="IO603" s="99"/>
      <c r="IP603" s="99"/>
      <c r="IQ603" s="99"/>
      <c r="IR603" s="99"/>
      <c r="IS603" s="99"/>
      <c r="IT603" s="99"/>
      <c r="IU603" s="99"/>
      <c r="IV603" s="99"/>
      <c r="IW603" s="99"/>
      <c r="IX603" s="99"/>
      <c r="IY603" s="99"/>
      <c r="IZ603" s="99"/>
      <c r="JA603" s="99"/>
      <c r="JB603" s="99"/>
      <c r="JC603" s="99"/>
      <c r="JD603" s="99"/>
      <c r="JE603" s="99"/>
      <c r="JF603" s="99"/>
      <c r="JG603" s="99"/>
      <c r="JH603" s="99"/>
      <c r="JI603" s="99"/>
      <c r="JJ603" s="99"/>
      <c r="JK603" s="99"/>
      <c r="JL603" s="99"/>
      <c r="JM603" s="99"/>
      <c r="JN603" s="99"/>
      <c r="JO603" s="99"/>
      <c r="JP603" s="99"/>
      <c r="JQ603" s="99"/>
      <c r="JR603" s="99"/>
      <c r="JS603" s="99"/>
      <c r="JT603" s="99"/>
      <c r="JU603" s="99"/>
      <c r="JV603" s="99"/>
      <c r="JW603" s="99"/>
      <c r="JX603" s="99"/>
      <c r="JY603" s="99"/>
      <c r="JZ603" s="99"/>
      <c r="KA603" s="99"/>
      <c r="KB603" s="99"/>
      <c r="KC603" s="99"/>
      <c r="KD603" s="99"/>
      <c r="KE603" s="99"/>
      <c r="KF603" s="99"/>
      <c r="KG603" s="99"/>
      <c r="KH603" s="99"/>
      <c r="KI603" s="99"/>
      <c r="KJ603" s="99"/>
      <c r="KK603" s="99"/>
      <c r="KL603" s="99"/>
      <c r="KM603" s="99"/>
      <c r="KN603" s="99"/>
      <c r="KO603" s="99"/>
      <c r="KP603" s="99"/>
      <c r="KQ603" s="99"/>
      <c r="KR603" s="99"/>
      <c r="KS603" s="99"/>
      <c r="KT603" s="99"/>
      <c r="KU603" s="99"/>
      <c r="KV603" s="99"/>
      <c r="KW603" s="99"/>
      <c r="KX603" s="99"/>
      <c r="KY603" s="99"/>
      <c r="KZ603" s="99"/>
      <c r="LA603" s="99"/>
      <c r="LB603" s="99"/>
      <c r="LC603" s="99"/>
      <c r="LD603" s="99"/>
      <c r="LE603" s="99"/>
      <c r="LF603" s="99"/>
      <c r="LG603" s="99"/>
      <c r="LH603" s="99"/>
      <c r="LI603" s="99"/>
      <c r="LJ603" s="99"/>
      <c r="LK603" s="99"/>
      <c r="LL603" s="99"/>
      <c r="LM603" s="99"/>
      <c r="LN603" s="99"/>
      <c r="LO603" s="99"/>
      <c r="LP603" s="99"/>
      <c r="LQ603" s="99"/>
      <c r="LR603" s="99"/>
      <c r="LS603" s="99"/>
      <c r="LT603" s="99"/>
      <c r="LU603" s="99"/>
      <c r="LV603" s="99"/>
      <c r="LW603" s="99"/>
      <c r="LX603" s="99"/>
      <c r="LY603" s="99"/>
      <c r="LZ603" s="99"/>
      <c r="MA603" s="99"/>
      <c r="MB603" s="99"/>
      <c r="MC603" s="99"/>
      <c r="MD603" s="99"/>
      <c r="ME603" s="99"/>
      <c r="MF603" s="99"/>
      <c r="MG603" s="99"/>
      <c r="MH603" s="99"/>
      <c r="MI603" s="99"/>
      <c r="MJ603" s="99"/>
      <c r="MK603" s="99"/>
      <c r="ML603" s="99"/>
      <c r="MM603" s="99"/>
      <c r="MN603" s="99"/>
      <c r="MO603" s="99"/>
      <c r="MP603" s="99"/>
      <c r="MQ603" s="99"/>
      <c r="MR603" s="99"/>
      <c r="MS603" s="99"/>
      <c r="MT603" s="99"/>
      <c r="MU603" s="99"/>
      <c r="MV603" s="99"/>
      <c r="MW603" s="99"/>
      <c r="MX603" s="99"/>
      <c r="MY603" s="99"/>
      <c r="MZ603" s="99"/>
      <c r="NA603" s="99"/>
      <c r="NB603" s="99"/>
      <c r="NC603" s="99"/>
      <c r="ND603" s="99"/>
      <c r="NE603" s="99"/>
      <c r="NF603" s="99"/>
      <c r="NG603" s="99"/>
      <c r="NH603" s="99"/>
      <c r="NI603" s="99"/>
      <c r="NJ603" s="99"/>
      <c r="NK603" s="99"/>
      <c r="NL603" s="99"/>
      <c r="NM603" s="99"/>
      <c r="NN603" s="99"/>
      <c r="NO603" s="99"/>
      <c r="NP603" s="99"/>
      <c r="NQ603" s="99"/>
      <c r="NR603" s="99"/>
      <c r="NS603" s="99"/>
      <c r="NT603" s="99"/>
      <c r="NU603" s="99"/>
      <c r="NV603" s="99"/>
      <c r="NW603" s="99"/>
      <c r="NX603" s="99"/>
      <c r="NY603" s="99"/>
      <c r="NZ603" s="99"/>
      <c r="OA603" s="99"/>
      <c r="OB603" s="99"/>
      <c r="OC603" s="99"/>
      <c r="OD603" s="99"/>
      <c r="OE603" s="99"/>
      <c r="OF603" s="99"/>
      <c r="OG603" s="99"/>
      <c r="OH603" s="99"/>
      <c r="OI603" s="99"/>
      <c r="OJ603" s="99"/>
      <c r="OK603" s="99"/>
      <c r="OL603" s="99"/>
      <c r="OM603" s="99"/>
      <c r="ON603" s="99"/>
      <c r="OO603" s="99"/>
      <c r="OP603" s="99"/>
      <c r="OQ603" s="99"/>
      <c r="OR603" s="99"/>
      <c r="OS603" s="99"/>
      <c r="OT603" s="99"/>
      <c r="OU603" s="99"/>
      <c r="OV603" s="99"/>
      <c r="OW603" s="99"/>
      <c r="OX603" s="99"/>
      <c r="OY603" s="99"/>
      <c r="OZ603" s="99"/>
      <c r="PA603" s="99"/>
      <c r="PB603" s="99"/>
      <c r="PC603" s="99"/>
      <c r="PD603" s="99"/>
      <c r="PE603" s="99"/>
      <c r="PF603" s="99"/>
      <c r="PG603" s="99"/>
      <c r="PH603" s="99"/>
      <c r="PI603" s="99"/>
      <c r="PJ603" s="99"/>
      <c r="PK603" s="99"/>
      <c r="PL603" s="99"/>
      <c r="PM603" s="99"/>
      <c r="PN603" s="99"/>
      <c r="PO603" s="99"/>
      <c r="PP603" s="99"/>
      <c r="PQ603" s="99"/>
      <c r="PR603" s="99"/>
      <c r="PS603" s="99"/>
      <c r="PT603" s="99"/>
      <c r="PU603" s="99"/>
      <c r="PV603" s="99"/>
      <c r="PW603" s="99"/>
      <c r="PX603" s="99"/>
      <c r="PY603" s="99"/>
      <c r="PZ603" s="99"/>
      <c r="QA603" s="99"/>
      <c r="QB603" s="99"/>
      <c r="QC603" s="99"/>
      <c r="QD603" s="99"/>
      <c r="QE603" s="99"/>
      <c r="QF603" s="99"/>
      <c r="QG603" s="99"/>
      <c r="QH603" s="99"/>
      <c r="QI603" s="99"/>
      <c r="QJ603" s="99"/>
      <c r="QK603" s="99"/>
      <c r="QL603" s="99"/>
      <c r="QM603" s="99"/>
      <c r="QN603" s="99"/>
      <c r="QO603" s="99"/>
      <c r="QP603" s="99"/>
      <c r="QQ603" s="99"/>
      <c r="QR603" s="99"/>
      <c r="QS603" s="99"/>
      <c r="QT603" s="99"/>
      <c r="QU603" s="99"/>
      <c r="QV603" s="99"/>
      <c r="QW603" s="99"/>
      <c r="QX603" s="99"/>
      <c r="QY603" s="99"/>
      <c r="QZ603" s="99"/>
      <c r="RA603" s="99"/>
      <c r="RB603" s="99"/>
      <c r="RC603" s="99"/>
      <c r="RD603" s="99"/>
      <c r="RE603" s="99"/>
      <c r="RF603" s="99"/>
      <c r="RG603" s="99"/>
      <c r="RH603" s="99"/>
      <c r="RI603" s="99"/>
      <c r="RJ603" s="99"/>
      <c r="RK603" s="99"/>
      <c r="RL603" s="99"/>
      <c r="RM603" s="99"/>
      <c r="RN603" s="99"/>
      <c r="RO603" s="99"/>
      <c r="RP603" s="99"/>
      <c r="RQ603" s="99"/>
      <c r="RR603" s="99"/>
      <c r="RS603" s="99"/>
      <c r="RT603" s="99"/>
      <c r="RU603" s="99"/>
      <c r="RV603" s="99"/>
      <c r="RW603" s="99"/>
      <c r="RX603" s="99"/>
      <c r="RY603" s="99"/>
      <c r="RZ603" s="99"/>
      <c r="SA603" s="99"/>
      <c r="SB603" s="99"/>
      <c r="SC603" s="99"/>
      <c r="SD603" s="99"/>
      <c r="SE603" s="99"/>
      <c r="SF603" s="99"/>
      <c r="SG603" s="99"/>
      <c r="SH603" s="99"/>
      <c r="SI603" s="99"/>
      <c r="SJ603" s="99"/>
      <c r="SK603" s="99"/>
      <c r="SL603" s="99"/>
      <c r="SM603" s="99"/>
      <c r="SN603" s="99"/>
      <c r="SO603" s="99"/>
      <c r="SP603" s="99"/>
      <c r="SQ603" s="99"/>
      <c r="SR603" s="99"/>
      <c r="SS603" s="99"/>
      <c r="ST603" s="99"/>
      <c r="SU603" s="99"/>
      <c r="SV603" s="99"/>
      <c r="SW603" s="99"/>
      <c r="SX603" s="99"/>
      <c r="SY603" s="99"/>
      <c r="SZ603" s="99"/>
      <c r="TA603" s="99"/>
      <c r="TB603" s="99"/>
      <c r="TC603" s="99"/>
      <c r="TD603" s="99"/>
      <c r="TE603" s="99"/>
      <c r="TF603" s="99"/>
      <c r="TG603" s="99"/>
      <c r="TH603" s="99"/>
      <c r="TI603" s="99"/>
      <c r="TJ603" s="99"/>
      <c r="TK603" s="99"/>
      <c r="TL603" s="99"/>
      <c r="TM603" s="99"/>
      <c r="TN603" s="99"/>
      <c r="TO603" s="99"/>
      <c r="TP603" s="99"/>
      <c r="TQ603" s="99"/>
      <c r="TR603" s="99"/>
      <c r="TS603" s="99"/>
      <c r="TT603" s="99"/>
      <c r="TU603" s="99"/>
      <c r="TV603" s="99"/>
      <c r="TW603" s="99"/>
      <c r="TX603" s="99"/>
      <c r="TY603" s="99"/>
      <c r="TZ603" s="99"/>
      <c r="UA603" s="99"/>
      <c r="UB603" s="99"/>
      <c r="UC603" s="99"/>
      <c r="UD603" s="99"/>
      <c r="UE603" s="99"/>
      <c r="UF603" s="99"/>
      <c r="UG603" s="99"/>
      <c r="UH603" s="99"/>
      <c r="UI603" s="99"/>
      <c r="UJ603" s="99"/>
      <c r="UK603" s="99"/>
      <c r="UL603" s="99"/>
      <c r="UM603" s="99"/>
      <c r="UN603" s="99"/>
      <c r="UO603" s="99"/>
      <c r="UP603" s="99"/>
      <c r="UQ603" s="99"/>
      <c r="UR603" s="99"/>
      <c r="US603" s="99"/>
      <c r="UT603" s="99"/>
      <c r="UU603" s="99"/>
      <c r="UV603" s="99"/>
      <c r="UW603" s="99"/>
      <c r="UX603" s="99"/>
      <c r="UY603" s="99"/>
      <c r="UZ603" s="99"/>
      <c r="VA603" s="99"/>
      <c r="VB603" s="99"/>
      <c r="VC603" s="99"/>
      <c r="VD603" s="99"/>
      <c r="VE603" s="99"/>
      <c r="VF603" s="99"/>
      <c r="VG603" s="99"/>
      <c r="VH603" s="99"/>
      <c r="VI603" s="99"/>
      <c r="VJ603" s="99"/>
      <c r="VK603" s="99"/>
      <c r="VL603" s="99"/>
      <c r="VM603" s="99"/>
      <c r="VN603" s="99"/>
      <c r="VO603" s="99"/>
      <c r="VP603" s="99"/>
      <c r="VQ603" s="99"/>
      <c r="VR603" s="99"/>
      <c r="VS603" s="99"/>
      <c r="VT603" s="99"/>
      <c r="VU603" s="99"/>
      <c r="VV603" s="99"/>
      <c r="VW603" s="99"/>
      <c r="VX603" s="99"/>
      <c r="VY603" s="99"/>
      <c r="VZ603" s="99"/>
      <c r="WA603" s="99"/>
      <c r="WB603" s="99"/>
      <c r="WC603" s="99"/>
      <c r="WD603" s="99"/>
      <c r="WE603" s="99"/>
      <c r="WF603" s="99"/>
      <c r="WG603" s="99"/>
      <c r="WH603" s="99"/>
      <c r="WI603" s="99"/>
      <c r="WJ603" s="99"/>
      <c r="WK603" s="99"/>
      <c r="WL603" s="99"/>
      <c r="WM603" s="99"/>
      <c r="WN603" s="99"/>
      <c r="WO603" s="99"/>
      <c r="WP603" s="99"/>
      <c r="WQ603" s="99"/>
      <c r="WR603" s="99"/>
      <c r="WS603" s="99"/>
      <c r="WT603" s="99"/>
      <c r="WU603" s="99"/>
      <c r="WV603" s="99"/>
      <c r="WW603" s="99"/>
      <c r="WX603" s="99"/>
      <c r="WY603" s="99"/>
      <c r="WZ603" s="99"/>
      <c r="XA603" s="99"/>
      <c r="XB603" s="99"/>
      <c r="XC603" s="99"/>
      <c r="XD603" s="99"/>
      <c r="XE603" s="99"/>
      <c r="XF603" s="99"/>
      <c r="XG603" s="99"/>
      <c r="XH603" s="99"/>
      <c r="XI603" s="99"/>
      <c r="XJ603" s="99"/>
      <c r="XK603" s="99"/>
      <c r="XL603" s="99"/>
      <c r="XM603" s="99"/>
      <c r="XN603" s="99"/>
      <c r="XO603" s="99"/>
      <c r="XP603" s="99"/>
      <c r="XQ603" s="99"/>
      <c r="XR603" s="99"/>
      <c r="XS603" s="99"/>
      <c r="XT603" s="99"/>
      <c r="XU603" s="99"/>
      <c r="XV603" s="99"/>
      <c r="XW603" s="99"/>
      <c r="XX603" s="99"/>
      <c r="XY603" s="99"/>
      <c r="XZ603" s="99"/>
      <c r="YA603" s="99"/>
      <c r="YB603" s="99"/>
      <c r="YC603" s="99"/>
      <c r="YD603" s="99"/>
      <c r="YE603" s="99"/>
      <c r="YF603" s="99"/>
      <c r="YG603" s="99"/>
      <c r="YH603" s="99"/>
      <c r="YI603" s="99"/>
      <c r="YJ603" s="99"/>
      <c r="YK603" s="99"/>
      <c r="YL603" s="99"/>
      <c r="YM603" s="99"/>
      <c r="YN603" s="99"/>
      <c r="YO603" s="99"/>
      <c r="YP603" s="99"/>
      <c r="YQ603" s="99"/>
      <c r="YR603" s="99"/>
      <c r="YS603" s="99"/>
      <c r="YT603" s="99"/>
      <c r="YU603" s="99"/>
      <c r="YV603" s="99"/>
      <c r="YW603" s="99"/>
      <c r="YX603" s="99"/>
      <c r="YY603" s="99"/>
      <c r="YZ603" s="99"/>
      <c r="ZA603" s="99"/>
      <c r="ZB603" s="99"/>
      <c r="ZC603" s="99"/>
      <c r="ZD603" s="99"/>
      <c r="ZE603" s="99"/>
      <c r="ZF603" s="99"/>
      <c r="ZG603" s="99"/>
      <c r="ZH603" s="99"/>
      <c r="ZI603" s="99"/>
      <c r="ZJ603" s="99"/>
      <c r="ZK603" s="99"/>
      <c r="ZL603" s="99"/>
      <c r="ZM603" s="99"/>
      <c r="ZN603" s="99"/>
      <c r="ZO603" s="99"/>
      <c r="ZP603" s="99"/>
      <c r="ZQ603" s="99"/>
      <c r="ZR603" s="99"/>
      <c r="ZS603" s="99"/>
      <c r="ZT603" s="99"/>
      <c r="ZU603" s="99"/>
      <c r="ZV603" s="99"/>
      <c r="ZW603" s="99"/>
      <c r="ZX603" s="99"/>
      <c r="ZY603" s="99"/>
      <c r="ZZ603" s="99"/>
      <c r="AAA603" s="99"/>
      <c r="AAB603" s="99"/>
      <c r="AAC603" s="99"/>
      <c r="AAD603" s="99"/>
      <c r="AAE603" s="99"/>
      <c r="AAF603" s="99"/>
      <c r="AAG603" s="99"/>
      <c r="AAH603" s="99"/>
      <c r="AAI603" s="99"/>
      <c r="AAJ603" s="99"/>
      <c r="AAK603" s="99"/>
      <c r="AAL603" s="99"/>
      <c r="AAM603" s="99"/>
      <c r="AAN603" s="99"/>
      <c r="AAO603" s="99"/>
      <c r="AAP603" s="99"/>
      <c r="AAQ603" s="99"/>
      <c r="AAR603" s="99"/>
      <c r="AAS603" s="99"/>
      <c r="AAT603" s="99"/>
      <c r="AAU603" s="99"/>
      <c r="AAV603" s="99"/>
      <c r="AAW603" s="99"/>
      <c r="AAX603" s="99"/>
      <c r="AAY603" s="99"/>
      <c r="AAZ603" s="99"/>
      <c r="ABA603" s="99"/>
      <c r="ABB603" s="99"/>
      <c r="ABC603" s="99"/>
      <c r="ABD603" s="99"/>
      <c r="ABE603" s="99"/>
      <c r="ABF603" s="99"/>
      <c r="ABG603" s="99"/>
      <c r="ABH603" s="99"/>
      <c r="ABI603" s="99"/>
      <c r="ABJ603" s="99"/>
      <c r="ABK603" s="99"/>
      <c r="ABL603" s="99"/>
      <c r="ABM603" s="99"/>
      <c r="ABN603" s="99"/>
      <c r="ABO603" s="99"/>
      <c r="ABP603" s="99"/>
      <c r="ABQ603" s="99"/>
      <c r="ABR603" s="99"/>
      <c r="ABS603" s="99"/>
      <c r="ABT603" s="99"/>
      <c r="ABU603" s="99"/>
      <c r="ABV603" s="99"/>
      <c r="ABW603" s="99"/>
      <c r="ABX603" s="99"/>
      <c r="ABY603" s="99"/>
      <c r="ABZ603" s="99"/>
      <c r="ACA603" s="99"/>
      <c r="ACB603" s="99"/>
      <c r="ACC603" s="99"/>
      <c r="ACD603" s="99"/>
      <c r="ACE603" s="99"/>
      <c r="ACF603" s="99"/>
      <c r="ACG603" s="99"/>
      <c r="ACH603" s="99"/>
      <c r="ACI603" s="99"/>
      <c r="ACJ603" s="99"/>
      <c r="ACK603" s="99"/>
      <c r="ACL603" s="99"/>
      <c r="ACM603" s="99"/>
      <c r="ACN603" s="99"/>
      <c r="ACO603" s="99"/>
      <c r="ACP603" s="99"/>
      <c r="ACQ603" s="99"/>
      <c r="ACR603" s="99"/>
      <c r="ACS603" s="99"/>
      <c r="ACT603" s="99"/>
      <c r="ACU603" s="99"/>
      <c r="ACV603" s="99"/>
      <c r="ACW603" s="99"/>
      <c r="ACX603" s="99"/>
      <c r="ACY603" s="99"/>
      <c r="ACZ603" s="99"/>
      <c r="ADA603" s="99"/>
      <c r="ADB603" s="99"/>
      <c r="ADC603" s="99"/>
      <c r="ADD603" s="99"/>
      <c r="ADE603" s="99"/>
      <c r="ADF603" s="99"/>
      <c r="ADG603" s="99"/>
      <c r="ADH603" s="99"/>
      <c r="ADI603" s="99"/>
      <c r="ADJ603" s="99"/>
      <c r="ADK603" s="99"/>
      <c r="ADL603" s="99"/>
      <c r="ADM603" s="99"/>
      <c r="ADN603" s="99"/>
      <c r="ADO603" s="99"/>
      <c r="ADP603" s="99"/>
      <c r="ADQ603" s="99"/>
      <c r="ADR603" s="99"/>
      <c r="ADS603" s="99"/>
      <c r="ADT603" s="99"/>
      <c r="ADU603" s="99"/>
      <c r="ADV603" s="99"/>
      <c r="ADW603" s="99"/>
      <c r="ADX603" s="99"/>
      <c r="ADY603" s="99"/>
      <c r="ADZ603" s="99"/>
      <c r="AEA603" s="99"/>
      <c r="AEB603" s="99"/>
      <c r="AEC603" s="99"/>
      <c r="AED603" s="99"/>
      <c r="AEE603" s="99"/>
      <c r="AEF603" s="99"/>
      <c r="AEG603" s="99"/>
      <c r="AEH603" s="99"/>
      <c r="AEI603" s="99"/>
      <c r="AEJ603" s="99"/>
      <c r="AEK603" s="99"/>
      <c r="AEL603" s="99"/>
      <c r="AEM603" s="99"/>
      <c r="AEN603" s="99"/>
      <c r="AEO603" s="99"/>
      <c r="AEP603" s="99"/>
      <c r="AEQ603" s="99"/>
      <c r="AER603" s="99"/>
      <c r="AES603" s="99"/>
      <c r="AET603" s="99"/>
      <c r="AEU603" s="99"/>
      <c r="AEV603" s="99"/>
      <c r="AEW603" s="99"/>
      <c r="AEX603" s="99"/>
      <c r="AEY603" s="99"/>
      <c r="AEZ603" s="99"/>
      <c r="AFA603" s="99"/>
      <c r="AFB603" s="99"/>
      <c r="AFC603" s="99"/>
      <c r="AFD603" s="99"/>
      <c r="AFE603" s="99"/>
      <c r="AFF603" s="99"/>
      <c r="AFG603" s="99"/>
      <c r="AFH603" s="99"/>
      <c r="AFI603" s="99"/>
      <c r="AFJ603" s="99"/>
      <c r="AFK603" s="99"/>
      <c r="AFL603" s="99"/>
      <c r="AFM603" s="99"/>
      <c r="AFN603" s="99"/>
      <c r="AFO603" s="99"/>
      <c r="AFP603" s="99"/>
      <c r="AFQ603" s="99"/>
      <c r="AFR603" s="99"/>
      <c r="AFS603" s="99"/>
      <c r="AFT603" s="99"/>
      <c r="AFU603" s="99"/>
      <c r="AFV603" s="99"/>
      <c r="AFW603" s="99"/>
      <c r="AFX603" s="99"/>
      <c r="AFY603" s="99"/>
      <c r="AFZ603" s="99"/>
      <c r="AGA603" s="99"/>
      <c r="AGB603" s="99"/>
      <c r="AGC603" s="99"/>
      <c r="AGD603" s="99"/>
      <c r="AGE603" s="99"/>
      <c r="AGF603" s="99"/>
      <c r="AGG603" s="99"/>
      <c r="AGH603" s="99"/>
      <c r="AGI603" s="99"/>
      <c r="AGJ603" s="99"/>
      <c r="AGK603" s="99"/>
      <c r="AGL603" s="99"/>
      <c r="AGM603" s="99"/>
      <c r="AGN603" s="99"/>
      <c r="AGO603" s="99"/>
      <c r="AGP603" s="99"/>
      <c r="AGQ603" s="99"/>
      <c r="AGR603" s="99"/>
      <c r="AGS603" s="99"/>
      <c r="AGT603" s="99"/>
      <c r="AGU603" s="99"/>
      <c r="AGV603" s="99"/>
      <c r="AGW603" s="99"/>
      <c r="AGX603" s="99"/>
      <c r="AGY603" s="99"/>
      <c r="AGZ603" s="99"/>
      <c r="AHA603" s="99"/>
      <c r="AHB603" s="99"/>
      <c r="AHC603" s="99"/>
      <c r="AHD603" s="99"/>
      <c r="AHE603" s="99"/>
      <c r="AHF603" s="99"/>
      <c r="AHG603" s="99"/>
      <c r="AHH603" s="99"/>
      <c r="AHI603" s="99"/>
      <c r="AHJ603" s="99"/>
      <c r="AHK603" s="99"/>
      <c r="AHL603" s="99"/>
      <c r="AHM603" s="99"/>
      <c r="AHN603" s="99"/>
      <c r="AHO603" s="99"/>
      <c r="AHP603" s="99"/>
      <c r="AHQ603" s="99"/>
      <c r="AHR603" s="99"/>
      <c r="AHS603" s="99"/>
      <c r="AHT603" s="99"/>
      <c r="AHU603" s="99"/>
      <c r="AHV603" s="99"/>
      <c r="AHW603" s="99"/>
      <c r="AHX603" s="99"/>
      <c r="AHY603" s="99"/>
      <c r="AHZ603" s="99"/>
      <c r="AIA603" s="99"/>
      <c r="AIB603" s="99"/>
      <c r="AIC603" s="99"/>
      <c r="AID603" s="99"/>
      <c r="AIE603" s="99"/>
      <c r="AIF603" s="99"/>
      <c r="AIG603" s="99"/>
      <c r="AIH603" s="99"/>
      <c r="AII603" s="99"/>
      <c r="AIJ603" s="99"/>
      <c r="AIK603" s="99"/>
      <c r="AIL603" s="99"/>
      <c r="AIM603" s="99"/>
      <c r="AIN603" s="99"/>
      <c r="AIO603" s="99"/>
      <c r="AIP603" s="99"/>
      <c r="AIQ603" s="99"/>
      <c r="AIR603" s="99"/>
      <c r="AIS603" s="99"/>
      <c r="AIT603" s="99"/>
      <c r="AIU603" s="99"/>
      <c r="AIV603" s="99"/>
      <c r="AIW603" s="99"/>
      <c r="AIX603" s="99"/>
      <c r="AIY603" s="99"/>
      <c r="AIZ603" s="99"/>
      <c r="AJA603" s="99"/>
      <c r="AJB603" s="99"/>
      <c r="AJC603" s="99"/>
      <c r="AJD603" s="99"/>
      <c r="AJE603" s="99"/>
      <c r="AJF603" s="99"/>
      <c r="AJG603" s="99"/>
      <c r="AJH603" s="99"/>
      <c r="AJI603" s="99"/>
      <c r="AJJ603" s="99"/>
      <c r="AJK603" s="99"/>
      <c r="AJL603" s="99"/>
      <c r="AJM603" s="99"/>
      <c r="AJN603" s="99"/>
      <c r="AJO603" s="99"/>
      <c r="AJP603" s="99"/>
      <c r="AJQ603" s="99"/>
      <c r="AJR603" s="99"/>
      <c r="AJS603" s="99"/>
      <c r="AJT603" s="99"/>
      <c r="AJU603" s="99"/>
      <c r="AJV603" s="99"/>
      <c r="AJW603" s="99"/>
      <c r="AJX603" s="99"/>
      <c r="AJY603" s="99"/>
      <c r="AJZ603" s="99"/>
      <c r="AKA603" s="99"/>
      <c r="AKB603" s="99"/>
      <c r="AKC603" s="99"/>
      <c r="AKD603" s="99"/>
      <c r="AKE603" s="99"/>
      <c r="AKF603" s="99"/>
      <c r="AKG603" s="99"/>
      <c r="AKH603" s="99"/>
      <c r="AKI603" s="99"/>
      <c r="AKJ603" s="99"/>
      <c r="AKK603" s="99"/>
      <c r="AKL603" s="99"/>
      <c r="AKM603" s="99"/>
      <c r="AKN603" s="99"/>
      <c r="AKO603" s="99"/>
      <c r="AKP603" s="99"/>
      <c r="AKQ603" s="99"/>
      <c r="AKR603" s="99"/>
      <c r="AKS603" s="99"/>
      <c r="AKT603" s="99"/>
      <c r="AKU603" s="99"/>
      <c r="AKV603" s="99"/>
      <c r="AKW603" s="99"/>
      <c r="AKX603" s="99"/>
      <c r="AKY603" s="99"/>
      <c r="AKZ603" s="99"/>
      <c r="ALA603" s="99"/>
      <c r="ALB603" s="99"/>
      <c r="ALC603" s="99"/>
      <c r="ALD603" s="99"/>
      <c r="ALE603" s="99"/>
      <c r="ALF603" s="99"/>
      <c r="ALG603" s="99"/>
      <c r="ALH603" s="99"/>
      <c r="ALI603" s="99"/>
      <c r="ALJ603" s="99"/>
      <c r="ALK603" s="99"/>
      <c r="ALL603" s="99"/>
      <c r="ALM603" s="99"/>
      <c r="ALN603" s="99"/>
      <c r="ALO603" s="1"/>
      <c r="ALP603" s="2"/>
      <c r="ALQ603" s="2"/>
      <c r="ALR603" s="2"/>
      <c r="ALS603" s="2"/>
      <c r="ALT603" s="2"/>
      <c r="ALU603" s="2"/>
      <c r="ALV603" s="2"/>
      <c r="ALW603" s="2"/>
      <c r="ALX603" s="2"/>
      <c r="ALY603" s="2"/>
      <c r="ALZ603" s="2"/>
      <c r="AMA603" s="2"/>
      <c r="AMB603" s="2"/>
      <c r="AMC603" s="2"/>
      <c r="AMD603" s="2"/>
      <c r="AME603" s="2"/>
      <c r="AMF603" s="2"/>
      <c r="AMG603" s="2"/>
      <c r="AMH603" s="2"/>
      <c r="AMI603" s="2"/>
      <c r="AMJ603" s="2"/>
      <c r="AMK603" s="2"/>
      <c r="AML603" s="99"/>
    </row>
    <row r="604" s="113" customFormat="true" ht="32.8" hidden="false" customHeight="false" outlineLevel="0" collapsed="false">
      <c r="A604" s="99"/>
      <c r="B604" s="86"/>
      <c r="C604" s="30" t="s">
        <v>312</v>
      </c>
      <c r="D604" s="30" t="n">
        <v>926</v>
      </c>
      <c r="E604" s="138" t="s">
        <v>46</v>
      </c>
      <c r="F604" s="138" t="s">
        <v>23</v>
      </c>
      <c r="G604" s="79" t="n">
        <v>7110010610</v>
      </c>
      <c r="H604" s="83"/>
      <c r="I604" s="141" t="n">
        <f aca="false">SUM(J604:P604)</f>
        <v>140300</v>
      </c>
      <c r="J604" s="141" t="n">
        <f aca="false">J605</f>
        <v>255000</v>
      </c>
      <c r="K604" s="74" t="n">
        <f aca="false">K605</f>
        <v>-114700</v>
      </c>
      <c r="L604" s="74" t="n">
        <f aca="false">L605</f>
        <v>0</v>
      </c>
      <c r="M604" s="74" t="n">
        <f aca="false">M605</f>
        <v>0</v>
      </c>
      <c r="N604" s="74" t="n">
        <f aca="false">N605</f>
        <v>0</v>
      </c>
      <c r="O604" s="141" t="n">
        <f aca="false">O605</f>
        <v>0</v>
      </c>
      <c r="P604" s="142" t="n">
        <f aca="false">P605</f>
        <v>0</v>
      </c>
      <c r="Q604" s="99"/>
      <c r="R604" s="99"/>
      <c r="S604" s="99"/>
      <c r="T604" s="99"/>
      <c r="U604" s="99"/>
      <c r="V604" s="99"/>
      <c r="W604" s="99"/>
      <c r="X604" s="99"/>
      <c r="Y604" s="99"/>
      <c r="Z604" s="99"/>
      <c r="AA604" s="99"/>
      <c r="AB604" s="99"/>
      <c r="AC604" s="99"/>
      <c r="AD604" s="99"/>
      <c r="AE604" s="99"/>
      <c r="AF604" s="99"/>
      <c r="AG604" s="99"/>
      <c r="AH604" s="99"/>
      <c r="AI604" s="99"/>
      <c r="AJ604" s="99"/>
      <c r="AK604" s="99"/>
      <c r="AL604" s="99"/>
      <c r="AM604" s="99"/>
      <c r="AN604" s="99"/>
      <c r="AO604" s="99"/>
      <c r="AP604" s="99"/>
      <c r="AQ604" s="99"/>
      <c r="AR604" s="99"/>
      <c r="AS604" s="99"/>
      <c r="AT604" s="99"/>
      <c r="AU604" s="99"/>
      <c r="AV604" s="99"/>
      <c r="AW604" s="99"/>
      <c r="AX604" s="99"/>
      <c r="AY604" s="99"/>
      <c r="AZ604" s="99"/>
      <c r="BA604" s="99"/>
      <c r="BB604" s="99"/>
      <c r="BC604" s="99"/>
      <c r="BD604" s="99"/>
      <c r="BE604" s="99"/>
      <c r="BF604" s="99"/>
      <c r="BG604" s="99"/>
      <c r="BH604" s="99"/>
      <c r="BI604" s="99"/>
      <c r="BJ604" s="99"/>
      <c r="BK604" s="99"/>
      <c r="BL604" s="99"/>
      <c r="BM604" s="99"/>
      <c r="BN604" s="99"/>
      <c r="BO604" s="99"/>
      <c r="BP604" s="99"/>
      <c r="BQ604" s="99"/>
      <c r="BR604" s="99"/>
      <c r="BS604" s="99"/>
      <c r="BT604" s="99"/>
      <c r="BU604" s="99"/>
      <c r="BV604" s="99"/>
      <c r="BW604" s="99"/>
      <c r="BX604" s="99"/>
      <c r="BY604" s="99"/>
      <c r="BZ604" s="99"/>
      <c r="CA604" s="99"/>
      <c r="CB604" s="99"/>
      <c r="CC604" s="99"/>
      <c r="CD604" s="99"/>
      <c r="CE604" s="99"/>
      <c r="CF604" s="99"/>
      <c r="CG604" s="99"/>
      <c r="CH604" s="99"/>
      <c r="CI604" s="99"/>
      <c r="CJ604" s="99"/>
      <c r="CK604" s="99"/>
      <c r="CL604" s="99"/>
      <c r="CM604" s="99"/>
      <c r="CN604" s="99"/>
      <c r="CO604" s="99"/>
      <c r="CP604" s="99"/>
      <c r="CQ604" s="99"/>
      <c r="CR604" s="99"/>
      <c r="CS604" s="99"/>
      <c r="CT604" s="99"/>
      <c r="CU604" s="99"/>
      <c r="CV604" s="99"/>
      <c r="CW604" s="99"/>
      <c r="CX604" s="99"/>
      <c r="CY604" s="99"/>
      <c r="CZ604" s="99"/>
      <c r="DA604" s="99"/>
      <c r="DB604" s="99"/>
      <c r="DC604" s="99"/>
      <c r="DD604" s="99"/>
      <c r="DE604" s="99"/>
      <c r="DF604" s="99"/>
      <c r="DG604" s="99"/>
      <c r="DH604" s="99"/>
      <c r="DI604" s="99"/>
      <c r="DJ604" s="99"/>
      <c r="DK604" s="99"/>
      <c r="DL604" s="99"/>
      <c r="DM604" s="99"/>
      <c r="DN604" s="99"/>
      <c r="DO604" s="99"/>
      <c r="DP604" s="99"/>
      <c r="DQ604" s="99"/>
      <c r="DR604" s="99"/>
      <c r="DS604" s="99"/>
      <c r="DT604" s="99"/>
      <c r="DU604" s="99"/>
      <c r="DV604" s="99"/>
      <c r="DW604" s="99"/>
      <c r="DX604" s="99"/>
      <c r="DY604" s="99"/>
      <c r="DZ604" s="99"/>
      <c r="EA604" s="99"/>
      <c r="EB604" s="99"/>
      <c r="EC604" s="99"/>
      <c r="ED604" s="99"/>
      <c r="EE604" s="99"/>
      <c r="EF604" s="99"/>
      <c r="EG604" s="99"/>
      <c r="EH604" s="99"/>
      <c r="EI604" s="99"/>
      <c r="EJ604" s="99"/>
      <c r="EK604" s="99"/>
      <c r="EL604" s="99"/>
      <c r="EM604" s="99"/>
      <c r="EN604" s="99"/>
      <c r="EO604" s="99"/>
      <c r="EP604" s="99"/>
      <c r="EQ604" s="99"/>
      <c r="ER604" s="99"/>
      <c r="ES604" s="99"/>
      <c r="ET604" s="99"/>
      <c r="EU604" s="99"/>
      <c r="EV604" s="99"/>
      <c r="EW604" s="99"/>
      <c r="EX604" s="99"/>
      <c r="EY604" s="99"/>
      <c r="EZ604" s="99"/>
      <c r="FA604" s="99"/>
      <c r="FB604" s="99"/>
      <c r="FC604" s="99"/>
      <c r="FD604" s="99"/>
      <c r="FE604" s="99"/>
      <c r="FF604" s="99"/>
      <c r="FG604" s="99"/>
      <c r="FH604" s="99"/>
      <c r="FI604" s="99"/>
      <c r="FJ604" s="99"/>
      <c r="FK604" s="99"/>
      <c r="FL604" s="99"/>
      <c r="FM604" s="99"/>
      <c r="FN604" s="99"/>
      <c r="FO604" s="99"/>
      <c r="FP604" s="99"/>
      <c r="FQ604" s="99"/>
      <c r="FR604" s="99"/>
      <c r="FS604" s="99"/>
      <c r="FT604" s="99"/>
      <c r="FU604" s="99"/>
      <c r="FV604" s="99"/>
      <c r="FW604" s="99"/>
      <c r="FX604" s="99"/>
      <c r="FY604" s="99"/>
      <c r="FZ604" s="99"/>
      <c r="GA604" s="99"/>
      <c r="GB604" s="99"/>
      <c r="GC604" s="99"/>
      <c r="GD604" s="99"/>
      <c r="GE604" s="99"/>
      <c r="GF604" s="99"/>
      <c r="GG604" s="99"/>
      <c r="GH604" s="99"/>
      <c r="GI604" s="99"/>
      <c r="GJ604" s="99"/>
      <c r="GK604" s="99"/>
      <c r="GL604" s="99"/>
      <c r="GM604" s="99"/>
      <c r="GN604" s="99"/>
      <c r="GO604" s="99"/>
      <c r="GP604" s="99"/>
      <c r="GQ604" s="99"/>
      <c r="GR604" s="99"/>
      <c r="GS604" s="99"/>
      <c r="GT604" s="99"/>
      <c r="GU604" s="99"/>
      <c r="GV604" s="99"/>
      <c r="GW604" s="99"/>
      <c r="GX604" s="99"/>
      <c r="GY604" s="99"/>
      <c r="GZ604" s="99"/>
      <c r="HA604" s="99"/>
      <c r="HB604" s="99"/>
      <c r="HC604" s="99"/>
      <c r="HD604" s="99"/>
      <c r="HE604" s="99"/>
      <c r="HF604" s="99"/>
      <c r="HG604" s="99"/>
      <c r="HH604" s="99"/>
      <c r="HI604" s="99"/>
      <c r="HJ604" s="99"/>
      <c r="HK604" s="99"/>
      <c r="HL604" s="99"/>
      <c r="HM604" s="99"/>
      <c r="HN604" s="99"/>
      <c r="HO604" s="99"/>
      <c r="HP604" s="99"/>
      <c r="HQ604" s="99"/>
      <c r="HR604" s="99"/>
      <c r="HS604" s="99"/>
      <c r="HT604" s="99"/>
      <c r="HU604" s="99"/>
      <c r="HV604" s="99"/>
      <c r="HW604" s="99"/>
      <c r="HX604" s="99"/>
      <c r="HY604" s="99"/>
      <c r="HZ604" s="99"/>
      <c r="IA604" s="99"/>
      <c r="IB604" s="99"/>
      <c r="IC604" s="99"/>
      <c r="ID604" s="99"/>
      <c r="IE604" s="99"/>
      <c r="IF604" s="99"/>
      <c r="IG604" s="99"/>
      <c r="IH604" s="99"/>
      <c r="II604" s="99"/>
      <c r="IJ604" s="99"/>
      <c r="IK604" s="99"/>
      <c r="IL604" s="99"/>
      <c r="IM604" s="99"/>
      <c r="IN604" s="99"/>
      <c r="IO604" s="99"/>
      <c r="IP604" s="99"/>
      <c r="IQ604" s="99"/>
      <c r="IR604" s="99"/>
      <c r="IS604" s="99"/>
      <c r="IT604" s="99"/>
      <c r="IU604" s="99"/>
      <c r="IV604" s="99"/>
      <c r="IW604" s="99"/>
      <c r="IX604" s="99"/>
      <c r="IY604" s="99"/>
      <c r="IZ604" s="99"/>
      <c r="JA604" s="99"/>
      <c r="JB604" s="99"/>
      <c r="JC604" s="99"/>
      <c r="JD604" s="99"/>
      <c r="JE604" s="99"/>
      <c r="JF604" s="99"/>
      <c r="JG604" s="99"/>
      <c r="JH604" s="99"/>
      <c r="JI604" s="99"/>
      <c r="JJ604" s="99"/>
      <c r="JK604" s="99"/>
      <c r="JL604" s="99"/>
      <c r="JM604" s="99"/>
      <c r="JN604" s="99"/>
      <c r="JO604" s="99"/>
      <c r="JP604" s="99"/>
      <c r="JQ604" s="99"/>
      <c r="JR604" s="99"/>
      <c r="JS604" s="99"/>
      <c r="JT604" s="99"/>
      <c r="JU604" s="99"/>
      <c r="JV604" s="99"/>
      <c r="JW604" s="99"/>
      <c r="JX604" s="99"/>
      <c r="JY604" s="99"/>
      <c r="JZ604" s="99"/>
      <c r="KA604" s="99"/>
      <c r="KB604" s="99"/>
      <c r="KC604" s="99"/>
      <c r="KD604" s="99"/>
      <c r="KE604" s="99"/>
      <c r="KF604" s="99"/>
      <c r="KG604" s="99"/>
      <c r="KH604" s="99"/>
      <c r="KI604" s="99"/>
      <c r="KJ604" s="99"/>
      <c r="KK604" s="99"/>
      <c r="KL604" s="99"/>
      <c r="KM604" s="99"/>
      <c r="KN604" s="99"/>
      <c r="KO604" s="99"/>
      <c r="KP604" s="99"/>
      <c r="KQ604" s="99"/>
      <c r="KR604" s="99"/>
      <c r="KS604" s="99"/>
      <c r="KT604" s="99"/>
      <c r="KU604" s="99"/>
      <c r="KV604" s="99"/>
      <c r="KW604" s="99"/>
      <c r="KX604" s="99"/>
      <c r="KY604" s="99"/>
      <c r="KZ604" s="99"/>
      <c r="LA604" s="99"/>
      <c r="LB604" s="99"/>
      <c r="LC604" s="99"/>
      <c r="LD604" s="99"/>
      <c r="LE604" s="99"/>
      <c r="LF604" s="99"/>
      <c r="LG604" s="99"/>
      <c r="LH604" s="99"/>
      <c r="LI604" s="99"/>
      <c r="LJ604" s="99"/>
      <c r="LK604" s="99"/>
      <c r="LL604" s="99"/>
      <c r="LM604" s="99"/>
      <c r="LN604" s="99"/>
      <c r="LO604" s="99"/>
      <c r="LP604" s="99"/>
      <c r="LQ604" s="99"/>
      <c r="LR604" s="99"/>
      <c r="LS604" s="99"/>
      <c r="LT604" s="99"/>
      <c r="LU604" s="99"/>
      <c r="LV604" s="99"/>
      <c r="LW604" s="99"/>
      <c r="LX604" s="99"/>
      <c r="LY604" s="99"/>
      <c r="LZ604" s="99"/>
      <c r="MA604" s="99"/>
      <c r="MB604" s="99"/>
      <c r="MC604" s="99"/>
      <c r="MD604" s="99"/>
      <c r="ME604" s="99"/>
      <c r="MF604" s="99"/>
      <c r="MG604" s="99"/>
      <c r="MH604" s="99"/>
      <c r="MI604" s="99"/>
      <c r="MJ604" s="99"/>
      <c r="MK604" s="99"/>
      <c r="ML604" s="99"/>
      <c r="MM604" s="99"/>
      <c r="MN604" s="99"/>
      <c r="MO604" s="99"/>
      <c r="MP604" s="99"/>
      <c r="MQ604" s="99"/>
      <c r="MR604" s="99"/>
      <c r="MS604" s="99"/>
      <c r="MT604" s="99"/>
      <c r="MU604" s="99"/>
      <c r="MV604" s="99"/>
      <c r="MW604" s="99"/>
      <c r="MX604" s="99"/>
      <c r="MY604" s="99"/>
      <c r="MZ604" s="99"/>
      <c r="NA604" s="99"/>
      <c r="NB604" s="99"/>
      <c r="NC604" s="99"/>
      <c r="ND604" s="99"/>
      <c r="NE604" s="99"/>
      <c r="NF604" s="99"/>
      <c r="NG604" s="99"/>
      <c r="NH604" s="99"/>
      <c r="NI604" s="99"/>
      <c r="NJ604" s="99"/>
      <c r="NK604" s="99"/>
      <c r="NL604" s="99"/>
      <c r="NM604" s="99"/>
      <c r="NN604" s="99"/>
      <c r="NO604" s="99"/>
      <c r="NP604" s="99"/>
      <c r="NQ604" s="99"/>
      <c r="NR604" s="99"/>
      <c r="NS604" s="99"/>
      <c r="NT604" s="99"/>
      <c r="NU604" s="99"/>
      <c r="NV604" s="99"/>
      <c r="NW604" s="99"/>
      <c r="NX604" s="99"/>
      <c r="NY604" s="99"/>
      <c r="NZ604" s="99"/>
      <c r="OA604" s="99"/>
      <c r="OB604" s="99"/>
      <c r="OC604" s="99"/>
      <c r="OD604" s="99"/>
      <c r="OE604" s="99"/>
      <c r="OF604" s="99"/>
      <c r="OG604" s="99"/>
      <c r="OH604" s="99"/>
      <c r="OI604" s="99"/>
      <c r="OJ604" s="99"/>
      <c r="OK604" s="99"/>
      <c r="OL604" s="99"/>
      <c r="OM604" s="99"/>
      <c r="ON604" s="99"/>
      <c r="OO604" s="99"/>
      <c r="OP604" s="99"/>
      <c r="OQ604" s="99"/>
      <c r="OR604" s="99"/>
      <c r="OS604" s="99"/>
      <c r="OT604" s="99"/>
      <c r="OU604" s="99"/>
      <c r="OV604" s="99"/>
      <c r="OW604" s="99"/>
      <c r="OX604" s="99"/>
      <c r="OY604" s="99"/>
      <c r="OZ604" s="99"/>
      <c r="PA604" s="99"/>
      <c r="PB604" s="99"/>
      <c r="PC604" s="99"/>
      <c r="PD604" s="99"/>
      <c r="PE604" s="99"/>
      <c r="PF604" s="99"/>
      <c r="PG604" s="99"/>
      <c r="PH604" s="99"/>
      <c r="PI604" s="99"/>
      <c r="PJ604" s="99"/>
      <c r="PK604" s="99"/>
      <c r="PL604" s="99"/>
      <c r="PM604" s="99"/>
      <c r="PN604" s="99"/>
      <c r="PO604" s="99"/>
      <c r="PP604" s="99"/>
      <c r="PQ604" s="99"/>
      <c r="PR604" s="99"/>
      <c r="PS604" s="99"/>
      <c r="PT604" s="99"/>
      <c r="PU604" s="99"/>
      <c r="PV604" s="99"/>
      <c r="PW604" s="99"/>
      <c r="PX604" s="99"/>
      <c r="PY604" s="99"/>
      <c r="PZ604" s="99"/>
      <c r="QA604" s="99"/>
      <c r="QB604" s="99"/>
      <c r="QC604" s="99"/>
      <c r="QD604" s="99"/>
      <c r="QE604" s="99"/>
      <c r="QF604" s="99"/>
      <c r="QG604" s="99"/>
      <c r="QH604" s="99"/>
      <c r="QI604" s="99"/>
      <c r="QJ604" s="99"/>
      <c r="QK604" s="99"/>
      <c r="QL604" s="99"/>
      <c r="QM604" s="99"/>
      <c r="QN604" s="99"/>
      <c r="QO604" s="99"/>
      <c r="QP604" s="99"/>
      <c r="QQ604" s="99"/>
      <c r="QR604" s="99"/>
      <c r="QS604" s="99"/>
      <c r="QT604" s="99"/>
      <c r="QU604" s="99"/>
      <c r="QV604" s="99"/>
      <c r="QW604" s="99"/>
      <c r="QX604" s="99"/>
      <c r="QY604" s="99"/>
      <c r="QZ604" s="99"/>
      <c r="RA604" s="99"/>
      <c r="RB604" s="99"/>
      <c r="RC604" s="99"/>
      <c r="RD604" s="99"/>
      <c r="RE604" s="99"/>
      <c r="RF604" s="99"/>
      <c r="RG604" s="99"/>
      <c r="RH604" s="99"/>
      <c r="RI604" s="99"/>
      <c r="RJ604" s="99"/>
      <c r="RK604" s="99"/>
      <c r="RL604" s="99"/>
      <c r="RM604" s="99"/>
      <c r="RN604" s="99"/>
      <c r="RO604" s="99"/>
      <c r="RP604" s="99"/>
      <c r="RQ604" s="99"/>
      <c r="RR604" s="99"/>
      <c r="RS604" s="99"/>
      <c r="RT604" s="99"/>
      <c r="RU604" s="99"/>
      <c r="RV604" s="99"/>
      <c r="RW604" s="99"/>
      <c r="RX604" s="99"/>
      <c r="RY604" s="99"/>
      <c r="RZ604" s="99"/>
      <c r="SA604" s="99"/>
      <c r="SB604" s="99"/>
      <c r="SC604" s="99"/>
      <c r="SD604" s="99"/>
      <c r="SE604" s="99"/>
      <c r="SF604" s="99"/>
      <c r="SG604" s="99"/>
      <c r="SH604" s="99"/>
      <c r="SI604" s="99"/>
      <c r="SJ604" s="99"/>
      <c r="SK604" s="99"/>
      <c r="SL604" s="99"/>
      <c r="SM604" s="99"/>
      <c r="SN604" s="99"/>
      <c r="SO604" s="99"/>
      <c r="SP604" s="99"/>
      <c r="SQ604" s="99"/>
      <c r="SR604" s="99"/>
      <c r="SS604" s="99"/>
      <c r="ST604" s="99"/>
      <c r="SU604" s="99"/>
      <c r="SV604" s="99"/>
      <c r="SW604" s="99"/>
      <c r="SX604" s="99"/>
      <c r="SY604" s="99"/>
      <c r="SZ604" s="99"/>
      <c r="TA604" s="99"/>
      <c r="TB604" s="99"/>
      <c r="TC604" s="99"/>
      <c r="TD604" s="99"/>
      <c r="TE604" s="99"/>
      <c r="TF604" s="99"/>
      <c r="TG604" s="99"/>
      <c r="TH604" s="99"/>
      <c r="TI604" s="99"/>
      <c r="TJ604" s="99"/>
      <c r="TK604" s="99"/>
      <c r="TL604" s="99"/>
      <c r="TM604" s="99"/>
      <c r="TN604" s="99"/>
      <c r="TO604" s="99"/>
      <c r="TP604" s="99"/>
      <c r="TQ604" s="99"/>
      <c r="TR604" s="99"/>
      <c r="TS604" s="99"/>
      <c r="TT604" s="99"/>
      <c r="TU604" s="99"/>
      <c r="TV604" s="99"/>
      <c r="TW604" s="99"/>
      <c r="TX604" s="99"/>
      <c r="TY604" s="99"/>
      <c r="TZ604" s="99"/>
      <c r="UA604" s="99"/>
      <c r="UB604" s="99"/>
      <c r="UC604" s="99"/>
      <c r="UD604" s="99"/>
      <c r="UE604" s="99"/>
      <c r="UF604" s="99"/>
      <c r="UG604" s="99"/>
      <c r="UH604" s="99"/>
      <c r="UI604" s="99"/>
      <c r="UJ604" s="99"/>
      <c r="UK604" s="99"/>
      <c r="UL604" s="99"/>
      <c r="UM604" s="99"/>
      <c r="UN604" s="99"/>
      <c r="UO604" s="99"/>
      <c r="UP604" s="99"/>
      <c r="UQ604" s="99"/>
      <c r="UR604" s="99"/>
      <c r="US604" s="99"/>
      <c r="UT604" s="99"/>
      <c r="UU604" s="99"/>
      <c r="UV604" s="99"/>
      <c r="UW604" s="99"/>
      <c r="UX604" s="99"/>
      <c r="UY604" s="99"/>
      <c r="UZ604" s="99"/>
      <c r="VA604" s="99"/>
      <c r="VB604" s="99"/>
      <c r="VC604" s="99"/>
      <c r="VD604" s="99"/>
      <c r="VE604" s="99"/>
      <c r="VF604" s="99"/>
      <c r="VG604" s="99"/>
      <c r="VH604" s="99"/>
      <c r="VI604" s="99"/>
      <c r="VJ604" s="99"/>
      <c r="VK604" s="99"/>
      <c r="VL604" s="99"/>
      <c r="VM604" s="99"/>
      <c r="VN604" s="99"/>
      <c r="VO604" s="99"/>
      <c r="VP604" s="99"/>
      <c r="VQ604" s="99"/>
      <c r="VR604" s="99"/>
      <c r="VS604" s="99"/>
      <c r="VT604" s="99"/>
      <c r="VU604" s="99"/>
      <c r="VV604" s="99"/>
      <c r="VW604" s="99"/>
      <c r="VX604" s="99"/>
      <c r="VY604" s="99"/>
      <c r="VZ604" s="99"/>
      <c r="WA604" s="99"/>
      <c r="WB604" s="99"/>
      <c r="WC604" s="99"/>
      <c r="WD604" s="99"/>
      <c r="WE604" s="99"/>
      <c r="WF604" s="99"/>
      <c r="WG604" s="99"/>
      <c r="WH604" s="99"/>
      <c r="WI604" s="99"/>
      <c r="WJ604" s="99"/>
      <c r="WK604" s="99"/>
      <c r="WL604" s="99"/>
      <c r="WM604" s="99"/>
      <c r="WN604" s="99"/>
      <c r="WO604" s="99"/>
      <c r="WP604" s="99"/>
      <c r="WQ604" s="99"/>
      <c r="WR604" s="99"/>
      <c r="WS604" s="99"/>
      <c r="WT604" s="99"/>
      <c r="WU604" s="99"/>
      <c r="WV604" s="99"/>
      <c r="WW604" s="99"/>
      <c r="WX604" s="99"/>
      <c r="WY604" s="99"/>
      <c r="WZ604" s="99"/>
      <c r="XA604" s="99"/>
      <c r="XB604" s="99"/>
      <c r="XC604" s="99"/>
      <c r="XD604" s="99"/>
      <c r="XE604" s="99"/>
      <c r="XF604" s="99"/>
      <c r="XG604" s="99"/>
      <c r="XH604" s="99"/>
      <c r="XI604" s="99"/>
      <c r="XJ604" s="99"/>
      <c r="XK604" s="99"/>
      <c r="XL604" s="99"/>
      <c r="XM604" s="99"/>
      <c r="XN604" s="99"/>
      <c r="XO604" s="99"/>
      <c r="XP604" s="99"/>
      <c r="XQ604" s="99"/>
      <c r="XR604" s="99"/>
      <c r="XS604" s="99"/>
      <c r="XT604" s="99"/>
      <c r="XU604" s="99"/>
      <c r="XV604" s="99"/>
      <c r="XW604" s="99"/>
      <c r="XX604" s="99"/>
      <c r="XY604" s="99"/>
      <c r="XZ604" s="99"/>
      <c r="YA604" s="99"/>
      <c r="YB604" s="99"/>
      <c r="YC604" s="99"/>
      <c r="YD604" s="99"/>
      <c r="YE604" s="99"/>
      <c r="YF604" s="99"/>
      <c r="YG604" s="99"/>
      <c r="YH604" s="99"/>
      <c r="YI604" s="99"/>
      <c r="YJ604" s="99"/>
      <c r="YK604" s="99"/>
      <c r="YL604" s="99"/>
      <c r="YM604" s="99"/>
      <c r="YN604" s="99"/>
      <c r="YO604" s="99"/>
      <c r="YP604" s="99"/>
      <c r="YQ604" s="99"/>
      <c r="YR604" s="99"/>
      <c r="YS604" s="99"/>
      <c r="YT604" s="99"/>
      <c r="YU604" s="99"/>
      <c r="YV604" s="99"/>
      <c r="YW604" s="99"/>
      <c r="YX604" s="99"/>
      <c r="YY604" s="99"/>
      <c r="YZ604" s="99"/>
      <c r="ZA604" s="99"/>
      <c r="ZB604" s="99"/>
      <c r="ZC604" s="99"/>
      <c r="ZD604" s="99"/>
      <c r="ZE604" s="99"/>
      <c r="ZF604" s="99"/>
      <c r="ZG604" s="99"/>
      <c r="ZH604" s="99"/>
      <c r="ZI604" s="99"/>
      <c r="ZJ604" s="99"/>
      <c r="ZK604" s="99"/>
      <c r="ZL604" s="99"/>
      <c r="ZM604" s="99"/>
      <c r="ZN604" s="99"/>
      <c r="ZO604" s="99"/>
      <c r="ZP604" s="99"/>
      <c r="ZQ604" s="99"/>
      <c r="ZR604" s="99"/>
      <c r="ZS604" s="99"/>
      <c r="ZT604" s="99"/>
      <c r="ZU604" s="99"/>
      <c r="ZV604" s="99"/>
      <c r="ZW604" s="99"/>
      <c r="ZX604" s="99"/>
      <c r="ZY604" s="99"/>
      <c r="ZZ604" s="99"/>
      <c r="AAA604" s="99"/>
      <c r="AAB604" s="99"/>
      <c r="AAC604" s="99"/>
      <c r="AAD604" s="99"/>
      <c r="AAE604" s="99"/>
      <c r="AAF604" s="99"/>
      <c r="AAG604" s="99"/>
      <c r="AAH604" s="99"/>
      <c r="AAI604" s="99"/>
      <c r="AAJ604" s="99"/>
      <c r="AAK604" s="99"/>
      <c r="AAL604" s="99"/>
      <c r="AAM604" s="99"/>
      <c r="AAN604" s="99"/>
      <c r="AAO604" s="99"/>
      <c r="AAP604" s="99"/>
      <c r="AAQ604" s="99"/>
      <c r="AAR604" s="99"/>
      <c r="AAS604" s="99"/>
      <c r="AAT604" s="99"/>
      <c r="AAU604" s="99"/>
      <c r="AAV604" s="99"/>
      <c r="AAW604" s="99"/>
      <c r="AAX604" s="99"/>
      <c r="AAY604" s="99"/>
      <c r="AAZ604" s="99"/>
      <c r="ABA604" s="99"/>
      <c r="ABB604" s="99"/>
      <c r="ABC604" s="99"/>
      <c r="ABD604" s="99"/>
      <c r="ABE604" s="99"/>
      <c r="ABF604" s="99"/>
      <c r="ABG604" s="99"/>
      <c r="ABH604" s="99"/>
      <c r="ABI604" s="99"/>
      <c r="ABJ604" s="99"/>
      <c r="ABK604" s="99"/>
      <c r="ABL604" s="99"/>
      <c r="ABM604" s="99"/>
      <c r="ABN604" s="99"/>
      <c r="ABO604" s="99"/>
      <c r="ABP604" s="99"/>
      <c r="ABQ604" s="99"/>
      <c r="ABR604" s="99"/>
      <c r="ABS604" s="99"/>
      <c r="ABT604" s="99"/>
      <c r="ABU604" s="99"/>
      <c r="ABV604" s="99"/>
      <c r="ABW604" s="99"/>
      <c r="ABX604" s="99"/>
      <c r="ABY604" s="99"/>
      <c r="ABZ604" s="99"/>
      <c r="ACA604" s="99"/>
      <c r="ACB604" s="99"/>
      <c r="ACC604" s="99"/>
      <c r="ACD604" s="99"/>
      <c r="ACE604" s="99"/>
      <c r="ACF604" s="99"/>
      <c r="ACG604" s="99"/>
      <c r="ACH604" s="99"/>
      <c r="ACI604" s="99"/>
      <c r="ACJ604" s="99"/>
      <c r="ACK604" s="99"/>
      <c r="ACL604" s="99"/>
      <c r="ACM604" s="99"/>
      <c r="ACN604" s="99"/>
      <c r="ACO604" s="99"/>
      <c r="ACP604" s="99"/>
      <c r="ACQ604" s="99"/>
      <c r="ACR604" s="99"/>
      <c r="ACS604" s="99"/>
      <c r="ACT604" s="99"/>
      <c r="ACU604" s="99"/>
      <c r="ACV604" s="99"/>
      <c r="ACW604" s="99"/>
      <c r="ACX604" s="99"/>
      <c r="ACY604" s="99"/>
      <c r="ACZ604" s="99"/>
      <c r="ADA604" s="99"/>
      <c r="ADB604" s="99"/>
      <c r="ADC604" s="99"/>
      <c r="ADD604" s="99"/>
      <c r="ADE604" s="99"/>
      <c r="ADF604" s="99"/>
      <c r="ADG604" s="99"/>
      <c r="ADH604" s="99"/>
      <c r="ADI604" s="99"/>
      <c r="ADJ604" s="99"/>
      <c r="ADK604" s="99"/>
      <c r="ADL604" s="99"/>
      <c r="ADM604" s="99"/>
      <c r="ADN604" s="99"/>
      <c r="ADO604" s="99"/>
      <c r="ADP604" s="99"/>
      <c r="ADQ604" s="99"/>
      <c r="ADR604" s="99"/>
      <c r="ADS604" s="99"/>
      <c r="ADT604" s="99"/>
      <c r="ADU604" s="99"/>
      <c r="ADV604" s="99"/>
      <c r="ADW604" s="99"/>
      <c r="ADX604" s="99"/>
      <c r="ADY604" s="99"/>
      <c r="ADZ604" s="99"/>
      <c r="AEA604" s="99"/>
      <c r="AEB604" s="99"/>
      <c r="AEC604" s="99"/>
      <c r="AED604" s="99"/>
      <c r="AEE604" s="99"/>
      <c r="AEF604" s="99"/>
      <c r="AEG604" s="99"/>
      <c r="AEH604" s="99"/>
      <c r="AEI604" s="99"/>
      <c r="AEJ604" s="99"/>
      <c r="AEK604" s="99"/>
      <c r="AEL604" s="99"/>
      <c r="AEM604" s="99"/>
      <c r="AEN604" s="99"/>
      <c r="AEO604" s="99"/>
      <c r="AEP604" s="99"/>
      <c r="AEQ604" s="99"/>
      <c r="AER604" s="99"/>
      <c r="AES604" s="99"/>
      <c r="AET604" s="99"/>
      <c r="AEU604" s="99"/>
      <c r="AEV604" s="99"/>
      <c r="AEW604" s="99"/>
      <c r="AEX604" s="99"/>
      <c r="AEY604" s="99"/>
      <c r="AEZ604" s="99"/>
      <c r="AFA604" s="99"/>
      <c r="AFB604" s="99"/>
      <c r="AFC604" s="99"/>
      <c r="AFD604" s="99"/>
      <c r="AFE604" s="99"/>
      <c r="AFF604" s="99"/>
      <c r="AFG604" s="99"/>
      <c r="AFH604" s="99"/>
      <c r="AFI604" s="99"/>
      <c r="AFJ604" s="99"/>
      <c r="AFK604" s="99"/>
      <c r="AFL604" s="99"/>
      <c r="AFM604" s="99"/>
      <c r="AFN604" s="99"/>
      <c r="AFO604" s="99"/>
      <c r="AFP604" s="99"/>
      <c r="AFQ604" s="99"/>
      <c r="AFR604" s="99"/>
      <c r="AFS604" s="99"/>
      <c r="AFT604" s="99"/>
      <c r="AFU604" s="99"/>
      <c r="AFV604" s="99"/>
      <c r="AFW604" s="99"/>
      <c r="AFX604" s="99"/>
      <c r="AFY604" s="99"/>
      <c r="AFZ604" s="99"/>
      <c r="AGA604" s="99"/>
      <c r="AGB604" s="99"/>
      <c r="AGC604" s="99"/>
      <c r="AGD604" s="99"/>
      <c r="AGE604" s="99"/>
      <c r="AGF604" s="99"/>
      <c r="AGG604" s="99"/>
      <c r="AGH604" s="99"/>
      <c r="AGI604" s="99"/>
      <c r="AGJ604" s="99"/>
      <c r="AGK604" s="99"/>
      <c r="AGL604" s="99"/>
      <c r="AGM604" s="99"/>
      <c r="AGN604" s="99"/>
      <c r="AGO604" s="99"/>
      <c r="AGP604" s="99"/>
      <c r="AGQ604" s="99"/>
      <c r="AGR604" s="99"/>
      <c r="AGS604" s="99"/>
      <c r="AGT604" s="99"/>
      <c r="AGU604" s="99"/>
      <c r="AGV604" s="99"/>
      <c r="AGW604" s="99"/>
      <c r="AGX604" s="99"/>
      <c r="AGY604" s="99"/>
      <c r="AGZ604" s="99"/>
      <c r="AHA604" s="99"/>
      <c r="AHB604" s="99"/>
      <c r="AHC604" s="99"/>
      <c r="AHD604" s="99"/>
      <c r="AHE604" s="99"/>
      <c r="AHF604" s="99"/>
      <c r="AHG604" s="99"/>
      <c r="AHH604" s="99"/>
      <c r="AHI604" s="99"/>
      <c r="AHJ604" s="99"/>
      <c r="AHK604" s="99"/>
      <c r="AHL604" s="99"/>
      <c r="AHM604" s="99"/>
      <c r="AHN604" s="99"/>
      <c r="AHO604" s="99"/>
      <c r="AHP604" s="99"/>
      <c r="AHQ604" s="99"/>
      <c r="AHR604" s="99"/>
      <c r="AHS604" s="99"/>
      <c r="AHT604" s="99"/>
      <c r="AHU604" s="99"/>
      <c r="AHV604" s="99"/>
      <c r="AHW604" s="99"/>
      <c r="AHX604" s="99"/>
      <c r="AHY604" s="99"/>
      <c r="AHZ604" s="99"/>
      <c r="AIA604" s="99"/>
      <c r="AIB604" s="99"/>
      <c r="AIC604" s="99"/>
      <c r="AID604" s="99"/>
      <c r="AIE604" s="99"/>
      <c r="AIF604" s="99"/>
      <c r="AIG604" s="99"/>
      <c r="AIH604" s="99"/>
      <c r="AII604" s="99"/>
      <c r="AIJ604" s="99"/>
      <c r="AIK604" s="99"/>
      <c r="AIL604" s="99"/>
      <c r="AIM604" s="99"/>
      <c r="AIN604" s="99"/>
      <c r="AIO604" s="99"/>
      <c r="AIP604" s="99"/>
      <c r="AIQ604" s="99"/>
      <c r="AIR604" s="99"/>
      <c r="AIS604" s="99"/>
      <c r="AIT604" s="99"/>
      <c r="AIU604" s="99"/>
      <c r="AIV604" s="99"/>
      <c r="AIW604" s="99"/>
      <c r="AIX604" s="99"/>
      <c r="AIY604" s="99"/>
      <c r="AIZ604" s="99"/>
      <c r="AJA604" s="99"/>
      <c r="AJB604" s="99"/>
      <c r="AJC604" s="99"/>
      <c r="AJD604" s="99"/>
      <c r="AJE604" s="99"/>
      <c r="AJF604" s="99"/>
      <c r="AJG604" s="99"/>
      <c r="AJH604" s="99"/>
      <c r="AJI604" s="99"/>
      <c r="AJJ604" s="99"/>
      <c r="AJK604" s="99"/>
      <c r="AJL604" s="99"/>
      <c r="AJM604" s="99"/>
      <c r="AJN604" s="99"/>
      <c r="AJO604" s="99"/>
      <c r="AJP604" s="99"/>
      <c r="AJQ604" s="99"/>
      <c r="AJR604" s="99"/>
      <c r="AJS604" s="99"/>
      <c r="AJT604" s="99"/>
      <c r="AJU604" s="99"/>
      <c r="AJV604" s="99"/>
      <c r="AJW604" s="99"/>
      <c r="AJX604" s="99"/>
      <c r="AJY604" s="99"/>
      <c r="AJZ604" s="99"/>
      <c r="AKA604" s="99"/>
      <c r="AKB604" s="99"/>
      <c r="AKC604" s="99"/>
      <c r="AKD604" s="99"/>
      <c r="AKE604" s="99"/>
      <c r="AKF604" s="99"/>
      <c r="AKG604" s="99"/>
      <c r="AKH604" s="99"/>
      <c r="AKI604" s="99"/>
      <c r="AKJ604" s="99"/>
      <c r="AKK604" s="99"/>
      <c r="AKL604" s="99"/>
      <c r="AKM604" s="99"/>
      <c r="AKN604" s="99"/>
      <c r="AKO604" s="99"/>
      <c r="AKP604" s="99"/>
      <c r="AKQ604" s="99"/>
      <c r="AKR604" s="99"/>
      <c r="AKS604" s="99"/>
      <c r="AKT604" s="99"/>
      <c r="AKU604" s="99"/>
      <c r="AKV604" s="99"/>
      <c r="AKW604" s="99"/>
      <c r="AKX604" s="99"/>
      <c r="AKY604" s="99"/>
      <c r="AKZ604" s="99"/>
      <c r="ALA604" s="99"/>
      <c r="ALB604" s="99"/>
      <c r="ALC604" s="99"/>
      <c r="ALD604" s="99"/>
      <c r="ALE604" s="99"/>
      <c r="ALF604" s="99"/>
      <c r="ALG604" s="99"/>
      <c r="ALH604" s="99"/>
      <c r="ALI604" s="99"/>
      <c r="ALJ604" s="99"/>
      <c r="ALK604" s="99"/>
      <c r="ALL604" s="99"/>
      <c r="ALM604" s="99"/>
      <c r="ALN604" s="99"/>
      <c r="ALO604" s="1"/>
      <c r="ALP604" s="2"/>
      <c r="ALQ604" s="2"/>
      <c r="ALR604" s="2"/>
      <c r="ALS604" s="2"/>
      <c r="ALT604" s="2"/>
      <c r="ALU604" s="2"/>
      <c r="ALV604" s="2"/>
      <c r="ALW604" s="2"/>
      <c r="ALX604" s="2"/>
      <c r="ALY604" s="2"/>
      <c r="ALZ604" s="2"/>
      <c r="AMA604" s="2"/>
      <c r="AMB604" s="2"/>
      <c r="AMC604" s="2"/>
      <c r="AMD604" s="2"/>
      <c r="AME604" s="2"/>
      <c r="AMF604" s="2"/>
      <c r="AMG604" s="2"/>
      <c r="AMH604" s="2"/>
      <c r="AMI604" s="2"/>
      <c r="AMJ604" s="2"/>
      <c r="AMK604" s="2"/>
      <c r="AML604" s="99"/>
    </row>
    <row r="605" s="113" customFormat="true" ht="32.8" hidden="false" customHeight="false" outlineLevel="0" collapsed="false">
      <c r="A605" s="99"/>
      <c r="B605" s="86"/>
      <c r="C605" s="30" t="s">
        <v>103</v>
      </c>
      <c r="D605" s="30" t="n">
        <v>926</v>
      </c>
      <c r="E605" s="138" t="s">
        <v>46</v>
      </c>
      <c r="F605" s="138" t="s">
        <v>23</v>
      </c>
      <c r="G605" s="79" t="n">
        <v>7110010610</v>
      </c>
      <c r="H605" s="83" t="n">
        <v>200</v>
      </c>
      <c r="I605" s="141" t="n">
        <f aca="false">SUM(J605:P605)</f>
        <v>140300</v>
      </c>
      <c r="J605" s="141" t="n">
        <v>255000</v>
      </c>
      <c r="K605" s="74" t="n">
        <v>-114700</v>
      </c>
      <c r="L605" s="74"/>
      <c r="M605" s="74"/>
      <c r="N605" s="74"/>
      <c r="O605" s="141"/>
      <c r="P605" s="142"/>
      <c r="Q605" s="99"/>
      <c r="R605" s="99"/>
      <c r="S605" s="99"/>
      <c r="T605" s="99"/>
      <c r="U605" s="99"/>
      <c r="V605" s="99"/>
      <c r="W605" s="99"/>
      <c r="X605" s="99"/>
      <c r="Y605" s="99"/>
      <c r="Z605" s="99"/>
      <c r="AA605" s="99"/>
      <c r="AB605" s="99"/>
      <c r="AC605" s="99"/>
      <c r="AD605" s="99"/>
      <c r="AE605" s="99"/>
      <c r="AF605" s="99"/>
      <c r="AG605" s="99"/>
      <c r="AH605" s="99"/>
      <c r="AI605" s="99"/>
      <c r="AJ605" s="99"/>
      <c r="AK605" s="99"/>
      <c r="AL605" s="99"/>
      <c r="AM605" s="99"/>
      <c r="AN605" s="99"/>
      <c r="AO605" s="99"/>
      <c r="AP605" s="99"/>
      <c r="AQ605" s="99"/>
      <c r="AR605" s="99"/>
      <c r="AS605" s="99"/>
      <c r="AT605" s="99"/>
      <c r="AU605" s="99"/>
      <c r="AV605" s="99"/>
      <c r="AW605" s="99"/>
      <c r="AX605" s="99"/>
      <c r="AY605" s="99"/>
      <c r="AZ605" s="99"/>
      <c r="BA605" s="99"/>
      <c r="BB605" s="99"/>
      <c r="BC605" s="99"/>
      <c r="BD605" s="99"/>
      <c r="BE605" s="99"/>
      <c r="BF605" s="99"/>
      <c r="BG605" s="99"/>
      <c r="BH605" s="99"/>
      <c r="BI605" s="99"/>
      <c r="BJ605" s="99"/>
      <c r="BK605" s="99"/>
      <c r="BL605" s="99"/>
      <c r="BM605" s="99"/>
      <c r="BN605" s="99"/>
      <c r="BO605" s="99"/>
      <c r="BP605" s="99"/>
      <c r="BQ605" s="99"/>
      <c r="BR605" s="99"/>
      <c r="BS605" s="99"/>
      <c r="BT605" s="99"/>
      <c r="BU605" s="99"/>
      <c r="BV605" s="99"/>
      <c r="BW605" s="99"/>
      <c r="BX605" s="99"/>
      <c r="BY605" s="99"/>
      <c r="BZ605" s="99"/>
      <c r="CA605" s="99"/>
      <c r="CB605" s="99"/>
      <c r="CC605" s="99"/>
      <c r="CD605" s="99"/>
      <c r="CE605" s="99"/>
      <c r="CF605" s="99"/>
      <c r="CG605" s="99"/>
      <c r="CH605" s="99"/>
      <c r="CI605" s="99"/>
      <c r="CJ605" s="99"/>
      <c r="CK605" s="99"/>
      <c r="CL605" s="99"/>
      <c r="CM605" s="99"/>
      <c r="CN605" s="99"/>
      <c r="CO605" s="99"/>
      <c r="CP605" s="99"/>
      <c r="CQ605" s="99"/>
      <c r="CR605" s="99"/>
      <c r="CS605" s="99"/>
      <c r="CT605" s="99"/>
      <c r="CU605" s="99"/>
      <c r="CV605" s="99"/>
      <c r="CW605" s="99"/>
      <c r="CX605" s="99"/>
      <c r="CY605" s="99"/>
      <c r="CZ605" s="99"/>
      <c r="DA605" s="99"/>
      <c r="DB605" s="99"/>
      <c r="DC605" s="99"/>
      <c r="DD605" s="99"/>
      <c r="DE605" s="99"/>
      <c r="DF605" s="99"/>
      <c r="DG605" s="99"/>
      <c r="DH605" s="99"/>
      <c r="DI605" s="99"/>
      <c r="DJ605" s="99"/>
      <c r="DK605" s="99"/>
      <c r="DL605" s="99"/>
      <c r="DM605" s="99"/>
      <c r="DN605" s="99"/>
      <c r="DO605" s="99"/>
      <c r="DP605" s="99"/>
      <c r="DQ605" s="99"/>
      <c r="DR605" s="99"/>
      <c r="DS605" s="99"/>
      <c r="DT605" s="99"/>
      <c r="DU605" s="99"/>
      <c r="DV605" s="99"/>
      <c r="DW605" s="99"/>
      <c r="DX605" s="99"/>
      <c r="DY605" s="99"/>
      <c r="DZ605" s="99"/>
      <c r="EA605" s="99"/>
      <c r="EB605" s="99"/>
      <c r="EC605" s="99"/>
      <c r="ED605" s="99"/>
      <c r="EE605" s="99"/>
      <c r="EF605" s="99"/>
      <c r="EG605" s="99"/>
      <c r="EH605" s="99"/>
      <c r="EI605" s="99"/>
      <c r="EJ605" s="99"/>
      <c r="EK605" s="99"/>
      <c r="EL605" s="99"/>
      <c r="EM605" s="99"/>
      <c r="EN605" s="99"/>
      <c r="EO605" s="99"/>
      <c r="EP605" s="99"/>
      <c r="EQ605" s="99"/>
      <c r="ER605" s="99"/>
      <c r="ES605" s="99"/>
      <c r="ET605" s="99"/>
      <c r="EU605" s="99"/>
      <c r="EV605" s="99"/>
      <c r="EW605" s="99"/>
      <c r="EX605" s="99"/>
      <c r="EY605" s="99"/>
      <c r="EZ605" s="99"/>
      <c r="FA605" s="99"/>
      <c r="FB605" s="99"/>
      <c r="FC605" s="99"/>
      <c r="FD605" s="99"/>
      <c r="FE605" s="99"/>
      <c r="FF605" s="99"/>
      <c r="FG605" s="99"/>
      <c r="FH605" s="99"/>
      <c r="FI605" s="99"/>
      <c r="FJ605" s="99"/>
      <c r="FK605" s="99"/>
      <c r="FL605" s="99"/>
      <c r="FM605" s="99"/>
      <c r="FN605" s="99"/>
      <c r="FO605" s="99"/>
      <c r="FP605" s="99"/>
      <c r="FQ605" s="99"/>
      <c r="FR605" s="99"/>
      <c r="FS605" s="99"/>
      <c r="FT605" s="99"/>
      <c r="FU605" s="99"/>
      <c r="FV605" s="99"/>
      <c r="FW605" s="99"/>
      <c r="FX605" s="99"/>
      <c r="FY605" s="99"/>
      <c r="FZ605" s="99"/>
      <c r="GA605" s="99"/>
      <c r="GB605" s="99"/>
      <c r="GC605" s="99"/>
      <c r="GD605" s="99"/>
      <c r="GE605" s="99"/>
      <c r="GF605" s="99"/>
      <c r="GG605" s="99"/>
      <c r="GH605" s="99"/>
      <c r="GI605" s="99"/>
      <c r="GJ605" s="99"/>
      <c r="GK605" s="99"/>
      <c r="GL605" s="99"/>
      <c r="GM605" s="99"/>
      <c r="GN605" s="99"/>
      <c r="GO605" s="99"/>
      <c r="GP605" s="99"/>
      <c r="GQ605" s="99"/>
      <c r="GR605" s="99"/>
      <c r="GS605" s="99"/>
      <c r="GT605" s="99"/>
      <c r="GU605" s="99"/>
      <c r="GV605" s="99"/>
      <c r="GW605" s="99"/>
      <c r="GX605" s="99"/>
      <c r="GY605" s="99"/>
      <c r="GZ605" s="99"/>
      <c r="HA605" s="99"/>
      <c r="HB605" s="99"/>
      <c r="HC605" s="99"/>
      <c r="HD605" s="99"/>
      <c r="HE605" s="99"/>
      <c r="HF605" s="99"/>
      <c r="HG605" s="99"/>
      <c r="HH605" s="99"/>
      <c r="HI605" s="99"/>
      <c r="HJ605" s="99"/>
      <c r="HK605" s="99"/>
      <c r="HL605" s="99"/>
      <c r="HM605" s="99"/>
      <c r="HN605" s="99"/>
      <c r="HO605" s="99"/>
      <c r="HP605" s="99"/>
      <c r="HQ605" s="99"/>
      <c r="HR605" s="99"/>
      <c r="HS605" s="99"/>
      <c r="HT605" s="99"/>
      <c r="HU605" s="99"/>
      <c r="HV605" s="99"/>
      <c r="HW605" s="99"/>
      <c r="HX605" s="99"/>
      <c r="HY605" s="99"/>
      <c r="HZ605" s="99"/>
      <c r="IA605" s="99"/>
      <c r="IB605" s="99"/>
      <c r="IC605" s="99"/>
      <c r="ID605" s="99"/>
      <c r="IE605" s="99"/>
      <c r="IF605" s="99"/>
      <c r="IG605" s="99"/>
      <c r="IH605" s="99"/>
      <c r="II605" s="99"/>
      <c r="IJ605" s="99"/>
      <c r="IK605" s="99"/>
      <c r="IL605" s="99"/>
      <c r="IM605" s="99"/>
      <c r="IN605" s="99"/>
      <c r="IO605" s="99"/>
      <c r="IP605" s="99"/>
      <c r="IQ605" s="99"/>
      <c r="IR605" s="99"/>
      <c r="IS605" s="99"/>
      <c r="IT605" s="99"/>
      <c r="IU605" s="99"/>
      <c r="IV605" s="99"/>
      <c r="IW605" s="99"/>
      <c r="IX605" s="99"/>
      <c r="IY605" s="99"/>
      <c r="IZ605" s="99"/>
      <c r="JA605" s="99"/>
      <c r="JB605" s="99"/>
      <c r="JC605" s="99"/>
      <c r="JD605" s="99"/>
      <c r="JE605" s="99"/>
      <c r="JF605" s="99"/>
      <c r="JG605" s="99"/>
      <c r="JH605" s="99"/>
      <c r="JI605" s="99"/>
      <c r="JJ605" s="99"/>
      <c r="JK605" s="99"/>
      <c r="JL605" s="99"/>
      <c r="JM605" s="99"/>
      <c r="JN605" s="99"/>
      <c r="JO605" s="99"/>
      <c r="JP605" s="99"/>
      <c r="JQ605" s="99"/>
      <c r="JR605" s="99"/>
      <c r="JS605" s="99"/>
      <c r="JT605" s="99"/>
      <c r="JU605" s="99"/>
      <c r="JV605" s="99"/>
      <c r="JW605" s="99"/>
      <c r="JX605" s="99"/>
      <c r="JY605" s="99"/>
      <c r="JZ605" s="99"/>
      <c r="KA605" s="99"/>
      <c r="KB605" s="99"/>
      <c r="KC605" s="99"/>
      <c r="KD605" s="99"/>
      <c r="KE605" s="99"/>
      <c r="KF605" s="99"/>
      <c r="KG605" s="99"/>
      <c r="KH605" s="99"/>
      <c r="KI605" s="99"/>
      <c r="KJ605" s="99"/>
      <c r="KK605" s="99"/>
      <c r="KL605" s="99"/>
      <c r="KM605" s="99"/>
      <c r="KN605" s="99"/>
      <c r="KO605" s="99"/>
      <c r="KP605" s="99"/>
      <c r="KQ605" s="99"/>
      <c r="KR605" s="99"/>
      <c r="KS605" s="99"/>
      <c r="KT605" s="99"/>
      <c r="KU605" s="99"/>
      <c r="KV605" s="99"/>
      <c r="KW605" s="99"/>
      <c r="KX605" s="99"/>
      <c r="KY605" s="99"/>
      <c r="KZ605" s="99"/>
      <c r="LA605" s="99"/>
      <c r="LB605" s="99"/>
      <c r="LC605" s="99"/>
      <c r="LD605" s="99"/>
      <c r="LE605" s="99"/>
      <c r="LF605" s="99"/>
      <c r="LG605" s="99"/>
      <c r="LH605" s="99"/>
      <c r="LI605" s="99"/>
      <c r="LJ605" s="99"/>
      <c r="LK605" s="99"/>
      <c r="LL605" s="99"/>
      <c r="LM605" s="99"/>
      <c r="LN605" s="99"/>
      <c r="LO605" s="99"/>
      <c r="LP605" s="99"/>
      <c r="LQ605" s="99"/>
      <c r="LR605" s="99"/>
      <c r="LS605" s="99"/>
      <c r="LT605" s="99"/>
      <c r="LU605" s="99"/>
      <c r="LV605" s="99"/>
      <c r="LW605" s="99"/>
      <c r="LX605" s="99"/>
      <c r="LY605" s="99"/>
      <c r="LZ605" s="99"/>
      <c r="MA605" s="99"/>
      <c r="MB605" s="99"/>
      <c r="MC605" s="99"/>
      <c r="MD605" s="99"/>
      <c r="ME605" s="99"/>
      <c r="MF605" s="99"/>
      <c r="MG605" s="99"/>
      <c r="MH605" s="99"/>
      <c r="MI605" s="99"/>
      <c r="MJ605" s="99"/>
      <c r="MK605" s="99"/>
      <c r="ML605" s="99"/>
      <c r="MM605" s="99"/>
      <c r="MN605" s="99"/>
      <c r="MO605" s="99"/>
      <c r="MP605" s="99"/>
      <c r="MQ605" s="99"/>
      <c r="MR605" s="99"/>
      <c r="MS605" s="99"/>
      <c r="MT605" s="99"/>
      <c r="MU605" s="99"/>
      <c r="MV605" s="99"/>
      <c r="MW605" s="99"/>
      <c r="MX605" s="99"/>
      <c r="MY605" s="99"/>
      <c r="MZ605" s="99"/>
      <c r="NA605" s="99"/>
      <c r="NB605" s="99"/>
      <c r="NC605" s="99"/>
      <c r="ND605" s="99"/>
      <c r="NE605" s="99"/>
      <c r="NF605" s="99"/>
      <c r="NG605" s="99"/>
      <c r="NH605" s="99"/>
      <c r="NI605" s="99"/>
      <c r="NJ605" s="99"/>
      <c r="NK605" s="99"/>
      <c r="NL605" s="99"/>
      <c r="NM605" s="99"/>
      <c r="NN605" s="99"/>
      <c r="NO605" s="99"/>
      <c r="NP605" s="99"/>
      <c r="NQ605" s="99"/>
      <c r="NR605" s="99"/>
      <c r="NS605" s="99"/>
      <c r="NT605" s="99"/>
      <c r="NU605" s="99"/>
      <c r="NV605" s="99"/>
      <c r="NW605" s="99"/>
      <c r="NX605" s="99"/>
      <c r="NY605" s="99"/>
      <c r="NZ605" s="99"/>
      <c r="OA605" s="99"/>
      <c r="OB605" s="99"/>
      <c r="OC605" s="99"/>
      <c r="OD605" s="99"/>
      <c r="OE605" s="99"/>
      <c r="OF605" s="99"/>
      <c r="OG605" s="99"/>
      <c r="OH605" s="99"/>
      <c r="OI605" s="99"/>
      <c r="OJ605" s="99"/>
      <c r="OK605" s="99"/>
      <c r="OL605" s="99"/>
      <c r="OM605" s="99"/>
      <c r="ON605" s="99"/>
      <c r="OO605" s="99"/>
      <c r="OP605" s="99"/>
      <c r="OQ605" s="99"/>
      <c r="OR605" s="99"/>
      <c r="OS605" s="99"/>
      <c r="OT605" s="99"/>
      <c r="OU605" s="99"/>
      <c r="OV605" s="99"/>
      <c r="OW605" s="99"/>
      <c r="OX605" s="99"/>
      <c r="OY605" s="99"/>
      <c r="OZ605" s="99"/>
      <c r="PA605" s="99"/>
      <c r="PB605" s="99"/>
      <c r="PC605" s="99"/>
      <c r="PD605" s="99"/>
      <c r="PE605" s="99"/>
      <c r="PF605" s="99"/>
      <c r="PG605" s="99"/>
      <c r="PH605" s="99"/>
      <c r="PI605" s="99"/>
      <c r="PJ605" s="99"/>
      <c r="PK605" s="99"/>
      <c r="PL605" s="99"/>
      <c r="PM605" s="99"/>
      <c r="PN605" s="99"/>
      <c r="PO605" s="99"/>
      <c r="PP605" s="99"/>
      <c r="PQ605" s="99"/>
      <c r="PR605" s="99"/>
      <c r="PS605" s="99"/>
      <c r="PT605" s="99"/>
      <c r="PU605" s="99"/>
      <c r="PV605" s="99"/>
      <c r="PW605" s="99"/>
      <c r="PX605" s="99"/>
      <c r="PY605" s="99"/>
      <c r="PZ605" s="99"/>
      <c r="QA605" s="99"/>
      <c r="QB605" s="99"/>
      <c r="QC605" s="99"/>
      <c r="QD605" s="99"/>
      <c r="QE605" s="99"/>
      <c r="QF605" s="99"/>
      <c r="QG605" s="99"/>
      <c r="QH605" s="99"/>
      <c r="QI605" s="99"/>
      <c r="QJ605" s="99"/>
      <c r="QK605" s="99"/>
      <c r="QL605" s="99"/>
      <c r="QM605" s="99"/>
      <c r="QN605" s="99"/>
      <c r="QO605" s="99"/>
      <c r="QP605" s="99"/>
      <c r="QQ605" s="99"/>
      <c r="QR605" s="99"/>
      <c r="QS605" s="99"/>
      <c r="QT605" s="99"/>
      <c r="QU605" s="99"/>
      <c r="QV605" s="99"/>
      <c r="QW605" s="99"/>
      <c r="QX605" s="99"/>
      <c r="QY605" s="99"/>
      <c r="QZ605" s="99"/>
      <c r="RA605" s="99"/>
      <c r="RB605" s="99"/>
      <c r="RC605" s="99"/>
      <c r="RD605" s="99"/>
      <c r="RE605" s="99"/>
      <c r="RF605" s="99"/>
      <c r="RG605" s="99"/>
      <c r="RH605" s="99"/>
      <c r="RI605" s="99"/>
      <c r="RJ605" s="99"/>
      <c r="RK605" s="99"/>
      <c r="RL605" s="99"/>
      <c r="RM605" s="99"/>
      <c r="RN605" s="99"/>
      <c r="RO605" s="99"/>
      <c r="RP605" s="99"/>
      <c r="RQ605" s="99"/>
      <c r="RR605" s="99"/>
      <c r="RS605" s="99"/>
      <c r="RT605" s="99"/>
      <c r="RU605" s="99"/>
      <c r="RV605" s="99"/>
      <c r="RW605" s="99"/>
      <c r="RX605" s="99"/>
      <c r="RY605" s="99"/>
      <c r="RZ605" s="99"/>
      <c r="SA605" s="99"/>
      <c r="SB605" s="99"/>
      <c r="SC605" s="99"/>
      <c r="SD605" s="99"/>
      <c r="SE605" s="99"/>
      <c r="SF605" s="99"/>
      <c r="SG605" s="99"/>
      <c r="SH605" s="99"/>
      <c r="SI605" s="99"/>
      <c r="SJ605" s="99"/>
      <c r="SK605" s="99"/>
      <c r="SL605" s="99"/>
      <c r="SM605" s="99"/>
      <c r="SN605" s="99"/>
      <c r="SO605" s="99"/>
      <c r="SP605" s="99"/>
      <c r="SQ605" s="99"/>
      <c r="SR605" s="99"/>
      <c r="SS605" s="99"/>
      <c r="ST605" s="99"/>
      <c r="SU605" s="99"/>
      <c r="SV605" s="99"/>
      <c r="SW605" s="99"/>
      <c r="SX605" s="99"/>
      <c r="SY605" s="99"/>
      <c r="SZ605" s="99"/>
      <c r="TA605" s="99"/>
      <c r="TB605" s="99"/>
      <c r="TC605" s="99"/>
      <c r="TD605" s="99"/>
      <c r="TE605" s="99"/>
      <c r="TF605" s="99"/>
      <c r="TG605" s="99"/>
      <c r="TH605" s="99"/>
      <c r="TI605" s="99"/>
      <c r="TJ605" s="99"/>
      <c r="TK605" s="99"/>
      <c r="TL605" s="99"/>
      <c r="TM605" s="99"/>
      <c r="TN605" s="99"/>
      <c r="TO605" s="99"/>
      <c r="TP605" s="99"/>
      <c r="TQ605" s="99"/>
      <c r="TR605" s="99"/>
      <c r="TS605" s="99"/>
      <c r="TT605" s="99"/>
      <c r="TU605" s="99"/>
      <c r="TV605" s="99"/>
      <c r="TW605" s="99"/>
      <c r="TX605" s="99"/>
      <c r="TY605" s="99"/>
      <c r="TZ605" s="99"/>
      <c r="UA605" s="99"/>
      <c r="UB605" s="99"/>
      <c r="UC605" s="99"/>
      <c r="UD605" s="99"/>
      <c r="UE605" s="99"/>
      <c r="UF605" s="99"/>
      <c r="UG605" s="99"/>
      <c r="UH605" s="99"/>
      <c r="UI605" s="99"/>
      <c r="UJ605" s="99"/>
      <c r="UK605" s="99"/>
      <c r="UL605" s="99"/>
      <c r="UM605" s="99"/>
      <c r="UN605" s="99"/>
      <c r="UO605" s="99"/>
      <c r="UP605" s="99"/>
      <c r="UQ605" s="99"/>
      <c r="UR605" s="99"/>
      <c r="US605" s="99"/>
      <c r="UT605" s="99"/>
      <c r="UU605" s="99"/>
      <c r="UV605" s="99"/>
      <c r="UW605" s="99"/>
      <c r="UX605" s="99"/>
      <c r="UY605" s="99"/>
      <c r="UZ605" s="99"/>
      <c r="VA605" s="99"/>
      <c r="VB605" s="99"/>
      <c r="VC605" s="99"/>
      <c r="VD605" s="99"/>
      <c r="VE605" s="99"/>
      <c r="VF605" s="99"/>
      <c r="VG605" s="99"/>
      <c r="VH605" s="99"/>
      <c r="VI605" s="99"/>
      <c r="VJ605" s="99"/>
      <c r="VK605" s="99"/>
      <c r="VL605" s="99"/>
      <c r="VM605" s="99"/>
      <c r="VN605" s="99"/>
      <c r="VO605" s="99"/>
      <c r="VP605" s="99"/>
      <c r="VQ605" s="99"/>
      <c r="VR605" s="99"/>
      <c r="VS605" s="99"/>
      <c r="VT605" s="99"/>
      <c r="VU605" s="99"/>
      <c r="VV605" s="99"/>
      <c r="VW605" s="99"/>
      <c r="VX605" s="99"/>
      <c r="VY605" s="99"/>
      <c r="VZ605" s="99"/>
      <c r="WA605" s="99"/>
      <c r="WB605" s="99"/>
      <c r="WC605" s="99"/>
      <c r="WD605" s="99"/>
      <c r="WE605" s="99"/>
      <c r="WF605" s="99"/>
      <c r="WG605" s="99"/>
      <c r="WH605" s="99"/>
      <c r="WI605" s="99"/>
      <c r="WJ605" s="99"/>
      <c r="WK605" s="99"/>
      <c r="WL605" s="99"/>
      <c r="WM605" s="99"/>
      <c r="WN605" s="99"/>
      <c r="WO605" s="99"/>
      <c r="WP605" s="99"/>
      <c r="WQ605" s="99"/>
      <c r="WR605" s="99"/>
      <c r="WS605" s="99"/>
      <c r="WT605" s="99"/>
      <c r="WU605" s="99"/>
      <c r="WV605" s="99"/>
      <c r="WW605" s="99"/>
      <c r="WX605" s="99"/>
      <c r="WY605" s="99"/>
      <c r="WZ605" s="99"/>
      <c r="XA605" s="99"/>
      <c r="XB605" s="99"/>
      <c r="XC605" s="99"/>
      <c r="XD605" s="99"/>
      <c r="XE605" s="99"/>
      <c r="XF605" s="99"/>
      <c r="XG605" s="99"/>
      <c r="XH605" s="99"/>
      <c r="XI605" s="99"/>
      <c r="XJ605" s="99"/>
      <c r="XK605" s="99"/>
      <c r="XL605" s="99"/>
      <c r="XM605" s="99"/>
      <c r="XN605" s="99"/>
      <c r="XO605" s="99"/>
      <c r="XP605" s="99"/>
      <c r="XQ605" s="99"/>
      <c r="XR605" s="99"/>
      <c r="XS605" s="99"/>
      <c r="XT605" s="99"/>
      <c r="XU605" s="99"/>
      <c r="XV605" s="99"/>
      <c r="XW605" s="99"/>
      <c r="XX605" s="99"/>
      <c r="XY605" s="99"/>
      <c r="XZ605" s="99"/>
      <c r="YA605" s="99"/>
      <c r="YB605" s="99"/>
      <c r="YC605" s="99"/>
      <c r="YD605" s="99"/>
      <c r="YE605" s="99"/>
      <c r="YF605" s="99"/>
      <c r="YG605" s="99"/>
      <c r="YH605" s="99"/>
      <c r="YI605" s="99"/>
      <c r="YJ605" s="99"/>
      <c r="YK605" s="99"/>
      <c r="YL605" s="99"/>
      <c r="YM605" s="99"/>
      <c r="YN605" s="99"/>
      <c r="YO605" s="99"/>
      <c r="YP605" s="99"/>
      <c r="YQ605" s="99"/>
      <c r="YR605" s="99"/>
      <c r="YS605" s="99"/>
      <c r="YT605" s="99"/>
      <c r="YU605" s="99"/>
      <c r="YV605" s="99"/>
      <c r="YW605" s="99"/>
      <c r="YX605" s="99"/>
      <c r="YY605" s="99"/>
      <c r="YZ605" s="99"/>
      <c r="ZA605" s="99"/>
      <c r="ZB605" s="99"/>
      <c r="ZC605" s="99"/>
      <c r="ZD605" s="99"/>
      <c r="ZE605" s="99"/>
      <c r="ZF605" s="99"/>
      <c r="ZG605" s="99"/>
      <c r="ZH605" s="99"/>
      <c r="ZI605" s="99"/>
      <c r="ZJ605" s="99"/>
      <c r="ZK605" s="99"/>
      <c r="ZL605" s="99"/>
      <c r="ZM605" s="99"/>
      <c r="ZN605" s="99"/>
      <c r="ZO605" s="99"/>
      <c r="ZP605" s="99"/>
      <c r="ZQ605" s="99"/>
      <c r="ZR605" s="99"/>
      <c r="ZS605" s="99"/>
      <c r="ZT605" s="99"/>
      <c r="ZU605" s="99"/>
      <c r="ZV605" s="99"/>
      <c r="ZW605" s="99"/>
      <c r="ZX605" s="99"/>
      <c r="ZY605" s="99"/>
      <c r="ZZ605" s="99"/>
      <c r="AAA605" s="99"/>
      <c r="AAB605" s="99"/>
      <c r="AAC605" s="99"/>
      <c r="AAD605" s="99"/>
      <c r="AAE605" s="99"/>
      <c r="AAF605" s="99"/>
      <c r="AAG605" s="99"/>
      <c r="AAH605" s="99"/>
      <c r="AAI605" s="99"/>
      <c r="AAJ605" s="99"/>
      <c r="AAK605" s="99"/>
      <c r="AAL605" s="99"/>
      <c r="AAM605" s="99"/>
      <c r="AAN605" s="99"/>
      <c r="AAO605" s="99"/>
      <c r="AAP605" s="99"/>
      <c r="AAQ605" s="99"/>
      <c r="AAR605" s="99"/>
      <c r="AAS605" s="99"/>
      <c r="AAT605" s="99"/>
      <c r="AAU605" s="99"/>
      <c r="AAV605" s="99"/>
      <c r="AAW605" s="99"/>
      <c r="AAX605" s="99"/>
      <c r="AAY605" s="99"/>
      <c r="AAZ605" s="99"/>
      <c r="ABA605" s="99"/>
      <c r="ABB605" s="99"/>
      <c r="ABC605" s="99"/>
      <c r="ABD605" s="99"/>
      <c r="ABE605" s="99"/>
      <c r="ABF605" s="99"/>
      <c r="ABG605" s="99"/>
      <c r="ABH605" s="99"/>
      <c r="ABI605" s="99"/>
      <c r="ABJ605" s="99"/>
      <c r="ABK605" s="99"/>
      <c r="ABL605" s="99"/>
      <c r="ABM605" s="99"/>
      <c r="ABN605" s="99"/>
      <c r="ABO605" s="99"/>
      <c r="ABP605" s="99"/>
      <c r="ABQ605" s="99"/>
      <c r="ABR605" s="99"/>
      <c r="ABS605" s="99"/>
      <c r="ABT605" s="99"/>
      <c r="ABU605" s="99"/>
      <c r="ABV605" s="99"/>
      <c r="ABW605" s="99"/>
      <c r="ABX605" s="99"/>
      <c r="ABY605" s="99"/>
      <c r="ABZ605" s="99"/>
      <c r="ACA605" s="99"/>
      <c r="ACB605" s="99"/>
      <c r="ACC605" s="99"/>
      <c r="ACD605" s="99"/>
      <c r="ACE605" s="99"/>
      <c r="ACF605" s="99"/>
      <c r="ACG605" s="99"/>
      <c r="ACH605" s="99"/>
      <c r="ACI605" s="99"/>
      <c r="ACJ605" s="99"/>
      <c r="ACK605" s="99"/>
      <c r="ACL605" s="99"/>
      <c r="ACM605" s="99"/>
      <c r="ACN605" s="99"/>
      <c r="ACO605" s="99"/>
      <c r="ACP605" s="99"/>
      <c r="ACQ605" s="99"/>
      <c r="ACR605" s="99"/>
      <c r="ACS605" s="99"/>
      <c r="ACT605" s="99"/>
      <c r="ACU605" s="99"/>
      <c r="ACV605" s="99"/>
      <c r="ACW605" s="99"/>
      <c r="ACX605" s="99"/>
      <c r="ACY605" s="99"/>
      <c r="ACZ605" s="99"/>
      <c r="ADA605" s="99"/>
      <c r="ADB605" s="99"/>
      <c r="ADC605" s="99"/>
      <c r="ADD605" s="99"/>
      <c r="ADE605" s="99"/>
      <c r="ADF605" s="99"/>
      <c r="ADG605" s="99"/>
      <c r="ADH605" s="99"/>
      <c r="ADI605" s="99"/>
      <c r="ADJ605" s="99"/>
      <c r="ADK605" s="99"/>
      <c r="ADL605" s="99"/>
      <c r="ADM605" s="99"/>
      <c r="ADN605" s="99"/>
      <c r="ADO605" s="99"/>
      <c r="ADP605" s="99"/>
      <c r="ADQ605" s="99"/>
      <c r="ADR605" s="99"/>
      <c r="ADS605" s="99"/>
      <c r="ADT605" s="99"/>
      <c r="ADU605" s="99"/>
      <c r="ADV605" s="99"/>
      <c r="ADW605" s="99"/>
      <c r="ADX605" s="99"/>
      <c r="ADY605" s="99"/>
      <c r="ADZ605" s="99"/>
      <c r="AEA605" s="99"/>
      <c r="AEB605" s="99"/>
      <c r="AEC605" s="99"/>
      <c r="AED605" s="99"/>
      <c r="AEE605" s="99"/>
      <c r="AEF605" s="99"/>
      <c r="AEG605" s="99"/>
      <c r="AEH605" s="99"/>
      <c r="AEI605" s="99"/>
      <c r="AEJ605" s="99"/>
      <c r="AEK605" s="99"/>
      <c r="AEL605" s="99"/>
      <c r="AEM605" s="99"/>
      <c r="AEN605" s="99"/>
      <c r="AEO605" s="99"/>
      <c r="AEP605" s="99"/>
      <c r="AEQ605" s="99"/>
      <c r="AER605" s="99"/>
      <c r="AES605" s="99"/>
      <c r="AET605" s="99"/>
      <c r="AEU605" s="99"/>
      <c r="AEV605" s="99"/>
      <c r="AEW605" s="99"/>
      <c r="AEX605" s="99"/>
      <c r="AEY605" s="99"/>
      <c r="AEZ605" s="99"/>
      <c r="AFA605" s="99"/>
      <c r="AFB605" s="99"/>
      <c r="AFC605" s="99"/>
      <c r="AFD605" s="99"/>
      <c r="AFE605" s="99"/>
      <c r="AFF605" s="99"/>
      <c r="AFG605" s="99"/>
      <c r="AFH605" s="99"/>
      <c r="AFI605" s="99"/>
      <c r="AFJ605" s="99"/>
      <c r="AFK605" s="99"/>
      <c r="AFL605" s="99"/>
      <c r="AFM605" s="99"/>
      <c r="AFN605" s="99"/>
      <c r="AFO605" s="99"/>
      <c r="AFP605" s="99"/>
      <c r="AFQ605" s="99"/>
      <c r="AFR605" s="99"/>
      <c r="AFS605" s="99"/>
      <c r="AFT605" s="99"/>
      <c r="AFU605" s="99"/>
      <c r="AFV605" s="99"/>
      <c r="AFW605" s="99"/>
      <c r="AFX605" s="99"/>
      <c r="AFY605" s="99"/>
      <c r="AFZ605" s="99"/>
      <c r="AGA605" s="99"/>
      <c r="AGB605" s="99"/>
      <c r="AGC605" s="99"/>
      <c r="AGD605" s="99"/>
      <c r="AGE605" s="99"/>
      <c r="AGF605" s="99"/>
      <c r="AGG605" s="99"/>
      <c r="AGH605" s="99"/>
      <c r="AGI605" s="99"/>
      <c r="AGJ605" s="99"/>
      <c r="AGK605" s="99"/>
      <c r="AGL605" s="99"/>
      <c r="AGM605" s="99"/>
      <c r="AGN605" s="99"/>
      <c r="AGO605" s="99"/>
      <c r="AGP605" s="99"/>
      <c r="AGQ605" s="99"/>
      <c r="AGR605" s="99"/>
      <c r="AGS605" s="99"/>
      <c r="AGT605" s="99"/>
      <c r="AGU605" s="99"/>
      <c r="AGV605" s="99"/>
      <c r="AGW605" s="99"/>
      <c r="AGX605" s="99"/>
      <c r="AGY605" s="99"/>
      <c r="AGZ605" s="99"/>
      <c r="AHA605" s="99"/>
      <c r="AHB605" s="99"/>
      <c r="AHC605" s="99"/>
      <c r="AHD605" s="99"/>
      <c r="AHE605" s="99"/>
      <c r="AHF605" s="99"/>
      <c r="AHG605" s="99"/>
      <c r="AHH605" s="99"/>
      <c r="AHI605" s="99"/>
      <c r="AHJ605" s="99"/>
      <c r="AHK605" s="99"/>
      <c r="AHL605" s="99"/>
      <c r="AHM605" s="99"/>
      <c r="AHN605" s="99"/>
      <c r="AHO605" s="99"/>
      <c r="AHP605" s="99"/>
      <c r="AHQ605" s="99"/>
      <c r="AHR605" s="99"/>
      <c r="AHS605" s="99"/>
      <c r="AHT605" s="99"/>
      <c r="AHU605" s="99"/>
      <c r="AHV605" s="99"/>
      <c r="AHW605" s="99"/>
      <c r="AHX605" s="99"/>
      <c r="AHY605" s="99"/>
      <c r="AHZ605" s="99"/>
      <c r="AIA605" s="99"/>
      <c r="AIB605" s="99"/>
      <c r="AIC605" s="99"/>
      <c r="AID605" s="99"/>
      <c r="AIE605" s="99"/>
      <c r="AIF605" s="99"/>
      <c r="AIG605" s="99"/>
      <c r="AIH605" s="99"/>
      <c r="AII605" s="99"/>
      <c r="AIJ605" s="99"/>
      <c r="AIK605" s="99"/>
      <c r="AIL605" s="99"/>
      <c r="AIM605" s="99"/>
      <c r="AIN605" s="99"/>
      <c r="AIO605" s="99"/>
      <c r="AIP605" s="99"/>
      <c r="AIQ605" s="99"/>
      <c r="AIR605" s="99"/>
      <c r="AIS605" s="99"/>
      <c r="AIT605" s="99"/>
      <c r="AIU605" s="99"/>
      <c r="AIV605" s="99"/>
      <c r="AIW605" s="99"/>
      <c r="AIX605" s="99"/>
      <c r="AIY605" s="99"/>
      <c r="AIZ605" s="99"/>
      <c r="AJA605" s="99"/>
      <c r="AJB605" s="99"/>
      <c r="AJC605" s="99"/>
      <c r="AJD605" s="99"/>
      <c r="AJE605" s="99"/>
      <c r="AJF605" s="99"/>
      <c r="AJG605" s="99"/>
      <c r="AJH605" s="99"/>
      <c r="AJI605" s="99"/>
      <c r="AJJ605" s="99"/>
      <c r="AJK605" s="99"/>
      <c r="AJL605" s="99"/>
      <c r="AJM605" s="99"/>
      <c r="AJN605" s="99"/>
      <c r="AJO605" s="99"/>
      <c r="AJP605" s="99"/>
      <c r="AJQ605" s="99"/>
      <c r="AJR605" s="99"/>
      <c r="AJS605" s="99"/>
      <c r="AJT605" s="99"/>
      <c r="AJU605" s="99"/>
      <c r="AJV605" s="99"/>
      <c r="AJW605" s="99"/>
      <c r="AJX605" s="99"/>
      <c r="AJY605" s="99"/>
      <c r="AJZ605" s="99"/>
      <c r="AKA605" s="99"/>
      <c r="AKB605" s="99"/>
      <c r="AKC605" s="99"/>
      <c r="AKD605" s="99"/>
      <c r="AKE605" s="99"/>
      <c r="AKF605" s="99"/>
      <c r="AKG605" s="99"/>
      <c r="AKH605" s="99"/>
      <c r="AKI605" s="99"/>
      <c r="AKJ605" s="99"/>
      <c r="AKK605" s="99"/>
      <c r="AKL605" s="99"/>
      <c r="AKM605" s="99"/>
      <c r="AKN605" s="99"/>
      <c r="AKO605" s="99"/>
      <c r="AKP605" s="99"/>
      <c r="AKQ605" s="99"/>
      <c r="AKR605" s="99"/>
      <c r="AKS605" s="99"/>
      <c r="AKT605" s="99"/>
      <c r="AKU605" s="99"/>
      <c r="AKV605" s="99"/>
      <c r="AKW605" s="99"/>
      <c r="AKX605" s="99"/>
      <c r="AKY605" s="99"/>
      <c r="AKZ605" s="99"/>
      <c r="ALA605" s="99"/>
      <c r="ALB605" s="99"/>
      <c r="ALC605" s="99"/>
      <c r="ALD605" s="99"/>
      <c r="ALE605" s="99"/>
      <c r="ALF605" s="99"/>
      <c r="ALG605" s="99"/>
      <c r="ALH605" s="99"/>
      <c r="ALI605" s="99"/>
      <c r="ALJ605" s="99"/>
      <c r="ALK605" s="99"/>
      <c r="ALL605" s="99"/>
      <c r="ALM605" s="99"/>
      <c r="ALN605" s="99"/>
      <c r="ALO605" s="1"/>
      <c r="ALP605" s="2"/>
      <c r="ALQ605" s="2"/>
      <c r="ALR605" s="2"/>
      <c r="ALS605" s="2"/>
      <c r="ALT605" s="2"/>
      <c r="ALU605" s="2"/>
      <c r="ALV605" s="2"/>
      <c r="ALW605" s="2"/>
      <c r="ALX605" s="2"/>
      <c r="ALY605" s="2"/>
      <c r="ALZ605" s="2"/>
      <c r="AMA605" s="2"/>
      <c r="AMB605" s="2"/>
      <c r="AMC605" s="2"/>
      <c r="AMD605" s="2"/>
      <c r="AME605" s="2"/>
      <c r="AMF605" s="2"/>
      <c r="AMG605" s="2"/>
      <c r="AMH605" s="2"/>
      <c r="AMI605" s="2"/>
      <c r="AMJ605" s="2"/>
      <c r="AMK605" s="2"/>
      <c r="AML605" s="99"/>
    </row>
    <row r="606" s="113" customFormat="true" ht="57.7" hidden="false" customHeight="true" outlineLevel="0" collapsed="false">
      <c r="B606" s="20" t="s">
        <v>74</v>
      </c>
      <c r="C606" s="21" t="s">
        <v>394</v>
      </c>
      <c r="D606" s="21" t="n">
        <v>929</v>
      </c>
      <c r="E606" s="146"/>
      <c r="F606" s="146"/>
      <c r="G606" s="85"/>
      <c r="H606" s="86"/>
      <c r="I606" s="135" t="n">
        <f aca="false">SUM(J606:P606)</f>
        <v>172563500</v>
      </c>
      <c r="J606" s="135" t="n">
        <f aca="false">J613+J607</f>
        <v>162620200</v>
      </c>
      <c r="K606" s="72" t="n">
        <f aca="false">K613+K607</f>
        <v>-3561300</v>
      </c>
      <c r="L606" s="72" t="n">
        <f aca="false">L613+L607</f>
        <v>0</v>
      </c>
      <c r="M606" s="72" t="n">
        <f aca="false">M613+M607</f>
        <v>133000</v>
      </c>
      <c r="N606" s="72" t="n">
        <f aca="false">N613+N607</f>
        <v>326900</v>
      </c>
      <c r="O606" s="135" t="n">
        <f aca="false">O613+O607</f>
        <v>13044700</v>
      </c>
      <c r="P606" s="136" t="n">
        <f aca="false">P613+P607</f>
        <v>0</v>
      </c>
      <c r="ALO606" s="33"/>
      <c r="ALP606" s="33"/>
      <c r="ALQ606" s="33"/>
      <c r="ALR606" s="33"/>
      <c r="ALS606" s="33"/>
      <c r="ALT606" s="33"/>
      <c r="ALU606" s="33"/>
      <c r="ALV606" s="33"/>
      <c r="ALW606" s="33"/>
      <c r="ALX606" s="33"/>
      <c r="ALY606" s="33"/>
      <c r="ALZ606" s="33"/>
      <c r="AMA606" s="33"/>
      <c r="AMB606" s="33"/>
      <c r="AMC606" s="33"/>
      <c r="AMD606" s="33"/>
      <c r="AME606" s="33"/>
      <c r="AMF606" s="33"/>
      <c r="AMG606" s="33"/>
      <c r="AMH606" s="33"/>
      <c r="AMI606" s="33"/>
      <c r="AMJ606" s="33"/>
      <c r="AMK606" s="33"/>
    </row>
    <row r="607" s="113" customFormat="true" ht="17.6" hidden="false" customHeight="false" outlineLevel="0" collapsed="false">
      <c r="B607" s="20"/>
      <c r="C607" s="30" t="s">
        <v>15</v>
      </c>
      <c r="D607" s="30" t="n">
        <v>929</v>
      </c>
      <c r="E607" s="138" t="s">
        <v>16</v>
      </c>
      <c r="F607" s="138" t="s">
        <v>83</v>
      </c>
      <c r="G607" s="79"/>
      <c r="H607" s="80"/>
      <c r="I607" s="141" t="n">
        <f aca="false">SUM(J607:P607)</f>
        <v>238400</v>
      </c>
      <c r="J607" s="141" t="n">
        <f aca="false">J608</f>
        <v>423000</v>
      </c>
      <c r="K607" s="74" t="n">
        <f aca="false">K608</f>
        <v>-184600</v>
      </c>
      <c r="L607" s="74" t="n">
        <f aca="false">L608</f>
        <v>0</v>
      </c>
      <c r="M607" s="74" t="n">
        <f aca="false">M608</f>
        <v>0</v>
      </c>
      <c r="N607" s="74" t="n">
        <f aca="false">N608</f>
        <v>0</v>
      </c>
      <c r="O607" s="141" t="n">
        <f aca="false">O608</f>
        <v>0</v>
      </c>
      <c r="P607" s="142" t="n">
        <f aca="false">P608</f>
        <v>0</v>
      </c>
      <c r="ALO607" s="1"/>
      <c r="ALP607" s="2"/>
      <c r="ALQ607" s="2"/>
      <c r="ALR607" s="2"/>
      <c r="ALS607" s="2"/>
      <c r="ALT607" s="2"/>
      <c r="ALU607" s="2"/>
      <c r="ALV607" s="2"/>
      <c r="ALW607" s="2"/>
      <c r="ALX607" s="2"/>
      <c r="ALY607" s="2"/>
      <c r="ALZ607" s="2"/>
      <c r="AMA607" s="2"/>
      <c r="AMB607" s="2"/>
      <c r="AMC607" s="2"/>
      <c r="AMD607" s="2"/>
      <c r="AME607" s="2"/>
      <c r="AMF607" s="2"/>
      <c r="AMG607" s="2"/>
      <c r="AMH607" s="2"/>
      <c r="AMI607" s="2"/>
      <c r="AMJ607" s="2"/>
      <c r="AMK607" s="2"/>
    </row>
    <row r="608" s="113" customFormat="true" ht="17.6" hidden="false" customHeight="false" outlineLevel="0" collapsed="false">
      <c r="B608" s="20"/>
      <c r="C608" s="30" t="s">
        <v>31</v>
      </c>
      <c r="D608" s="30" t="n">
        <v>929</v>
      </c>
      <c r="E608" s="138" t="s">
        <v>16</v>
      </c>
      <c r="F608" s="138" t="s">
        <v>32</v>
      </c>
      <c r="G608" s="79"/>
      <c r="H608" s="80"/>
      <c r="I608" s="141" t="n">
        <f aca="false">SUM(J608:P608)</f>
        <v>238400</v>
      </c>
      <c r="J608" s="141" t="n">
        <f aca="false">J609</f>
        <v>423000</v>
      </c>
      <c r="K608" s="74" t="n">
        <f aca="false">K609</f>
        <v>-184600</v>
      </c>
      <c r="L608" s="74" t="n">
        <f aca="false">L609</f>
        <v>0</v>
      </c>
      <c r="M608" s="74" t="n">
        <f aca="false">M609</f>
        <v>0</v>
      </c>
      <c r="N608" s="74" t="n">
        <f aca="false">N609</f>
        <v>0</v>
      </c>
      <c r="O608" s="141" t="n">
        <f aca="false">O609</f>
        <v>0</v>
      </c>
      <c r="P608" s="142" t="n">
        <f aca="false">P609</f>
        <v>0</v>
      </c>
      <c r="ALO608" s="1"/>
      <c r="ALP608" s="2"/>
      <c r="ALQ608" s="2"/>
      <c r="ALR608" s="2"/>
      <c r="ALS608" s="2"/>
      <c r="ALT608" s="2"/>
      <c r="ALU608" s="2"/>
      <c r="ALV608" s="2"/>
      <c r="ALW608" s="2"/>
      <c r="ALX608" s="2"/>
      <c r="ALY608" s="2"/>
      <c r="ALZ608" s="2"/>
      <c r="AMA608" s="2"/>
      <c r="AMB608" s="2"/>
      <c r="AMC608" s="2"/>
      <c r="AMD608" s="2"/>
      <c r="AME608" s="2"/>
      <c r="AMF608" s="2"/>
      <c r="AMG608" s="2"/>
      <c r="AMH608" s="2"/>
      <c r="AMI608" s="2"/>
      <c r="AMJ608" s="2"/>
      <c r="AMK608" s="2"/>
    </row>
    <row r="609" s="99" customFormat="true" ht="32.8" hidden="false" customHeight="false" outlineLevel="0" collapsed="false">
      <c r="A609" s="113"/>
      <c r="B609" s="20"/>
      <c r="C609" s="30" t="s">
        <v>97</v>
      </c>
      <c r="D609" s="30" t="n">
        <v>929</v>
      </c>
      <c r="E609" s="138" t="s">
        <v>16</v>
      </c>
      <c r="F609" s="138" t="s">
        <v>32</v>
      </c>
      <c r="G609" s="79" t="n">
        <v>5000000000</v>
      </c>
      <c r="H609" s="80"/>
      <c r="I609" s="141" t="n">
        <f aca="false">SUM(J609:P609)</f>
        <v>238400</v>
      </c>
      <c r="J609" s="141" t="n">
        <f aca="false">J610</f>
        <v>423000</v>
      </c>
      <c r="K609" s="74" t="n">
        <f aca="false">K610</f>
        <v>-184600</v>
      </c>
      <c r="L609" s="74" t="n">
        <f aca="false">L610</f>
        <v>0</v>
      </c>
      <c r="M609" s="74" t="n">
        <f aca="false">M610</f>
        <v>0</v>
      </c>
      <c r="N609" s="74" t="n">
        <f aca="false">N610</f>
        <v>0</v>
      </c>
      <c r="O609" s="141" t="n">
        <f aca="false">O610</f>
        <v>0</v>
      </c>
      <c r="P609" s="142" t="n">
        <f aca="false">P610</f>
        <v>0</v>
      </c>
      <c r="Q609" s="113"/>
      <c r="R609" s="113"/>
      <c r="S609" s="113"/>
      <c r="T609" s="113"/>
      <c r="U609" s="113"/>
      <c r="V609" s="113"/>
      <c r="W609" s="113"/>
      <c r="X609" s="113"/>
      <c r="Y609" s="113"/>
      <c r="Z609" s="113"/>
      <c r="AA609" s="113"/>
      <c r="AB609" s="113"/>
      <c r="AC609" s="113"/>
      <c r="AD609" s="113"/>
      <c r="AE609" s="113"/>
      <c r="AF609" s="113"/>
      <c r="AG609" s="113"/>
      <c r="AH609" s="113"/>
      <c r="AI609" s="113"/>
      <c r="AJ609" s="113"/>
      <c r="AK609" s="113"/>
      <c r="AL609" s="113"/>
      <c r="AM609" s="113"/>
      <c r="AN609" s="113"/>
      <c r="AO609" s="113"/>
      <c r="AP609" s="113"/>
      <c r="AQ609" s="113"/>
      <c r="AR609" s="113"/>
      <c r="AS609" s="113"/>
      <c r="AT609" s="113"/>
      <c r="AU609" s="113"/>
      <c r="AV609" s="113"/>
      <c r="AW609" s="113"/>
      <c r="AX609" s="113"/>
      <c r="AY609" s="113"/>
      <c r="AZ609" s="113"/>
      <c r="BA609" s="113"/>
      <c r="BB609" s="113"/>
      <c r="BC609" s="113"/>
      <c r="BD609" s="113"/>
      <c r="BE609" s="113"/>
      <c r="BF609" s="113"/>
      <c r="BG609" s="113"/>
      <c r="BH609" s="113"/>
      <c r="BI609" s="113"/>
      <c r="BJ609" s="113"/>
      <c r="BK609" s="113"/>
      <c r="BL609" s="113"/>
      <c r="BM609" s="113"/>
      <c r="BN609" s="113"/>
      <c r="BO609" s="113"/>
      <c r="BP609" s="113"/>
      <c r="BQ609" s="113"/>
      <c r="BR609" s="113"/>
      <c r="BS609" s="113"/>
      <c r="BT609" s="113"/>
      <c r="BU609" s="113"/>
      <c r="BV609" s="113"/>
      <c r="BW609" s="113"/>
      <c r="BX609" s="113"/>
      <c r="BY609" s="113"/>
      <c r="BZ609" s="113"/>
      <c r="CA609" s="113"/>
      <c r="CB609" s="113"/>
      <c r="CC609" s="113"/>
      <c r="CD609" s="113"/>
      <c r="CE609" s="113"/>
      <c r="CF609" s="113"/>
      <c r="CG609" s="113"/>
      <c r="CH609" s="113"/>
      <c r="CI609" s="113"/>
      <c r="CJ609" s="113"/>
      <c r="CK609" s="113"/>
      <c r="CL609" s="113"/>
      <c r="CM609" s="113"/>
      <c r="CN609" s="113"/>
      <c r="CO609" s="113"/>
      <c r="CP609" s="113"/>
      <c r="CQ609" s="113"/>
      <c r="CR609" s="113"/>
      <c r="CS609" s="113"/>
      <c r="CT609" s="113"/>
      <c r="CU609" s="113"/>
      <c r="CV609" s="113"/>
      <c r="CW609" s="113"/>
      <c r="CX609" s="113"/>
      <c r="CY609" s="113"/>
      <c r="CZ609" s="113"/>
      <c r="DA609" s="113"/>
      <c r="DB609" s="113"/>
      <c r="DC609" s="113"/>
      <c r="DD609" s="113"/>
      <c r="DE609" s="113"/>
      <c r="DF609" s="113"/>
      <c r="DG609" s="113"/>
      <c r="DH609" s="113"/>
      <c r="DI609" s="113"/>
      <c r="DJ609" s="113"/>
      <c r="DK609" s="113"/>
      <c r="DL609" s="113"/>
      <c r="DM609" s="113"/>
      <c r="DN609" s="113"/>
      <c r="DO609" s="113"/>
      <c r="DP609" s="113"/>
      <c r="DQ609" s="113"/>
      <c r="DR609" s="113"/>
      <c r="DS609" s="113"/>
      <c r="DT609" s="113"/>
      <c r="DU609" s="113"/>
      <c r="DV609" s="113"/>
      <c r="DW609" s="113"/>
      <c r="DX609" s="113"/>
      <c r="DY609" s="113"/>
      <c r="DZ609" s="113"/>
      <c r="EA609" s="113"/>
      <c r="EB609" s="113"/>
      <c r="EC609" s="113"/>
      <c r="ED609" s="113"/>
      <c r="EE609" s="113"/>
      <c r="EF609" s="113"/>
      <c r="EG609" s="113"/>
      <c r="EH609" s="113"/>
      <c r="EI609" s="113"/>
      <c r="EJ609" s="113"/>
      <c r="EK609" s="113"/>
      <c r="EL609" s="113"/>
      <c r="EM609" s="113"/>
      <c r="EN609" s="113"/>
      <c r="EO609" s="113"/>
      <c r="EP609" s="113"/>
      <c r="EQ609" s="113"/>
      <c r="ER609" s="113"/>
      <c r="ES609" s="113"/>
      <c r="ET609" s="113"/>
      <c r="EU609" s="113"/>
      <c r="EV609" s="113"/>
      <c r="EW609" s="113"/>
      <c r="EX609" s="113"/>
      <c r="EY609" s="113"/>
      <c r="EZ609" s="113"/>
      <c r="FA609" s="113"/>
      <c r="FB609" s="113"/>
      <c r="FC609" s="113"/>
      <c r="FD609" s="113"/>
      <c r="FE609" s="113"/>
      <c r="FF609" s="113"/>
      <c r="FG609" s="113"/>
      <c r="FH609" s="113"/>
      <c r="FI609" s="113"/>
      <c r="FJ609" s="113"/>
      <c r="FK609" s="113"/>
      <c r="FL609" s="113"/>
      <c r="FM609" s="113"/>
      <c r="FN609" s="113"/>
      <c r="FO609" s="113"/>
      <c r="FP609" s="113"/>
      <c r="FQ609" s="113"/>
      <c r="FR609" s="113"/>
      <c r="FS609" s="113"/>
      <c r="FT609" s="113"/>
      <c r="FU609" s="113"/>
      <c r="FV609" s="113"/>
      <c r="FW609" s="113"/>
      <c r="FX609" s="113"/>
      <c r="FY609" s="113"/>
      <c r="FZ609" s="113"/>
      <c r="GA609" s="113"/>
      <c r="GB609" s="113"/>
      <c r="GC609" s="113"/>
      <c r="GD609" s="113"/>
      <c r="GE609" s="113"/>
      <c r="GF609" s="113"/>
      <c r="GG609" s="113"/>
      <c r="GH609" s="113"/>
      <c r="GI609" s="113"/>
      <c r="GJ609" s="113"/>
      <c r="GK609" s="113"/>
      <c r="GL609" s="113"/>
      <c r="GM609" s="113"/>
      <c r="GN609" s="113"/>
      <c r="GO609" s="113"/>
      <c r="GP609" s="113"/>
      <c r="GQ609" s="113"/>
      <c r="GR609" s="113"/>
      <c r="GS609" s="113"/>
      <c r="GT609" s="113"/>
      <c r="GU609" s="113"/>
      <c r="GV609" s="113"/>
      <c r="GW609" s="113"/>
      <c r="GX609" s="113"/>
      <c r="GY609" s="113"/>
      <c r="GZ609" s="113"/>
      <c r="HA609" s="113"/>
      <c r="HB609" s="113"/>
      <c r="HC609" s="113"/>
      <c r="HD609" s="113"/>
      <c r="HE609" s="113"/>
      <c r="HF609" s="113"/>
      <c r="HG609" s="113"/>
      <c r="HH609" s="113"/>
      <c r="HI609" s="113"/>
      <c r="HJ609" s="113"/>
      <c r="HK609" s="113"/>
      <c r="HL609" s="113"/>
      <c r="HM609" s="113"/>
      <c r="HN609" s="113"/>
      <c r="HO609" s="113"/>
      <c r="HP609" s="113"/>
      <c r="HQ609" s="113"/>
      <c r="HR609" s="113"/>
      <c r="HS609" s="113"/>
      <c r="HT609" s="113"/>
      <c r="HU609" s="113"/>
      <c r="HV609" s="113"/>
      <c r="HW609" s="113"/>
      <c r="HX609" s="113"/>
      <c r="HY609" s="113"/>
      <c r="HZ609" s="113"/>
      <c r="IA609" s="113"/>
      <c r="IB609" s="113"/>
      <c r="IC609" s="113"/>
      <c r="ID609" s="113"/>
      <c r="IE609" s="113"/>
      <c r="IF609" s="113"/>
      <c r="IG609" s="113"/>
      <c r="IH609" s="113"/>
      <c r="II609" s="113"/>
      <c r="IJ609" s="113"/>
      <c r="IK609" s="113"/>
      <c r="IL609" s="113"/>
      <c r="IM609" s="113"/>
      <c r="IN609" s="113"/>
      <c r="IO609" s="113"/>
      <c r="IP609" s="113"/>
      <c r="IQ609" s="113"/>
      <c r="IR609" s="113"/>
      <c r="IS609" s="113"/>
      <c r="IT609" s="113"/>
      <c r="IU609" s="113"/>
      <c r="IV609" s="113"/>
      <c r="IW609" s="113"/>
      <c r="IX609" s="113"/>
      <c r="IY609" s="113"/>
      <c r="IZ609" s="113"/>
      <c r="JA609" s="113"/>
      <c r="JB609" s="113"/>
      <c r="JC609" s="113"/>
      <c r="JD609" s="113"/>
      <c r="JE609" s="113"/>
      <c r="JF609" s="113"/>
      <c r="JG609" s="113"/>
      <c r="JH609" s="113"/>
      <c r="JI609" s="113"/>
      <c r="JJ609" s="113"/>
      <c r="JK609" s="113"/>
      <c r="JL609" s="113"/>
      <c r="JM609" s="113"/>
      <c r="JN609" s="113"/>
      <c r="JO609" s="113"/>
      <c r="JP609" s="113"/>
      <c r="JQ609" s="113"/>
      <c r="JR609" s="113"/>
      <c r="JS609" s="113"/>
      <c r="JT609" s="113"/>
      <c r="JU609" s="113"/>
      <c r="JV609" s="113"/>
      <c r="JW609" s="113"/>
      <c r="JX609" s="113"/>
      <c r="JY609" s="113"/>
      <c r="JZ609" s="113"/>
      <c r="KA609" s="113"/>
      <c r="KB609" s="113"/>
      <c r="KC609" s="113"/>
      <c r="KD609" s="113"/>
      <c r="KE609" s="113"/>
      <c r="KF609" s="113"/>
      <c r="KG609" s="113"/>
      <c r="KH609" s="113"/>
      <c r="KI609" s="113"/>
      <c r="KJ609" s="113"/>
      <c r="KK609" s="113"/>
      <c r="KL609" s="113"/>
      <c r="KM609" s="113"/>
      <c r="KN609" s="113"/>
      <c r="KO609" s="113"/>
      <c r="KP609" s="113"/>
      <c r="KQ609" s="113"/>
      <c r="KR609" s="113"/>
      <c r="KS609" s="113"/>
      <c r="KT609" s="113"/>
      <c r="KU609" s="113"/>
      <c r="KV609" s="113"/>
      <c r="KW609" s="113"/>
      <c r="KX609" s="113"/>
      <c r="KY609" s="113"/>
      <c r="KZ609" s="113"/>
      <c r="LA609" s="113"/>
      <c r="LB609" s="113"/>
      <c r="LC609" s="113"/>
      <c r="LD609" s="113"/>
      <c r="LE609" s="113"/>
      <c r="LF609" s="113"/>
      <c r="LG609" s="113"/>
      <c r="LH609" s="113"/>
      <c r="LI609" s="113"/>
      <c r="LJ609" s="113"/>
      <c r="LK609" s="113"/>
      <c r="LL609" s="113"/>
      <c r="LM609" s="113"/>
      <c r="LN609" s="113"/>
      <c r="LO609" s="113"/>
      <c r="LP609" s="113"/>
      <c r="LQ609" s="113"/>
      <c r="LR609" s="113"/>
      <c r="LS609" s="113"/>
      <c r="LT609" s="113"/>
      <c r="LU609" s="113"/>
      <c r="LV609" s="113"/>
      <c r="LW609" s="113"/>
      <c r="LX609" s="113"/>
      <c r="LY609" s="113"/>
      <c r="LZ609" s="113"/>
      <c r="MA609" s="113"/>
      <c r="MB609" s="113"/>
      <c r="MC609" s="113"/>
      <c r="MD609" s="113"/>
      <c r="ME609" s="113"/>
      <c r="MF609" s="113"/>
      <c r="MG609" s="113"/>
      <c r="MH609" s="113"/>
      <c r="MI609" s="113"/>
      <c r="MJ609" s="113"/>
      <c r="MK609" s="113"/>
      <c r="ML609" s="113"/>
      <c r="MM609" s="113"/>
      <c r="MN609" s="113"/>
      <c r="MO609" s="113"/>
      <c r="MP609" s="113"/>
      <c r="MQ609" s="113"/>
      <c r="MR609" s="113"/>
      <c r="MS609" s="113"/>
      <c r="MT609" s="113"/>
      <c r="MU609" s="113"/>
      <c r="MV609" s="113"/>
      <c r="MW609" s="113"/>
      <c r="MX609" s="113"/>
      <c r="MY609" s="113"/>
      <c r="MZ609" s="113"/>
      <c r="NA609" s="113"/>
      <c r="NB609" s="113"/>
      <c r="NC609" s="113"/>
      <c r="ND609" s="113"/>
      <c r="NE609" s="113"/>
      <c r="NF609" s="113"/>
      <c r="NG609" s="113"/>
      <c r="NH609" s="113"/>
      <c r="NI609" s="113"/>
      <c r="NJ609" s="113"/>
      <c r="NK609" s="113"/>
      <c r="NL609" s="113"/>
      <c r="NM609" s="113"/>
      <c r="NN609" s="113"/>
      <c r="NO609" s="113"/>
      <c r="NP609" s="113"/>
      <c r="NQ609" s="113"/>
      <c r="NR609" s="113"/>
      <c r="NS609" s="113"/>
      <c r="NT609" s="113"/>
      <c r="NU609" s="113"/>
      <c r="NV609" s="113"/>
      <c r="NW609" s="113"/>
      <c r="NX609" s="113"/>
      <c r="NY609" s="113"/>
      <c r="NZ609" s="113"/>
      <c r="OA609" s="113"/>
      <c r="OB609" s="113"/>
      <c r="OC609" s="113"/>
      <c r="OD609" s="113"/>
      <c r="OE609" s="113"/>
      <c r="OF609" s="113"/>
      <c r="OG609" s="113"/>
      <c r="OH609" s="113"/>
      <c r="OI609" s="113"/>
      <c r="OJ609" s="113"/>
      <c r="OK609" s="113"/>
      <c r="OL609" s="113"/>
      <c r="OM609" s="113"/>
      <c r="ON609" s="113"/>
      <c r="OO609" s="113"/>
      <c r="OP609" s="113"/>
      <c r="OQ609" s="113"/>
      <c r="OR609" s="113"/>
      <c r="OS609" s="113"/>
      <c r="OT609" s="113"/>
      <c r="OU609" s="113"/>
      <c r="OV609" s="113"/>
      <c r="OW609" s="113"/>
      <c r="OX609" s="113"/>
      <c r="OY609" s="113"/>
      <c r="OZ609" s="113"/>
      <c r="PA609" s="113"/>
      <c r="PB609" s="113"/>
      <c r="PC609" s="113"/>
      <c r="PD609" s="113"/>
      <c r="PE609" s="113"/>
      <c r="PF609" s="113"/>
      <c r="PG609" s="113"/>
      <c r="PH609" s="113"/>
      <c r="PI609" s="113"/>
      <c r="PJ609" s="113"/>
      <c r="PK609" s="113"/>
      <c r="PL609" s="113"/>
      <c r="PM609" s="113"/>
      <c r="PN609" s="113"/>
      <c r="PO609" s="113"/>
      <c r="PP609" s="113"/>
      <c r="PQ609" s="113"/>
      <c r="PR609" s="113"/>
      <c r="PS609" s="113"/>
      <c r="PT609" s="113"/>
      <c r="PU609" s="113"/>
      <c r="PV609" s="113"/>
      <c r="PW609" s="113"/>
      <c r="PX609" s="113"/>
      <c r="PY609" s="113"/>
      <c r="PZ609" s="113"/>
      <c r="QA609" s="113"/>
      <c r="QB609" s="113"/>
      <c r="QC609" s="113"/>
      <c r="QD609" s="113"/>
      <c r="QE609" s="113"/>
      <c r="QF609" s="113"/>
      <c r="QG609" s="113"/>
      <c r="QH609" s="113"/>
      <c r="QI609" s="113"/>
      <c r="QJ609" s="113"/>
      <c r="QK609" s="113"/>
      <c r="QL609" s="113"/>
      <c r="QM609" s="113"/>
      <c r="QN609" s="113"/>
      <c r="QO609" s="113"/>
      <c r="QP609" s="113"/>
      <c r="QQ609" s="113"/>
      <c r="QR609" s="113"/>
      <c r="QS609" s="113"/>
      <c r="QT609" s="113"/>
      <c r="QU609" s="113"/>
      <c r="QV609" s="113"/>
      <c r="QW609" s="113"/>
      <c r="QX609" s="113"/>
      <c r="QY609" s="113"/>
      <c r="QZ609" s="113"/>
      <c r="RA609" s="113"/>
      <c r="RB609" s="113"/>
      <c r="RC609" s="113"/>
      <c r="RD609" s="113"/>
      <c r="RE609" s="113"/>
      <c r="RF609" s="113"/>
      <c r="RG609" s="113"/>
      <c r="RH609" s="113"/>
      <c r="RI609" s="113"/>
      <c r="RJ609" s="113"/>
      <c r="RK609" s="113"/>
      <c r="RL609" s="113"/>
      <c r="RM609" s="113"/>
      <c r="RN609" s="113"/>
      <c r="RO609" s="113"/>
      <c r="RP609" s="113"/>
      <c r="RQ609" s="113"/>
      <c r="RR609" s="113"/>
      <c r="RS609" s="113"/>
      <c r="RT609" s="113"/>
      <c r="RU609" s="113"/>
      <c r="RV609" s="113"/>
      <c r="RW609" s="113"/>
      <c r="RX609" s="113"/>
      <c r="RY609" s="113"/>
      <c r="RZ609" s="113"/>
      <c r="SA609" s="113"/>
      <c r="SB609" s="113"/>
      <c r="SC609" s="113"/>
      <c r="SD609" s="113"/>
      <c r="SE609" s="113"/>
      <c r="SF609" s="113"/>
      <c r="SG609" s="113"/>
      <c r="SH609" s="113"/>
      <c r="SI609" s="113"/>
      <c r="SJ609" s="113"/>
      <c r="SK609" s="113"/>
      <c r="SL609" s="113"/>
      <c r="SM609" s="113"/>
      <c r="SN609" s="113"/>
      <c r="SO609" s="113"/>
      <c r="SP609" s="113"/>
      <c r="SQ609" s="113"/>
      <c r="SR609" s="113"/>
      <c r="SS609" s="113"/>
      <c r="ST609" s="113"/>
      <c r="SU609" s="113"/>
      <c r="SV609" s="113"/>
      <c r="SW609" s="113"/>
      <c r="SX609" s="113"/>
      <c r="SY609" s="113"/>
      <c r="SZ609" s="113"/>
      <c r="TA609" s="113"/>
      <c r="TB609" s="113"/>
      <c r="TC609" s="113"/>
      <c r="TD609" s="113"/>
      <c r="TE609" s="113"/>
      <c r="TF609" s="113"/>
      <c r="TG609" s="113"/>
      <c r="TH609" s="113"/>
      <c r="TI609" s="113"/>
      <c r="TJ609" s="113"/>
      <c r="TK609" s="113"/>
      <c r="TL609" s="113"/>
      <c r="TM609" s="113"/>
      <c r="TN609" s="113"/>
      <c r="TO609" s="113"/>
      <c r="TP609" s="113"/>
      <c r="TQ609" s="113"/>
      <c r="TR609" s="113"/>
      <c r="TS609" s="113"/>
      <c r="TT609" s="113"/>
      <c r="TU609" s="113"/>
      <c r="TV609" s="113"/>
      <c r="TW609" s="113"/>
      <c r="TX609" s="113"/>
      <c r="TY609" s="113"/>
      <c r="TZ609" s="113"/>
      <c r="UA609" s="113"/>
      <c r="UB609" s="113"/>
      <c r="UC609" s="113"/>
      <c r="UD609" s="113"/>
      <c r="UE609" s="113"/>
      <c r="UF609" s="113"/>
      <c r="UG609" s="113"/>
      <c r="UH609" s="113"/>
      <c r="UI609" s="113"/>
      <c r="UJ609" s="113"/>
      <c r="UK609" s="113"/>
      <c r="UL609" s="113"/>
      <c r="UM609" s="113"/>
      <c r="UN609" s="113"/>
      <c r="UO609" s="113"/>
      <c r="UP609" s="113"/>
      <c r="UQ609" s="113"/>
      <c r="UR609" s="113"/>
      <c r="US609" s="113"/>
      <c r="UT609" s="113"/>
      <c r="UU609" s="113"/>
      <c r="UV609" s="113"/>
      <c r="UW609" s="113"/>
      <c r="UX609" s="113"/>
      <c r="UY609" s="113"/>
      <c r="UZ609" s="113"/>
      <c r="VA609" s="113"/>
      <c r="VB609" s="113"/>
      <c r="VC609" s="113"/>
      <c r="VD609" s="113"/>
      <c r="VE609" s="113"/>
      <c r="VF609" s="113"/>
      <c r="VG609" s="113"/>
      <c r="VH609" s="113"/>
      <c r="VI609" s="113"/>
      <c r="VJ609" s="113"/>
      <c r="VK609" s="113"/>
      <c r="VL609" s="113"/>
      <c r="VM609" s="113"/>
      <c r="VN609" s="113"/>
      <c r="VO609" s="113"/>
      <c r="VP609" s="113"/>
      <c r="VQ609" s="113"/>
      <c r="VR609" s="113"/>
      <c r="VS609" s="113"/>
      <c r="VT609" s="113"/>
      <c r="VU609" s="113"/>
      <c r="VV609" s="113"/>
      <c r="VW609" s="113"/>
      <c r="VX609" s="113"/>
      <c r="VY609" s="113"/>
      <c r="VZ609" s="113"/>
      <c r="WA609" s="113"/>
      <c r="WB609" s="113"/>
      <c r="WC609" s="113"/>
      <c r="WD609" s="113"/>
      <c r="WE609" s="113"/>
      <c r="WF609" s="113"/>
      <c r="WG609" s="113"/>
      <c r="WH609" s="113"/>
      <c r="WI609" s="113"/>
      <c r="WJ609" s="113"/>
      <c r="WK609" s="113"/>
      <c r="WL609" s="113"/>
      <c r="WM609" s="113"/>
      <c r="WN609" s="113"/>
      <c r="WO609" s="113"/>
      <c r="WP609" s="113"/>
      <c r="WQ609" s="113"/>
      <c r="WR609" s="113"/>
      <c r="WS609" s="113"/>
      <c r="WT609" s="113"/>
      <c r="WU609" s="113"/>
      <c r="WV609" s="113"/>
      <c r="WW609" s="113"/>
      <c r="WX609" s="113"/>
      <c r="WY609" s="113"/>
      <c r="WZ609" s="113"/>
      <c r="XA609" s="113"/>
      <c r="XB609" s="113"/>
      <c r="XC609" s="113"/>
      <c r="XD609" s="113"/>
      <c r="XE609" s="113"/>
      <c r="XF609" s="113"/>
      <c r="XG609" s="113"/>
      <c r="XH609" s="113"/>
      <c r="XI609" s="113"/>
      <c r="XJ609" s="113"/>
      <c r="XK609" s="113"/>
      <c r="XL609" s="113"/>
      <c r="XM609" s="113"/>
      <c r="XN609" s="113"/>
      <c r="XO609" s="113"/>
      <c r="XP609" s="113"/>
      <c r="XQ609" s="113"/>
      <c r="XR609" s="113"/>
      <c r="XS609" s="113"/>
      <c r="XT609" s="113"/>
      <c r="XU609" s="113"/>
      <c r="XV609" s="113"/>
      <c r="XW609" s="113"/>
      <c r="XX609" s="113"/>
      <c r="XY609" s="113"/>
      <c r="XZ609" s="113"/>
      <c r="YA609" s="113"/>
      <c r="YB609" s="113"/>
      <c r="YC609" s="113"/>
      <c r="YD609" s="113"/>
      <c r="YE609" s="113"/>
      <c r="YF609" s="113"/>
      <c r="YG609" s="113"/>
      <c r="YH609" s="113"/>
      <c r="YI609" s="113"/>
      <c r="YJ609" s="113"/>
      <c r="YK609" s="113"/>
      <c r="YL609" s="113"/>
      <c r="YM609" s="113"/>
      <c r="YN609" s="113"/>
      <c r="YO609" s="113"/>
      <c r="YP609" s="113"/>
      <c r="YQ609" s="113"/>
      <c r="YR609" s="113"/>
      <c r="YS609" s="113"/>
      <c r="YT609" s="113"/>
      <c r="YU609" s="113"/>
      <c r="YV609" s="113"/>
      <c r="YW609" s="113"/>
      <c r="YX609" s="113"/>
      <c r="YY609" s="113"/>
      <c r="YZ609" s="113"/>
      <c r="ZA609" s="113"/>
      <c r="ZB609" s="113"/>
      <c r="ZC609" s="113"/>
      <c r="ZD609" s="113"/>
      <c r="ZE609" s="113"/>
      <c r="ZF609" s="113"/>
      <c r="ZG609" s="113"/>
      <c r="ZH609" s="113"/>
      <c r="ZI609" s="113"/>
      <c r="ZJ609" s="113"/>
      <c r="ZK609" s="113"/>
      <c r="ZL609" s="113"/>
      <c r="ZM609" s="113"/>
      <c r="ZN609" s="113"/>
      <c r="ZO609" s="113"/>
      <c r="ZP609" s="113"/>
      <c r="ZQ609" s="113"/>
      <c r="ZR609" s="113"/>
      <c r="ZS609" s="113"/>
      <c r="ZT609" s="113"/>
      <c r="ZU609" s="113"/>
      <c r="ZV609" s="113"/>
      <c r="ZW609" s="113"/>
      <c r="ZX609" s="113"/>
      <c r="ZY609" s="113"/>
      <c r="ZZ609" s="113"/>
      <c r="AAA609" s="113"/>
      <c r="AAB609" s="113"/>
      <c r="AAC609" s="113"/>
      <c r="AAD609" s="113"/>
      <c r="AAE609" s="113"/>
      <c r="AAF609" s="113"/>
      <c r="AAG609" s="113"/>
      <c r="AAH609" s="113"/>
      <c r="AAI609" s="113"/>
      <c r="AAJ609" s="113"/>
      <c r="AAK609" s="113"/>
      <c r="AAL609" s="113"/>
      <c r="AAM609" s="113"/>
      <c r="AAN609" s="113"/>
      <c r="AAO609" s="113"/>
      <c r="AAP609" s="113"/>
      <c r="AAQ609" s="113"/>
      <c r="AAR609" s="113"/>
      <c r="AAS609" s="113"/>
      <c r="AAT609" s="113"/>
      <c r="AAU609" s="113"/>
      <c r="AAV609" s="113"/>
      <c r="AAW609" s="113"/>
      <c r="AAX609" s="113"/>
      <c r="AAY609" s="113"/>
      <c r="AAZ609" s="113"/>
      <c r="ABA609" s="113"/>
      <c r="ABB609" s="113"/>
      <c r="ABC609" s="113"/>
      <c r="ABD609" s="113"/>
      <c r="ABE609" s="113"/>
      <c r="ABF609" s="113"/>
      <c r="ABG609" s="113"/>
      <c r="ABH609" s="113"/>
      <c r="ABI609" s="113"/>
      <c r="ABJ609" s="113"/>
      <c r="ABK609" s="113"/>
      <c r="ABL609" s="113"/>
      <c r="ABM609" s="113"/>
      <c r="ABN609" s="113"/>
      <c r="ABO609" s="113"/>
      <c r="ABP609" s="113"/>
      <c r="ABQ609" s="113"/>
      <c r="ABR609" s="113"/>
      <c r="ABS609" s="113"/>
      <c r="ABT609" s="113"/>
      <c r="ABU609" s="113"/>
      <c r="ABV609" s="113"/>
      <c r="ABW609" s="113"/>
      <c r="ABX609" s="113"/>
      <c r="ABY609" s="113"/>
      <c r="ABZ609" s="113"/>
      <c r="ACA609" s="113"/>
      <c r="ACB609" s="113"/>
      <c r="ACC609" s="113"/>
      <c r="ACD609" s="113"/>
      <c r="ACE609" s="113"/>
      <c r="ACF609" s="113"/>
      <c r="ACG609" s="113"/>
      <c r="ACH609" s="113"/>
      <c r="ACI609" s="113"/>
      <c r="ACJ609" s="113"/>
      <c r="ACK609" s="113"/>
      <c r="ACL609" s="113"/>
      <c r="ACM609" s="113"/>
      <c r="ACN609" s="113"/>
      <c r="ACO609" s="113"/>
      <c r="ACP609" s="113"/>
      <c r="ACQ609" s="113"/>
      <c r="ACR609" s="113"/>
      <c r="ACS609" s="113"/>
      <c r="ACT609" s="113"/>
      <c r="ACU609" s="113"/>
      <c r="ACV609" s="113"/>
      <c r="ACW609" s="113"/>
      <c r="ACX609" s="113"/>
      <c r="ACY609" s="113"/>
      <c r="ACZ609" s="113"/>
      <c r="ADA609" s="113"/>
      <c r="ADB609" s="113"/>
      <c r="ADC609" s="113"/>
      <c r="ADD609" s="113"/>
      <c r="ADE609" s="113"/>
      <c r="ADF609" s="113"/>
      <c r="ADG609" s="113"/>
      <c r="ADH609" s="113"/>
      <c r="ADI609" s="113"/>
      <c r="ADJ609" s="113"/>
      <c r="ADK609" s="113"/>
      <c r="ADL609" s="113"/>
      <c r="ADM609" s="113"/>
      <c r="ADN609" s="113"/>
      <c r="ADO609" s="113"/>
      <c r="ADP609" s="113"/>
      <c r="ADQ609" s="113"/>
      <c r="ADR609" s="113"/>
      <c r="ADS609" s="113"/>
      <c r="ADT609" s="113"/>
      <c r="ADU609" s="113"/>
      <c r="ADV609" s="113"/>
      <c r="ADW609" s="113"/>
      <c r="ADX609" s="113"/>
      <c r="ADY609" s="113"/>
      <c r="ADZ609" s="113"/>
      <c r="AEA609" s="113"/>
      <c r="AEB609" s="113"/>
      <c r="AEC609" s="113"/>
      <c r="AED609" s="113"/>
      <c r="AEE609" s="113"/>
      <c r="AEF609" s="113"/>
      <c r="AEG609" s="113"/>
      <c r="AEH609" s="113"/>
      <c r="AEI609" s="113"/>
      <c r="AEJ609" s="113"/>
      <c r="AEK609" s="113"/>
      <c r="AEL609" s="113"/>
      <c r="AEM609" s="113"/>
      <c r="AEN609" s="113"/>
      <c r="AEO609" s="113"/>
      <c r="AEP609" s="113"/>
      <c r="AEQ609" s="113"/>
      <c r="AER609" s="113"/>
      <c r="AES609" s="113"/>
      <c r="AET609" s="113"/>
      <c r="AEU609" s="113"/>
      <c r="AEV609" s="113"/>
      <c r="AEW609" s="113"/>
      <c r="AEX609" s="113"/>
      <c r="AEY609" s="113"/>
      <c r="AEZ609" s="113"/>
      <c r="AFA609" s="113"/>
      <c r="AFB609" s="113"/>
      <c r="AFC609" s="113"/>
      <c r="AFD609" s="113"/>
      <c r="AFE609" s="113"/>
      <c r="AFF609" s="113"/>
      <c r="AFG609" s="113"/>
      <c r="AFH609" s="113"/>
      <c r="AFI609" s="113"/>
      <c r="AFJ609" s="113"/>
      <c r="AFK609" s="113"/>
      <c r="AFL609" s="113"/>
      <c r="AFM609" s="113"/>
      <c r="AFN609" s="113"/>
      <c r="AFO609" s="113"/>
      <c r="AFP609" s="113"/>
      <c r="AFQ609" s="113"/>
      <c r="AFR609" s="113"/>
      <c r="AFS609" s="113"/>
      <c r="AFT609" s="113"/>
      <c r="AFU609" s="113"/>
      <c r="AFV609" s="113"/>
      <c r="AFW609" s="113"/>
      <c r="AFX609" s="113"/>
      <c r="AFY609" s="113"/>
      <c r="AFZ609" s="113"/>
      <c r="AGA609" s="113"/>
      <c r="AGB609" s="113"/>
      <c r="AGC609" s="113"/>
      <c r="AGD609" s="113"/>
      <c r="AGE609" s="113"/>
      <c r="AGF609" s="113"/>
      <c r="AGG609" s="113"/>
      <c r="AGH609" s="113"/>
      <c r="AGI609" s="113"/>
      <c r="AGJ609" s="113"/>
      <c r="AGK609" s="113"/>
      <c r="AGL609" s="113"/>
      <c r="AGM609" s="113"/>
      <c r="AGN609" s="113"/>
      <c r="AGO609" s="113"/>
      <c r="AGP609" s="113"/>
      <c r="AGQ609" s="113"/>
      <c r="AGR609" s="113"/>
      <c r="AGS609" s="113"/>
      <c r="AGT609" s="113"/>
      <c r="AGU609" s="113"/>
      <c r="AGV609" s="113"/>
      <c r="AGW609" s="113"/>
      <c r="AGX609" s="113"/>
      <c r="AGY609" s="113"/>
      <c r="AGZ609" s="113"/>
      <c r="AHA609" s="113"/>
      <c r="AHB609" s="113"/>
      <c r="AHC609" s="113"/>
      <c r="AHD609" s="113"/>
      <c r="AHE609" s="113"/>
      <c r="AHF609" s="113"/>
      <c r="AHG609" s="113"/>
      <c r="AHH609" s="113"/>
      <c r="AHI609" s="113"/>
      <c r="AHJ609" s="113"/>
      <c r="AHK609" s="113"/>
      <c r="AHL609" s="113"/>
      <c r="AHM609" s="113"/>
      <c r="AHN609" s="113"/>
      <c r="AHO609" s="113"/>
      <c r="AHP609" s="113"/>
      <c r="AHQ609" s="113"/>
      <c r="AHR609" s="113"/>
      <c r="AHS609" s="113"/>
      <c r="AHT609" s="113"/>
      <c r="AHU609" s="113"/>
      <c r="AHV609" s="113"/>
      <c r="AHW609" s="113"/>
      <c r="AHX609" s="113"/>
      <c r="AHY609" s="113"/>
      <c r="AHZ609" s="113"/>
      <c r="AIA609" s="113"/>
      <c r="AIB609" s="113"/>
      <c r="AIC609" s="113"/>
      <c r="AID609" s="113"/>
      <c r="AIE609" s="113"/>
      <c r="AIF609" s="113"/>
      <c r="AIG609" s="113"/>
      <c r="AIH609" s="113"/>
      <c r="AII609" s="113"/>
      <c r="AIJ609" s="113"/>
      <c r="AIK609" s="113"/>
      <c r="AIL609" s="113"/>
      <c r="AIM609" s="113"/>
      <c r="AIN609" s="113"/>
      <c r="AIO609" s="113"/>
      <c r="AIP609" s="113"/>
      <c r="AIQ609" s="113"/>
      <c r="AIR609" s="113"/>
      <c r="AIS609" s="113"/>
      <c r="AIT609" s="113"/>
      <c r="AIU609" s="113"/>
      <c r="AIV609" s="113"/>
      <c r="AIW609" s="113"/>
      <c r="AIX609" s="113"/>
      <c r="AIY609" s="113"/>
      <c r="AIZ609" s="113"/>
      <c r="AJA609" s="113"/>
      <c r="AJB609" s="113"/>
      <c r="AJC609" s="113"/>
      <c r="AJD609" s="113"/>
      <c r="AJE609" s="113"/>
      <c r="AJF609" s="113"/>
      <c r="AJG609" s="113"/>
      <c r="AJH609" s="113"/>
      <c r="AJI609" s="113"/>
      <c r="AJJ609" s="113"/>
      <c r="AJK609" s="113"/>
      <c r="AJL609" s="113"/>
      <c r="AJM609" s="113"/>
      <c r="AJN609" s="113"/>
      <c r="AJO609" s="113"/>
      <c r="AJP609" s="113"/>
      <c r="AJQ609" s="113"/>
      <c r="AJR609" s="113"/>
      <c r="AJS609" s="113"/>
      <c r="AJT609" s="113"/>
      <c r="AJU609" s="113"/>
      <c r="AJV609" s="113"/>
      <c r="AJW609" s="113"/>
      <c r="AJX609" s="113"/>
      <c r="AJY609" s="113"/>
      <c r="AJZ609" s="113"/>
      <c r="AKA609" s="113"/>
      <c r="AKB609" s="113"/>
      <c r="AKC609" s="113"/>
      <c r="AKD609" s="113"/>
      <c r="AKE609" s="113"/>
      <c r="AKF609" s="113"/>
      <c r="AKG609" s="113"/>
      <c r="AKH609" s="113"/>
      <c r="AKI609" s="113"/>
      <c r="AKJ609" s="113"/>
      <c r="AKK609" s="113"/>
      <c r="AKL609" s="113"/>
      <c r="AKM609" s="113"/>
      <c r="AKN609" s="113"/>
      <c r="AKO609" s="113"/>
      <c r="AKP609" s="113"/>
      <c r="AKQ609" s="113"/>
      <c r="AKR609" s="113"/>
      <c r="AKS609" s="113"/>
      <c r="AKT609" s="113"/>
      <c r="AKU609" s="113"/>
      <c r="AKV609" s="113"/>
      <c r="AKW609" s="113"/>
      <c r="AKX609" s="113"/>
      <c r="AKY609" s="113"/>
      <c r="AKZ609" s="113"/>
      <c r="ALA609" s="113"/>
      <c r="ALB609" s="113"/>
      <c r="ALC609" s="113"/>
      <c r="ALD609" s="113"/>
      <c r="ALE609" s="113"/>
      <c r="ALF609" s="113"/>
      <c r="ALG609" s="113"/>
      <c r="ALH609" s="113"/>
      <c r="ALI609" s="113"/>
      <c r="ALJ609" s="113"/>
      <c r="ALK609" s="113"/>
      <c r="ALL609" s="113"/>
      <c r="ALM609" s="113"/>
      <c r="ALN609" s="113"/>
      <c r="ALO609" s="1"/>
      <c r="ALP609" s="2"/>
      <c r="ALQ609" s="2"/>
      <c r="ALR609" s="2"/>
      <c r="ALS609" s="2"/>
      <c r="ALT609" s="2"/>
      <c r="ALU609" s="2"/>
      <c r="ALV609" s="2"/>
      <c r="ALW609" s="2"/>
      <c r="ALX609" s="2"/>
      <c r="ALY609" s="2"/>
      <c r="ALZ609" s="2"/>
      <c r="AMA609" s="2"/>
      <c r="AMB609" s="2"/>
      <c r="AMC609" s="2"/>
      <c r="AMD609" s="2"/>
      <c r="AME609" s="2"/>
      <c r="AMF609" s="2"/>
      <c r="AMG609" s="2"/>
      <c r="AMH609" s="2"/>
      <c r="AMI609" s="2"/>
      <c r="AMJ609" s="2"/>
      <c r="AMK609" s="2"/>
      <c r="AML609" s="113"/>
    </row>
    <row r="610" s="99" customFormat="true" ht="32.8" hidden="false" customHeight="false" outlineLevel="0" collapsed="false">
      <c r="A610" s="113"/>
      <c r="B610" s="20"/>
      <c r="C610" s="30" t="s">
        <v>116</v>
      </c>
      <c r="D610" s="30" t="n">
        <v>929</v>
      </c>
      <c r="E610" s="138" t="s">
        <v>16</v>
      </c>
      <c r="F610" s="138" t="s">
        <v>32</v>
      </c>
      <c r="G610" s="79" t="n">
        <v>5030000000</v>
      </c>
      <c r="H610" s="80"/>
      <c r="I610" s="141" t="n">
        <f aca="false">SUM(J610:P610)</f>
        <v>238400</v>
      </c>
      <c r="J610" s="141" t="n">
        <f aca="false">J611</f>
        <v>423000</v>
      </c>
      <c r="K610" s="74" t="n">
        <f aca="false">K611</f>
        <v>-184600</v>
      </c>
      <c r="L610" s="74" t="n">
        <f aca="false">L611</f>
        <v>0</v>
      </c>
      <c r="M610" s="74" t="n">
        <f aca="false">M611</f>
        <v>0</v>
      </c>
      <c r="N610" s="74" t="n">
        <f aca="false">N611</f>
        <v>0</v>
      </c>
      <c r="O610" s="141" t="n">
        <f aca="false">O611</f>
        <v>0</v>
      </c>
      <c r="P610" s="142" t="n">
        <f aca="false">P611</f>
        <v>0</v>
      </c>
      <c r="Q610" s="113"/>
      <c r="R610" s="113"/>
      <c r="S610" s="113"/>
      <c r="T610" s="113"/>
      <c r="U610" s="113"/>
      <c r="V610" s="113"/>
      <c r="W610" s="113"/>
      <c r="X610" s="113"/>
      <c r="Y610" s="113"/>
      <c r="Z610" s="113"/>
      <c r="AA610" s="113"/>
      <c r="AB610" s="113"/>
      <c r="AC610" s="113"/>
      <c r="AD610" s="113"/>
      <c r="AE610" s="113"/>
      <c r="AF610" s="113"/>
      <c r="AG610" s="113"/>
      <c r="AH610" s="113"/>
      <c r="AI610" s="113"/>
      <c r="AJ610" s="113"/>
      <c r="AK610" s="113"/>
      <c r="AL610" s="113"/>
      <c r="AM610" s="113"/>
      <c r="AN610" s="113"/>
      <c r="AO610" s="113"/>
      <c r="AP610" s="113"/>
      <c r="AQ610" s="113"/>
      <c r="AR610" s="113"/>
      <c r="AS610" s="113"/>
      <c r="AT610" s="113"/>
      <c r="AU610" s="113"/>
      <c r="AV610" s="113"/>
      <c r="AW610" s="113"/>
      <c r="AX610" s="113"/>
      <c r="AY610" s="113"/>
      <c r="AZ610" s="113"/>
      <c r="BA610" s="113"/>
      <c r="BB610" s="113"/>
      <c r="BC610" s="113"/>
      <c r="BD610" s="113"/>
      <c r="BE610" s="113"/>
      <c r="BF610" s="113"/>
      <c r="BG610" s="113"/>
      <c r="BH610" s="113"/>
      <c r="BI610" s="113"/>
      <c r="BJ610" s="113"/>
      <c r="BK610" s="113"/>
      <c r="BL610" s="113"/>
      <c r="BM610" s="113"/>
      <c r="BN610" s="113"/>
      <c r="BO610" s="113"/>
      <c r="BP610" s="113"/>
      <c r="BQ610" s="113"/>
      <c r="BR610" s="113"/>
      <c r="BS610" s="113"/>
      <c r="BT610" s="113"/>
      <c r="BU610" s="113"/>
      <c r="BV610" s="113"/>
      <c r="BW610" s="113"/>
      <c r="BX610" s="113"/>
      <c r="BY610" s="113"/>
      <c r="BZ610" s="113"/>
      <c r="CA610" s="113"/>
      <c r="CB610" s="113"/>
      <c r="CC610" s="113"/>
      <c r="CD610" s="113"/>
      <c r="CE610" s="113"/>
      <c r="CF610" s="113"/>
      <c r="CG610" s="113"/>
      <c r="CH610" s="113"/>
      <c r="CI610" s="113"/>
      <c r="CJ610" s="113"/>
      <c r="CK610" s="113"/>
      <c r="CL610" s="113"/>
      <c r="CM610" s="113"/>
      <c r="CN610" s="113"/>
      <c r="CO610" s="113"/>
      <c r="CP610" s="113"/>
      <c r="CQ610" s="113"/>
      <c r="CR610" s="113"/>
      <c r="CS610" s="113"/>
      <c r="CT610" s="113"/>
      <c r="CU610" s="113"/>
      <c r="CV610" s="113"/>
      <c r="CW610" s="113"/>
      <c r="CX610" s="113"/>
      <c r="CY610" s="113"/>
      <c r="CZ610" s="113"/>
      <c r="DA610" s="113"/>
      <c r="DB610" s="113"/>
      <c r="DC610" s="113"/>
      <c r="DD610" s="113"/>
      <c r="DE610" s="113"/>
      <c r="DF610" s="113"/>
      <c r="DG610" s="113"/>
      <c r="DH610" s="113"/>
      <c r="DI610" s="113"/>
      <c r="DJ610" s="113"/>
      <c r="DK610" s="113"/>
      <c r="DL610" s="113"/>
      <c r="DM610" s="113"/>
      <c r="DN610" s="113"/>
      <c r="DO610" s="113"/>
      <c r="DP610" s="113"/>
      <c r="DQ610" s="113"/>
      <c r="DR610" s="113"/>
      <c r="DS610" s="113"/>
      <c r="DT610" s="113"/>
      <c r="DU610" s="113"/>
      <c r="DV610" s="113"/>
      <c r="DW610" s="113"/>
      <c r="DX610" s="113"/>
      <c r="DY610" s="113"/>
      <c r="DZ610" s="113"/>
      <c r="EA610" s="113"/>
      <c r="EB610" s="113"/>
      <c r="EC610" s="113"/>
      <c r="ED610" s="113"/>
      <c r="EE610" s="113"/>
      <c r="EF610" s="113"/>
      <c r="EG610" s="113"/>
      <c r="EH610" s="113"/>
      <c r="EI610" s="113"/>
      <c r="EJ610" s="113"/>
      <c r="EK610" s="113"/>
      <c r="EL610" s="113"/>
      <c r="EM610" s="113"/>
      <c r="EN610" s="113"/>
      <c r="EO610" s="113"/>
      <c r="EP610" s="113"/>
      <c r="EQ610" s="113"/>
      <c r="ER610" s="113"/>
      <c r="ES610" s="113"/>
      <c r="ET610" s="113"/>
      <c r="EU610" s="113"/>
      <c r="EV610" s="113"/>
      <c r="EW610" s="113"/>
      <c r="EX610" s="113"/>
      <c r="EY610" s="113"/>
      <c r="EZ610" s="113"/>
      <c r="FA610" s="113"/>
      <c r="FB610" s="113"/>
      <c r="FC610" s="113"/>
      <c r="FD610" s="113"/>
      <c r="FE610" s="113"/>
      <c r="FF610" s="113"/>
      <c r="FG610" s="113"/>
      <c r="FH610" s="113"/>
      <c r="FI610" s="113"/>
      <c r="FJ610" s="113"/>
      <c r="FK610" s="113"/>
      <c r="FL610" s="113"/>
      <c r="FM610" s="113"/>
      <c r="FN610" s="113"/>
      <c r="FO610" s="113"/>
      <c r="FP610" s="113"/>
      <c r="FQ610" s="113"/>
      <c r="FR610" s="113"/>
      <c r="FS610" s="113"/>
      <c r="FT610" s="113"/>
      <c r="FU610" s="113"/>
      <c r="FV610" s="113"/>
      <c r="FW610" s="113"/>
      <c r="FX610" s="113"/>
      <c r="FY610" s="113"/>
      <c r="FZ610" s="113"/>
      <c r="GA610" s="113"/>
      <c r="GB610" s="113"/>
      <c r="GC610" s="113"/>
      <c r="GD610" s="113"/>
      <c r="GE610" s="113"/>
      <c r="GF610" s="113"/>
      <c r="GG610" s="113"/>
      <c r="GH610" s="113"/>
      <c r="GI610" s="113"/>
      <c r="GJ610" s="113"/>
      <c r="GK610" s="113"/>
      <c r="GL610" s="113"/>
      <c r="GM610" s="113"/>
      <c r="GN610" s="113"/>
      <c r="GO610" s="113"/>
      <c r="GP610" s="113"/>
      <c r="GQ610" s="113"/>
      <c r="GR610" s="113"/>
      <c r="GS610" s="113"/>
      <c r="GT610" s="113"/>
      <c r="GU610" s="113"/>
      <c r="GV610" s="113"/>
      <c r="GW610" s="113"/>
      <c r="GX610" s="113"/>
      <c r="GY610" s="113"/>
      <c r="GZ610" s="113"/>
      <c r="HA610" s="113"/>
      <c r="HB610" s="113"/>
      <c r="HC610" s="113"/>
      <c r="HD610" s="113"/>
      <c r="HE610" s="113"/>
      <c r="HF610" s="113"/>
      <c r="HG610" s="113"/>
      <c r="HH610" s="113"/>
      <c r="HI610" s="113"/>
      <c r="HJ610" s="113"/>
      <c r="HK610" s="113"/>
      <c r="HL610" s="113"/>
      <c r="HM610" s="113"/>
      <c r="HN610" s="113"/>
      <c r="HO610" s="113"/>
      <c r="HP610" s="113"/>
      <c r="HQ610" s="113"/>
      <c r="HR610" s="113"/>
      <c r="HS610" s="113"/>
      <c r="HT610" s="113"/>
      <c r="HU610" s="113"/>
      <c r="HV610" s="113"/>
      <c r="HW610" s="113"/>
      <c r="HX610" s="113"/>
      <c r="HY610" s="113"/>
      <c r="HZ610" s="113"/>
      <c r="IA610" s="113"/>
      <c r="IB610" s="113"/>
      <c r="IC610" s="113"/>
      <c r="ID610" s="113"/>
      <c r="IE610" s="113"/>
      <c r="IF610" s="113"/>
      <c r="IG610" s="113"/>
      <c r="IH610" s="113"/>
      <c r="II610" s="113"/>
      <c r="IJ610" s="113"/>
      <c r="IK610" s="113"/>
      <c r="IL610" s="113"/>
      <c r="IM610" s="113"/>
      <c r="IN610" s="113"/>
      <c r="IO610" s="113"/>
      <c r="IP610" s="113"/>
      <c r="IQ610" s="113"/>
      <c r="IR610" s="113"/>
      <c r="IS610" s="113"/>
      <c r="IT610" s="113"/>
      <c r="IU610" s="113"/>
      <c r="IV610" s="113"/>
      <c r="IW610" s="113"/>
      <c r="IX610" s="113"/>
      <c r="IY610" s="113"/>
      <c r="IZ610" s="113"/>
      <c r="JA610" s="113"/>
      <c r="JB610" s="113"/>
      <c r="JC610" s="113"/>
      <c r="JD610" s="113"/>
      <c r="JE610" s="113"/>
      <c r="JF610" s="113"/>
      <c r="JG610" s="113"/>
      <c r="JH610" s="113"/>
      <c r="JI610" s="113"/>
      <c r="JJ610" s="113"/>
      <c r="JK610" s="113"/>
      <c r="JL610" s="113"/>
      <c r="JM610" s="113"/>
      <c r="JN610" s="113"/>
      <c r="JO610" s="113"/>
      <c r="JP610" s="113"/>
      <c r="JQ610" s="113"/>
      <c r="JR610" s="113"/>
      <c r="JS610" s="113"/>
      <c r="JT610" s="113"/>
      <c r="JU610" s="113"/>
      <c r="JV610" s="113"/>
      <c r="JW610" s="113"/>
      <c r="JX610" s="113"/>
      <c r="JY610" s="113"/>
      <c r="JZ610" s="113"/>
      <c r="KA610" s="113"/>
      <c r="KB610" s="113"/>
      <c r="KC610" s="113"/>
      <c r="KD610" s="113"/>
      <c r="KE610" s="113"/>
      <c r="KF610" s="113"/>
      <c r="KG610" s="113"/>
      <c r="KH610" s="113"/>
      <c r="KI610" s="113"/>
      <c r="KJ610" s="113"/>
      <c r="KK610" s="113"/>
      <c r="KL610" s="113"/>
      <c r="KM610" s="113"/>
      <c r="KN610" s="113"/>
      <c r="KO610" s="113"/>
      <c r="KP610" s="113"/>
      <c r="KQ610" s="113"/>
      <c r="KR610" s="113"/>
      <c r="KS610" s="113"/>
      <c r="KT610" s="113"/>
      <c r="KU610" s="113"/>
      <c r="KV610" s="113"/>
      <c r="KW610" s="113"/>
      <c r="KX610" s="113"/>
      <c r="KY610" s="113"/>
      <c r="KZ610" s="113"/>
      <c r="LA610" s="113"/>
      <c r="LB610" s="113"/>
      <c r="LC610" s="113"/>
      <c r="LD610" s="113"/>
      <c r="LE610" s="113"/>
      <c r="LF610" s="113"/>
      <c r="LG610" s="113"/>
      <c r="LH610" s="113"/>
      <c r="LI610" s="113"/>
      <c r="LJ610" s="113"/>
      <c r="LK610" s="113"/>
      <c r="LL610" s="113"/>
      <c r="LM610" s="113"/>
      <c r="LN610" s="113"/>
      <c r="LO610" s="113"/>
      <c r="LP610" s="113"/>
      <c r="LQ610" s="113"/>
      <c r="LR610" s="113"/>
      <c r="LS610" s="113"/>
      <c r="LT610" s="113"/>
      <c r="LU610" s="113"/>
      <c r="LV610" s="113"/>
      <c r="LW610" s="113"/>
      <c r="LX610" s="113"/>
      <c r="LY610" s="113"/>
      <c r="LZ610" s="113"/>
      <c r="MA610" s="113"/>
      <c r="MB610" s="113"/>
      <c r="MC610" s="113"/>
      <c r="MD610" s="113"/>
      <c r="ME610" s="113"/>
      <c r="MF610" s="113"/>
      <c r="MG610" s="113"/>
      <c r="MH610" s="113"/>
      <c r="MI610" s="113"/>
      <c r="MJ610" s="113"/>
      <c r="MK610" s="113"/>
      <c r="ML610" s="113"/>
      <c r="MM610" s="113"/>
      <c r="MN610" s="113"/>
      <c r="MO610" s="113"/>
      <c r="MP610" s="113"/>
      <c r="MQ610" s="113"/>
      <c r="MR610" s="113"/>
      <c r="MS610" s="113"/>
      <c r="MT610" s="113"/>
      <c r="MU610" s="113"/>
      <c r="MV610" s="113"/>
      <c r="MW610" s="113"/>
      <c r="MX610" s="113"/>
      <c r="MY610" s="113"/>
      <c r="MZ610" s="113"/>
      <c r="NA610" s="113"/>
      <c r="NB610" s="113"/>
      <c r="NC610" s="113"/>
      <c r="ND610" s="113"/>
      <c r="NE610" s="113"/>
      <c r="NF610" s="113"/>
      <c r="NG610" s="113"/>
      <c r="NH610" s="113"/>
      <c r="NI610" s="113"/>
      <c r="NJ610" s="113"/>
      <c r="NK610" s="113"/>
      <c r="NL610" s="113"/>
      <c r="NM610" s="113"/>
      <c r="NN610" s="113"/>
      <c r="NO610" s="113"/>
      <c r="NP610" s="113"/>
      <c r="NQ610" s="113"/>
      <c r="NR610" s="113"/>
      <c r="NS610" s="113"/>
      <c r="NT610" s="113"/>
      <c r="NU610" s="113"/>
      <c r="NV610" s="113"/>
      <c r="NW610" s="113"/>
      <c r="NX610" s="113"/>
      <c r="NY610" s="113"/>
      <c r="NZ610" s="113"/>
      <c r="OA610" s="113"/>
      <c r="OB610" s="113"/>
      <c r="OC610" s="113"/>
      <c r="OD610" s="113"/>
      <c r="OE610" s="113"/>
      <c r="OF610" s="113"/>
      <c r="OG610" s="113"/>
      <c r="OH610" s="113"/>
      <c r="OI610" s="113"/>
      <c r="OJ610" s="113"/>
      <c r="OK610" s="113"/>
      <c r="OL610" s="113"/>
      <c r="OM610" s="113"/>
      <c r="ON610" s="113"/>
      <c r="OO610" s="113"/>
      <c r="OP610" s="113"/>
      <c r="OQ610" s="113"/>
      <c r="OR610" s="113"/>
      <c r="OS610" s="113"/>
      <c r="OT610" s="113"/>
      <c r="OU610" s="113"/>
      <c r="OV610" s="113"/>
      <c r="OW610" s="113"/>
      <c r="OX610" s="113"/>
      <c r="OY610" s="113"/>
      <c r="OZ610" s="113"/>
      <c r="PA610" s="113"/>
      <c r="PB610" s="113"/>
      <c r="PC610" s="113"/>
      <c r="PD610" s="113"/>
      <c r="PE610" s="113"/>
      <c r="PF610" s="113"/>
      <c r="PG610" s="113"/>
      <c r="PH610" s="113"/>
      <c r="PI610" s="113"/>
      <c r="PJ610" s="113"/>
      <c r="PK610" s="113"/>
      <c r="PL610" s="113"/>
      <c r="PM610" s="113"/>
      <c r="PN610" s="113"/>
      <c r="PO610" s="113"/>
      <c r="PP610" s="113"/>
      <c r="PQ610" s="113"/>
      <c r="PR610" s="113"/>
      <c r="PS610" s="113"/>
      <c r="PT610" s="113"/>
      <c r="PU610" s="113"/>
      <c r="PV610" s="113"/>
      <c r="PW610" s="113"/>
      <c r="PX610" s="113"/>
      <c r="PY610" s="113"/>
      <c r="PZ610" s="113"/>
      <c r="QA610" s="113"/>
      <c r="QB610" s="113"/>
      <c r="QC610" s="113"/>
      <c r="QD610" s="113"/>
      <c r="QE610" s="113"/>
      <c r="QF610" s="113"/>
      <c r="QG610" s="113"/>
      <c r="QH610" s="113"/>
      <c r="QI610" s="113"/>
      <c r="QJ610" s="113"/>
      <c r="QK610" s="113"/>
      <c r="QL610" s="113"/>
      <c r="QM610" s="113"/>
      <c r="QN610" s="113"/>
      <c r="QO610" s="113"/>
      <c r="QP610" s="113"/>
      <c r="QQ610" s="113"/>
      <c r="QR610" s="113"/>
      <c r="QS610" s="113"/>
      <c r="QT610" s="113"/>
      <c r="QU610" s="113"/>
      <c r="QV610" s="113"/>
      <c r="QW610" s="113"/>
      <c r="QX610" s="113"/>
      <c r="QY610" s="113"/>
      <c r="QZ610" s="113"/>
      <c r="RA610" s="113"/>
      <c r="RB610" s="113"/>
      <c r="RC610" s="113"/>
      <c r="RD610" s="113"/>
      <c r="RE610" s="113"/>
      <c r="RF610" s="113"/>
      <c r="RG610" s="113"/>
      <c r="RH610" s="113"/>
      <c r="RI610" s="113"/>
      <c r="RJ610" s="113"/>
      <c r="RK610" s="113"/>
      <c r="RL610" s="113"/>
      <c r="RM610" s="113"/>
      <c r="RN610" s="113"/>
      <c r="RO610" s="113"/>
      <c r="RP610" s="113"/>
      <c r="RQ610" s="113"/>
      <c r="RR610" s="113"/>
      <c r="RS610" s="113"/>
      <c r="RT610" s="113"/>
      <c r="RU610" s="113"/>
      <c r="RV610" s="113"/>
      <c r="RW610" s="113"/>
      <c r="RX610" s="113"/>
      <c r="RY610" s="113"/>
      <c r="RZ610" s="113"/>
      <c r="SA610" s="113"/>
      <c r="SB610" s="113"/>
      <c r="SC610" s="113"/>
      <c r="SD610" s="113"/>
      <c r="SE610" s="113"/>
      <c r="SF610" s="113"/>
      <c r="SG610" s="113"/>
      <c r="SH610" s="113"/>
      <c r="SI610" s="113"/>
      <c r="SJ610" s="113"/>
      <c r="SK610" s="113"/>
      <c r="SL610" s="113"/>
      <c r="SM610" s="113"/>
      <c r="SN610" s="113"/>
      <c r="SO610" s="113"/>
      <c r="SP610" s="113"/>
      <c r="SQ610" s="113"/>
      <c r="SR610" s="113"/>
      <c r="SS610" s="113"/>
      <c r="ST610" s="113"/>
      <c r="SU610" s="113"/>
      <c r="SV610" s="113"/>
      <c r="SW610" s="113"/>
      <c r="SX610" s="113"/>
      <c r="SY610" s="113"/>
      <c r="SZ610" s="113"/>
      <c r="TA610" s="113"/>
      <c r="TB610" s="113"/>
      <c r="TC610" s="113"/>
      <c r="TD610" s="113"/>
      <c r="TE610" s="113"/>
      <c r="TF610" s="113"/>
      <c r="TG610" s="113"/>
      <c r="TH610" s="113"/>
      <c r="TI610" s="113"/>
      <c r="TJ610" s="113"/>
      <c r="TK610" s="113"/>
      <c r="TL610" s="113"/>
      <c r="TM610" s="113"/>
      <c r="TN610" s="113"/>
      <c r="TO610" s="113"/>
      <c r="TP610" s="113"/>
      <c r="TQ610" s="113"/>
      <c r="TR610" s="113"/>
      <c r="TS610" s="113"/>
      <c r="TT610" s="113"/>
      <c r="TU610" s="113"/>
      <c r="TV610" s="113"/>
      <c r="TW610" s="113"/>
      <c r="TX610" s="113"/>
      <c r="TY610" s="113"/>
      <c r="TZ610" s="113"/>
      <c r="UA610" s="113"/>
      <c r="UB610" s="113"/>
      <c r="UC610" s="113"/>
      <c r="UD610" s="113"/>
      <c r="UE610" s="113"/>
      <c r="UF610" s="113"/>
      <c r="UG610" s="113"/>
      <c r="UH610" s="113"/>
      <c r="UI610" s="113"/>
      <c r="UJ610" s="113"/>
      <c r="UK610" s="113"/>
      <c r="UL610" s="113"/>
      <c r="UM610" s="113"/>
      <c r="UN610" s="113"/>
      <c r="UO610" s="113"/>
      <c r="UP610" s="113"/>
      <c r="UQ610" s="113"/>
      <c r="UR610" s="113"/>
      <c r="US610" s="113"/>
      <c r="UT610" s="113"/>
      <c r="UU610" s="113"/>
      <c r="UV610" s="113"/>
      <c r="UW610" s="113"/>
      <c r="UX610" s="113"/>
      <c r="UY610" s="113"/>
      <c r="UZ610" s="113"/>
      <c r="VA610" s="113"/>
      <c r="VB610" s="113"/>
      <c r="VC610" s="113"/>
      <c r="VD610" s="113"/>
      <c r="VE610" s="113"/>
      <c r="VF610" s="113"/>
      <c r="VG610" s="113"/>
      <c r="VH610" s="113"/>
      <c r="VI610" s="113"/>
      <c r="VJ610" s="113"/>
      <c r="VK610" s="113"/>
      <c r="VL610" s="113"/>
      <c r="VM610" s="113"/>
      <c r="VN610" s="113"/>
      <c r="VO610" s="113"/>
      <c r="VP610" s="113"/>
      <c r="VQ610" s="113"/>
      <c r="VR610" s="113"/>
      <c r="VS610" s="113"/>
      <c r="VT610" s="113"/>
      <c r="VU610" s="113"/>
      <c r="VV610" s="113"/>
      <c r="VW610" s="113"/>
      <c r="VX610" s="113"/>
      <c r="VY610" s="113"/>
      <c r="VZ610" s="113"/>
      <c r="WA610" s="113"/>
      <c r="WB610" s="113"/>
      <c r="WC610" s="113"/>
      <c r="WD610" s="113"/>
      <c r="WE610" s="113"/>
      <c r="WF610" s="113"/>
      <c r="WG610" s="113"/>
      <c r="WH610" s="113"/>
      <c r="WI610" s="113"/>
      <c r="WJ610" s="113"/>
      <c r="WK610" s="113"/>
      <c r="WL610" s="113"/>
      <c r="WM610" s="113"/>
      <c r="WN610" s="113"/>
      <c r="WO610" s="113"/>
      <c r="WP610" s="113"/>
      <c r="WQ610" s="113"/>
      <c r="WR610" s="113"/>
      <c r="WS610" s="113"/>
      <c r="WT610" s="113"/>
      <c r="WU610" s="113"/>
      <c r="WV610" s="113"/>
      <c r="WW610" s="113"/>
      <c r="WX610" s="113"/>
      <c r="WY610" s="113"/>
      <c r="WZ610" s="113"/>
      <c r="XA610" s="113"/>
      <c r="XB610" s="113"/>
      <c r="XC610" s="113"/>
      <c r="XD610" s="113"/>
      <c r="XE610" s="113"/>
      <c r="XF610" s="113"/>
      <c r="XG610" s="113"/>
      <c r="XH610" s="113"/>
      <c r="XI610" s="113"/>
      <c r="XJ610" s="113"/>
      <c r="XK610" s="113"/>
      <c r="XL610" s="113"/>
      <c r="XM610" s="113"/>
      <c r="XN610" s="113"/>
      <c r="XO610" s="113"/>
      <c r="XP610" s="113"/>
      <c r="XQ610" s="113"/>
      <c r="XR610" s="113"/>
      <c r="XS610" s="113"/>
      <c r="XT610" s="113"/>
      <c r="XU610" s="113"/>
      <c r="XV610" s="113"/>
      <c r="XW610" s="113"/>
      <c r="XX610" s="113"/>
      <c r="XY610" s="113"/>
      <c r="XZ610" s="113"/>
      <c r="YA610" s="113"/>
      <c r="YB610" s="113"/>
      <c r="YC610" s="113"/>
      <c r="YD610" s="113"/>
      <c r="YE610" s="113"/>
      <c r="YF610" s="113"/>
      <c r="YG610" s="113"/>
      <c r="YH610" s="113"/>
      <c r="YI610" s="113"/>
      <c r="YJ610" s="113"/>
      <c r="YK610" s="113"/>
      <c r="YL610" s="113"/>
      <c r="YM610" s="113"/>
      <c r="YN610" s="113"/>
      <c r="YO610" s="113"/>
      <c r="YP610" s="113"/>
      <c r="YQ610" s="113"/>
      <c r="YR610" s="113"/>
      <c r="YS610" s="113"/>
      <c r="YT610" s="113"/>
      <c r="YU610" s="113"/>
      <c r="YV610" s="113"/>
      <c r="YW610" s="113"/>
      <c r="YX610" s="113"/>
      <c r="YY610" s="113"/>
      <c r="YZ610" s="113"/>
      <c r="ZA610" s="113"/>
      <c r="ZB610" s="113"/>
      <c r="ZC610" s="113"/>
      <c r="ZD610" s="113"/>
      <c r="ZE610" s="113"/>
      <c r="ZF610" s="113"/>
      <c r="ZG610" s="113"/>
      <c r="ZH610" s="113"/>
      <c r="ZI610" s="113"/>
      <c r="ZJ610" s="113"/>
      <c r="ZK610" s="113"/>
      <c r="ZL610" s="113"/>
      <c r="ZM610" s="113"/>
      <c r="ZN610" s="113"/>
      <c r="ZO610" s="113"/>
      <c r="ZP610" s="113"/>
      <c r="ZQ610" s="113"/>
      <c r="ZR610" s="113"/>
      <c r="ZS610" s="113"/>
      <c r="ZT610" s="113"/>
      <c r="ZU610" s="113"/>
      <c r="ZV610" s="113"/>
      <c r="ZW610" s="113"/>
      <c r="ZX610" s="113"/>
      <c r="ZY610" s="113"/>
      <c r="ZZ610" s="113"/>
      <c r="AAA610" s="113"/>
      <c r="AAB610" s="113"/>
      <c r="AAC610" s="113"/>
      <c r="AAD610" s="113"/>
      <c r="AAE610" s="113"/>
      <c r="AAF610" s="113"/>
      <c r="AAG610" s="113"/>
      <c r="AAH610" s="113"/>
      <c r="AAI610" s="113"/>
      <c r="AAJ610" s="113"/>
      <c r="AAK610" s="113"/>
      <c r="AAL610" s="113"/>
      <c r="AAM610" s="113"/>
      <c r="AAN610" s="113"/>
      <c r="AAO610" s="113"/>
      <c r="AAP610" s="113"/>
      <c r="AAQ610" s="113"/>
      <c r="AAR610" s="113"/>
      <c r="AAS610" s="113"/>
      <c r="AAT610" s="113"/>
      <c r="AAU610" s="113"/>
      <c r="AAV610" s="113"/>
      <c r="AAW610" s="113"/>
      <c r="AAX610" s="113"/>
      <c r="AAY610" s="113"/>
      <c r="AAZ610" s="113"/>
      <c r="ABA610" s="113"/>
      <c r="ABB610" s="113"/>
      <c r="ABC610" s="113"/>
      <c r="ABD610" s="113"/>
      <c r="ABE610" s="113"/>
      <c r="ABF610" s="113"/>
      <c r="ABG610" s="113"/>
      <c r="ABH610" s="113"/>
      <c r="ABI610" s="113"/>
      <c r="ABJ610" s="113"/>
      <c r="ABK610" s="113"/>
      <c r="ABL610" s="113"/>
      <c r="ABM610" s="113"/>
      <c r="ABN610" s="113"/>
      <c r="ABO610" s="113"/>
      <c r="ABP610" s="113"/>
      <c r="ABQ610" s="113"/>
      <c r="ABR610" s="113"/>
      <c r="ABS610" s="113"/>
      <c r="ABT610" s="113"/>
      <c r="ABU610" s="113"/>
      <c r="ABV610" s="113"/>
      <c r="ABW610" s="113"/>
      <c r="ABX610" s="113"/>
      <c r="ABY610" s="113"/>
      <c r="ABZ610" s="113"/>
      <c r="ACA610" s="113"/>
      <c r="ACB610" s="113"/>
      <c r="ACC610" s="113"/>
      <c r="ACD610" s="113"/>
      <c r="ACE610" s="113"/>
      <c r="ACF610" s="113"/>
      <c r="ACG610" s="113"/>
      <c r="ACH610" s="113"/>
      <c r="ACI610" s="113"/>
      <c r="ACJ610" s="113"/>
      <c r="ACK610" s="113"/>
      <c r="ACL610" s="113"/>
      <c r="ACM610" s="113"/>
      <c r="ACN610" s="113"/>
      <c r="ACO610" s="113"/>
      <c r="ACP610" s="113"/>
      <c r="ACQ610" s="113"/>
      <c r="ACR610" s="113"/>
      <c r="ACS610" s="113"/>
      <c r="ACT610" s="113"/>
      <c r="ACU610" s="113"/>
      <c r="ACV610" s="113"/>
      <c r="ACW610" s="113"/>
      <c r="ACX610" s="113"/>
      <c r="ACY610" s="113"/>
      <c r="ACZ610" s="113"/>
      <c r="ADA610" s="113"/>
      <c r="ADB610" s="113"/>
      <c r="ADC610" s="113"/>
      <c r="ADD610" s="113"/>
      <c r="ADE610" s="113"/>
      <c r="ADF610" s="113"/>
      <c r="ADG610" s="113"/>
      <c r="ADH610" s="113"/>
      <c r="ADI610" s="113"/>
      <c r="ADJ610" s="113"/>
      <c r="ADK610" s="113"/>
      <c r="ADL610" s="113"/>
      <c r="ADM610" s="113"/>
      <c r="ADN610" s="113"/>
      <c r="ADO610" s="113"/>
      <c r="ADP610" s="113"/>
      <c r="ADQ610" s="113"/>
      <c r="ADR610" s="113"/>
      <c r="ADS610" s="113"/>
      <c r="ADT610" s="113"/>
      <c r="ADU610" s="113"/>
      <c r="ADV610" s="113"/>
      <c r="ADW610" s="113"/>
      <c r="ADX610" s="113"/>
      <c r="ADY610" s="113"/>
      <c r="ADZ610" s="113"/>
      <c r="AEA610" s="113"/>
      <c r="AEB610" s="113"/>
      <c r="AEC610" s="113"/>
      <c r="AED610" s="113"/>
      <c r="AEE610" s="113"/>
      <c r="AEF610" s="113"/>
      <c r="AEG610" s="113"/>
      <c r="AEH610" s="113"/>
      <c r="AEI610" s="113"/>
      <c r="AEJ610" s="113"/>
      <c r="AEK610" s="113"/>
      <c r="AEL610" s="113"/>
      <c r="AEM610" s="113"/>
      <c r="AEN610" s="113"/>
      <c r="AEO610" s="113"/>
      <c r="AEP610" s="113"/>
      <c r="AEQ610" s="113"/>
      <c r="AER610" s="113"/>
      <c r="AES610" s="113"/>
      <c r="AET610" s="113"/>
      <c r="AEU610" s="113"/>
      <c r="AEV610" s="113"/>
      <c r="AEW610" s="113"/>
      <c r="AEX610" s="113"/>
      <c r="AEY610" s="113"/>
      <c r="AEZ610" s="113"/>
      <c r="AFA610" s="113"/>
      <c r="AFB610" s="113"/>
      <c r="AFC610" s="113"/>
      <c r="AFD610" s="113"/>
      <c r="AFE610" s="113"/>
      <c r="AFF610" s="113"/>
      <c r="AFG610" s="113"/>
      <c r="AFH610" s="113"/>
      <c r="AFI610" s="113"/>
      <c r="AFJ610" s="113"/>
      <c r="AFK610" s="113"/>
      <c r="AFL610" s="113"/>
      <c r="AFM610" s="113"/>
      <c r="AFN610" s="113"/>
      <c r="AFO610" s="113"/>
      <c r="AFP610" s="113"/>
      <c r="AFQ610" s="113"/>
      <c r="AFR610" s="113"/>
      <c r="AFS610" s="113"/>
      <c r="AFT610" s="113"/>
      <c r="AFU610" s="113"/>
      <c r="AFV610" s="113"/>
      <c r="AFW610" s="113"/>
      <c r="AFX610" s="113"/>
      <c r="AFY610" s="113"/>
      <c r="AFZ610" s="113"/>
      <c r="AGA610" s="113"/>
      <c r="AGB610" s="113"/>
      <c r="AGC610" s="113"/>
      <c r="AGD610" s="113"/>
      <c r="AGE610" s="113"/>
      <c r="AGF610" s="113"/>
      <c r="AGG610" s="113"/>
      <c r="AGH610" s="113"/>
      <c r="AGI610" s="113"/>
      <c r="AGJ610" s="113"/>
      <c r="AGK610" s="113"/>
      <c r="AGL610" s="113"/>
      <c r="AGM610" s="113"/>
      <c r="AGN610" s="113"/>
      <c r="AGO610" s="113"/>
      <c r="AGP610" s="113"/>
      <c r="AGQ610" s="113"/>
      <c r="AGR610" s="113"/>
      <c r="AGS610" s="113"/>
      <c r="AGT610" s="113"/>
      <c r="AGU610" s="113"/>
      <c r="AGV610" s="113"/>
      <c r="AGW610" s="113"/>
      <c r="AGX610" s="113"/>
      <c r="AGY610" s="113"/>
      <c r="AGZ610" s="113"/>
      <c r="AHA610" s="113"/>
      <c r="AHB610" s="113"/>
      <c r="AHC610" s="113"/>
      <c r="AHD610" s="113"/>
      <c r="AHE610" s="113"/>
      <c r="AHF610" s="113"/>
      <c r="AHG610" s="113"/>
      <c r="AHH610" s="113"/>
      <c r="AHI610" s="113"/>
      <c r="AHJ610" s="113"/>
      <c r="AHK610" s="113"/>
      <c r="AHL610" s="113"/>
      <c r="AHM610" s="113"/>
      <c r="AHN610" s="113"/>
      <c r="AHO610" s="113"/>
      <c r="AHP610" s="113"/>
      <c r="AHQ610" s="113"/>
      <c r="AHR610" s="113"/>
      <c r="AHS610" s="113"/>
      <c r="AHT610" s="113"/>
      <c r="AHU610" s="113"/>
      <c r="AHV610" s="113"/>
      <c r="AHW610" s="113"/>
      <c r="AHX610" s="113"/>
      <c r="AHY610" s="113"/>
      <c r="AHZ610" s="113"/>
      <c r="AIA610" s="113"/>
      <c r="AIB610" s="113"/>
      <c r="AIC610" s="113"/>
      <c r="AID610" s="113"/>
      <c r="AIE610" s="113"/>
      <c r="AIF610" s="113"/>
      <c r="AIG610" s="113"/>
      <c r="AIH610" s="113"/>
      <c r="AII610" s="113"/>
      <c r="AIJ610" s="113"/>
      <c r="AIK610" s="113"/>
      <c r="AIL610" s="113"/>
      <c r="AIM610" s="113"/>
      <c r="AIN610" s="113"/>
      <c r="AIO610" s="113"/>
      <c r="AIP610" s="113"/>
      <c r="AIQ610" s="113"/>
      <c r="AIR610" s="113"/>
      <c r="AIS610" s="113"/>
      <c r="AIT610" s="113"/>
      <c r="AIU610" s="113"/>
      <c r="AIV610" s="113"/>
      <c r="AIW610" s="113"/>
      <c r="AIX610" s="113"/>
      <c r="AIY610" s="113"/>
      <c r="AIZ610" s="113"/>
      <c r="AJA610" s="113"/>
      <c r="AJB610" s="113"/>
      <c r="AJC610" s="113"/>
      <c r="AJD610" s="113"/>
      <c r="AJE610" s="113"/>
      <c r="AJF610" s="113"/>
      <c r="AJG610" s="113"/>
      <c r="AJH610" s="113"/>
      <c r="AJI610" s="113"/>
      <c r="AJJ610" s="113"/>
      <c r="AJK610" s="113"/>
      <c r="AJL610" s="113"/>
      <c r="AJM610" s="113"/>
      <c r="AJN610" s="113"/>
      <c r="AJO610" s="113"/>
      <c r="AJP610" s="113"/>
      <c r="AJQ610" s="113"/>
      <c r="AJR610" s="113"/>
      <c r="AJS610" s="113"/>
      <c r="AJT610" s="113"/>
      <c r="AJU610" s="113"/>
      <c r="AJV610" s="113"/>
      <c r="AJW610" s="113"/>
      <c r="AJX610" s="113"/>
      <c r="AJY610" s="113"/>
      <c r="AJZ610" s="113"/>
      <c r="AKA610" s="113"/>
      <c r="AKB610" s="113"/>
      <c r="AKC610" s="113"/>
      <c r="AKD610" s="113"/>
      <c r="AKE610" s="113"/>
      <c r="AKF610" s="113"/>
      <c r="AKG610" s="113"/>
      <c r="AKH610" s="113"/>
      <c r="AKI610" s="113"/>
      <c r="AKJ610" s="113"/>
      <c r="AKK610" s="113"/>
      <c r="AKL610" s="113"/>
      <c r="AKM610" s="113"/>
      <c r="AKN610" s="113"/>
      <c r="AKO610" s="113"/>
      <c r="AKP610" s="113"/>
      <c r="AKQ610" s="113"/>
      <c r="AKR610" s="113"/>
      <c r="AKS610" s="113"/>
      <c r="AKT610" s="113"/>
      <c r="AKU610" s="113"/>
      <c r="AKV610" s="113"/>
      <c r="AKW610" s="113"/>
      <c r="AKX610" s="113"/>
      <c r="AKY610" s="113"/>
      <c r="AKZ610" s="113"/>
      <c r="ALA610" s="113"/>
      <c r="ALB610" s="113"/>
      <c r="ALC610" s="113"/>
      <c r="ALD610" s="113"/>
      <c r="ALE610" s="113"/>
      <c r="ALF610" s="113"/>
      <c r="ALG610" s="113"/>
      <c r="ALH610" s="113"/>
      <c r="ALI610" s="113"/>
      <c r="ALJ610" s="113"/>
      <c r="ALK610" s="113"/>
      <c r="ALL610" s="113"/>
      <c r="ALM610" s="113"/>
      <c r="ALN610" s="113"/>
      <c r="ALO610" s="1"/>
      <c r="ALP610" s="2"/>
      <c r="ALQ610" s="2"/>
      <c r="ALR610" s="2"/>
      <c r="ALS610" s="2"/>
      <c r="ALT610" s="2"/>
      <c r="ALU610" s="2"/>
      <c r="ALV610" s="2"/>
      <c r="ALW610" s="2"/>
      <c r="ALX610" s="2"/>
      <c r="ALY610" s="2"/>
      <c r="ALZ610" s="2"/>
      <c r="AMA610" s="2"/>
      <c r="AMB610" s="2"/>
      <c r="AMC610" s="2"/>
      <c r="AMD610" s="2"/>
      <c r="AME610" s="2"/>
      <c r="AMF610" s="2"/>
      <c r="AMG610" s="2"/>
      <c r="AMH610" s="2"/>
      <c r="AMI610" s="2"/>
      <c r="AMJ610" s="2"/>
      <c r="AMK610" s="2"/>
      <c r="AML610" s="113"/>
    </row>
    <row r="611" s="99" customFormat="true" ht="32.8" hidden="false" customHeight="false" outlineLevel="0" collapsed="false">
      <c r="A611" s="113"/>
      <c r="B611" s="20"/>
      <c r="C611" s="30" t="s">
        <v>117</v>
      </c>
      <c r="D611" s="30" t="n">
        <v>929</v>
      </c>
      <c r="E611" s="138" t="s">
        <v>16</v>
      </c>
      <c r="F611" s="138" t="s">
        <v>32</v>
      </c>
      <c r="G611" s="79" t="n">
        <v>5030010030</v>
      </c>
      <c r="H611" s="80"/>
      <c r="I611" s="141" t="n">
        <f aca="false">SUM(J611:P611)</f>
        <v>238400</v>
      </c>
      <c r="J611" s="141" t="n">
        <f aca="false">J612</f>
        <v>423000</v>
      </c>
      <c r="K611" s="74" t="n">
        <f aca="false">K612</f>
        <v>-184600</v>
      </c>
      <c r="L611" s="74" t="n">
        <f aca="false">L612</f>
        <v>0</v>
      </c>
      <c r="M611" s="74" t="n">
        <f aca="false">M612</f>
        <v>0</v>
      </c>
      <c r="N611" s="74" t="n">
        <f aca="false">N612</f>
        <v>0</v>
      </c>
      <c r="O611" s="141" t="n">
        <f aca="false">O612</f>
        <v>0</v>
      </c>
      <c r="P611" s="142" t="n">
        <f aca="false">P612</f>
        <v>0</v>
      </c>
      <c r="Q611" s="113"/>
      <c r="R611" s="113"/>
      <c r="S611" s="113"/>
      <c r="T611" s="113"/>
      <c r="U611" s="113"/>
      <c r="V611" s="113"/>
      <c r="W611" s="113"/>
      <c r="X611" s="113"/>
      <c r="Y611" s="113"/>
      <c r="Z611" s="113"/>
      <c r="AA611" s="113"/>
      <c r="AB611" s="113"/>
      <c r="AC611" s="113"/>
      <c r="AD611" s="113"/>
      <c r="AE611" s="113"/>
      <c r="AF611" s="113"/>
      <c r="AG611" s="113"/>
      <c r="AH611" s="113"/>
      <c r="AI611" s="113"/>
      <c r="AJ611" s="113"/>
      <c r="AK611" s="113"/>
      <c r="AL611" s="113"/>
      <c r="AM611" s="113"/>
      <c r="AN611" s="113"/>
      <c r="AO611" s="113"/>
      <c r="AP611" s="113"/>
      <c r="AQ611" s="113"/>
      <c r="AR611" s="113"/>
      <c r="AS611" s="113"/>
      <c r="AT611" s="113"/>
      <c r="AU611" s="113"/>
      <c r="AV611" s="113"/>
      <c r="AW611" s="113"/>
      <c r="AX611" s="113"/>
      <c r="AY611" s="113"/>
      <c r="AZ611" s="113"/>
      <c r="BA611" s="113"/>
      <c r="BB611" s="113"/>
      <c r="BC611" s="113"/>
      <c r="BD611" s="113"/>
      <c r="BE611" s="113"/>
      <c r="BF611" s="113"/>
      <c r="BG611" s="113"/>
      <c r="BH611" s="113"/>
      <c r="BI611" s="113"/>
      <c r="BJ611" s="113"/>
      <c r="BK611" s="113"/>
      <c r="BL611" s="113"/>
      <c r="BM611" s="113"/>
      <c r="BN611" s="113"/>
      <c r="BO611" s="113"/>
      <c r="BP611" s="113"/>
      <c r="BQ611" s="113"/>
      <c r="BR611" s="113"/>
      <c r="BS611" s="113"/>
      <c r="BT611" s="113"/>
      <c r="BU611" s="113"/>
      <c r="BV611" s="113"/>
      <c r="BW611" s="113"/>
      <c r="BX611" s="113"/>
      <c r="BY611" s="113"/>
      <c r="BZ611" s="113"/>
      <c r="CA611" s="113"/>
      <c r="CB611" s="113"/>
      <c r="CC611" s="113"/>
      <c r="CD611" s="113"/>
      <c r="CE611" s="113"/>
      <c r="CF611" s="113"/>
      <c r="CG611" s="113"/>
      <c r="CH611" s="113"/>
      <c r="CI611" s="113"/>
      <c r="CJ611" s="113"/>
      <c r="CK611" s="113"/>
      <c r="CL611" s="113"/>
      <c r="CM611" s="113"/>
      <c r="CN611" s="113"/>
      <c r="CO611" s="113"/>
      <c r="CP611" s="113"/>
      <c r="CQ611" s="113"/>
      <c r="CR611" s="113"/>
      <c r="CS611" s="113"/>
      <c r="CT611" s="113"/>
      <c r="CU611" s="113"/>
      <c r="CV611" s="113"/>
      <c r="CW611" s="113"/>
      <c r="CX611" s="113"/>
      <c r="CY611" s="113"/>
      <c r="CZ611" s="113"/>
      <c r="DA611" s="113"/>
      <c r="DB611" s="113"/>
      <c r="DC611" s="113"/>
      <c r="DD611" s="113"/>
      <c r="DE611" s="113"/>
      <c r="DF611" s="113"/>
      <c r="DG611" s="113"/>
      <c r="DH611" s="113"/>
      <c r="DI611" s="113"/>
      <c r="DJ611" s="113"/>
      <c r="DK611" s="113"/>
      <c r="DL611" s="113"/>
      <c r="DM611" s="113"/>
      <c r="DN611" s="113"/>
      <c r="DO611" s="113"/>
      <c r="DP611" s="113"/>
      <c r="DQ611" s="113"/>
      <c r="DR611" s="113"/>
      <c r="DS611" s="113"/>
      <c r="DT611" s="113"/>
      <c r="DU611" s="113"/>
      <c r="DV611" s="113"/>
      <c r="DW611" s="113"/>
      <c r="DX611" s="113"/>
      <c r="DY611" s="113"/>
      <c r="DZ611" s="113"/>
      <c r="EA611" s="113"/>
      <c r="EB611" s="113"/>
      <c r="EC611" s="113"/>
      <c r="ED611" s="113"/>
      <c r="EE611" s="113"/>
      <c r="EF611" s="113"/>
      <c r="EG611" s="113"/>
      <c r="EH611" s="113"/>
      <c r="EI611" s="113"/>
      <c r="EJ611" s="113"/>
      <c r="EK611" s="113"/>
      <c r="EL611" s="113"/>
      <c r="EM611" s="113"/>
      <c r="EN611" s="113"/>
      <c r="EO611" s="113"/>
      <c r="EP611" s="113"/>
      <c r="EQ611" s="113"/>
      <c r="ER611" s="113"/>
      <c r="ES611" s="113"/>
      <c r="ET611" s="113"/>
      <c r="EU611" s="113"/>
      <c r="EV611" s="113"/>
      <c r="EW611" s="113"/>
      <c r="EX611" s="113"/>
      <c r="EY611" s="113"/>
      <c r="EZ611" s="113"/>
      <c r="FA611" s="113"/>
      <c r="FB611" s="113"/>
      <c r="FC611" s="113"/>
      <c r="FD611" s="113"/>
      <c r="FE611" s="113"/>
      <c r="FF611" s="113"/>
      <c r="FG611" s="113"/>
      <c r="FH611" s="113"/>
      <c r="FI611" s="113"/>
      <c r="FJ611" s="113"/>
      <c r="FK611" s="113"/>
      <c r="FL611" s="113"/>
      <c r="FM611" s="113"/>
      <c r="FN611" s="113"/>
      <c r="FO611" s="113"/>
      <c r="FP611" s="113"/>
      <c r="FQ611" s="113"/>
      <c r="FR611" s="113"/>
      <c r="FS611" s="113"/>
      <c r="FT611" s="113"/>
      <c r="FU611" s="113"/>
      <c r="FV611" s="113"/>
      <c r="FW611" s="113"/>
      <c r="FX611" s="113"/>
      <c r="FY611" s="113"/>
      <c r="FZ611" s="113"/>
      <c r="GA611" s="113"/>
      <c r="GB611" s="113"/>
      <c r="GC611" s="113"/>
      <c r="GD611" s="113"/>
      <c r="GE611" s="113"/>
      <c r="GF611" s="113"/>
      <c r="GG611" s="113"/>
      <c r="GH611" s="113"/>
      <c r="GI611" s="113"/>
      <c r="GJ611" s="113"/>
      <c r="GK611" s="113"/>
      <c r="GL611" s="113"/>
      <c r="GM611" s="113"/>
      <c r="GN611" s="113"/>
      <c r="GO611" s="113"/>
      <c r="GP611" s="113"/>
      <c r="GQ611" s="113"/>
      <c r="GR611" s="113"/>
      <c r="GS611" s="113"/>
      <c r="GT611" s="113"/>
      <c r="GU611" s="113"/>
      <c r="GV611" s="113"/>
      <c r="GW611" s="113"/>
      <c r="GX611" s="113"/>
      <c r="GY611" s="113"/>
      <c r="GZ611" s="113"/>
      <c r="HA611" s="113"/>
      <c r="HB611" s="113"/>
      <c r="HC611" s="113"/>
      <c r="HD611" s="113"/>
      <c r="HE611" s="113"/>
      <c r="HF611" s="113"/>
      <c r="HG611" s="113"/>
      <c r="HH611" s="113"/>
      <c r="HI611" s="113"/>
      <c r="HJ611" s="113"/>
      <c r="HK611" s="113"/>
      <c r="HL611" s="113"/>
      <c r="HM611" s="113"/>
      <c r="HN611" s="113"/>
      <c r="HO611" s="113"/>
      <c r="HP611" s="113"/>
      <c r="HQ611" s="113"/>
      <c r="HR611" s="113"/>
      <c r="HS611" s="113"/>
      <c r="HT611" s="113"/>
      <c r="HU611" s="113"/>
      <c r="HV611" s="113"/>
      <c r="HW611" s="113"/>
      <c r="HX611" s="113"/>
      <c r="HY611" s="113"/>
      <c r="HZ611" s="113"/>
      <c r="IA611" s="113"/>
      <c r="IB611" s="113"/>
      <c r="IC611" s="113"/>
      <c r="ID611" s="113"/>
      <c r="IE611" s="113"/>
      <c r="IF611" s="113"/>
      <c r="IG611" s="113"/>
      <c r="IH611" s="113"/>
      <c r="II611" s="113"/>
      <c r="IJ611" s="113"/>
      <c r="IK611" s="113"/>
      <c r="IL611" s="113"/>
      <c r="IM611" s="113"/>
      <c r="IN611" s="113"/>
      <c r="IO611" s="113"/>
      <c r="IP611" s="113"/>
      <c r="IQ611" s="113"/>
      <c r="IR611" s="113"/>
      <c r="IS611" s="113"/>
      <c r="IT611" s="113"/>
      <c r="IU611" s="113"/>
      <c r="IV611" s="113"/>
      <c r="IW611" s="113"/>
      <c r="IX611" s="113"/>
      <c r="IY611" s="113"/>
      <c r="IZ611" s="113"/>
      <c r="JA611" s="113"/>
      <c r="JB611" s="113"/>
      <c r="JC611" s="113"/>
      <c r="JD611" s="113"/>
      <c r="JE611" s="113"/>
      <c r="JF611" s="113"/>
      <c r="JG611" s="113"/>
      <c r="JH611" s="113"/>
      <c r="JI611" s="113"/>
      <c r="JJ611" s="113"/>
      <c r="JK611" s="113"/>
      <c r="JL611" s="113"/>
      <c r="JM611" s="113"/>
      <c r="JN611" s="113"/>
      <c r="JO611" s="113"/>
      <c r="JP611" s="113"/>
      <c r="JQ611" s="113"/>
      <c r="JR611" s="113"/>
      <c r="JS611" s="113"/>
      <c r="JT611" s="113"/>
      <c r="JU611" s="113"/>
      <c r="JV611" s="113"/>
      <c r="JW611" s="113"/>
      <c r="JX611" s="113"/>
      <c r="JY611" s="113"/>
      <c r="JZ611" s="113"/>
      <c r="KA611" s="113"/>
      <c r="KB611" s="113"/>
      <c r="KC611" s="113"/>
      <c r="KD611" s="113"/>
      <c r="KE611" s="113"/>
      <c r="KF611" s="113"/>
      <c r="KG611" s="113"/>
      <c r="KH611" s="113"/>
      <c r="KI611" s="113"/>
      <c r="KJ611" s="113"/>
      <c r="KK611" s="113"/>
      <c r="KL611" s="113"/>
      <c r="KM611" s="113"/>
      <c r="KN611" s="113"/>
      <c r="KO611" s="113"/>
      <c r="KP611" s="113"/>
      <c r="KQ611" s="113"/>
      <c r="KR611" s="113"/>
      <c r="KS611" s="113"/>
      <c r="KT611" s="113"/>
      <c r="KU611" s="113"/>
      <c r="KV611" s="113"/>
      <c r="KW611" s="113"/>
      <c r="KX611" s="113"/>
      <c r="KY611" s="113"/>
      <c r="KZ611" s="113"/>
      <c r="LA611" s="113"/>
      <c r="LB611" s="113"/>
      <c r="LC611" s="113"/>
      <c r="LD611" s="113"/>
      <c r="LE611" s="113"/>
      <c r="LF611" s="113"/>
      <c r="LG611" s="113"/>
      <c r="LH611" s="113"/>
      <c r="LI611" s="113"/>
      <c r="LJ611" s="113"/>
      <c r="LK611" s="113"/>
      <c r="LL611" s="113"/>
      <c r="LM611" s="113"/>
      <c r="LN611" s="113"/>
      <c r="LO611" s="113"/>
      <c r="LP611" s="113"/>
      <c r="LQ611" s="113"/>
      <c r="LR611" s="113"/>
      <c r="LS611" s="113"/>
      <c r="LT611" s="113"/>
      <c r="LU611" s="113"/>
      <c r="LV611" s="113"/>
      <c r="LW611" s="113"/>
      <c r="LX611" s="113"/>
      <c r="LY611" s="113"/>
      <c r="LZ611" s="113"/>
      <c r="MA611" s="113"/>
      <c r="MB611" s="113"/>
      <c r="MC611" s="113"/>
      <c r="MD611" s="113"/>
      <c r="ME611" s="113"/>
      <c r="MF611" s="113"/>
      <c r="MG611" s="113"/>
      <c r="MH611" s="113"/>
      <c r="MI611" s="113"/>
      <c r="MJ611" s="113"/>
      <c r="MK611" s="113"/>
      <c r="ML611" s="113"/>
      <c r="MM611" s="113"/>
      <c r="MN611" s="113"/>
      <c r="MO611" s="113"/>
      <c r="MP611" s="113"/>
      <c r="MQ611" s="113"/>
      <c r="MR611" s="113"/>
      <c r="MS611" s="113"/>
      <c r="MT611" s="113"/>
      <c r="MU611" s="113"/>
      <c r="MV611" s="113"/>
      <c r="MW611" s="113"/>
      <c r="MX611" s="113"/>
      <c r="MY611" s="113"/>
      <c r="MZ611" s="113"/>
      <c r="NA611" s="113"/>
      <c r="NB611" s="113"/>
      <c r="NC611" s="113"/>
      <c r="ND611" s="113"/>
      <c r="NE611" s="113"/>
      <c r="NF611" s="113"/>
      <c r="NG611" s="113"/>
      <c r="NH611" s="113"/>
      <c r="NI611" s="113"/>
      <c r="NJ611" s="113"/>
      <c r="NK611" s="113"/>
      <c r="NL611" s="113"/>
      <c r="NM611" s="113"/>
      <c r="NN611" s="113"/>
      <c r="NO611" s="113"/>
      <c r="NP611" s="113"/>
      <c r="NQ611" s="113"/>
      <c r="NR611" s="113"/>
      <c r="NS611" s="113"/>
      <c r="NT611" s="113"/>
      <c r="NU611" s="113"/>
      <c r="NV611" s="113"/>
      <c r="NW611" s="113"/>
      <c r="NX611" s="113"/>
      <c r="NY611" s="113"/>
      <c r="NZ611" s="113"/>
      <c r="OA611" s="113"/>
      <c r="OB611" s="113"/>
      <c r="OC611" s="113"/>
      <c r="OD611" s="113"/>
      <c r="OE611" s="113"/>
      <c r="OF611" s="113"/>
      <c r="OG611" s="113"/>
      <c r="OH611" s="113"/>
      <c r="OI611" s="113"/>
      <c r="OJ611" s="113"/>
      <c r="OK611" s="113"/>
      <c r="OL611" s="113"/>
      <c r="OM611" s="113"/>
      <c r="ON611" s="113"/>
      <c r="OO611" s="113"/>
      <c r="OP611" s="113"/>
      <c r="OQ611" s="113"/>
      <c r="OR611" s="113"/>
      <c r="OS611" s="113"/>
      <c r="OT611" s="113"/>
      <c r="OU611" s="113"/>
      <c r="OV611" s="113"/>
      <c r="OW611" s="113"/>
      <c r="OX611" s="113"/>
      <c r="OY611" s="113"/>
      <c r="OZ611" s="113"/>
      <c r="PA611" s="113"/>
      <c r="PB611" s="113"/>
      <c r="PC611" s="113"/>
      <c r="PD611" s="113"/>
      <c r="PE611" s="113"/>
      <c r="PF611" s="113"/>
      <c r="PG611" s="113"/>
      <c r="PH611" s="113"/>
      <c r="PI611" s="113"/>
      <c r="PJ611" s="113"/>
      <c r="PK611" s="113"/>
      <c r="PL611" s="113"/>
      <c r="PM611" s="113"/>
      <c r="PN611" s="113"/>
      <c r="PO611" s="113"/>
      <c r="PP611" s="113"/>
      <c r="PQ611" s="113"/>
      <c r="PR611" s="113"/>
      <c r="PS611" s="113"/>
      <c r="PT611" s="113"/>
      <c r="PU611" s="113"/>
      <c r="PV611" s="113"/>
      <c r="PW611" s="113"/>
      <c r="PX611" s="113"/>
      <c r="PY611" s="113"/>
      <c r="PZ611" s="113"/>
      <c r="QA611" s="113"/>
      <c r="QB611" s="113"/>
      <c r="QC611" s="113"/>
      <c r="QD611" s="113"/>
      <c r="QE611" s="113"/>
      <c r="QF611" s="113"/>
      <c r="QG611" s="113"/>
      <c r="QH611" s="113"/>
      <c r="QI611" s="113"/>
      <c r="QJ611" s="113"/>
      <c r="QK611" s="113"/>
      <c r="QL611" s="113"/>
      <c r="QM611" s="113"/>
      <c r="QN611" s="113"/>
      <c r="QO611" s="113"/>
      <c r="QP611" s="113"/>
      <c r="QQ611" s="113"/>
      <c r="QR611" s="113"/>
      <c r="QS611" s="113"/>
      <c r="QT611" s="113"/>
      <c r="QU611" s="113"/>
      <c r="QV611" s="113"/>
      <c r="QW611" s="113"/>
      <c r="QX611" s="113"/>
      <c r="QY611" s="113"/>
      <c r="QZ611" s="113"/>
      <c r="RA611" s="113"/>
      <c r="RB611" s="113"/>
      <c r="RC611" s="113"/>
      <c r="RD611" s="113"/>
      <c r="RE611" s="113"/>
      <c r="RF611" s="113"/>
      <c r="RG611" s="113"/>
      <c r="RH611" s="113"/>
      <c r="RI611" s="113"/>
      <c r="RJ611" s="113"/>
      <c r="RK611" s="113"/>
      <c r="RL611" s="113"/>
      <c r="RM611" s="113"/>
      <c r="RN611" s="113"/>
      <c r="RO611" s="113"/>
      <c r="RP611" s="113"/>
      <c r="RQ611" s="113"/>
      <c r="RR611" s="113"/>
      <c r="RS611" s="113"/>
      <c r="RT611" s="113"/>
      <c r="RU611" s="113"/>
      <c r="RV611" s="113"/>
      <c r="RW611" s="113"/>
      <c r="RX611" s="113"/>
      <c r="RY611" s="113"/>
      <c r="RZ611" s="113"/>
      <c r="SA611" s="113"/>
      <c r="SB611" s="113"/>
      <c r="SC611" s="113"/>
      <c r="SD611" s="113"/>
      <c r="SE611" s="113"/>
      <c r="SF611" s="113"/>
      <c r="SG611" s="113"/>
      <c r="SH611" s="113"/>
      <c r="SI611" s="113"/>
      <c r="SJ611" s="113"/>
      <c r="SK611" s="113"/>
      <c r="SL611" s="113"/>
      <c r="SM611" s="113"/>
      <c r="SN611" s="113"/>
      <c r="SO611" s="113"/>
      <c r="SP611" s="113"/>
      <c r="SQ611" s="113"/>
      <c r="SR611" s="113"/>
      <c r="SS611" s="113"/>
      <c r="ST611" s="113"/>
      <c r="SU611" s="113"/>
      <c r="SV611" s="113"/>
      <c r="SW611" s="113"/>
      <c r="SX611" s="113"/>
      <c r="SY611" s="113"/>
      <c r="SZ611" s="113"/>
      <c r="TA611" s="113"/>
      <c r="TB611" s="113"/>
      <c r="TC611" s="113"/>
      <c r="TD611" s="113"/>
      <c r="TE611" s="113"/>
      <c r="TF611" s="113"/>
      <c r="TG611" s="113"/>
      <c r="TH611" s="113"/>
      <c r="TI611" s="113"/>
      <c r="TJ611" s="113"/>
      <c r="TK611" s="113"/>
      <c r="TL611" s="113"/>
      <c r="TM611" s="113"/>
      <c r="TN611" s="113"/>
      <c r="TO611" s="113"/>
      <c r="TP611" s="113"/>
      <c r="TQ611" s="113"/>
      <c r="TR611" s="113"/>
      <c r="TS611" s="113"/>
      <c r="TT611" s="113"/>
      <c r="TU611" s="113"/>
      <c r="TV611" s="113"/>
      <c r="TW611" s="113"/>
      <c r="TX611" s="113"/>
      <c r="TY611" s="113"/>
      <c r="TZ611" s="113"/>
      <c r="UA611" s="113"/>
      <c r="UB611" s="113"/>
      <c r="UC611" s="113"/>
      <c r="UD611" s="113"/>
      <c r="UE611" s="113"/>
      <c r="UF611" s="113"/>
      <c r="UG611" s="113"/>
      <c r="UH611" s="113"/>
      <c r="UI611" s="113"/>
      <c r="UJ611" s="113"/>
      <c r="UK611" s="113"/>
      <c r="UL611" s="113"/>
      <c r="UM611" s="113"/>
      <c r="UN611" s="113"/>
      <c r="UO611" s="113"/>
      <c r="UP611" s="113"/>
      <c r="UQ611" s="113"/>
      <c r="UR611" s="113"/>
      <c r="US611" s="113"/>
      <c r="UT611" s="113"/>
      <c r="UU611" s="113"/>
      <c r="UV611" s="113"/>
      <c r="UW611" s="113"/>
      <c r="UX611" s="113"/>
      <c r="UY611" s="113"/>
      <c r="UZ611" s="113"/>
      <c r="VA611" s="113"/>
      <c r="VB611" s="113"/>
      <c r="VC611" s="113"/>
      <c r="VD611" s="113"/>
      <c r="VE611" s="113"/>
      <c r="VF611" s="113"/>
      <c r="VG611" s="113"/>
      <c r="VH611" s="113"/>
      <c r="VI611" s="113"/>
      <c r="VJ611" s="113"/>
      <c r="VK611" s="113"/>
      <c r="VL611" s="113"/>
      <c r="VM611" s="113"/>
      <c r="VN611" s="113"/>
      <c r="VO611" s="113"/>
      <c r="VP611" s="113"/>
      <c r="VQ611" s="113"/>
      <c r="VR611" s="113"/>
      <c r="VS611" s="113"/>
      <c r="VT611" s="113"/>
      <c r="VU611" s="113"/>
      <c r="VV611" s="113"/>
      <c r="VW611" s="113"/>
      <c r="VX611" s="113"/>
      <c r="VY611" s="113"/>
      <c r="VZ611" s="113"/>
      <c r="WA611" s="113"/>
      <c r="WB611" s="113"/>
      <c r="WC611" s="113"/>
      <c r="WD611" s="113"/>
      <c r="WE611" s="113"/>
      <c r="WF611" s="113"/>
      <c r="WG611" s="113"/>
      <c r="WH611" s="113"/>
      <c r="WI611" s="113"/>
      <c r="WJ611" s="113"/>
      <c r="WK611" s="113"/>
      <c r="WL611" s="113"/>
      <c r="WM611" s="113"/>
      <c r="WN611" s="113"/>
      <c r="WO611" s="113"/>
      <c r="WP611" s="113"/>
      <c r="WQ611" s="113"/>
      <c r="WR611" s="113"/>
      <c r="WS611" s="113"/>
      <c r="WT611" s="113"/>
      <c r="WU611" s="113"/>
      <c r="WV611" s="113"/>
      <c r="WW611" s="113"/>
      <c r="WX611" s="113"/>
      <c r="WY611" s="113"/>
      <c r="WZ611" s="113"/>
      <c r="XA611" s="113"/>
      <c r="XB611" s="113"/>
      <c r="XC611" s="113"/>
      <c r="XD611" s="113"/>
      <c r="XE611" s="113"/>
      <c r="XF611" s="113"/>
      <c r="XG611" s="113"/>
      <c r="XH611" s="113"/>
      <c r="XI611" s="113"/>
      <c r="XJ611" s="113"/>
      <c r="XK611" s="113"/>
      <c r="XL611" s="113"/>
      <c r="XM611" s="113"/>
      <c r="XN611" s="113"/>
      <c r="XO611" s="113"/>
      <c r="XP611" s="113"/>
      <c r="XQ611" s="113"/>
      <c r="XR611" s="113"/>
      <c r="XS611" s="113"/>
      <c r="XT611" s="113"/>
      <c r="XU611" s="113"/>
      <c r="XV611" s="113"/>
      <c r="XW611" s="113"/>
      <c r="XX611" s="113"/>
      <c r="XY611" s="113"/>
      <c r="XZ611" s="113"/>
      <c r="YA611" s="113"/>
      <c r="YB611" s="113"/>
      <c r="YC611" s="113"/>
      <c r="YD611" s="113"/>
      <c r="YE611" s="113"/>
      <c r="YF611" s="113"/>
      <c r="YG611" s="113"/>
      <c r="YH611" s="113"/>
      <c r="YI611" s="113"/>
      <c r="YJ611" s="113"/>
      <c r="YK611" s="113"/>
      <c r="YL611" s="113"/>
      <c r="YM611" s="113"/>
      <c r="YN611" s="113"/>
      <c r="YO611" s="113"/>
      <c r="YP611" s="113"/>
      <c r="YQ611" s="113"/>
      <c r="YR611" s="113"/>
      <c r="YS611" s="113"/>
      <c r="YT611" s="113"/>
      <c r="YU611" s="113"/>
      <c r="YV611" s="113"/>
      <c r="YW611" s="113"/>
      <c r="YX611" s="113"/>
      <c r="YY611" s="113"/>
      <c r="YZ611" s="113"/>
      <c r="ZA611" s="113"/>
      <c r="ZB611" s="113"/>
      <c r="ZC611" s="113"/>
      <c r="ZD611" s="113"/>
      <c r="ZE611" s="113"/>
      <c r="ZF611" s="113"/>
      <c r="ZG611" s="113"/>
      <c r="ZH611" s="113"/>
      <c r="ZI611" s="113"/>
      <c r="ZJ611" s="113"/>
      <c r="ZK611" s="113"/>
      <c r="ZL611" s="113"/>
      <c r="ZM611" s="113"/>
      <c r="ZN611" s="113"/>
      <c r="ZO611" s="113"/>
      <c r="ZP611" s="113"/>
      <c r="ZQ611" s="113"/>
      <c r="ZR611" s="113"/>
      <c r="ZS611" s="113"/>
      <c r="ZT611" s="113"/>
      <c r="ZU611" s="113"/>
      <c r="ZV611" s="113"/>
      <c r="ZW611" s="113"/>
      <c r="ZX611" s="113"/>
      <c r="ZY611" s="113"/>
      <c r="ZZ611" s="113"/>
      <c r="AAA611" s="113"/>
      <c r="AAB611" s="113"/>
      <c r="AAC611" s="113"/>
      <c r="AAD611" s="113"/>
      <c r="AAE611" s="113"/>
      <c r="AAF611" s="113"/>
      <c r="AAG611" s="113"/>
      <c r="AAH611" s="113"/>
      <c r="AAI611" s="113"/>
      <c r="AAJ611" s="113"/>
      <c r="AAK611" s="113"/>
      <c r="AAL611" s="113"/>
      <c r="AAM611" s="113"/>
      <c r="AAN611" s="113"/>
      <c r="AAO611" s="113"/>
      <c r="AAP611" s="113"/>
      <c r="AAQ611" s="113"/>
      <c r="AAR611" s="113"/>
      <c r="AAS611" s="113"/>
      <c r="AAT611" s="113"/>
      <c r="AAU611" s="113"/>
      <c r="AAV611" s="113"/>
      <c r="AAW611" s="113"/>
      <c r="AAX611" s="113"/>
      <c r="AAY611" s="113"/>
      <c r="AAZ611" s="113"/>
      <c r="ABA611" s="113"/>
      <c r="ABB611" s="113"/>
      <c r="ABC611" s="113"/>
      <c r="ABD611" s="113"/>
      <c r="ABE611" s="113"/>
      <c r="ABF611" s="113"/>
      <c r="ABG611" s="113"/>
      <c r="ABH611" s="113"/>
      <c r="ABI611" s="113"/>
      <c r="ABJ611" s="113"/>
      <c r="ABK611" s="113"/>
      <c r="ABL611" s="113"/>
      <c r="ABM611" s="113"/>
      <c r="ABN611" s="113"/>
      <c r="ABO611" s="113"/>
      <c r="ABP611" s="113"/>
      <c r="ABQ611" s="113"/>
      <c r="ABR611" s="113"/>
      <c r="ABS611" s="113"/>
      <c r="ABT611" s="113"/>
      <c r="ABU611" s="113"/>
      <c r="ABV611" s="113"/>
      <c r="ABW611" s="113"/>
      <c r="ABX611" s="113"/>
      <c r="ABY611" s="113"/>
      <c r="ABZ611" s="113"/>
      <c r="ACA611" s="113"/>
      <c r="ACB611" s="113"/>
      <c r="ACC611" s="113"/>
      <c r="ACD611" s="113"/>
      <c r="ACE611" s="113"/>
      <c r="ACF611" s="113"/>
      <c r="ACG611" s="113"/>
      <c r="ACH611" s="113"/>
      <c r="ACI611" s="113"/>
      <c r="ACJ611" s="113"/>
      <c r="ACK611" s="113"/>
      <c r="ACL611" s="113"/>
      <c r="ACM611" s="113"/>
      <c r="ACN611" s="113"/>
      <c r="ACO611" s="113"/>
      <c r="ACP611" s="113"/>
      <c r="ACQ611" s="113"/>
      <c r="ACR611" s="113"/>
      <c r="ACS611" s="113"/>
      <c r="ACT611" s="113"/>
      <c r="ACU611" s="113"/>
      <c r="ACV611" s="113"/>
      <c r="ACW611" s="113"/>
      <c r="ACX611" s="113"/>
      <c r="ACY611" s="113"/>
      <c r="ACZ611" s="113"/>
      <c r="ADA611" s="113"/>
      <c r="ADB611" s="113"/>
      <c r="ADC611" s="113"/>
      <c r="ADD611" s="113"/>
      <c r="ADE611" s="113"/>
      <c r="ADF611" s="113"/>
      <c r="ADG611" s="113"/>
      <c r="ADH611" s="113"/>
      <c r="ADI611" s="113"/>
      <c r="ADJ611" s="113"/>
      <c r="ADK611" s="113"/>
      <c r="ADL611" s="113"/>
      <c r="ADM611" s="113"/>
      <c r="ADN611" s="113"/>
      <c r="ADO611" s="113"/>
      <c r="ADP611" s="113"/>
      <c r="ADQ611" s="113"/>
      <c r="ADR611" s="113"/>
      <c r="ADS611" s="113"/>
      <c r="ADT611" s="113"/>
      <c r="ADU611" s="113"/>
      <c r="ADV611" s="113"/>
      <c r="ADW611" s="113"/>
      <c r="ADX611" s="113"/>
      <c r="ADY611" s="113"/>
      <c r="ADZ611" s="113"/>
      <c r="AEA611" s="113"/>
      <c r="AEB611" s="113"/>
      <c r="AEC611" s="113"/>
      <c r="AED611" s="113"/>
      <c r="AEE611" s="113"/>
      <c r="AEF611" s="113"/>
      <c r="AEG611" s="113"/>
      <c r="AEH611" s="113"/>
      <c r="AEI611" s="113"/>
      <c r="AEJ611" s="113"/>
      <c r="AEK611" s="113"/>
      <c r="AEL611" s="113"/>
      <c r="AEM611" s="113"/>
      <c r="AEN611" s="113"/>
      <c r="AEO611" s="113"/>
      <c r="AEP611" s="113"/>
      <c r="AEQ611" s="113"/>
      <c r="AER611" s="113"/>
      <c r="AES611" s="113"/>
      <c r="AET611" s="113"/>
      <c r="AEU611" s="113"/>
      <c r="AEV611" s="113"/>
      <c r="AEW611" s="113"/>
      <c r="AEX611" s="113"/>
      <c r="AEY611" s="113"/>
      <c r="AEZ611" s="113"/>
      <c r="AFA611" s="113"/>
      <c r="AFB611" s="113"/>
      <c r="AFC611" s="113"/>
      <c r="AFD611" s="113"/>
      <c r="AFE611" s="113"/>
      <c r="AFF611" s="113"/>
      <c r="AFG611" s="113"/>
      <c r="AFH611" s="113"/>
      <c r="AFI611" s="113"/>
      <c r="AFJ611" s="113"/>
      <c r="AFK611" s="113"/>
      <c r="AFL611" s="113"/>
      <c r="AFM611" s="113"/>
      <c r="AFN611" s="113"/>
      <c r="AFO611" s="113"/>
      <c r="AFP611" s="113"/>
      <c r="AFQ611" s="113"/>
      <c r="AFR611" s="113"/>
      <c r="AFS611" s="113"/>
      <c r="AFT611" s="113"/>
      <c r="AFU611" s="113"/>
      <c r="AFV611" s="113"/>
      <c r="AFW611" s="113"/>
      <c r="AFX611" s="113"/>
      <c r="AFY611" s="113"/>
      <c r="AFZ611" s="113"/>
      <c r="AGA611" s="113"/>
      <c r="AGB611" s="113"/>
      <c r="AGC611" s="113"/>
      <c r="AGD611" s="113"/>
      <c r="AGE611" s="113"/>
      <c r="AGF611" s="113"/>
      <c r="AGG611" s="113"/>
      <c r="AGH611" s="113"/>
      <c r="AGI611" s="113"/>
      <c r="AGJ611" s="113"/>
      <c r="AGK611" s="113"/>
      <c r="AGL611" s="113"/>
      <c r="AGM611" s="113"/>
      <c r="AGN611" s="113"/>
      <c r="AGO611" s="113"/>
      <c r="AGP611" s="113"/>
      <c r="AGQ611" s="113"/>
      <c r="AGR611" s="113"/>
      <c r="AGS611" s="113"/>
      <c r="AGT611" s="113"/>
      <c r="AGU611" s="113"/>
      <c r="AGV611" s="113"/>
      <c r="AGW611" s="113"/>
      <c r="AGX611" s="113"/>
      <c r="AGY611" s="113"/>
      <c r="AGZ611" s="113"/>
      <c r="AHA611" s="113"/>
      <c r="AHB611" s="113"/>
      <c r="AHC611" s="113"/>
      <c r="AHD611" s="113"/>
      <c r="AHE611" s="113"/>
      <c r="AHF611" s="113"/>
      <c r="AHG611" s="113"/>
      <c r="AHH611" s="113"/>
      <c r="AHI611" s="113"/>
      <c r="AHJ611" s="113"/>
      <c r="AHK611" s="113"/>
      <c r="AHL611" s="113"/>
      <c r="AHM611" s="113"/>
      <c r="AHN611" s="113"/>
      <c r="AHO611" s="113"/>
      <c r="AHP611" s="113"/>
      <c r="AHQ611" s="113"/>
      <c r="AHR611" s="113"/>
      <c r="AHS611" s="113"/>
      <c r="AHT611" s="113"/>
      <c r="AHU611" s="113"/>
      <c r="AHV611" s="113"/>
      <c r="AHW611" s="113"/>
      <c r="AHX611" s="113"/>
      <c r="AHY611" s="113"/>
      <c r="AHZ611" s="113"/>
      <c r="AIA611" s="113"/>
      <c r="AIB611" s="113"/>
      <c r="AIC611" s="113"/>
      <c r="AID611" s="113"/>
      <c r="AIE611" s="113"/>
      <c r="AIF611" s="113"/>
      <c r="AIG611" s="113"/>
      <c r="AIH611" s="113"/>
      <c r="AII611" s="113"/>
      <c r="AIJ611" s="113"/>
      <c r="AIK611" s="113"/>
      <c r="AIL611" s="113"/>
      <c r="AIM611" s="113"/>
      <c r="AIN611" s="113"/>
      <c r="AIO611" s="113"/>
      <c r="AIP611" s="113"/>
      <c r="AIQ611" s="113"/>
      <c r="AIR611" s="113"/>
      <c r="AIS611" s="113"/>
      <c r="AIT611" s="113"/>
      <c r="AIU611" s="113"/>
      <c r="AIV611" s="113"/>
      <c r="AIW611" s="113"/>
      <c r="AIX611" s="113"/>
      <c r="AIY611" s="113"/>
      <c r="AIZ611" s="113"/>
      <c r="AJA611" s="113"/>
      <c r="AJB611" s="113"/>
      <c r="AJC611" s="113"/>
      <c r="AJD611" s="113"/>
      <c r="AJE611" s="113"/>
      <c r="AJF611" s="113"/>
      <c r="AJG611" s="113"/>
      <c r="AJH611" s="113"/>
      <c r="AJI611" s="113"/>
      <c r="AJJ611" s="113"/>
      <c r="AJK611" s="113"/>
      <c r="AJL611" s="113"/>
      <c r="AJM611" s="113"/>
      <c r="AJN611" s="113"/>
      <c r="AJO611" s="113"/>
      <c r="AJP611" s="113"/>
      <c r="AJQ611" s="113"/>
      <c r="AJR611" s="113"/>
      <c r="AJS611" s="113"/>
      <c r="AJT611" s="113"/>
      <c r="AJU611" s="113"/>
      <c r="AJV611" s="113"/>
      <c r="AJW611" s="113"/>
      <c r="AJX611" s="113"/>
      <c r="AJY611" s="113"/>
      <c r="AJZ611" s="113"/>
      <c r="AKA611" s="113"/>
      <c r="AKB611" s="113"/>
      <c r="AKC611" s="113"/>
      <c r="AKD611" s="113"/>
      <c r="AKE611" s="113"/>
      <c r="AKF611" s="113"/>
      <c r="AKG611" s="113"/>
      <c r="AKH611" s="113"/>
      <c r="AKI611" s="113"/>
      <c r="AKJ611" s="113"/>
      <c r="AKK611" s="113"/>
      <c r="AKL611" s="113"/>
      <c r="AKM611" s="113"/>
      <c r="AKN611" s="113"/>
      <c r="AKO611" s="113"/>
      <c r="AKP611" s="113"/>
      <c r="AKQ611" s="113"/>
      <c r="AKR611" s="113"/>
      <c r="AKS611" s="113"/>
      <c r="AKT611" s="113"/>
      <c r="AKU611" s="113"/>
      <c r="AKV611" s="113"/>
      <c r="AKW611" s="113"/>
      <c r="AKX611" s="113"/>
      <c r="AKY611" s="113"/>
      <c r="AKZ611" s="113"/>
      <c r="ALA611" s="113"/>
      <c r="ALB611" s="113"/>
      <c r="ALC611" s="113"/>
      <c r="ALD611" s="113"/>
      <c r="ALE611" s="113"/>
      <c r="ALF611" s="113"/>
      <c r="ALG611" s="113"/>
      <c r="ALH611" s="113"/>
      <c r="ALI611" s="113"/>
      <c r="ALJ611" s="113"/>
      <c r="ALK611" s="113"/>
      <c r="ALL611" s="113"/>
      <c r="ALM611" s="113"/>
      <c r="ALN611" s="113"/>
      <c r="ALO611" s="1"/>
      <c r="ALP611" s="2"/>
      <c r="ALQ611" s="2"/>
      <c r="ALR611" s="2"/>
      <c r="ALS611" s="2"/>
      <c r="ALT611" s="2"/>
      <c r="ALU611" s="2"/>
      <c r="ALV611" s="2"/>
      <c r="ALW611" s="2"/>
      <c r="ALX611" s="2"/>
      <c r="ALY611" s="2"/>
      <c r="ALZ611" s="2"/>
      <c r="AMA611" s="2"/>
      <c r="AMB611" s="2"/>
      <c r="AMC611" s="2"/>
      <c r="AMD611" s="2"/>
      <c r="AME611" s="2"/>
      <c r="AMF611" s="2"/>
      <c r="AMG611" s="2"/>
      <c r="AMH611" s="2"/>
      <c r="AMI611" s="2"/>
      <c r="AMJ611" s="2"/>
      <c r="AMK611" s="2"/>
      <c r="AML611" s="113"/>
    </row>
    <row r="612" s="99" customFormat="true" ht="32.8" hidden="false" customHeight="false" outlineLevel="0" collapsed="false">
      <c r="A612" s="113"/>
      <c r="B612" s="20"/>
      <c r="C612" s="30" t="s">
        <v>103</v>
      </c>
      <c r="D612" s="30" t="n">
        <v>929</v>
      </c>
      <c r="E612" s="138" t="s">
        <v>16</v>
      </c>
      <c r="F612" s="138" t="s">
        <v>32</v>
      </c>
      <c r="G612" s="79" t="n">
        <v>5030010030</v>
      </c>
      <c r="H612" s="80" t="s">
        <v>104</v>
      </c>
      <c r="I612" s="141" t="n">
        <f aca="false">SUM(J612:P612)</f>
        <v>238400</v>
      </c>
      <c r="J612" s="141" t="n">
        <v>423000</v>
      </c>
      <c r="K612" s="74" t="n">
        <v>-184600</v>
      </c>
      <c r="L612" s="74"/>
      <c r="M612" s="74"/>
      <c r="N612" s="74"/>
      <c r="O612" s="141"/>
      <c r="P612" s="142"/>
      <c r="Q612" s="113"/>
      <c r="R612" s="113"/>
      <c r="S612" s="113"/>
      <c r="T612" s="113"/>
      <c r="U612" s="113"/>
      <c r="V612" s="113"/>
      <c r="W612" s="113"/>
      <c r="X612" s="113"/>
      <c r="Y612" s="113"/>
      <c r="Z612" s="113"/>
      <c r="AA612" s="113"/>
      <c r="AB612" s="113"/>
      <c r="AC612" s="113"/>
      <c r="AD612" s="113"/>
      <c r="AE612" s="113"/>
      <c r="AF612" s="113"/>
      <c r="AG612" s="113"/>
      <c r="AH612" s="113"/>
      <c r="AI612" s="113"/>
      <c r="AJ612" s="113"/>
      <c r="AK612" s="113"/>
      <c r="AL612" s="113"/>
      <c r="AM612" s="113"/>
      <c r="AN612" s="113"/>
      <c r="AO612" s="113"/>
      <c r="AP612" s="113"/>
      <c r="AQ612" s="113"/>
      <c r="AR612" s="113"/>
      <c r="AS612" s="113"/>
      <c r="AT612" s="113"/>
      <c r="AU612" s="113"/>
      <c r="AV612" s="113"/>
      <c r="AW612" s="113"/>
      <c r="AX612" s="113"/>
      <c r="AY612" s="113"/>
      <c r="AZ612" s="113"/>
      <c r="BA612" s="113"/>
      <c r="BB612" s="113"/>
      <c r="BC612" s="113"/>
      <c r="BD612" s="113"/>
      <c r="BE612" s="113"/>
      <c r="BF612" s="113"/>
      <c r="BG612" s="113"/>
      <c r="BH612" s="113"/>
      <c r="BI612" s="113"/>
      <c r="BJ612" s="113"/>
      <c r="BK612" s="113"/>
      <c r="BL612" s="113"/>
      <c r="BM612" s="113"/>
      <c r="BN612" s="113"/>
      <c r="BO612" s="113"/>
      <c r="BP612" s="113"/>
      <c r="BQ612" s="113"/>
      <c r="BR612" s="113"/>
      <c r="BS612" s="113"/>
      <c r="BT612" s="113"/>
      <c r="BU612" s="113"/>
      <c r="BV612" s="113"/>
      <c r="BW612" s="113"/>
      <c r="BX612" s="113"/>
      <c r="BY612" s="113"/>
      <c r="BZ612" s="113"/>
      <c r="CA612" s="113"/>
      <c r="CB612" s="113"/>
      <c r="CC612" s="113"/>
      <c r="CD612" s="113"/>
      <c r="CE612" s="113"/>
      <c r="CF612" s="113"/>
      <c r="CG612" s="113"/>
      <c r="CH612" s="113"/>
      <c r="CI612" s="113"/>
      <c r="CJ612" s="113"/>
      <c r="CK612" s="113"/>
      <c r="CL612" s="113"/>
      <c r="CM612" s="113"/>
      <c r="CN612" s="113"/>
      <c r="CO612" s="113"/>
      <c r="CP612" s="113"/>
      <c r="CQ612" s="113"/>
      <c r="CR612" s="113"/>
      <c r="CS612" s="113"/>
      <c r="CT612" s="113"/>
      <c r="CU612" s="113"/>
      <c r="CV612" s="113"/>
      <c r="CW612" s="113"/>
      <c r="CX612" s="113"/>
      <c r="CY612" s="113"/>
      <c r="CZ612" s="113"/>
      <c r="DA612" s="113"/>
      <c r="DB612" s="113"/>
      <c r="DC612" s="113"/>
      <c r="DD612" s="113"/>
      <c r="DE612" s="113"/>
      <c r="DF612" s="113"/>
      <c r="DG612" s="113"/>
      <c r="DH612" s="113"/>
      <c r="DI612" s="113"/>
      <c r="DJ612" s="113"/>
      <c r="DK612" s="113"/>
      <c r="DL612" s="113"/>
      <c r="DM612" s="113"/>
      <c r="DN612" s="113"/>
      <c r="DO612" s="113"/>
      <c r="DP612" s="113"/>
      <c r="DQ612" s="113"/>
      <c r="DR612" s="113"/>
      <c r="DS612" s="113"/>
      <c r="DT612" s="113"/>
      <c r="DU612" s="113"/>
      <c r="DV612" s="113"/>
      <c r="DW612" s="113"/>
      <c r="DX612" s="113"/>
      <c r="DY612" s="113"/>
      <c r="DZ612" s="113"/>
      <c r="EA612" s="113"/>
      <c r="EB612" s="113"/>
      <c r="EC612" s="113"/>
      <c r="ED612" s="113"/>
      <c r="EE612" s="113"/>
      <c r="EF612" s="113"/>
      <c r="EG612" s="113"/>
      <c r="EH612" s="113"/>
      <c r="EI612" s="113"/>
      <c r="EJ612" s="113"/>
      <c r="EK612" s="113"/>
      <c r="EL612" s="113"/>
      <c r="EM612" s="113"/>
      <c r="EN612" s="113"/>
      <c r="EO612" s="113"/>
      <c r="EP612" s="113"/>
      <c r="EQ612" s="113"/>
      <c r="ER612" s="113"/>
      <c r="ES612" s="113"/>
      <c r="ET612" s="113"/>
      <c r="EU612" s="113"/>
      <c r="EV612" s="113"/>
      <c r="EW612" s="113"/>
      <c r="EX612" s="113"/>
      <c r="EY612" s="113"/>
      <c r="EZ612" s="113"/>
      <c r="FA612" s="113"/>
      <c r="FB612" s="113"/>
      <c r="FC612" s="113"/>
      <c r="FD612" s="113"/>
      <c r="FE612" s="113"/>
      <c r="FF612" s="113"/>
      <c r="FG612" s="113"/>
      <c r="FH612" s="113"/>
      <c r="FI612" s="113"/>
      <c r="FJ612" s="113"/>
      <c r="FK612" s="113"/>
      <c r="FL612" s="113"/>
      <c r="FM612" s="113"/>
      <c r="FN612" s="113"/>
      <c r="FO612" s="113"/>
      <c r="FP612" s="113"/>
      <c r="FQ612" s="113"/>
      <c r="FR612" s="113"/>
      <c r="FS612" s="113"/>
      <c r="FT612" s="113"/>
      <c r="FU612" s="113"/>
      <c r="FV612" s="113"/>
      <c r="FW612" s="113"/>
      <c r="FX612" s="113"/>
      <c r="FY612" s="113"/>
      <c r="FZ612" s="113"/>
      <c r="GA612" s="113"/>
      <c r="GB612" s="113"/>
      <c r="GC612" s="113"/>
      <c r="GD612" s="113"/>
      <c r="GE612" s="113"/>
      <c r="GF612" s="113"/>
      <c r="GG612" s="113"/>
      <c r="GH612" s="113"/>
      <c r="GI612" s="113"/>
      <c r="GJ612" s="113"/>
      <c r="GK612" s="113"/>
      <c r="GL612" s="113"/>
      <c r="GM612" s="113"/>
      <c r="GN612" s="113"/>
      <c r="GO612" s="113"/>
      <c r="GP612" s="113"/>
      <c r="GQ612" s="113"/>
      <c r="GR612" s="113"/>
      <c r="GS612" s="113"/>
      <c r="GT612" s="113"/>
      <c r="GU612" s="113"/>
      <c r="GV612" s="113"/>
      <c r="GW612" s="113"/>
      <c r="GX612" s="113"/>
      <c r="GY612" s="113"/>
      <c r="GZ612" s="113"/>
      <c r="HA612" s="113"/>
      <c r="HB612" s="113"/>
      <c r="HC612" s="113"/>
      <c r="HD612" s="113"/>
      <c r="HE612" s="113"/>
      <c r="HF612" s="113"/>
      <c r="HG612" s="113"/>
      <c r="HH612" s="113"/>
      <c r="HI612" s="113"/>
      <c r="HJ612" s="113"/>
      <c r="HK612" s="113"/>
      <c r="HL612" s="113"/>
      <c r="HM612" s="113"/>
      <c r="HN612" s="113"/>
      <c r="HO612" s="113"/>
      <c r="HP612" s="113"/>
      <c r="HQ612" s="113"/>
      <c r="HR612" s="113"/>
      <c r="HS612" s="113"/>
      <c r="HT612" s="113"/>
      <c r="HU612" s="113"/>
      <c r="HV612" s="113"/>
      <c r="HW612" s="113"/>
      <c r="HX612" s="113"/>
      <c r="HY612" s="113"/>
      <c r="HZ612" s="113"/>
      <c r="IA612" s="113"/>
      <c r="IB612" s="113"/>
      <c r="IC612" s="113"/>
      <c r="ID612" s="113"/>
      <c r="IE612" s="113"/>
      <c r="IF612" s="113"/>
      <c r="IG612" s="113"/>
      <c r="IH612" s="113"/>
      <c r="II612" s="113"/>
      <c r="IJ612" s="113"/>
      <c r="IK612" s="113"/>
      <c r="IL612" s="113"/>
      <c r="IM612" s="113"/>
      <c r="IN612" s="113"/>
      <c r="IO612" s="113"/>
      <c r="IP612" s="113"/>
      <c r="IQ612" s="113"/>
      <c r="IR612" s="113"/>
      <c r="IS612" s="113"/>
      <c r="IT612" s="113"/>
      <c r="IU612" s="113"/>
      <c r="IV612" s="113"/>
      <c r="IW612" s="113"/>
      <c r="IX612" s="113"/>
      <c r="IY612" s="113"/>
      <c r="IZ612" s="113"/>
      <c r="JA612" s="113"/>
      <c r="JB612" s="113"/>
      <c r="JC612" s="113"/>
      <c r="JD612" s="113"/>
      <c r="JE612" s="113"/>
      <c r="JF612" s="113"/>
      <c r="JG612" s="113"/>
      <c r="JH612" s="113"/>
      <c r="JI612" s="113"/>
      <c r="JJ612" s="113"/>
      <c r="JK612" s="113"/>
      <c r="JL612" s="113"/>
      <c r="JM612" s="113"/>
      <c r="JN612" s="113"/>
      <c r="JO612" s="113"/>
      <c r="JP612" s="113"/>
      <c r="JQ612" s="113"/>
      <c r="JR612" s="113"/>
      <c r="JS612" s="113"/>
      <c r="JT612" s="113"/>
      <c r="JU612" s="113"/>
      <c r="JV612" s="113"/>
      <c r="JW612" s="113"/>
      <c r="JX612" s="113"/>
      <c r="JY612" s="113"/>
      <c r="JZ612" s="113"/>
      <c r="KA612" s="113"/>
      <c r="KB612" s="113"/>
      <c r="KC612" s="113"/>
      <c r="KD612" s="113"/>
      <c r="KE612" s="113"/>
      <c r="KF612" s="113"/>
      <c r="KG612" s="113"/>
      <c r="KH612" s="113"/>
      <c r="KI612" s="113"/>
      <c r="KJ612" s="113"/>
      <c r="KK612" s="113"/>
      <c r="KL612" s="113"/>
      <c r="KM612" s="113"/>
      <c r="KN612" s="113"/>
      <c r="KO612" s="113"/>
      <c r="KP612" s="113"/>
      <c r="KQ612" s="113"/>
      <c r="KR612" s="113"/>
      <c r="KS612" s="113"/>
      <c r="KT612" s="113"/>
      <c r="KU612" s="113"/>
      <c r="KV612" s="113"/>
      <c r="KW612" s="113"/>
      <c r="KX612" s="113"/>
      <c r="KY612" s="113"/>
      <c r="KZ612" s="113"/>
      <c r="LA612" s="113"/>
      <c r="LB612" s="113"/>
      <c r="LC612" s="113"/>
      <c r="LD612" s="113"/>
      <c r="LE612" s="113"/>
      <c r="LF612" s="113"/>
      <c r="LG612" s="113"/>
      <c r="LH612" s="113"/>
      <c r="LI612" s="113"/>
      <c r="LJ612" s="113"/>
      <c r="LK612" s="113"/>
      <c r="LL612" s="113"/>
      <c r="LM612" s="113"/>
      <c r="LN612" s="113"/>
      <c r="LO612" s="113"/>
      <c r="LP612" s="113"/>
      <c r="LQ612" s="113"/>
      <c r="LR612" s="113"/>
      <c r="LS612" s="113"/>
      <c r="LT612" s="113"/>
      <c r="LU612" s="113"/>
      <c r="LV612" s="113"/>
      <c r="LW612" s="113"/>
      <c r="LX612" s="113"/>
      <c r="LY612" s="113"/>
      <c r="LZ612" s="113"/>
      <c r="MA612" s="113"/>
      <c r="MB612" s="113"/>
      <c r="MC612" s="113"/>
      <c r="MD612" s="113"/>
      <c r="ME612" s="113"/>
      <c r="MF612" s="113"/>
      <c r="MG612" s="113"/>
      <c r="MH612" s="113"/>
      <c r="MI612" s="113"/>
      <c r="MJ612" s="113"/>
      <c r="MK612" s="113"/>
      <c r="ML612" s="113"/>
      <c r="MM612" s="113"/>
      <c r="MN612" s="113"/>
      <c r="MO612" s="113"/>
      <c r="MP612" s="113"/>
      <c r="MQ612" s="113"/>
      <c r="MR612" s="113"/>
      <c r="MS612" s="113"/>
      <c r="MT612" s="113"/>
      <c r="MU612" s="113"/>
      <c r="MV612" s="113"/>
      <c r="MW612" s="113"/>
      <c r="MX612" s="113"/>
      <c r="MY612" s="113"/>
      <c r="MZ612" s="113"/>
      <c r="NA612" s="113"/>
      <c r="NB612" s="113"/>
      <c r="NC612" s="113"/>
      <c r="ND612" s="113"/>
      <c r="NE612" s="113"/>
      <c r="NF612" s="113"/>
      <c r="NG612" s="113"/>
      <c r="NH612" s="113"/>
      <c r="NI612" s="113"/>
      <c r="NJ612" s="113"/>
      <c r="NK612" s="113"/>
      <c r="NL612" s="113"/>
      <c r="NM612" s="113"/>
      <c r="NN612" s="113"/>
      <c r="NO612" s="113"/>
      <c r="NP612" s="113"/>
      <c r="NQ612" s="113"/>
      <c r="NR612" s="113"/>
      <c r="NS612" s="113"/>
      <c r="NT612" s="113"/>
      <c r="NU612" s="113"/>
      <c r="NV612" s="113"/>
      <c r="NW612" s="113"/>
      <c r="NX612" s="113"/>
      <c r="NY612" s="113"/>
      <c r="NZ612" s="113"/>
      <c r="OA612" s="113"/>
      <c r="OB612" s="113"/>
      <c r="OC612" s="113"/>
      <c r="OD612" s="113"/>
      <c r="OE612" s="113"/>
      <c r="OF612" s="113"/>
      <c r="OG612" s="113"/>
      <c r="OH612" s="113"/>
      <c r="OI612" s="113"/>
      <c r="OJ612" s="113"/>
      <c r="OK612" s="113"/>
      <c r="OL612" s="113"/>
      <c r="OM612" s="113"/>
      <c r="ON612" s="113"/>
      <c r="OO612" s="113"/>
      <c r="OP612" s="113"/>
      <c r="OQ612" s="113"/>
      <c r="OR612" s="113"/>
      <c r="OS612" s="113"/>
      <c r="OT612" s="113"/>
      <c r="OU612" s="113"/>
      <c r="OV612" s="113"/>
      <c r="OW612" s="113"/>
      <c r="OX612" s="113"/>
      <c r="OY612" s="113"/>
      <c r="OZ612" s="113"/>
      <c r="PA612" s="113"/>
      <c r="PB612" s="113"/>
      <c r="PC612" s="113"/>
      <c r="PD612" s="113"/>
      <c r="PE612" s="113"/>
      <c r="PF612" s="113"/>
      <c r="PG612" s="113"/>
      <c r="PH612" s="113"/>
      <c r="PI612" s="113"/>
      <c r="PJ612" s="113"/>
      <c r="PK612" s="113"/>
      <c r="PL612" s="113"/>
      <c r="PM612" s="113"/>
      <c r="PN612" s="113"/>
      <c r="PO612" s="113"/>
      <c r="PP612" s="113"/>
      <c r="PQ612" s="113"/>
      <c r="PR612" s="113"/>
      <c r="PS612" s="113"/>
      <c r="PT612" s="113"/>
      <c r="PU612" s="113"/>
      <c r="PV612" s="113"/>
      <c r="PW612" s="113"/>
      <c r="PX612" s="113"/>
      <c r="PY612" s="113"/>
      <c r="PZ612" s="113"/>
      <c r="QA612" s="113"/>
      <c r="QB612" s="113"/>
      <c r="QC612" s="113"/>
      <c r="QD612" s="113"/>
      <c r="QE612" s="113"/>
      <c r="QF612" s="113"/>
      <c r="QG612" s="113"/>
      <c r="QH612" s="113"/>
      <c r="QI612" s="113"/>
      <c r="QJ612" s="113"/>
      <c r="QK612" s="113"/>
      <c r="QL612" s="113"/>
      <c r="QM612" s="113"/>
      <c r="QN612" s="113"/>
      <c r="QO612" s="113"/>
      <c r="QP612" s="113"/>
      <c r="QQ612" s="113"/>
      <c r="QR612" s="113"/>
      <c r="QS612" s="113"/>
      <c r="QT612" s="113"/>
      <c r="QU612" s="113"/>
      <c r="QV612" s="113"/>
      <c r="QW612" s="113"/>
      <c r="QX612" s="113"/>
      <c r="QY612" s="113"/>
      <c r="QZ612" s="113"/>
      <c r="RA612" s="113"/>
      <c r="RB612" s="113"/>
      <c r="RC612" s="113"/>
      <c r="RD612" s="113"/>
      <c r="RE612" s="113"/>
      <c r="RF612" s="113"/>
      <c r="RG612" s="113"/>
      <c r="RH612" s="113"/>
      <c r="RI612" s="113"/>
      <c r="RJ612" s="113"/>
      <c r="RK612" s="113"/>
      <c r="RL612" s="113"/>
      <c r="RM612" s="113"/>
      <c r="RN612" s="113"/>
      <c r="RO612" s="113"/>
      <c r="RP612" s="113"/>
      <c r="RQ612" s="113"/>
      <c r="RR612" s="113"/>
      <c r="RS612" s="113"/>
      <c r="RT612" s="113"/>
      <c r="RU612" s="113"/>
      <c r="RV612" s="113"/>
      <c r="RW612" s="113"/>
      <c r="RX612" s="113"/>
      <c r="RY612" s="113"/>
      <c r="RZ612" s="113"/>
      <c r="SA612" s="113"/>
      <c r="SB612" s="113"/>
      <c r="SC612" s="113"/>
      <c r="SD612" s="113"/>
      <c r="SE612" s="113"/>
      <c r="SF612" s="113"/>
      <c r="SG612" s="113"/>
      <c r="SH612" s="113"/>
      <c r="SI612" s="113"/>
      <c r="SJ612" s="113"/>
      <c r="SK612" s="113"/>
      <c r="SL612" s="113"/>
      <c r="SM612" s="113"/>
      <c r="SN612" s="113"/>
      <c r="SO612" s="113"/>
      <c r="SP612" s="113"/>
      <c r="SQ612" s="113"/>
      <c r="SR612" s="113"/>
      <c r="SS612" s="113"/>
      <c r="ST612" s="113"/>
      <c r="SU612" s="113"/>
      <c r="SV612" s="113"/>
      <c r="SW612" s="113"/>
      <c r="SX612" s="113"/>
      <c r="SY612" s="113"/>
      <c r="SZ612" s="113"/>
      <c r="TA612" s="113"/>
      <c r="TB612" s="113"/>
      <c r="TC612" s="113"/>
      <c r="TD612" s="113"/>
      <c r="TE612" s="113"/>
      <c r="TF612" s="113"/>
      <c r="TG612" s="113"/>
      <c r="TH612" s="113"/>
      <c r="TI612" s="113"/>
      <c r="TJ612" s="113"/>
      <c r="TK612" s="113"/>
      <c r="TL612" s="113"/>
      <c r="TM612" s="113"/>
      <c r="TN612" s="113"/>
      <c r="TO612" s="113"/>
      <c r="TP612" s="113"/>
      <c r="TQ612" s="113"/>
      <c r="TR612" s="113"/>
      <c r="TS612" s="113"/>
      <c r="TT612" s="113"/>
      <c r="TU612" s="113"/>
      <c r="TV612" s="113"/>
      <c r="TW612" s="113"/>
      <c r="TX612" s="113"/>
      <c r="TY612" s="113"/>
      <c r="TZ612" s="113"/>
      <c r="UA612" s="113"/>
      <c r="UB612" s="113"/>
      <c r="UC612" s="113"/>
      <c r="UD612" s="113"/>
      <c r="UE612" s="113"/>
      <c r="UF612" s="113"/>
      <c r="UG612" s="113"/>
      <c r="UH612" s="113"/>
      <c r="UI612" s="113"/>
      <c r="UJ612" s="113"/>
      <c r="UK612" s="113"/>
      <c r="UL612" s="113"/>
      <c r="UM612" s="113"/>
      <c r="UN612" s="113"/>
      <c r="UO612" s="113"/>
      <c r="UP612" s="113"/>
      <c r="UQ612" s="113"/>
      <c r="UR612" s="113"/>
      <c r="US612" s="113"/>
      <c r="UT612" s="113"/>
      <c r="UU612" s="113"/>
      <c r="UV612" s="113"/>
      <c r="UW612" s="113"/>
      <c r="UX612" s="113"/>
      <c r="UY612" s="113"/>
      <c r="UZ612" s="113"/>
      <c r="VA612" s="113"/>
      <c r="VB612" s="113"/>
      <c r="VC612" s="113"/>
      <c r="VD612" s="113"/>
      <c r="VE612" s="113"/>
      <c r="VF612" s="113"/>
      <c r="VG612" s="113"/>
      <c r="VH612" s="113"/>
      <c r="VI612" s="113"/>
      <c r="VJ612" s="113"/>
      <c r="VK612" s="113"/>
      <c r="VL612" s="113"/>
      <c r="VM612" s="113"/>
      <c r="VN612" s="113"/>
      <c r="VO612" s="113"/>
      <c r="VP612" s="113"/>
      <c r="VQ612" s="113"/>
      <c r="VR612" s="113"/>
      <c r="VS612" s="113"/>
      <c r="VT612" s="113"/>
      <c r="VU612" s="113"/>
      <c r="VV612" s="113"/>
      <c r="VW612" s="113"/>
      <c r="VX612" s="113"/>
      <c r="VY612" s="113"/>
      <c r="VZ612" s="113"/>
      <c r="WA612" s="113"/>
      <c r="WB612" s="113"/>
      <c r="WC612" s="113"/>
      <c r="WD612" s="113"/>
      <c r="WE612" s="113"/>
      <c r="WF612" s="113"/>
      <c r="WG612" s="113"/>
      <c r="WH612" s="113"/>
      <c r="WI612" s="113"/>
      <c r="WJ612" s="113"/>
      <c r="WK612" s="113"/>
      <c r="WL612" s="113"/>
      <c r="WM612" s="113"/>
      <c r="WN612" s="113"/>
      <c r="WO612" s="113"/>
      <c r="WP612" s="113"/>
      <c r="WQ612" s="113"/>
      <c r="WR612" s="113"/>
      <c r="WS612" s="113"/>
      <c r="WT612" s="113"/>
      <c r="WU612" s="113"/>
      <c r="WV612" s="113"/>
      <c r="WW612" s="113"/>
      <c r="WX612" s="113"/>
      <c r="WY612" s="113"/>
      <c r="WZ612" s="113"/>
      <c r="XA612" s="113"/>
      <c r="XB612" s="113"/>
      <c r="XC612" s="113"/>
      <c r="XD612" s="113"/>
      <c r="XE612" s="113"/>
      <c r="XF612" s="113"/>
      <c r="XG612" s="113"/>
      <c r="XH612" s="113"/>
      <c r="XI612" s="113"/>
      <c r="XJ612" s="113"/>
      <c r="XK612" s="113"/>
      <c r="XL612" s="113"/>
      <c r="XM612" s="113"/>
      <c r="XN612" s="113"/>
      <c r="XO612" s="113"/>
      <c r="XP612" s="113"/>
      <c r="XQ612" s="113"/>
      <c r="XR612" s="113"/>
      <c r="XS612" s="113"/>
      <c r="XT612" s="113"/>
      <c r="XU612" s="113"/>
      <c r="XV612" s="113"/>
      <c r="XW612" s="113"/>
      <c r="XX612" s="113"/>
      <c r="XY612" s="113"/>
      <c r="XZ612" s="113"/>
      <c r="YA612" s="113"/>
      <c r="YB612" s="113"/>
      <c r="YC612" s="113"/>
      <c r="YD612" s="113"/>
      <c r="YE612" s="113"/>
      <c r="YF612" s="113"/>
      <c r="YG612" s="113"/>
      <c r="YH612" s="113"/>
      <c r="YI612" s="113"/>
      <c r="YJ612" s="113"/>
      <c r="YK612" s="113"/>
      <c r="YL612" s="113"/>
      <c r="YM612" s="113"/>
      <c r="YN612" s="113"/>
      <c r="YO612" s="113"/>
      <c r="YP612" s="113"/>
      <c r="YQ612" s="113"/>
      <c r="YR612" s="113"/>
      <c r="YS612" s="113"/>
      <c r="YT612" s="113"/>
      <c r="YU612" s="113"/>
      <c r="YV612" s="113"/>
      <c r="YW612" s="113"/>
      <c r="YX612" s="113"/>
      <c r="YY612" s="113"/>
      <c r="YZ612" s="113"/>
      <c r="ZA612" s="113"/>
      <c r="ZB612" s="113"/>
      <c r="ZC612" s="113"/>
      <c r="ZD612" s="113"/>
      <c r="ZE612" s="113"/>
      <c r="ZF612" s="113"/>
      <c r="ZG612" s="113"/>
      <c r="ZH612" s="113"/>
      <c r="ZI612" s="113"/>
      <c r="ZJ612" s="113"/>
      <c r="ZK612" s="113"/>
      <c r="ZL612" s="113"/>
      <c r="ZM612" s="113"/>
      <c r="ZN612" s="113"/>
      <c r="ZO612" s="113"/>
      <c r="ZP612" s="113"/>
      <c r="ZQ612" s="113"/>
      <c r="ZR612" s="113"/>
      <c r="ZS612" s="113"/>
      <c r="ZT612" s="113"/>
      <c r="ZU612" s="113"/>
      <c r="ZV612" s="113"/>
      <c r="ZW612" s="113"/>
      <c r="ZX612" s="113"/>
      <c r="ZY612" s="113"/>
      <c r="ZZ612" s="113"/>
      <c r="AAA612" s="113"/>
      <c r="AAB612" s="113"/>
      <c r="AAC612" s="113"/>
      <c r="AAD612" s="113"/>
      <c r="AAE612" s="113"/>
      <c r="AAF612" s="113"/>
      <c r="AAG612" s="113"/>
      <c r="AAH612" s="113"/>
      <c r="AAI612" s="113"/>
      <c r="AAJ612" s="113"/>
      <c r="AAK612" s="113"/>
      <c r="AAL612" s="113"/>
      <c r="AAM612" s="113"/>
      <c r="AAN612" s="113"/>
      <c r="AAO612" s="113"/>
      <c r="AAP612" s="113"/>
      <c r="AAQ612" s="113"/>
      <c r="AAR612" s="113"/>
      <c r="AAS612" s="113"/>
      <c r="AAT612" s="113"/>
      <c r="AAU612" s="113"/>
      <c r="AAV612" s="113"/>
      <c r="AAW612" s="113"/>
      <c r="AAX612" s="113"/>
      <c r="AAY612" s="113"/>
      <c r="AAZ612" s="113"/>
      <c r="ABA612" s="113"/>
      <c r="ABB612" s="113"/>
      <c r="ABC612" s="113"/>
      <c r="ABD612" s="113"/>
      <c r="ABE612" s="113"/>
      <c r="ABF612" s="113"/>
      <c r="ABG612" s="113"/>
      <c r="ABH612" s="113"/>
      <c r="ABI612" s="113"/>
      <c r="ABJ612" s="113"/>
      <c r="ABK612" s="113"/>
      <c r="ABL612" s="113"/>
      <c r="ABM612" s="113"/>
      <c r="ABN612" s="113"/>
      <c r="ABO612" s="113"/>
      <c r="ABP612" s="113"/>
      <c r="ABQ612" s="113"/>
      <c r="ABR612" s="113"/>
      <c r="ABS612" s="113"/>
      <c r="ABT612" s="113"/>
      <c r="ABU612" s="113"/>
      <c r="ABV612" s="113"/>
      <c r="ABW612" s="113"/>
      <c r="ABX612" s="113"/>
      <c r="ABY612" s="113"/>
      <c r="ABZ612" s="113"/>
      <c r="ACA612" s="113"/>
      <c r="ACB612" s="113"/>
      <c r="ACC612" s="113"/>
      <c r="ACD612" s="113"/>
      <c r="ACE612" s="113"/>
      <c r="ACF612" s="113"/>
      <c r="ACG612" s="113"/>
      <c r="ACH612" s="113"/>
      <c r="ACI612" s="113"/>
      <c r="ACJ612" s="113"/>
      <c r="ACK612" s="113"/>
      <c r="ACL612" s="113"/>
      <c r="ACM612" s="113"/>
      <c r="ACN612" s="113"/>
      <c r="ACO612" s="113"/>
      <c r="ACP612" s="113"/>
      <c r="ACQ612" s="113"/>
      <c r="ACR612" s="113"/>
      <c r="ACS612" s="113"/>
      <c r="ACT612" s="113"/>
      <c r="ACU612" s="113"/>
      <c r="ACV612" s="113"/>
      <c r="ACW612" s="113"/>
      <c r="ACX612" s="113"/>
      <c r="ACY612" s="113"/>
      <c r="ACZ612" s="113"/>
      <c r="ADA612" s="113"/>
      <c r="ADB612" s="113"/>
      <c r="ADC612" s="113"/>
      <c r="ADD612" s="113"/>
      <c r="ADE612" s="113"/>
      <c r="ADF612" s="113"/>
      <c r="ADG612" s="113"/>
      <c r="ADH612" s="113"/>
      <c r="ADI612" s="113"/>
      <c r="ADJ612" s="113"/>
      <c r="ADK612" s="113"/>
      <c r="ADL612" s="113"/>
      <c r="ADM612" s="113"/>
      <c r="ADN612" s="113"/>
      <c r="ADO612" s="113"/>
      <c r="ADP612" s="113"/>
      <c r="ADQ612" s="113"/>
      <c r="ADR612" s="113"/>
      <c r="ADS612" s="113"/>
      <c r="ADT612" s="113"/>
      <c r="ADU612" s="113"/>
      <c r="ADV612" s="113"/>
      <c r="ADW612" s="113"/>
      <c r="ADX612" s="113"/>
      <c r="ADY612" s="113"/>
      <c r="ADZ612" s="113"/>
      <c r="AEA612" s="113"/>
      <c r="AEB612" s="113"/>
      <c r="AEC612" s="113"/>
      <c r="AED612" s="113"/>
      <c r="AEE612" s="113"/>
      <c r="AEF612" s="113"/>
      <c r="AEG612" s="113"/>
      <c r="AEH612" s="113"/>
      <c r="AEI612" s="113"/>
      <c r="AEJ612" s="113"/>
      <c r="AEK612" s="113"/>
      <c r="AEL612" s="113"/>
      <c r="AEM612" s="113"/>
      <c r="AEN612" s="113"/>
      <c r="AEO612" s="113"/>
      <c r="AEP612" s="113"/>
      <c r="AEQ612" s="113"/>
      <c r="AER612" s="113"/>
      <c r="AES612" s="113"/>
      <c r="AET612" s="113"/>
      <c r="AEU612" s="113"/>
      <c r="AEV612" s="113"/>
      <c r="AEW612" s="113"/>
      <c r="AEX612" s="113"/>
      <c r="AEY612" s="113"/>
      <c r="AEZ612" s="113"/>
      <c r="AFA612" s="113"/>
      <c r="AFB612" s="113"/>
      <c r="AFC612" s="113"/>
      <c r="AFD612" s="113"/>
      <c r="AFE612" s="113"/>
      <c r="AFF612" s="113"/>
      <c r="AFG612" s="113"/>
      <c r="AFH612" s="113"/>
      <c r="AFI612" s="113"/>
      <c r="AFJ612" s="113"/>
      <c r="AFK612" s="113"/>
      <c r="AFL612" s="113"/>
      <c r="AFM612" s="113"/>
      <c r="AFN612" s="113"/>
      <c r="AFO612" s="113"/>
      <c r="AFP612" s="113"/>
      <c r="AFQ612" s="113"/>
      <c r="AFR612" s="113"/>
      <c r="AFS612" s="113"/>
      <c r="AFT612" s="113"/>
      <c r="AFU612" s="113"/>
      <c r="AFV612" s="113"/>
      <c r="AFW612" s="113"/>
      <c r="AFX612" s="113"/>
      <c r="AFY612" s="113"/>
      <c r="AFZ612" s="113"/>
      <c r="AGA612" s="113"/>
      <c r="AGB612" s="113"/>
      <c r="AGC612" s="113"/>
      <c r="AGD612" s="113"/>
      <c r="AGE612" s="113"/>
      <c r="AGF612" s="113"/>
      <c r="AGG612" s="113"/>
      <c r="AGH612" s="113"/>
      <c r="AGI612" s="113"/>
      <c r="AGJ612" s="113"/>
      <c r="AGK612" s="113"/>
      <c r="AGL612" s="113"/>
      <c r="AGM612" s="113"/>
      <c r="AGN612" s="113"/>
      <c r="AGO612" s="113"/>
      <c r="AGP612" s="113"/>
      <c r="AGQ612" s="113"/>
      <c r="AGR612" s="113"/>
      <c r="AGS612" s="113"/>
      <c r="AGT612" s="113"/>
      <c r="AGU612" s="113"/>
      <c r="AGV612" s="113"/>
      <c r="AGW612" s="113"/>
      <c r="AGX612" s="113"/>
      <c r="AGY612" s="113"/>
      <c r="AGZ612" s="113"/>
      <c r="AHA612" s="113"/>
      <c r="AHB612" s="113"/>
      <c r="AHC612" s="113"/>
      <c r="AHD612" s="113"/>
      <c r="AHE612" s="113"/>
      <c r="AHF612" s="113"/>
      <c r="AHG612" s="113"/>
      <c r="AHH612" s="113"/>
      <c r="AHI612" s="113"/>
      <c r="AHJ612" s="113"/>
      <c r="AHK612" s="113"/>
      <c r="AHL612" s="113"/>
      <c r="AHM612" s="113"/>
      <c r="AHN612" s="113"/>
      <c r="AHO612" s="113"/>
      <c r="AHP612" s="113"/>
      <c r="AHQ612" s="113"/>
      <c r="AHR612" s="113"/>
      <c r="AHS612" s="113"/>
      <c r="AHT612" s="113"/>
      <c r="AHU612" s="113"/>
      <c r="AHV612" s="113"/>
      <c r="AHW612" s="113"/>
      <c r="AHX612" s="113"/>
      <c r="AHY612" s="113"/>
      <c r="AHZ612" s="113"/>
      <c r="AIA612" s="113"/>
      <c r="AIB612" s="113"/>
      <c r="AIC612" s="113"/>
      <c r="AID612" s="113"/>
      <c r="AIE612" s="113"/>
      <c r="AIF612" s="113"/>
      <c r="AIG612" s="113"/>
      <c r="AIH612" s="113"/>
      <c r="AII612" s="113"/>
      <c r="AIJ612" s="113"/>
      <c r="AIK612" s="113"/>
      <c r="AIL612" s="113"/>
      <c r="AIM612" s="113"/>
      <c r="AIN612" s="113"/>
      <c r="AIO612" s="113"/>
      <c r="AIP612" s="113"/>
      <c r="AIQ612" s="113"/>
      <c r="AIR612" s="113"/>
      <c r="AIS612" s="113"/>
      <c r="AIT612" s="113"/>
      <c r="AIU612" s="113"/>
      <c r="AIV612" s="113"/>
      <c r="AIW612" s="113"/>
      <c r="AIX612" s="113"/>
      <c r="AIY612" s="113"/>
      <c r="AIZ612" s="113"/>
      <c r="AJA612" s="113"/>
      <c r="AJB612" s="113"/>
      <c r="AJC612" s="113"/>
      <c r="AJD612" s="113"/>
      <c r="AJE612" s="113"/>
      <c r="AJF612" s="113"/>
      <c r="AJG612" s="113"/>
      <c r="AJH612" s="113"/>
      <c r="AJI612" s="113"/>
      <c r="AJJ612" s="113"/>
      <c r="AJK612" s="113"/>
      <c r="AJL612" s="113"/>
      <c r="AJM612" s="113"/>
      <c r="AJN612" s="113"/>
      <c r="AJO612" s="113"/>
      <c r="AJP612" s="113"/>
      <c r="AJQ612" s="113"/>
      <c r="AJR612" s="113"/>
      <c r="AJS612" s="113"/>
      <c r="AJT612" s="113"/>
      <c r="AJU612" s="113"/>
      <c r="AJV612" s="113"/>
      <c r="AJW612" s="113"/>
      <c r="AJX612" s="113"/>
      <c r="AJY612" s="113"/>
      <c r="AJZ612" s="113"/>
      <c r="AKA612" s="113"/>
      <c r="AKB612" s="113"/>
      <c r="AKC612" s="113"/>
      <c r="AKD612" s="113"/>
      <c r="AKE612" s="113"/>
      <c r="AKF612" s="113"/>
      <c r="AKG612" s="113"/>
      <c r="AKH612" s="113"/>
      <c r="AKI612" s="113"/>
      <c r="AKJ612" s="113"/>
      <c r="AKK612" s="113"/>
      <c r="AKL612" s="113"/>
      <c r="AKM612" s="113"/>
      <c r="AKN612" s="113"/>
      <c r="AKO612" s="113"/>
      <c r="AKP612" s="113"/>
      <c r="AKQ612" s="113"/>
      <c r="AKR612" s="113"/>
      <c r="AKS612" s="113"/>
      <c r="AKT612" s="113"/>
      <c r="AKU612" s="113"/>
      <c r="AKV612" s="113"/>
      <c r="AKW612" s="113"/>
      <c r="AKX612" s="113"/>
      <c r="AKY612" s="113"/>
      <c r="AKZ612" s="113"/>
      <c r="ALA612" s="113"/>
      <c r="ALB612" s="113"/>
      <c r="ALC612" s="113"/>
      <c r="ALD612" s="113"/>
      <c r="ALE612" s="113"/>
      <c r="ALF612" s="113"/>
      <c r="ALG612" s="113"/>
      <c r="ALH612" s="113"/>
      <c r="ALI612" s="113"/>
      <c r="ALJ612" s="113"/>
      <c r="ALK612" s="113"/>
      <c r="ALL612" s="113"/>
      <c r="ALM612" s="113"/>
      <c r="ALN612" s="113"/>
      <c r="ALO612" s="1"/>
      <c r="ALP612" s="2"/>
      <c r="ALQ612" s="2"/>
      <c r="ALR612" s="2"/>
      <c r="ALS612" s="2"/>
      <c r="ALT612" s="2"/>
      <c r="ALU612" s="2"/>
      <c r="ALV612" s="2"/>
      <c r="ALW612" s="2"/>
      <c r="ALX612" s="2"/>
      <c r="ALY612" s="2"/>
      <c r="ALZ612" s="2"/>
      <c r="AMA612" s="2"/>
      <c r="AMB612" s="2"/>
      <c r="AMC612" s="2"/>
      <c r="AMD612" s="2"/>
      <c r="AME612" s="2"/>
      <c r="AMF612" s="2"/>
      <c r="AMG612" s="2"/>
      <c r="AMH612" s="2"/>
      <c r="AMI612" s="2"/>
      <c r="AMJ612" s="2"/>
      <c r="AMK612" s="2"/>
      <c r="AML612" s="113"/>
    </row>
    <row r="613" s="99" customFormat="true" ht="17.6" hidden="false" customHeight="false" outlineLevel="0" collapsed="false">
      <c r="B613" s="20"/>
      <c r="C613" s="30" t="s">
        <v>377</v>
      </c>
      <c r="D613" s="30" t="n">
        <v>929</v>
      </c>
      <c r="E613" s="138" t="s">
        <v>29</v>
      </c>
      <c r="F613" s="138" t="s">
        <v>83</v>
      </c>
      <c r="G613" s="79"/>
      <c r="H613" s="80"/>
      <c r="I613" s="141" t="n">
        <f aca="false">SUM(J613:P613)</f>
        <v>172325100</v>
      </c>
      <c r="J613" s="141" t="n">
        <f aca="false">J614+J643+J626+J621</f>
        <v>162197200</v>
      </c>
      <c r="K613" s="74" t="n">
        <f aca="false">K614+K643+K626+K621</f>
        <v>-3376700</v>
      </c>
      <c r="L613" s="74" t="n">
        <f aca="false">L614+L643+L626+L621</f>
        <v>0</v>
      </c>
      <c r="M613" s="74" t="n">
        <f aca="false">M614+M643+M626+M621</f>
        <v>133000</v>
      </c>
      <c r="N613" s="74" t="n">
        <f aca="false">N614+N643+N626+N621</f>
        <v>326900</v>
      </c>
      <c r="O613" s="141" t="n">
        <f aca="false">O614+O643+O626+O621</f>
        <v>13044700</v>
      </c>
      <c r="P613" s="142" t="n">
        <f aca="false">P614+P643+P626+P621</f>
        <v>0</v>
      </c>
      <c r="ALO613" s="1"/>
      <c r="ALP613" s="2"/>
      <c r="ALQ613" s="2"/>
      <c r="ALR613" s="2"/>
      <c r="ALS613" s="2"/>
      <c r="ALT613" s="2"/>
      <c r="ALU613" s="2"/>
      <c r="ALV613" s="2"/>
      <c r="ALW613" s="2"/>
      <c r="ALX613" s="2"/>
      <c r="ALY613" s="2"/>
      <c r="ALZ613" s="2"/>
      <c r="AMA613" s="2"/>
      <c r="AMB613" s="2"/>
      <c r="AMC613" s="2"/>
      <c r="AMD613" s="2"/>
      <c r="AME613" s="2"/>
      <c r="AMF613" s="2"/>
      <c r="AMG613" s="2"/>
      <c r="AMH613" s="2"/>
      <c r="AMI613" s="2"/>
      <c r="AMJ613" s="2"/>
      <c r="AMK613" s="2"/>
    </row>
    <row r="614" s="99" customFormat="true" ht="17.6" hidden="false" customHeight="false" outlineLevel="0" collapsed="false">
      <c r="B614" s="20"/>
      <c r="C614" s="30" t="s">
        <v>378</v>
      </c>
      <c r="D614" s="30" t="n">
        <v>929</v>
      </c>
      <c r="E614" s="138" t="s">
        <v>29</v>
      </c>
      <c r="F614" s="138" t="s">
        <v>16</v>
      </c>
      <c r="G614" s="79"/>
      <c r="H614" s="80"/>
      <c r="I614" s="141" t="n">
        <f aca="false">SUM(J614:P614)</f>
        <v>4260000</v>
      </c>
      <c r="J614" s="141" t="n">
        <f aca="false">J615</f>
        <v>2449500</v>
      </c>
      <c r="K614" s="74" t="n">
        <f aca="false">K615</f>
        <v>-689500</v>
      </c>
      <c r="L614" s="74" t="n">
        <f aca="false">L615</f>
        <v>0</v>
      </c>
      <c r="M614" s="74" t="n">
        <f aca="false">M615</f>
        <v>0</v>
      </c>
      <c r="N614" s="74" t="n">
        <f aca="false">N615</f>
        <v>0</v>
      </c>
      <c r="O614" s="141" t="n">
        <f aca="false">O615</f>
        <v>2500000</v>
      </c>
      <c r="P614" s="142" t="n">
        <f aca="false">P615</f>
        <v>0</v>
      </c>
      <c r="ALO614" s="1"/>
      <c r="ALP614" s="2"/>
      <c r="ALQ614" s="2"/>
      <c r="ALR614" s="2"/>
      <c r="ALS614" s="2"/>
      <c r="ALT614" s="2"/>
      <c r="ALU614" s="2"/>
      <c r="ALV614" s="2"/>
      <c r="ALW614" s="2"/>
      <c r="ALX614" s="2"/>
      <c r="ALY614" s="2"/>
      <c r="ALZ614" s="2"/>
      <c r="AMA614" s="2"/>
      <c r="AMB614" s="2"/>
      <c r="AMC614" s="2"/>
      <c r="AMD614" s="2"/>
      <c r="AME614" s="2"/>
      <c r="AMF614" s="2"/>
      <c r="AMG614" s="2"/>
      <c r="AMH614" s="2"/>
      <c r="AMI614" s="2"/>
      <c r="AMJ614" s="2"/>
      <c r="AMK614" s="2"/>
    </row>
    <row r="615" s="99" customFormat="true" ht="32.8" hidden="false" customHeight="false" outlineLevel="0" collapsed="false">
      <c r="B615" s="20"/>
      <c r="C615" s="30" t="s">
        <v>221</v>
      </c>
      <c r="D615" s="30" t="n">
        <v>929</v>
      </c>
      <c r="E615" s="138" t="s">
        <v>29</v>
      </c>
      <c r="F615" s="138" t="s">
        <v>16</v>
      </c>
      <c r="G615" s="79" t="n">
        <v>6100000000</v>
      </c>
      <c r="H615" s="80"/>
      <c r="I615" s="141" t="n">
        <f aca="false">SUM(J615:P615)</f>
        <v>4260000</v>
      </c>
      <c r="J615" s="141" t="n">
        <f aca="false">J616</f>
        <v>2449500</v>
      </c>
      <c r="K615" s="74" t="n">
        <f aca="false">K616</f>
        <v>-689500</v>
      </c>
      <c r="L615" s="74" t="n">
        <f aca="false">L616</f>
        <v>0</v>
      </c>
      <c r="M615" s="74" t="n">
        <f aca="false">M616</f>
        <v>0</v>
      </c>
      <c r="N615" s="74" t="n">
        <f aca="false">N616</f>
        <v>0</v>
      </c>
      <c r="O615" s="141" t="n">
        <f aca="false">O616</f>
        <v>2500000</v>
      </c>
      <c r="P615" s="142" t="n">
        <f aca="false">P616</f>
        <v>0</v>
      </c>
      <c r="ALO615" s="1"/>
      <c r="ALP615" s="2"/>
      <c r="ALQ615" s="2"/>
      <c r="ALR615" s="2"/>
      <c r="ALS615" s="2"/>
      <c r="ALT615" s="2"/>
      <c r="ALU615" s="2"/>
      <c r="ALV615" s="2"/>
      <c r="ALW615" s="2"/>
      <c r="ALX615" s="2"/>
      <c r="ALY615" s="2"/>
      <c r="ALZ615" s="2"/>
      <c r="AMA615" s="2"/>
      <c r="AMB615" s="2"/>
      <c r="AMC615" s="2"/>
      <c r="AMD615" s="2"/>
      <c r="AME615" s="2"/>
      <c r="AMF615" s="2"/>
      <c r="AMG615" s="2"/>
      <c r="AMH615" s="2"/>
      <c r="AMI615" s="2"/>
      <c r="AMJ615" s="2"/>
      <c r="AMK615" s="2"/>
    </row>
    <row r="616" s="99" customFormat="true" ht="17.6" hidden="false" customHeight="false" outlineLevel="0" collapsed="false">
      <c r="B616" s="20"/>
      <c r="C616" s="30" t="s">
        <v>222</v>
      </c>
      <c r="D616" s="30" t="n">
        <v>929</v>
      </c>
      <c r="E616" s="138" t="s">
        <v>29</v>
      </c>
      <c r="F616" s="138" t="s">
        <v>16</v>
      </c>
      <c r="G616" s="79" t="n">
        <v>6110000000</v>
      </c>
      <c r="H616" s="80"/>
      <c r="I616" s="141" t="n">
        <f aca="false">SUM(J616:P616)</f>
        <v>4260000</v>
      </c>
      <c r="J616" s="141" t="n">
        <f aca="false">J617</f>
        <v>2449500</v>
      </c>
      <c r="K616" s="74" t="n">
        <f aca="false">K617</f>
        <v>-689500</v>
      </c>
      <c r="L616" s="74" t="n">
        <f aca="false">L617</f>
        <v>0</v>
      </c>
      <c r="M616" s="74" t="n">
        <f aca="false">M617</f>
        <v>0</v>
      </c>
      <c r="N616" s="74" t="n">
        <f aca="false">N617</f>
        <v>0</v>
      </c>
      <c r="O616" s="141" t="n">
        <f aca="false">O617</f>
        <v>2500000</v>
      </c>
      <c r="P616" s="142" t="n">
        <f aca="false">P617</f>
        <v>0</v>
      </c>
      <c r="ALO616" s="1"/>
      <c r="ALP616" s="2"/>
      <c r="ALQ616" s="2"/>
      <c r="ALR616" s="2"/>
      <c r="ALS616" s="2"/>
      <c r="ALT616" s="2"/>
      <c r="ALU616" s="2"/>
      <c r="ALV616" s="2"/>
      <c r="ALW616" s="2"/>
      <c r="ALX616" s="2"/>
      <c r="ALY616" s="2"/>
      <c r="ALZ616" s="2"/>
      <c r="AMA616" s="2"/>
      <c r="AMB616" s="2"/>
      <c r="AMC616" s="2"/>
      <c r="AMD616" s="2"/>
      <c r="AME616" s="2"/>
      <c r="AMF616" s="2"/>
      <c r="AMG616" s="2"/>
      <c r="AMH616" s="2"/>
      <c r="AMI616" s="2"/>
      <c r="AMJ616" s="2"/>
      <c r="AMK616" s="2"/>
    </row>
    <row r="617" s="99" customFormat="true" ht="17.6" hidden="false" customHeight="false" outlineLevel="0" collapsed="false">
      <c r="B617" s="20"/>
      <c r="C617" s="30" t="s">
        <v>229</v>
      </c>
      <c r="D617" s="30" t="n">
        <v>929</v>
      </c>
      <c r="E617" s="138" t="s">
        <v>29</v>
      </c>
      <c r="F617" s="138" t="s">
        <v>16</v>
      </c>
      <c r="G617" s="79" t="n">
        <v>6110200000</v>
      </c>
      <c r="H617" s="80"/>
      <c r="I617" s="141" t="n">
        <f aca="false">SUM(J617:P617)</f>
        <v>4260000</v>
      </c>
      <c r="J617" s="141" t="n">
        <f aca="false">J618</f>
        <v>2449500</v>
      </c>
      <c r="K617" s="74" t="n">
        <f aca="false">K618</f>
        <v>-689500</v>
      </c>
      <c r="L617" s="74" t="n">
        <f aca="false">L618</f>
        <v>0</v>
      </c>
      <c r="M617" s="74" t="n">
        <f aca="false">M618</f>
        <v>0</v>
      </c>
      <c r="N617" s="74" t="n">
        <f aca="false">N618</f>
        <v>0</v>
      </c>
      <c r="O617" s="141" t="n">
        <f aca="false">O618</f>
        <v>2500000</v>
      </c>
      <c r="P617" s="142" t="n">
        <f aca="false">P618</f>
        <v>0</v>
      </c>
      <c r="ALO617" s="1"/>
      <c r="ALP617" s="2"/>
      <c r="ALQ617" s="2"/>
      <c r="ALR617" s="2"/>
      <c r="ALS617" s="2"/>
      <c r="ALT617" s="2"/>
      <c r="ALU617" s="2"/>
      <c r="ALV617" s="2"/>
      <c r="ALW617" s="2"/>
      <c r="ALX617" s="2"/>
      <c r="ALY617" s="2"/>
      <c r="ALZ617" s="2"/>
      <c r="AMA617" s="2"/>
      <c r="AMB617" s="2"/>
      <c r="AMC617" s="2"/>
      <c r="AMD617" s="2"/>
      <c r="AME617" s="2"/>
      <c r="AMF617" s="2"/>
      <c r="AMG617" s="2"/>
      <c r="AMH617" s="2"/>
      <c r="AMI617" s="2"/>
      <c r="AMJ617" s="2"/>
      <c r="AMK617" s="2"/>
    </row>
    <row r="618" s="99" customFormat="true" ht="17.6" hidden="false" customHeight="false" outlineLevel="0" collapsed="false">
      <c r="B618" s="20"/>
      <c r="C618" s="30" t="s">
        <v>229</v>
      </c>
      <c r="D618" s="30" t="n">
        <v>929</v>
      </c>
      <c r="E618" s="138" t="s">
        <v>29</v>
      </c>
      <c r="F618" s="138" t="s">
        <v>16</v>
      </c>
      <c r="G618" s="79" t="n">
        <v>6110210160</v>
      </c>
      <c r="H618" s="80"/>
      <c r="I618" s="141" t="n">
        <f aca="false">SUM(J618:P618)</f>
        <v>4260000</v>
      </c>
      <c r="J618" s="141" t="n">
        <f aca="false">J619+J620</f>
        <v>2449500</v>
      </c>
      <c r="K618" s="74" t="n">
        <f aca="false">K619+K620</f>
        <v>-689500</v>
      </c>
      <c r="L618" s="74" t="n">
        <f aca="false">L619+L620</f>
        <v>0</v>
      </c>
      <c r="M618" s="74" t="n">
        <f aca="false">M619+M620</f>
        <v>0</v>
      </c>
      <c r="N618" s="74" t="n">
        <f aca="false">N619+N620</f>
        <v>0</v>
      </c>
      <c r="O618" s="141" t="n">
        <f aca="false">O619+O620</f>
        <v>2500000</v>
      </c>
      <c r="P618" s="142" t="n">
        <f aca="false">P619+P620</f>
        <v>0</v>
      </c>
      <c r="ALO618" s="1"/>
      <c r="ALP618" s="2"/>
      <c r="ALQ618" s="2"/>
      <c r="ALR618" s="2"/>
      <c r="ALS618" s="2"/>
      <c r="ALT618" s="2"/>
      <c r="ALU618" s="2"/>
      <c r="ALV618" s="2"/>
      <c r="ALW618" s="2"/>
      <c r="ALX618" s="2"/>
      <c r="ALY618" s="2"/>
      <c r="ALZ618" s="2"/>
      <c r="AMA618" s="2"/>
      <c r="AMB618" s="2"/>
      <c r="AMC618" s="2"/>
      <c r="AMD618" s="2"/>
      <c r="AME618" s="2"/>
      <c r="AMF618" s="2"/>
      <c r="AMG618" s="2"/>
      <c r="AMH618" s="2"/>
      <c r="AMI618" s="2"/>
      <c r="AMJ618" s="2"/>
      <c r="AMK618" s="2"/>
    </row>
    <row r="619" s="99" customFormat="true" ht="80.8" hidden="false" customHeight="true" outlineLevel="0" collapsed="false">
      <c r="B619" s="20"/>
      <c r="C619" s="30" t="s">
        <v>100</v>
      </c>
      <c r="D619" s="30" t="n">
        <v>929</v>
      </c>
      <c r="E619" s="138" t="s">
        <v>29</v>
      </c>
      <c r="F619" s="138" t="s">
        <v>16</v>
      </c>
      <c r="G619" s="79" t="n">
        <v>6110210160</v>
      </c>
      <c r="H619" s="80" t="s">
        <v>101</v>
      </c>
      <c r="I619" s="141" t="n">
        <f aca="false">SUM(J619:P619)</f>
        <v>4000000</v>
      </c>
      <c r="J619" s="141" t="n">
        <v>1500000</v>
      </c>
      <c r="K619" s="74" t="n">
        <v>0</v>
      </c>
      <c r="L619" s="74"/>
      <c r="M619" s="74"/>
      <c r="N619" s="74"/>
      <c r="O619" s="141" t="n">
        <v>2500000</v>
      </c>
      <c r="P619" s="142"/>
      <c r="ALO619" s="1"/>
      <c r="ALP619" s="2"/>
      <c r="ALQ619" s="2"/>
      <c r="ALR619" s="2"/>
      <c r="ALS619" s="2"/>
      <c r="ALT619" s="2"/>
      <c r="ALU619" s="2"/>
      <c r="ALV619" s="2"/>
      <c r="ALW619" s="2"/>
      <c r="ALX619" s="2"/>
      <c r="ALY619" s="2"/>
      <c r="ALZ619" s="2"/>
      <c r="AMA619" s="2"/>
      <c r="AMB619" s="2"/>
      <c r="AMC619" s="2"/>
      <c r="AMD619" s="2"/>
      <c r="AME619" s="2"/>
      <c r="AMF619" s="2"/>
      <c r="AMG619" s="2"/>
      <c r="AMH619" s="2"/>
      <c r="AMI619" s="2"/>
      <c r="AMJ619" s="2"/>
      <c r="AMK619" s="2"/>
    </row>
    <row r="620" s="99" customFormat="true" ht="32.8" hidden="false" customHeight="false" outlineLevel="0" collapsed="false">
      <c r="B620" s="20"/>
      <c r="C620" s="30" t="s">
        <v>103</v>
      </c>
      <c r="D620" s="30" t="n">
        <v>929</v>
      </c>
      <c r="E620" s="138" t="s">
        <v>29</v>
      </c>
      <c r="F620" s="138" t="s">
        <v>16</v>
      </c>
      <c r="G620" s="79" t="n">
        <v>6110210160</v>
      </c>
      <c r="H620" s="80" t="s">
        <v>104</v>
      </c>
      <c r="I620" s="141" t="n">
        <f aca="false">SUM(J620:P620)</f>
        <v>260000</v>
      </c>
      <c r="J620" s="141" t="n">
        <v>949500</v>
      </c>
      <c r="K620" s="74" t="n">
        <v>-689500</v>
      </c>
      <c r="L620" s="74"/>
      <c r="M620" s="74"/>
      <c r="N620" s="74"/>
      <c r="O620" s="141"/>
      <c r="P620" s="142"/>
      <c r="ALO620" s="1"/>
      <c r="ALP620" s="2"/>
      <c r="ALQ620" s="2"/>
      <c r="ALR620" s="2"/>
      <c r="ALS620" s="2"/>
      <c r="ALT620" s="2"/>
      <c r="ALU620" s="2"/>
      <c r="ALV620" s="2"/>
      <c r="ALW620" s="2"/>
      <c r="ALX620" s="2"/>
      <c r="ALY620" s="2"/>
      <c r="ALZ620" s="2"/>
      <c r="AMA620" s="2"/>
      <c r="AMB620" s="2"/>
      <c r="AMC620" s="2"/>
      <c r="AMD620" s="2"/>
      <c r="AME620" s="2"/>
      <c r="AMF620" s="2"/>
      <c r="AMG620" s="2"/>
      <c r="AMH620" s="2"/>
      <c r="AMI620" s="2"/>
      <c r="AMJ620" s="2"/>
      <c r="AMK620" s="2"/>
    </row>
    <row r="621" s="99" customFormat="true" ht="17.6" hidden="false" customHeight="false" outlineLevel="0" collapsed="false">
      <c r="B621" s="20"/>
      <c r="C621" s="30" t="s">
        <v>77</v>
      </c>
      <c r="D621" s="30" t="n">
        <v>929</v>
      </c>
      <c r="E621" s="138" t="s">
        <v>29</v>
      </c>
      <c r="F621" s="138" t="s">
        <v>18</v>
      </c>
      <c r="G621" s="79"/>
      <c r="H621" s="80"/>
      <c r="I621" s="141" t="n">
        <f aca="false">SUM(J621:P621)</f>
        <v>30100</v>
      </c>
      <c r="J621" s="141" t="n">
        <f aca="false">J622</f>
        <v>30800</v>
      </c>
      <c r="K621" s="74" t="n">
        <f aca="false">K622</f>
        <v>-700</v>
      </c>
      <c r="L621" s="74" t="n">
        <f aca="false">L622</f>
        <v>0</v>
      </c>
      <c r="M621" s="74" t="n">
        <f aca="false">M622</f>
        <v>0</v>
      </c>
      <c r="N621" s="74" t="n">
        <f aca="false">N622</f>
        <v>0</v>
      </c>
      <c r="O621" s="141" t="n">
        <f aca="false">O622</f>
        <v>0</v>
      </c>
      <c r="P621" s="142" t="n">
        <f aca="false">P622</f>
        <v>0</v>
      </c>
      <c r="ALO621" s="1"/>
      <c r="ALP621" s="2"/>
      <c r="ALQ621" s="2"/>
      <c r="ALR621" s="2"/>
      <c r="ALS621" s="2"/>
      <c r="ALT621" s="2"/>
      <c r="ALU621" s="2"/>
      <c r="ALV621" s="2"/>
      <c r="ALW621" s="2"/>
      <c r="ALX621" s="2"/>
      <c r="ALY621" s="2"/>
      <c r="ALZ621" s="2"/>
      <c r="AMA621" s="2"/>
      <c r="AMB621" s="2"/>
      <c r="AMC621" s="2"/>
      <c r="AMD621" s="2"/>
      <c r="AME621" s="2"/>
      <c r="AMF621" s="2"/>
      <c r="AMG621" s="2"/>
      <c r="AMH621" s="2"/>
      <c r="AMI621" s="2"/>
      <c r="AMJ621" s="2"/>
      <c r="AMK621" s="2"/>
    </row>
    <row r="622" s="99" customFormat="true" ht="32.8" hidden="false" customHeight="false" outlineLevel="0" collapsed="false">
      <c r="B622" s="20"/>
      <c r="C622" s="30" t="s">
        <v>221</v>
      </c>
      <c r="D622" s="30" t="n">
        <v>929</v>
      </c>
      <c r="E622" s="138" t="s">
        <v>29</v>
      </c>
      <c r="F622" s="138" t="s">
        <v>18</v>
      </c>
      <c r="G622" s="79" t="n">
        <v>6100000000</v>
      </c>
      <c r="H622" s="80"/>
      <c r="I622" s="141" t="n">
        <f aca="false">SUM(J622:P622)</f>
        <v>30100</v>
      </c>
      <c r="J622" s="141" t="n">
        <f aca="false">J623</f>
        <v>30800</v>
      </c>
      <c r="K622" s="74" t="n">
        <f aca="false">K623</f>
        <v>-700</v>
      </c>
      <c r="L622" s="74" t="n">
        <f aca="false">L623</f>
        <v>0</v>
      </c>
      <c r="M622" s="74" t="n">
        <f aca="false">M623</f>
        <v>0</v>
      </c>
      <c r="N622" s="74" t="n">
        <f aca="false">N623</f>
        <v>0</v>
      </c>
      <c r="O622" s="141" t="n">
        <f aca="false">O623</f>
        <v>0</v>
      </c>
      <c r="P622" s="142" t="n">
        <f aca="false">P623</f>
        <v>0</v>
      </c>
      <c r="ALO622" s="1"/>
      <c r="ALP622" s="2"/>
      <c r="ALQ622" s="2"/>
      <c r="ALR622" s="2"/>
      <c r="ALS622" s="2"/>
      <c r="ALT622" s="2"/>
      <c r="ALU622" s="2"/>
      <c r="ALV622" s="2"/>
      <c r="ALW622" s="2"/>
      <c r="ALX622" s="2"/>
      <c r="ALY622" s="2"/>
      <c r="ALZ622" s="2"/>
      <c r="AMA622" s="2"/>
      <c r="AMB622" s="2"/>
      <c r="AMC622" s="2"/>
      <c r="AMD622" s="2"/>
      <c r="AME622" s="2"/>
      <c r="AMF622" s="2"/>
      <c r="AMG622" s="2"/>
      <c r="AMH622" s="2"/>
      <c r="AMI622" s="2"/>
      <c r="AMJ622" s="2"/>
      <c r="AMK622" s="2"/>
    </row>
    <row r="623" s="99" customFormat="true" ht="17.6" hidden="false" customHeight="false" outlineLevel="0" collapsed="false">
      <c r="B623" s="20"/>
      <c r="C623" s="30" t="s">
        <v>222</v>
      </c>
      <c r="D623" s="30" t="n">
        <v>929</v>
      </c>
      <c r="E623" s="138" t="s">
        <v>29</v>
      </c>
      <c r="F623" s="138" t="s">
        <v>18</v>
      </c>
      <c r="G623" s="79" t="n">
        <v>6110000000</v>
      </c>
      <c r="H623" s="80"/>
      <c r="I623" s="141" t="n">
        <f aca="false">SUM(J623:P623)</f>
        <v>30100</v>
      </c>
      <c r="J623" s="141" t="n">
        <f aca="false">J624</f>
        <v>30800</v>
      </c>
      <c r="K623" s="74" t="n">
        <f aca="false">K624</f>
        <v>-700</v>
      </c>
      <c r="L623" s="74" t="n">
        <f aca="false">L624</f>
        <v>0</v>
      </c>
      <c r="M623" s="74" t="n">
        <f aca="false">M624</f>
        <v>0</v>
      </c>
      <c r="N623" s="74" t="n">
        <f aca="false">N624</f>
        <v>0</v>
      </c>
      <c r="O623" s="141" t="n">
        <f aca="false">O624</f>
        <v>0</v>
      </c>
      <c r="P623" s="142" t="n">
        <f aca="false">P624</f>
        <v>0</v>
      </c>
      <c r="ALO623" s="1"/>
      <c r="ALP623" s="2"/>
      <c r="ALQ623" s="2"/>
      <c r="ALR623" s="2"/>
      <c r="ALS623" s="2"/>
      <c r="ALT623" s="2"/>
      <c r="ALU623" s="2"/>
      <c r="ALV623" s="2"/>
      <c r="ALW623" s="2"/>
      <c r="ALX623" s="2"/>
      <c r="ALY623" s="2"/>
      <c r="ALZ623" s="2"/>
      <c r="AMA623" s="2"/>
      <c r="AMB623" s="2"/>
      <c r="AMC623" s="2"/>
      <c r="AMD623" s="2"/>
      <c r="AME623" s="2"/>
      <c r="AMF623" s="2"/>
      <c r="AMG623" s="2"/>
      <c r="AMH623" s="2"/>
      <c r="AMI623" s="2"/>
      <c r="AMJ623" s="2"/>
      <c r="AMK623" s="2"/>
    </row>
    <row r="624" s="99" customFormat="true" ht="111.15" hidden="false" customHeight="false" outlineLevel="0" collapsed="false">
      <c r="B624" s="20"/>
      <c r="C624" s="30" t="s">
        <v>170</v>
      </c>
      <c r="D624" s="30" t="n">
        <v>929</v>
      </c>
      <c r="E624" s="138" t="s">
        <v>29</v>
      </c>
      <c r="F624" s="138" t="s">
        <v>18</v>
      </c>
      <c r="G624" s="79" t="n">
        <v>6110060820</v>
      </c>
      <c r="H624" s="80"/>
      <c r="I624" s="141" t="n">
        <f aca="false">SUM(J624:P624)</f>
        <v>30100</v>
      </c>
      <c r="J624" s="141" t="n">
        <f aca="false">J625</f>
        <v>30800</v>
      </c>
      <c r="K624" s="74" t="n">
        <f aca="false">K625</f>
        <v>-700</v>
      </c>
      <c r="L624" s="74" t="n">
        <f aca="false">L625</f>
        <v>0</v>
      </c>
      <c r="M624" s="74" t="n">
        <f aca="false">M625</f>
        <v>0</v>
      </c>
      <c r="N624" s="74" t="n">
        <f aca="false">N625</f>
        <v>0</v>
      </c>
      <c r="O624" s="141" t="n">
        <f aca="false">O625</f>
        <v>0</v>
      </c>
      <c r="P624" s="142" t="n">
        <f aca="false">P625</f>
        <v>0</v>
      </c>
      <c r="ALO624" s="1"/>
      <c r="ALP624" s="2"/>
      <c r="ALQ624" s="2"/>
      <c r="ALR624" s="2"/>
      <c r="ALS624" s="2"/>
      <c r="ALT624" s="2"/>
      <c r="ALU624" s="2"/>
      <c r="ALV624" s="2"/>
      <c r="ALW624" s="2"/>
      <c r="ALX624" s="2"/>
      <c r="ALY624" s="2"/>
      <c r="ALZ624" s="2"/>
      <c r="AMA624" s="2"/>
      <c r="AMB624" s="2"/>
      <c r="AMC624" s="2"/>
      <c r="AMD624" s="2"/>
      <c r="AME624" s="2"/>
      <c r="AMF624" s="2"/>
      <c r="AMG624" s="2"/>
      <c r="AMH624" s="2"/>
      <c r="AMI624" s="2"/>
      <c r="AMJ624" s="2"/>
      <c r="AMK624" s="2"/>
    </row>
    <row r="625" s="99" customFormat="true" ht="32.8" hidden="false" customHeight="false" outlineLevel="0" collapsed="false">
      <c r="B625" s="20"/>
      <c r="C625" s="30" t="s">
        <v>146</v>
      </c>
      <c r="D625" s="30" t="n">
        <v>929</v>
      </c>
      <c r="E625" s="138" t="s">
        <v>29</v>
      </c>
      <c r="F625" s="138" t="s">
        <v>18</v>
      </c>
      <c r="G625" s="79" t="n">
        <v>6110060820</v>
      </c>
      <c r="H625" s="80" t="s">
        <v>202</v>
      </c>
      <c r="I625" s="141" t="n">
        <f aca="false">SUM(J625:P625)</f>
        <v>30100</v>
      </c>
      <c r="J625" s="141" t="n">
        <v>30800</v>
      </c>
      <c r="K625" s="74" t="n">
        <v>-700</v>
      </c>
      <c r="L625" s="74"/>
      <c r="M625" s="74"/>
      <c r="N625" s="74"/>
      <c r="O625" s="141"/>
      <c r="P625" s="142"/>
      <c r="ALO625" s="1"/>
      <c r="ALP625" s="2"/>
      <c r="ALQ625" s="2"/>
      <c r="ALR625" s="2"/>
      <c r="ALS625" s="2"/>
      <c r="ALT625" s="2"/>
      <c r="ALU625" s="2"/>
      <c r="ALV625" s="2"/>
      <c r="ALW625" s="2"/>
      <c r="ALX625" s="2"/>
      <c r="ALY625" s="2"/>
      <c r="ALZ625" s="2"/>
      <c r="AMA625" s="2"/>
      <c r="AMB625" s="2"/>
      <c r="AMC625" s="2"/>
      <c r="AMD625" s="2"/>
      <c r="AME625" s="2"/>
      <c r="AMF625" s="2"/>
      <c r="AMG625" s="2"/>
      <c r="AMH625" s="2"/>
      <c r="AMI625" s="2"/>
      <c r="AMJ625" s="2"/>
      <c r="AMK625" s="2"/>
    </row>
    <row r="626" s="99" customFormat="true" ht="17.6" hidden="false" customHeight="false" outlineLevel="0" collapsed="false">
      <c r="B626" s="20"/>
      <c r="C626" s="30" t="s">
        <v>78</v>
      </c>
      <c r="D626" s="30" t="n">
        <v>929</v>
      </c>
      <c r="E626" s="138" t="s">
        <v>29</v>
      </c>
      <c r="F626" s="138" t="s">
        <v>20</v>
      </c>
      <c r="G626" s="79"/>
      <c r="H626" s="80"/>
      <c r="I626" s="141" t="n">
        <f aca="false">SUM(J626:P626)</f>
        <v>163509600</v>
      </c>
      <c r="J626" s="141" t="n">
        <f aca="false">J627</f>
        <v>156672000</v>
      </c>
      <c r="K626" s="74" t="n">
        <f aca="false">K627</f>
        <v>-4167000</v>
      </c>
      <c r="L626" s="74" t="n">
        <f aca="false">L627</f>
        <v>0</v>
      </c>
      <c r="M626" s="74" t="n">
        <f aca="false">M627</f>
        <v>133000</v>
      </c>
      <c r="N626" s="74" t="n">
        <f aca="false">N627</f>
        <v>326900</v>
      </c>
      <c r="O626" s="141" t="n">
        <f aca="false">O627+O640</f>
        <v>10544700</v>
      </c>
      <c r="P626" s="142" t="n">
        <f aca="false">P627</f>
        <v>0</v>
      </c>
      <c r="ALO626" s="1"/>
      <c r="ALP626" s="2"/>
      <c r="ALQ626" s="2"/>
      <c r="ALR626" s="2"/>
      <c r="ALS626" s="2"/>
      <c r="ALT626" s="2"/>
      <c r="ALU626" s="2"/>
      <c r="ALV626" s="2"/>
      <c r="ALW626" s="2"/>
      <c r="ALX626" s="2"/>
      <c r="ALY626" s="2"/>
      <c r="ALZ626" s="2"/>
      <c r="AMA626" s="2"/>
      <c r="AMB626" s="2"/>
      <c r="AMC626" s="2"/>
      <c r="AMD626" s="2"/>
      <c r="AME626" s="2"/>
      <c r="AMF626" s="2"/>
      <c r="AMG626" s="2"/>
      <c r="AMH626" s="2"/>
      <c r="AMI626" s="2"/>
      <c r="AMJ626" s="2"/>
      <c r="AMK626" s="2"/>
    </row>
    <row r="627" s="99" customFormat="true" ht="32.8" hidden="false" customHeight="false" outlineLevel="0" collapsed="false">
      <c r="B627" s="20"/>
      <c r="C627" s="30" t="s">
        <v>221</v>
      </c>
      <c r="D627" s="30" t="n">
        <v>929</v>
      </c>
      <c r="E627" s="138" t="s">
        <v>29</v>
      </c>
      <c r="F627" s="138" t="s">
        <v>20</v>
      </c>
      <c r="G627" s="79" t="n">
        <v>6100000000</v>
      </c>
      <c r="H627" s="80"/>
      <c r="I627" s="141" t="n">
        <f aca="false">SUM(J627:P627)</f>
        <v>163259600</v>
      </c>
      <c r="J627" s="141" t="n">
        <f aca="false">J628</f>
        <v>156672000</v>
      </c>
      <c r="K627" s="74" t="n">
        <f aca="false">K628</f>
        <v>-4167000</v>
      </c>
      <c r="L627" s="74" t="n">
        <f aca="false">L628</f>
        <v>0</v>
      </c>
      <c r="M627" s="74" t="n">
        <f aca="false">M628</f>
        <v>133000</v>
      </c>
      <c r="N627" s="74" t="n">
        <f aca="false">N628</f>
        <v>326900</v>
      </c>
      <c r="O627" s="141" t="n">
        <f aca="false">O628</f>
        <v>10294700</v>
      </c>
      <c r="P627" s="142" t="n">
        <f aca="false">P628</f>
        <v>0</v>
      </c>
      <c r="ALO627" s="1"/>
      <c r="ALP627" s="2"/>
      <c r="ALQ627" s="2"/>
      <c r="ALR627" s="2"/>
      <c r="ALS627" s="2"/>
      <c r="ALT627" s="2"/>
      <c r="ALU627" s="2"/>
      <c r="ALV627" s="2"/>
      <c r="ALW627" s="2"/>
      <c r="ALX627" s="2"/>
      <c r="ALY627" s="2"/>
      <c r="ALZ627" s="2"/>
      <c r="AMA627" s="2"/>
      <c r="AMB627" s="2"/>
      <c r="AMC627" s="2"/>
      <c r="AMD627" s="2"/>
      <c r="AME627" s="2"/>
      <c r="AMF627" s="2"/>
      <c r="AMG627" s="2"/>
      <c r="AMH627" s="2"/>
      <c r="AMI627" s="2"/>
      <c r="AMJ627" s="2"/>
      <c r="AMK627" s="2"/>
    </row>
    <row r="628" s="99" customFormat="true" ht="17.6" hidden="false" customHeight="false" outlineLevel="0" collapsed="false">
      <c r="B628" s="20"/>
      <c r="C628" s="30" t="s">
        <v>222</v>
      </c>
      <c r="D628" s="30" t="n">
        <v>929</v>
      </c>
      <c r="E628" s="138" t="s">
        <v>29</v>
      </c>
      <c r="F628" s="138" t="s">
        <v>20</v>
      </c>
      <c r="G628" s="79" t="n">
        <v>6110000000</v>
      </c>
      <c r="H628" s="80"/>
      <c r="I628" s="141" t="n">
        <f aca="false">SUM(J628:P628)</f>
        <v>163259600</v>
      </c>
      <c r="J628" s="141" t="n">
        <f aca="false">J629+J633+J637</f>
        <v>156672000</v>
      </c>
      <c r="K628" s="141" t="n">
        <f aca="false">K629+K633+K637+K631</f>
        <v>-4167000</v>
      </c>
      <c r="L628" s="74" t="n">
        <f aca="false">L629+L633+L637</f>
        <v>0</v>
      </c>
      <c r="M628" s="74" t="n">
        <f aca="false">M629+M633+M637+M631</f>
        <v>133000</v>
      </c>
      <c r="N628" s="74" t="n">
        <f aca="false">N629+N633+N637+N635+N631</f>
        <v>326900</v>
      </c>
      <c r="O628" s="141" t="n">
        <f aca="false">O629+O633+O637</f>
        <v>10294700</v>
      </c>
      <c r="P628" s="142" t="n">
        <f aca="false">P629+P633+P637</f>
        <v>0</v>
      </c>
      <c r="ALO628" s="1"/>
      <c r="ALP628" s="2"/>
      <c r="ALQ628" s="2"/>
      <c r="ALR628" s="2"/>
      <c r="ALS628" s="2"/>
      <c r="ALT628" s="2"/>
      <c r="ALU628" s="2"/>
      <c r="ALV628" s="2"/>
      <c r="ALW628" s="2"/>
      <c r="ALX628" s="2"/>
      <c r="ALY628" s="2"/>
      <c r="ALZ628" s="2"/>
      <c r="AMA628" s="2"/>
      <c r="AMB628" s="2"/>
      <c r="AMC628" s="2"/>
      <c r="AMD628" s="2"/>
      <c r="AME628" s="2"/>
      <c r="AMF628" s="2"/>
      <c r="AMG628" s="2"/>
      <c r="AMH628" s="2"/>
      <c r="AMI628" s="2"/>
      <c r="AMJ628" s="2"/>
      <c r="AMK628" s="2"/>
    </row>
    <row r="629" s="99" customFormat="true" ht="32.8" hidden="false" customHeight="false" outlineLevel="0" collapsed="false">
      <c r="B629" s="20"/>
      <c r="C629" s="30" t="s">
        <v>130</v>
      </c>
      <c r="D629" s="30" t="n">
        <v>929</v>
      </c>
      <c r="E629" s="138" t="s">
        <v>29</v>
      </c>
      <c r="F629" s="138" t="s">
        <v>20</v>
      </c>
      <c r="G629" s="79" t="n">
        <v>6110000590</v>
      </c>
      <c r="H629" s="80"/>
      <c r="I629" s="141" t="n">
        <f aca="false">SUM(J629:P629)</f>
        <v>157543500</v>
      </c>
      <c r="J629" s="141" t="n">
        <f aca="false">J630</f>
        <v>154470200</v>
      </c>
      <c r="K629" s="74" t="n">
        <f aca="false">K630</f>
        <v>-7221400</v>
      </c>
      <c r="L629" s="74" t="n">
        <f aca="false">L630</f>
        <v>0</v>
      </c>
      <c r="M629" s="74" t="n">
        <f aca="false">M630</f>
        <v>0</v>
      </c>
      <c r="N629" s="74" t="n">
        <f aca="false">N630</f>
        <v>0</v>
      </c>
      <c r="O629" s="141" t="n">
        <f aca="false">O630</f>
        <v>10294700</v>
      </c>
      <c r="P629" s="142" t="n">
        <f aca="false">P630</f>
        <v>0</v>
      </c>
      <c r="ALO629" s="1"/>
      <c r="ALP629" s="2"/>
      <c r="ALQ629" s="2"/>
      <c r="ALR629" s="2"/>
      <c r="ALS629" s="2"/>
      <c r="ALT629" s="2"/>
      <c r="ALU629" s="2"/>
      <c r="ALV629" s="2"/>
      <c r="ALW629" s="2"/>
      <c r="ALX629" s="2"/>
      <c r="ALY629" s="2"/>
      <c r="ALZ629" s="2"/>
      <c r="AMA629" s="2"/>
      <c r="AMB629" s="2"/>
      <c r="AMC629" s="2"/>
      <c r="AMD629" s="2"/>
      <c r="AME629" s="2"/>
      <c r="AMF629" s="2"/>
      <c r="AMG629" s="2"/>
      <c r="AMH629" s="2"/>
      <c r="AMI629" s="2"/>
      <c r="AMJ629" s="2"/>
      <c r="AMK629" s="2"/>
    </row>
    <row r="630" s="99" customFormat="true" ht="32.8" hidden="false" customHeight="false" outlineLevel="0" collapsed="false">
      <c r="B630" s="20"/>
      <c r="C630" s="30" t="s">
        <v>167</v>
      </c>
      <c r="D630" s="30" t="n">
        <v>929</v>
      </c>
      <c r="E630" s="138" t="s">
        <v>29</v>
      </c>
      <c r="F630" s="138" t="s">
        <v>20</v>
      </c>
      <c r="G630" s="79" t="n">
        <v>6110000590</v>
      </c>
      <c r="H630" s="80" t="s">
        <v>202</v>
      </c>
      <c r="I630" s="141" t="n">
        <f aca="false">SUM(J630:P630)</f>
        <v>157543500</v>
      </c>
      <c r="J630" s="141" t="n">
        <v>154470200</v>
      </c>
      <c r="K630" s="74" t="n">
        <v>-7221400</v>
      </c>
      <c r="L630" s="74"/>
      <c r="M630" s="74"/>
      <c r="N630" s="74"/>
      <c r="O630" s="141" t="n">
        <v>10294700</v>
      </c>
      <c r="P630" s="142"/>
      <c r="ALO630" s="1"/>
      <c r="ALP630" s="2"/>
      <c r="ALQ630" s="2"/>
      <c r="ALR630" s="2"/>
      <c r="ALS630" s="2"/>
      <c r="ALT630" s="2"/>
      <c r="ALU630" s="2"/>
      <c r="ALV630" s="2"/>
      <c r="ALW630" s="2"/>
      <c r="ALX630" s="2"/>
      <c r="ALY630" s="2"/>
      <c r="ALZ630" s="2"/>
      <c r="AMA630" s="2"/>
      <c r="AMB630" s="2"/>
      <c r="AMC630" s="2"/>
      <c r="AMD630" s="2"/>
      <c r="AME630" s="2"/>
      <c r="AMF630" s="2"/>
      <c r="AMG630" s="2"/>
      <c r="AMH630" s="2"/>
      <c r="AMI630" s="2"/>
      <c r="AMJ630" s="2"/>
      <c r="AMK630" s="2"/>
    </row>
    <row r="631" s="99" customFormat="true" ht="32.8" hidden="false" customHeight="false" outlineLevel="0" collapsed="false">
      <c r="B631" s="20"/>
      <c r="C631" s="30" t="s">
        <v>223</v>
      </c>
      <c r="D631" s="30" t="n">
        <v>929</v>
      </c>
      <c r="E631" s="138" t="s">
        <v>29</v>
      </c>
      <c r="F631" s="138" t="s">
        <v>20</v>
      </c>
      <c r="G631" s="79" t="s">
        <v>224</v>
      </c>
      <c r="H631" s="80"/>
      <c r="I631" s="141" t="n">
        <f aca="false">SUM(J631:P631)</f>
        <v>3305900</v>
      </c>
      <c r="J631" s="141" t="n">
        <v>0</v>
      </c>
      <c r="K631" s="74" t="n">
        <f aca="false">K632</f>
        <v>3408600</v>
      </c>
      <c r="L631" s="74" t="n">
        <f aca="false">L632</f>
        <v>0</v>
      </c>
      <c r="M631" s="74" t="n">
        <f aca="false">M632</f>
        <v>-157800</v>
      </c>
      <c r="N631" s="74" t="n">
        <f aca="false">N632</f>
        <v>55100</v>
      </c>
      <c r="O631" s="141" t="n">
        <f aca="false">O632</f>
        <v>0</v>
      </c>
      <c r="P631" s="142" t="n">
        <f aca="false">P632</f>
        <v>0</v>
      </c>
      <c r="ALO631" s="1"/>
      <c r="ALP631" s="2"/>
      <c r="ALQ631" s="2"/>
      <c r="ALR631" s="2"/>
      <c r="ALS631" s="2"/>
      <c r="ALT631" s="2"/>
      <c r="ALU631" s="2"/>
      <c r="ALV631" s="2"/>
      <c r="ALW631" s="2"/>
      <c r="ALX631" s="2"/>
      <c r="ALY631" s="2"/>
      <c r="ALZ631" s="2"/>
      <c r="AMA631" s="2"/>
      <c r="AMB631" s="2"/>
      <c r="AMC631" s="2"/>
      <c r="AMD631" s="2"/>
      <c r="AME631" s="2"/>
      <c r="AMF631" s="2"/>
      <c r="AMG631" s="2"/>
      <c r="AMH631" s="2"/>
      <c r="AMI631" s="2"/>
      <c r="AMJ631" s="2"/>
      <c r="AMK631" s="2"/>
    </row>
    <row r="632" s="99" customFormat="true" ht="32.8" hidden="false" customHeight="false" outlineLevel="0" collapsed="false">
      <c r="B632" s="20"/>
      <c r="C632" s="30" t="s">
        <v>167</v>
      </c>
      <c r="D632" s="30" t="n">
        <v>929</v>
      </c>
      <c r="E632" s="138" t="s">
        <v>29</v>
      </c>
      <c r="F632" s="138" t="s">
        <v>20</v>
      </c>
      <c r="G632" s="79" t="s">
        <v>224</v>
      </c>
      <c r="H632" s="80" t="s">
        <v>202</v>
      </c>
      <c r="I632" s="141" t="n">
        <f aca="false">SUM(J632:P632)</f>
        <v>3305900</v>
      </c>
      <c r="J632" s="141" t="n">
        <v>0</v>
      </c>
      <c r="K632" s="74" t="n">
        <v>3408600</v>
      </c>
      <c r="L632" s="74"/>
      <c r="M632" s="74" t="n">
        <v>-157800</v>
      </c>
      <c r="N632" s="74" t="n">
        <v>55100</v>
      </c>
      <c r="O632" s="141"/>
      <c r="P632" s="142"/>
      <c r="ALO632" s="1"/>
      <c r="ALP632" s="2"/>
      <c r="ALQ632" s="2"/>
      <c r="ALR632" s="2"/>
      <c r="ALS632" s="2"/>
      <c r="ALT632" s="2"/>
      <c r="ALU632" s="2"/>
      <c r="ALV632" s="2"/>
      <c r="ALW632" s="2"/>
      <c r="ALX632" s="2"/>
      <c r="ALY632" s="2"/>
      <c r="ALZ632" s="2"/>
      <c r="AMA632" s="2"/>
      <c r="AMB632" s="2"/>
      <c r="AMC632" s="2"/>
      <c r="AMD632" s="2"/>
      <c r="AME632" s="2"/>
      <c r="AMF632" s="2"/>
      <c r="AMG632" s="2"/>
      <c r="AMH632" s="2"/>
      <c r="AMI632" s="2"/>
      <c r="AMJ632" s="2"/>
      <c r="AMK632" s="2"/>
    </row>
    <row r="633" s="99" customFormat="true" ht="32.8" hidden="false" customHeight="false" outlineLevel="0" collapsed="false">
      <c r="B633" s="20"/>
      <c r="C633" s="30" t="s">
        <v>225</v>
      </c>
      <c r="D633" s="30" t="n">
        <v>929</v>
      </c>
      <c r="E633" s="138" t="s">
        <v>29</v>
      </c>
      <c r="F633" s="138" t="s">
        <v>20</v>
      </c>
      <c r="G633" s="79" t="s">
        <v>226</v>
      </c>
      <c r="H633" s="80"/>
      <c r="I633" s="141" t="n">
        <f aca="false">SUM(J633:P633)</f>
        <v>1902600</v>
      </c>
      <c r="J633" s="141" t="n">
        <f aca="false">J634</f>
        <v>1601800</v>
      </c>
      <c r="K633" s="74" t="n">
        <f aca="false">K634</f>
        <v>-84200</v>
      </c>
      <c r="L633" s="74" t="n">
        <f aca="false">L634</f>
        <v>0</v>
      </c>
      <c r="M633" s="74" t="n">
        <f aca="false">M634</f>
        <v>290800</v>
      </c>
      <c r="N633" s="74" t="n">
        <f aca="false">N634</f>
        <v>94200</v>
      </c>
      <c r="O633" s="141" t="n">
        <f aca="false">O634</f>
        <v>0</v>
      </c>
      <c r="P633" s="142" t="n">
        <f aca="false">P634</f>
        <v>0</v>
      </c>
      <c r="ALO633" s="1"/>
      <c r="ALP633" s="2"/>
      <c r="ALQ633" s="2"/>
      <c r="ALR633" s="2"/>
      <c r="ALS633" s="2"/>
      <c r="ALT633" s="2"/>
      <c r="ALU633" s="2"/>
      <c r="ALV633" s="2"/>
      <c r="ALW633" s="2"/>
      <c r="ALX633" s="2"/>
      <c r="ALY633" s="2"/>
      <c r="ALZ633" s="2"/>
      <c r="AMA633" s="2"/>
      <c r="AMB633" s="2"/>
      <c r="AMC633" s="2"/>
      <c r="AMD633" s="2"/>
      <c r="AME633" s="2"/>
      <c r="AMF633" s="2"/>
      <c r="AMG633" s="2"/>
      <c r="AMH633" s="2"/>
      <c r="AMI633" s="2"/>
      <c r="AMJ633" s="2"/>
      <c r="AMK633" s="2"/>
    </row>
    <row r="634" s="99" customFormat="true" ht="32.8" hidden="false" customHeight="false" outlineLevel="0" collapsed="false">
      <c r="B634" s="20"/>
      <c r="C634" s="30" t="s">
        <v>167</v>
      </c>
      <c r="D634" s="30" t="n">
        <v>929</v>
      </c>
      <c r="E634" s="138" t="s">
        <v>29</v>
      </c>
      <c r="F634" s="138" t="s">
        <v>20</v>
      </c>
      <c r="G634" s="79" t="s">
        <v>226</v>
      </c>
      <c r="H634" s="80" t="s">
        <v>202</v>
      </c>
      <c r="I634" s="141" t="n">
        <f aca="false">SUM(J634:P634)</f>
        <v>1902600</v>
      </c>
      <c r="J634" s="141" t="n">
        <v>1601800</v>
      </c>
      <c r="K634" s="74" t="n">
        <v>-84200</v>
      </c>
      <c r="L634" s="74"/>
      <c r="M634" s="74" t="n">
        <v>290800</v>
      </c>
      <c r="N634" s="74" t="n">
        <v>94200</v>
      </c>
      <c r="O634" s="141"/>
      <c r="P634" s="142"/>
      <c r="ALO634" s="1"/>
      <c r="ALP634" s="2"/>
      <c r="ALQ634" s="2"/>
      <c r="ALR634" s="2"/>
      <c r="ALS634" s="2"/>
      <c r="ALT634" s="2"/>
      <c r="ALU634" s="2"/>
      <c r="ALV634" s="2"/>
      <c r="ALW634" s="2"/>
      <c r="ALX634" s="2"/>
      <c r="ALY634" s="2"/>
      <c r="ALZ634" s="2"/>
      <c r="AMA634" s="2"/>
      <c r="AMB634" s="2"/>
      <c r="AMC634" s="2"/>
      <c r="AMD634" s="2"/>
      <c r="AME634" s="2"/>
      <c r="AMF634" s="2"/>
      <c r="AMG634" s="2"/>
      <c r="AMH634" s="2"/>
      <c r="AMI634" s="2"/>
      <c r="AMJ634" s="2"/>
      <c r="AMK634" s="2"/>
    </row>
    <row r="635" s="99" customFormat="true" ht="32.8" hidden="false" customHeight="false" outlineLevel="0" collapsed="false">
      <c r="B635" s="20"/>
      <c r="C635" s="30" t="s">
        <v>225</v>
      </c>
      <c r="D635" s="30" t="n">
        <v>929</v>
      </c>
      <c r="E635" s="138" t="s">
        <v>29</v>
      </c>
      <c r="F635" s="138" t="s">
        <v>20</v>
      </c>
      <c r="G635" s="79" t="s">
        <v>227</v>
      </c>
      <c r="H635" s="80"/>
      <c r="I635" s="141" t="n">
        <f aca="false">SUM(J635:P635)</f>
        <v>177600</v>
      </c>
      <c r="J635" s="141"/>
      <c r="K635" s="74"/>
      <c r="L635" s="74"/>
      <c r="M635" s="74"/>
      <c r="N635" s="74" t="n">
        <f aca="false">N636</f>
        <v>177600</v>
      </c>
      <c r="O635" s="141"/>
      <c r="P635" s="142"/>
      <c r="ALO635" s="1"/>
      <c r="ALP635" s="2"/>
      <c r="ALQ635" s="2"/>
      <c r="ALR635" s="2"/>
      <c r="ALS635" s="2"/>
      <c r="ALT635" s="2"/>
      <c r="ALU635" s="2"/>
      <c r="ALV635" s="2"/>
      <c r="ALW635" s="2"/>
      <c r="ALX635" s="2"/>
      <c r="ALY635" s="2"/>
      <c r="ALZ635" s="2"/>
      <c r="AMA635" s="2"/>
      <c r="AMB635" s="2"/>
      <c r="AMC635" s="2"/>
      <c r="AMD635" s="2"/>
      <c r="AME635" s="2"/>
      <c r="AMF635" s="2"/>
      <c r="AMG635" s="2"/>
      <c r="AMH635" s="2"/>
      <c r="AMI635" s="2"/>
      <c r="AMJ635" s="2"/>
      <c r="AMK635" s="2"/>
    </row>
    <row r="636" s="99" customFormat="true" ht="32.8" hidden="false" customHeight="false" outlineLevel="0" collapsed="false">
      <c r="B636" s="20"/>
      <c r="C636" s="30" t="s">
        <v>167</v>
      </c>
      <c r="D636" s="30" t="n">
        <v>929</v>
      </c>
      <c r="E636" s="138" t="s">
        <v>29</v>
      </c>
      <c r="F636" s="138" t="s">
        <v>20</v>
      </c>
      <c r="G636" s="79" t="s">
        <v>227</v>
      </c>
      <c r="H636" s="80" t="s">
        <v>202</v>
      </c>
      <c r="I636" s="141" t="n">
        <f aca="false">SUM(J636:P636)</f>
        <v>177600</v>
      </c>
      <c r="J636" s="141"/>
      <c r="K636" s="74"/>
      <c r="L636" s="74"/>
      <c r="M636" s="74"/>
      <c r="N636" s="74" t="n">
        <v>177600</v>
      </c>
      <c r="O636" s="141"/>
      <c r="P636" s="142"/>
      <c r="ALO636" s="1"/>
      <c r="ALP636" s="2"/>
      <c r="ALQ636" s="2"/>
      <c r="ALR636" s="2"/>
      <c r="ALS636" s="2"/>
      <c r="ALT636" s="2"/>
      <c r="ALU636" s="2"/>
      <c r="ALV636" s="2"/>
      <c r="ALW636" s="2"/>
      <c r="ALX636" s="2"/>
      <c r="ALY636" s="2"/>
      <c r="ALZ636" s="2"/>
      <c r="AMA636" s="2"/>
      <c r="AMB636" s="2"/>
      <c r="AMC636" s="2"/>
      <c r="AMD636" s="2"/>
      <c r="AME636" s="2"/>
      <c r="AMF636" s="2"/>
      <c r="AMG636" s="2"/>
      <c r="AMH636" s="2"/>
      <c r="AMI636" s="2"/>
      <c r="AMJ636" s="2"/>
      <c r="AMK636" s="2"/>
    </row>
    <row r="637" s="99" customFormat="true" ht="32.8" hidden="false" customHeight="false" outlineLevel="0" collapsed="false">
      <c r="B637" s="20"/>
      <c r="C637" s="30" t="s">
        <v>228</v>
      </c>
      <c r="D637" s="30" t="n">
        <v>929</v>
      </c>
      <c r="E637" s="138" t="s">
        <v>29</v>
      </c>
      <c r="F637" s="138" t="s">
        <v>20</v>
      </c>
      <c r="G637" s="79" t="n">
        <v>6110100000</v>
      </c>
      <c r="H637" s="80"/>
      <c r="I637" s="141" t="n">
        <f aca="false">SUM(J637:P637)</f>
        <v>330000</v>
      </c>
      <c r="J637" s="141" t="n">
        <f aca="false">J638</f>
        <v>600000</v>
      </c>
      <c r="K637" s="74" t="n">
        <f aca="false">K638</f>
        <v>-270000</v>
      </c>
      <c r="L637" s="74" t="n">
        <f aca="false">L638</f>
        <v>0</v>
      </c>
      <c r="M637" s="74" t="n">
        <f aca="false">M638</f>
        <v>0</v>
      </c>
      <c r="N637" s="74" t="n">
        <f aca="false">N638</f>
        <v>0</v>
      </c>
      <c r="O637" s="141" t="n">
        <f aca="false">O638</f>
        <v>0</v>
      </c>
      <c r="P637" s="142" t="n">
        <f aca="false">P638</f>
        <v>0</v>
      </c>
      <c r="ALO637" s="1"/>
      <c r="ALP637" s="2"/>
      <c r="ALQ637" s="2"/>
      <c r="ALR637" s="2"/>
      <c r="ALS637" s="2"/>
      <c r="ALT637" s="2"/>
      <c r="ALU637" s="2"/>
      <c r="ALV637" s="2"/>
      <c r="ALW637" s="2"/>
      <c r="ALX637" s="2"/>
      <c r="ALY637" s="2"/>
      <c r="ALZ637" s="2"/>
      <c r="AMA637" s="2"/>
      <c r="AMB637" s="2"/>
      <c r="AMC637" s="2"/>
      <c r="AMD637" s="2"/>
      <c r="AME637" s="2"/>
      <c r="AMF637" s="2"/>
      <c r="AMG637" s="2"/>
      <c r="AMH637" s="2"/>
      <c r="AMI637" s="2"/>
      <c r="AMJ637" s="2"/>
      <c r="AMK637" s="2"/>
    </row>
    <row r="638" s="99" customFormat="true" ht="32.8" hidden="false" customHeight="false" outlineLevel="0" collapsed="false">
      <c r="B638" s="20"/>
      <c r="C638" s="30" t="s">
        <v>130</v>
      </c>
      <c r="D638" s="30" t="n">
        <v>929</v>
      </c>
      <c r="E638" s="138" t="s">
        <v>29</v>
      </c>
      <c r="F638" s="138" t="s">
        <v>20</v>
      </c>
      <c r="G638" s="79" t="n">
        <v>6110100590</v>
      </c>
      <c r="H638" s="80"/>
      <c r="I638" s="141" t="n">
        <f aca="false">SUM(J638:P638)</f>
        <v>330000</v>
      </c>
      <c r="J638" s="141" t="n">
        <f aca="false">J639</f>
        <v>600000</v>
      </c>
      <c r="K638" s="74" t="n">
        <f aca="false">K639</f>
        <v>-270000</v>
      </c>
      <c r="L638" s="74" t="n">
        <f aca="false">L639</f>
        <v>0</v>
      </c>
      <c r="M638" s="74" t="n">
        <f aca="false">M639</f>
        <v>0</v>
      </c>
      <c r="N638" s="74" t="n">
        <f aca="false">N639</f>
        <v>0</v>
      </c>
      <c r="O638" s="141" t="n">
        <f aca="false">O639</f>
        <v>0</v>
      </c>
      <c r="P638" s="142" t="n">
        <f aca="false">P639</f>
        <v>0</v>
      </c>
      <c r="ALO638" s="1"/>
      <c r="ALP638" s="2"/>
      <c r="ALQ638" s="2"/>
      <c r="ALR638" s="2"/>
      <c r="ALS638" s="2"/>
      <c r="ALT638" s="2"/>
      <c r="ALU638" s="2"/>
      <c r="ALV638" s="2"/>
      <c r="ALW638" s="2"/>
      <c r="ALX638" s="2"/>
      <c r="ALY638" s="2"/>
      <c r="ALZ638" s="2"/>
      <c r="AMA638" s="2"/>
      <c r="AMB638" s="2"/>
      <c r="AMC638" s="2"/>
      <c r="AMD638" s="2"/>
      <c r="AME638" s="2"/>
      <c r="AMF638" s="2"/>
      <c r="AMG638" s="2"/>
      <c r="AMH638" s="2"/>
      <c r="AMI638" s="2"/>
      <c r="AMJ638" s="2"/>
      <c r="AMK638" s="2"/>
    </row>
    <row r="639" s="99" customFormat="true" ht="32.8" hidden="false" customHeight="false" outlineLevel="0" collapsed="false">
      <c r="B639" s="20"/>
      <c r="C639" s="30" t="s">
        <v>167</v>
      </c>
      <c r="D639" s="30" t="n">
        <v>929</v>
      </c>
      <c r="E639" s="138" t="s">
        <v>29</v>
      </c>
      <c r="F639" s="138" t="s">
        <v>20</v>
      </c>
      <c r="G639" s="79" t="n">
        <v>6110100590</v>
      </c>
      <c r="H639" s="80" t="s">
        <v>202</v>
      </c>
      <c r="I639" s="141" t="n">
        <f aca="false">SUM(J639:P639)</f>
        <v>330000</v>
      </c>
      <c r="J639" s="141" t="n">
        <v>600000</v>
      </c>
      <c r="K639" s="74" t="n">
        <v>-270000</v>
      </c>
      <c r="L639" s="74" t="n">
        <v>0</v>
      </c>
      <c r="M639" s="74" t="n">
        <v>0</v>
      </c>
      <c r="N639" s="74" t="n">
        <v>0</v>
      </c>
      <c r="O639" s="141" t="n">
        <v>0</v>
      </c>
      <c r="P639" s="142" t="n">
        <v>0</v>
      </c>
      <c r="ALO639" s="1"/>
      <c r="ALP639" s="2"/>
      <c r="ALQ639" s="2"/>
      <c r="ALR639" s="2"/>
      <c r="ALS639" s="2"/>
      <c r="ALT639" s="2"/>
      <c r="ALU639" s="2"/>
      <c r="ALV639" s="2"/>
      <c r="ALW639" s="2"/>
      <c r="ALX639" s="2"/>
      <c r="ALY639" s="2"/>
      <c r="ALZ639" s="2"/>
      <c r="AMA639" s="2"/>
      <c r="AMB639" s="2"/>
      <c r="AMC639" s="2"/>
      <c r="AMD639" s="2"/>
      <c r="AME639" s="2"/>
      <c r="AMF639" s="2"/>
      <c r="AMG639" s="2"/>
      <c r="AMH639" s="2"/>
      <c r="AMI639" s="2"/>
      <c r="AMJ639" s="2"/>
      <c r="AMK639" s="2"/>
    </row>
    <row r="640" s="99" customFormat="true" ht="32.8" hidden="false" customHeight="false" outlineLevel="0" collapsed="false">
      <c r="B640" s="20"/>
      <c r="C640" s="30" t="s">
        <v>337</v>
      </c>
      <c r="D640" s="30" t="n">
        <v>929</v>
      </c>
      <c r="E640" s="138" t="s">
        <v>29</v>
      </c>
      <c r="F640" s="138" t="s">
        <v>20</v>
      </c>
      <c r="G640" s="79" t="n">
        <v>9900000000</v>
      </c>
      <c r="H640" s="80"/>
      <c r="I640" s="141" t="n">
        <f aca="false">SUM(J640:P640)</f>
        <v>250000</v>
      </c>
      <c r="J640" s="141"/>
      <c r="K640" s="74"/>
      <c r="L640" s="74"/>
      <c r="M640" s="74"/>
      <c r="N640" s="74"/>
      <c r="O640" s="141" t="n">
        <f aca="false">O641</f>
        <v>250000</v>
      </c>
      <c r="P640" s="142"/>
      <c r="ALO640" s="1"/>
      <c r="ALP640" s="2"/>
      <c r="ALQ640" s="2"/>
      <c r="ALR640" s="2"/>
      <c r="ALS640" s="2"/>
      <c r="ALT640" s="2"/>
      <c r="ALU640" s="2"/>
      <c r="ALV640" s="2"/>
      <c r="ALW640" s="2"/>
      <c r="ALX640" s="2"/>
      <c r="ALY640" s="2"/>
      <c r="ALZ640" s="2"/>
      <c r="AMA640" s="2"/>
      <c r="AMB640" s="2"/>
      <c r="AMC640" s="2"/>
      <c r="AMD640" s="2"/>
      <c r="AME640" s="2"/>
      <c r="AMF640" s="2"/>
      <c r="AMG640" s="2"/>
      <c r="AMH640" s="2"/>
      <c r="AMI640" s="2"/>
      <c r="AMJ640" s="2"/>
      <c r="AMK640" s="2"/>
    </row>
    <row r="641" s="99" customFormat="true" ht="32.8" hidden="false" customHeight="false" outlineLevel="0" collapsed="false">
      <c r="B641" s="20"/>
      <c r="C641" s="30" t="s">
        <v>339</v>
      </c>
      <c r="D641" s="30" t="n">
        <v>929</v>
      </c>
      <c r="E641" s="138" t="s">
        <v>29</v>
      </c>
      <c r="F641" s="138" t="s">
        <v>20</v>
      </c>
      <c r="G641" s="79" t="n">
        <v>9900010150</v>
      </c>
      <c r="H641" s="80"/>
      <c r="I641" s="141" t="n">
        <f aca="false">SUM(J641:P641)</f>
        <v>250000</v>
      </c>
      <c r="J641" s="141"/>
      <c r="K641" s="74"/>
      <c r="L641" s="74"/>
      <c r="M641" s="74"/>
      <c r="N641" s="74"/>
      <c r="O641" s="141" t="n">
        <f aca="false">O642</f>
        <v>250000</v>
      </c>
      <c r="P641" s="142"/>
      <c r="ALO641" s="1"/>
      <c r="ALP641" s="2"/>
      <c r="ALQ641" s="2"/>
      <c r="ALR641" s="2"/>
      <c r="ALS641" s="2"/>
      <c r="ALT641" s="2"/>
      <c r="ALU641" s="2"/>
      <c r="ALV641" s="2"/>
      <c r="ALW641" s="2"/>
      <c r="ALX641" s="2"/>
      <c r="ALY641" s="2"/>
      <c r="ALZ641" s="2"/>
      <c r="AMA641" s="2"/>
      <c r="AMB641" s="2"/>
      <c r="AMC641" s="2"/>
      <c r="AMD641" s="2"/>
      <c r="AME641" s="2"/>
      <c r="AMF641" s="2"/>
      <c r="AMG641" s="2"/>
      <c r="AMH641" s="2"/>
      <c r="AMI641" s="2"/>
      <c r="AMJ641" s="2"/>
      <c r="AMK641" s="2"/>
    </row>
    <row r="642" s="99" customFormat="true" ht="32.8" hidden="false" customHeight="false" outlineLevel="0" collapsed="false">
      <c r="B642" s="20"/>
      <c r="C642" s="30" t="s">
        <v>167</v>
      </c>
      <c r="D642" s="30" t="n">
        <v>929</v>
      </c>
      <c r="E642" s="138" t="s">
        <v>29</v>
      </c>
      <c r="F642" s="138" t="s">
        <v>20</v>
      </c>
      <c r="G642" s="79" t="n">
        <v>9900010150</v>
      </c>
      <c r="H642" s="80" t="s">
        <v>202</v>
      </c>
      <c r="I642" s="141" t="n">
        <f aca="false">SUM(J642:P642)</f>
        <v>250000</v>
      </c>
      <c r="J642" s="141"/>
      <c r="K642" s="74"/>
      <c r="L642" s="74"/>
      <c r="M642" s="74"/>
      <c r="N642" s="74"/>
      <c r="O642" s="141" t="n">
        <v>250000</v>
      </c>
      <c r="P642" s="142"/>
      <c r="ALO642" s="1"/>
      <c r="ALP642" s="2"/>
      <c r="ALQ642" s="2"/>
      <c r="ALR642" s="2"/>
      <c r="ALS642" s="2"/>
      <c r="ALT642" s="2"/>
      <c r="ALU642" s="2"/>
      <c r="ALV642" s="2"/>
      <c r="ALW642" s="2"/>
      <c r="ALX642" s="2"/>
      <c r="ALY642" s="2"/>
      <c r="ALZ642" s="2"/>
      <c r="AMA642" s="2"/>
      <c r="AMB642" s="2"/>
      <c r="AMC642" s="2"/>
      <c r="AMD642" s="2"/>
      <c r="AME642" s="2"/>
      <c r="AMF642" s="2"/>
      <c r="AMG642" s="2"/>
      <c r="AMH642" s="2"/>
      <c r="AMI642" s="2"/>
      <c r="AMJ642" s="2"/>
      <c r="AMK642" s="2"/>
    </row>
    <row r="643" s="99" customFormat="true" ht="17.6" hidden="false" customHeight="false" outlineLevel="0" collapsed="false">
      <c r="B643" s="20"/>
      <c r="C643" s="30" t="s">
        <v>79</v>
      </c>
      <c r="D643" s="30" t="n">
        <v>929</v>
      </c>
      <c r="E643" s="138" t="s">
        <v>29</v>
      </c>
      <c r="F643" s="138" t="s">
        <v>25</v>
      </c>
      <c r="G643" s="79"/>
      <c r="H643" s="80"/>
      <c r="I643" s="141" t="n">
        <f aca="false">SUM(J643:P643)</f>
        <v>4525400</v>
      </c>
      <c r="J643" s="141" t="n">
        <f aca="false">J644</f>
        <v>3044900</v>
      </c>
      <c r="K643" s="74" t="n">
        <f aca="false">K644</f>
        <v>1480500</v>
      </c>
      <c r="L643" s="74" t="n">
        <f aca="false">L644</f>
        <v>0</v>
      </c>
      <c r="M643" s="74" t="n">
        <f aca="false">M644</f>
        <v>0</v>
      </c>
      <c r="N643" s="74" t="n">
        <f aca="false">N644</f>
        <v>0</v>
      </c>
      <c r="O643" s="141" t="n">
        <f aca="false">O644</f>
        <v>0</v>
      </c>
      <c r="P643" s="142" t="n">
        <f aca="false">P644</f>
        <v>0</v>
      </c>
      <c r="ALO643" s="1"/>
      <c r="ALP643" s="2"/>
      <c r="ALQ643" s="2"/>
      <c r="ALR643" s="2"/>
      <c r="ALS643" s="2"/>
      <c r="ALT643" s="2"/>
      <c r="ALU643" s="2"/>
      <c r="ALV643" s="2"/>
      <c r="ALW643" s="2"/>
      <c r="ALX643" s="2"/>
      <c r="ALY643" s="2"/>
      <c r="ALZ643" s="2"/>
      <c r="AMA643" s="2"/>
      <c r="AMB643" s="2"/>
      <c r="AMC643" s="2"/>
      <c r="AMD643" s="2"/>
      <c r="AME643" s="2"/>
      <c r="AMF643" s="2"/>
      <c r="AMG643" s="2"/>
      <c r="AMH643" s="2"/>
      <c r="AMI643" s="2"/>
      <c r="AMJ643" s="2"/>
      <c r="AMK643" s="2"/>
    </row>
    <row r="644" s="99" customFormat="true" ht="32.8" hidden="false" customHeight="false" outlineLevel="0" collapsed="false">
      <c r="B644" s="20"/>
      <c r="C644" s="30" t="s">
        <v>97</v>
      </c>
      <c r="D644" s="30" t="n">
        <v>929</v>
      </c>
      <c r="E644" s="138" t="s">
        <v>29</v>
      </c>
      <c r="F644" s="138" t="s">
        <v>25</v>
      </c>
      <c r="G644" s="79" t="n">
        <v>5000000000</v>
      </c>
      <c r="H644" s="80"/>
      <c r="I644" s="141" t="n">
        <f aca="false">SUM(J644:P644)</f>
        <v>4525400</v>
      </c>
      <c r="J644" s="141" t="n">
        <f aca="false">J645</f>
        <v>3044900</v>
      </c>
      <c r="K644" s="74" t="n">
        <f aca="false">K645</f>
        <v>1480500</v>
      </c>
      <c r="L644" s="74" t="n">
        <f aca="false">L645</f>
        <v>0</v>
      </c>
      <c r="M644" s="74" t="n">
        <f aca="false">M645</f>
        <v>0</v>
      </c>
      <c r="N644" s="74" t="n">
        <f aca="false">N645</f>
        <v>0</v>
      </c>
      <c r="O644" s="141" t="n">
        <f aca="false">O645</f>
        <v>0</v>
      </c>
      <c r="P644" s="142" t="n">
        <f aca="false">P645</f>
        <v>0</v>
      </c>
      <c r="ALO644" s="1"/>
      <c r="ALP644" s="2"/>
      <c r="ALQ644" s="2"/>
      <c r="ALR644" s="2"/>
      <c r="ALS644" s="2"/>
      <c r="ALT644" s="2"/>
      <c r="ALU644" s="2"/>
      <c r="ALV644" s="2"/>
      <c r="ALW644" s="2"/>
      <c r="ALX644" s="2"/>
      <c r="ALY644" s="2"/>
      <c r="ALZ644" s="2"/>
      <c r="AMA644" s="2"/>
      <c r="AMB644" s="2"/>
      <c r="AMC644" s="2"/>
      <c r="AMD644" s="2"/>
      <c r="AME644" s="2"/>
      <c r="AMF644" s="2"/>
      <c r="AMG644" s="2"/>
      <c r="AMH644" s="2"/>
      <c r="AMI644" s="2"/>
      <c r="AMJ644" s="2"/>
      <c r="AMK644" s="2"/>
    </row>
    <row r="645" s="113" customFormat="true" ht="32.8" hidden="false" customHeight="false" outlineLevel="0" collapsed="false">
      <c r="A645" s="99"/>
      <c r="B645" s="20"/>
      <c r="C645" s="30" t="s">
        <v>105</v>
      </c>
      <c r="D645" s="30" t="n">
        <v>929</v>
      </c>
      <c r="E645" s="138" t="s">
        <v>29</v>
      </c>
      <c r="F645" s="138" t="s">
        <v>25</v>
      </c>
      <c r="G645" s="79" t="n">
        <v>5020000000</v>
      </c>
      <c r="H645" s="80"/>
      <c r="I645" s="141" t="n">
        <f aca="false">SUM(J645:P645)</f>
        <v>4525400</v>
      </c>
      <c r="J645" s="141" t="n">
        <f aca="false">J646</f>
        <v>3044900</v>
      </c>
      <c r="K645" s="74" t="n">
        <f aca="false">K646</f>
        <v>1480500</v>
      </c>
      <c r="L645" s="74" t="n">
        <f aca="false">L646</f>
        <v>0</v>
      </c>
      <c r="M645" s="74" t="n">
        <f aca="false">M646</f>
        <v>0</v>
      </c>
      <c r="N645" s="74" t="n">
        <f aca="false">N646</f>
        <v>0</v>
      </c>
      <c r="O645" s="141" t="n">
        <f aca="false">O646</f>
        <v>0</v>
      </c>
      <c r="P645" s="142" t="n">
        <f aca="false">P646</f>
        <v>0</v>
      </c>
      <c r="Q645" s="99"/>
      <c r="R645" s="99"/>
      <c r="S645" s="99"/>
      <c r="T645" s="99"/>
      <c r="U645" s="99"/>
      <c r="V645" s="99"/>
      <c r="W645" s="99"/>
      <c r="X645" s="99"/>
      <c r="Y645" s="99"/>
      <c r="Z645" s="99"/>
      <c r="AA645" s="99"/>
      <c r="AB645" s="99"/>
      <c r="AC645" s="99"/>
      <c r="AD645" s="99"/>
      <c r="AE645" s="99"/>
      <c r="AF645" s="99"/>
      <c r="AG645" s="99"/>
      <c r="AH645" s="99"/>
      <c r="AI645" s="99"/>
      <c r="AJ645" s="99"/>
      <c r="AK645" s="99"/>
      <c r="AL645" s="99"/>
      <c r="AM645" s="99"/>
      <c r="AN645" s="99"/>
      <c r="AO645" s="99"/>
      <c r="AP645" s="99"/>
      <c r="AQ645" s="99"/>
      <c r="AR645" s="99"/>
      <c r="AS645" s="99"/>
      <c r="AT645" s="99"/>
      <c r="AU645" s="99"/>
      <c r="AV645" s="99"/>
      <c r="AW645" s="99"/>
      <c r="AX645" s="99"/>
      <c r="AY645" s="99"/>
      <c r="AZ645" s="99"/>
      <c r="BA645" s="99"/>
      <c r="BB645" s="99"/>
      <c r="BC645" s="99"/>
      <c r="BD645" s="99"/>
      <c r="BE645" s="99"/>
      <c r="BF645" s="99"/>
      <c r="BG645" s="99"/>
      <c r="BH645" s="99"/>
      <c r="BI645" s="99"/>
      <c r="BJ645" s="99"/>
      <c r="BK645" s="99"/>
      <c r="BL645" s="99"/>
      <c r="BM645" s="99"/>
      <c r="BN645" s="99"/>
      <c r="BO645" s="99"/>
      <c r="BP645" s="99"/>
      <c r="BQ645" s="99"/>
      <c r="BR645" s="99"/>
      <c r="BS645" s="99"/>
      <c r="BT645" s="99"/>
      <c r="BU645" s="99"/>
      <c r="BV645" s="99"/>
      <c r="BW645" s="99"/>
      <c r="BX645" s="99"/>
      <c r="BY645" s="99"/>
      <c r="BZ645" s="99"/>
      <c r="CA645" s="99"/>
      <c r="CB645" s="99"/>
      <c r="CC645" s="99"/>
      <c r="CD645" s="99"/>
      <c r="CE645" s="99"/>
      <c r="CF645" s="99"/>
      <c r="CG645" s="99"/>
      <c r="CH645" s="99"/>
      <c r="CI645" s="99"/>
      <c r="CJ645" s="99"/>
      <c r="CK645" s="99"/>
      <c r="CL645" s="99"/>
      <c r="CM645" s="99"/>
      <c r="CN645" s="99"/>
      <c r="CO645" s="99"/>
      <c r="CP645" s="99"/>
      <c r="CQ645" s="99"/>
      <c r="CR645" s="99"/>
      <c r="CS645" s="99"/>
      <c r="CT645" s="99"/>
      <c r="CU645" s="99"/>
      <c r="CV645" s="99"/>
      <c r="CW645" s="99"/>
      <c r="CX645" s="99"/>
      <c r="CY645" s="99"/>
      <c r="CZ645" s="99"/>
      <c r="DA645" s="99"/>
      <c r="DB645" s="99"/>
      <c r="DC645" s="99"/>
      <c r="DD645" s="99"/>
      <c r="DE645" s="99"/>
      <c r="DF645" s="99"/>
      <c r="DG645" s="99"/>
      <c r="DH645" s="99"/>
      <c r="DI645" s="99"/>
      <c r="DJ645" s="99"/>
      <c r="DK645" s="99"/>
      <c r="DL645" s="99"/>
      <c r="DM645" s="99"/>
      <c r="DN645" s="99"/>
      <c r="DO645" s="99"/>
      <c r="DP645" s="99"/>
      <c r="DQ645" s="99"/>
      <c r="DR645" s="99"/>
      <c r="DS645" s="99"/>
      <c r="DT645" s="99"/>
      <c r="DU645" s="99"/>
      <c r="DV645" s="99"/>
      <c r="DW645" s="99"/>
      <c r="DX645" s="99"/>
      <c r="DY645" s="99"/>
      <c r="DZ645" s="99"/>
      <c r="EA645" s="99"/>
      <c r="EB645" s="99"/>
      <c r="EC645" s="99"/>
      <c r="ED645" s="99"/>
      <c r="EE645" s="99"/>
      <c r="EF645" s="99"/>
      <c r="EG645" s="99"/>
      <c r="EH645" s="99"/>
      <c r="EI645" s="99"/>
      <c r="EJ645" s="99"/>
      <c r="EK645" s="99"/>
      <c r="EL645" s="99"/>
      <c r="EM645" s="99"/>
      <c r="EN645" s="99"/>
      <c r="EO645" s="99"/>
      <c r="EP645" s="99"/>
      <c r="EQ645" s="99"/>
      <c r="ER645" s="99"/>
      <c r="ES645" s="99"/>
      <c r="ET645" s="99"/>
      <c r="EU645" s="99"/>
      <c r="EV645" s="99"/>
      <c r="EW645" s="99"/>
      <c r="EX645" s="99"/>
      <c r="EY645" s="99"/>
      <c r="EZ645" s="99"/>
      <c r="FA645" s="99"/>
      <c r="FB645" s="99"/>
      <c r="FC645" s="99"/>
      <c r="FD645" s="99"/>
      <c r="FE645" s="99"/>
      <c r="FF645" s="99"/>
      <c r="FG645" s="99"/>
      <c r="FH645" s="99"/>
      <c r="FI645" s="99"/>
      <c r="FJ645" s="99"/>
      <c r="FK645" s="99"/>
      <c r="FL645" s="99"/>
      <c r="FM645" s="99"/>
      <c r="FN645" s="99"/>
      <c r="FO645" s="99"/>
      <c r="FP645" s="99"/>
      <c r="FQ645" s="99"/>
      <c r="FR645" s="99"/>
      <c r="FS645" s="99"/>
      <c r="FT645" s="99"/>
      <c r="FU645" s="99"/>
      <c r="FV645" s="99"/>
      <c r="FW645" s="99"/>
      <c r="FX645" s="99"/>
      <c r="FY645" s="99"/>
      <c r="FZ645" s="99"/>
      <c r="GA645" s="99"/>
      <c r="GB645" s="99"/>
      <c r="GC645" s="99"/>
      <c r="GD645" s="99"/>
      <c r="GE645" s="99"/>
      <c r="GF645" s="99"/>
      <c r="GG645" s="99"/>
      <c r="GH645" s="99"/>
      <c r="GI645" s="99"/>
      <c r="GJ645" s="99"/>
      <c r="GK645" s="99"/>
      <c r="GL645" s="99"/>
      <c r="GM645" s="99"/>
      <c r="GN645" s="99"/>
      <c r="GO645" s="99"/>
      <c r="GP645" s="99"/>
      <c r="GQ645" s="99"/>
      <c r="GR645" s="99"/>
      <c r="GS645" s="99"/>
      <c r="GT645" s="99"/>
      <c r="GU645" s="99"/>
      <c r="GV645" s="99"/>
      <c r="GW645" s="99"/>
      <c r="GX645" s="99"/>
      <c r="GY645" s="99"/>
      <c r="GZ645" s="99"/>
      <c r="HA645" s="99"/>
      <c r="HB645" s="99"/>
      <c r="HC645" s="99"/>
      <c r="HD645" s="99"/>
      <c r="HE645" s="99"/>
      <c r="HF645" s="99"/>
      <c r="HG645" s="99"/>
      <c r="HH645" s="99"/>
      <c r="HI645" s="99"/>
      <c r="HJ645" s="99"/>
      <c r="HK645" s="99"/>
      <c r="HL645" s="99"/>
      <c r="HM645" s="99"/>
      <c r="HN645" s="99"/>
      <c r="HO645" s="99"/>
      <c r="HP645" s="99"/>
      <c r="HQ645" s="99"/>
      <c r="HR645" s="99"/>
      <c r="HS645" s="99"/>
      <c r="HT645" s="99"/>
      <c r="HU645" s="99"/>
      <c r="HV645" s="99"/>
      <c r="HW645" s="99"/>
      <c r="HX645" s="99"/>
      <c r="HY645" s="99"/>
      <c r="HZ645" s="99"/>
      <c r="IA645" s="99"/>
      <c r="IB645" s="99"/>
      <c r="IC645" s="99"/>
      <c r="ID645" s="99"/>
      <c r="IE645" s="99"/>
      <c r="IF645" s="99"/>
      <c r="IG645" s="99"/>
      <c r="IH645" s="99"/>
      <c r="II645" s="99"/>
      <c r="IJ645" s="99"/>
      <c r="IK645" s="99"/>
      <c r="IL645" s="99"/>
      <c r="IM645" s="99"/>
      <c r="IN645" s="99"/>
      <c r="IO645" s="99"/>
      <c r="IP645" s="99"/>
      <c r="IQ645" s="99"/>
      <c r="IR645" s="99"/>
      <c r="IS645" s="99"/>
      <c r="IT645" s="99"/>
      <c r="IU645" s="99"/>
      <c r="IV645" s="99"/>
      <c r="IW645" s="99"/>
      <c r="IX645" s="99"/>
      <c r="IY645" s="99"/>
      <c r="IZ645" s="99"/>
      <c r="JA645" s="99"/>
      <c r="JB645" s="99"/>
      <c r="JC645" s="99"/>
      <c r="JD645" s="99"/>
      <c r="JE645" s="99"/>
      <c r="JF645" s="99"/>
      <c r="JG645" s="99"/>
      <c r="JH645" s="99"/>
      <c r="JI645" s="99"/>
      <c r="JJ645" s="99"/>
      <c r="JK645" s="99"/>
      <c r="JL645" s="99"/>
      <c r="JM645" s="99"/>
      <c r="JN645" s="99"/>
      <c r="JO645" s="99"/>
      <c r="JP645" s="99"/>
      <c r="JQ645" s="99"/>
      <c r="JR645" s="99"/>
      <c r="JS645" s="99"/>
      <c r="JT645" s="99"/>
      <c r="JU645" s="99"/>
      <c r="JV645" s="99"/>
      <c r="JW645" s="99"/>
      <c r="JX645" s="99"/>
      <c r="JY645" s="99"/>
      <c r="JZ645" s="99"/>
      <c r="KA645" s="99"/>
      <c r="KB645" s="99"/>
      <c r="KC645" s="99"/>
      <c r="KD645" s="99"/>
      <c r="KE645" s="99"/>
      <c r="KF645" s="99"/>
      <c r="KG645" s="99"/>
      <c r="KH645" s="99"/>
      <c r="KI645" s="99"/>
      <c r="KJ645" s="99"/>
      <c r="KK645" s="99"/>
      <c r="KL645" s="99"/>
      <c r="KM645" s="99"/>
      <c r="KN645" s="99"/>
      <c r="KO645" s="99"/>
      <c r="KP645" s="99"/>
      <c r="KQ645" s="99"/>
      <c r="KR645" s="99"/>
      <c r="KS645" s="99"/>
      <c r="KT645" s="99"/>
      <c r="KU645" s="99"/>
      <c r="KV645" s="99"/>
      <c r="KW645" s="99"/>
      <c r="KX645" s="99"/>
      <c r="KY645" s="99"/>
      <c r="KZ645" s="99"/>
      <c r="LA645" s="99"/>
      <c r="LB645" s="99"/>
      <c r="LC645" s="99"/>
      <c r="LD645" s="99"/>
      <c r="LE645" s="99"/>
      <c r="LF645" s="99"/>
      <c r="LG645" s="99"/>
      <c r="LH645" s="99"/>
      <c r="LI645" s="99"/>
      <c r="LJ645" s="99"/>
      <c r="LK645" s="99"/>
      <c r="LL645" s="99"/>
      <c r="LM645" s="99"/>
      <c r="LN645" s="99"/>
      <c r="LO645" s="99"/>
      <c r="LP645" s="99"/>
      <c r="LQ645" s="99"/>
      <c r="LR645" s="99"/>
      <c r="LS645" s="99"/>
      <c r="LT645" s="99"/>
      <c r="LU645" s="99"/>
      <c r="LV645" s="99"/>
      <c r="LW645" s="99"/>
      <c r="LX645" s="99"/>
      <c r="LY645" s="99"/>
      <c r="LZ645" s="99"/>
      <c r="MA645" s="99"/>
      <c r="MB645" s="99"/>
      <c r="MC645" s="99"/>
      <c r="MD645" s="99"/>
      <c r="ME645" s="99"/>
      <c r="MF645" s="99"/>
      <c r="MG645" s="99"/>
      <c r="MH645" s="99"/>
      <c r="MI645" s="99"/>
      <c r="MJ645" s="99"/>
      <c r="MK645" s="99"/>
      <c r="ML645" s="99"/>
      <c r="MM645" s="99"/>
      <c r="MN645" s="99"/>
      <c r="MO645" s="99"/>
      <c r="MP645" s="99"/>
      <c r="MQ645" s="99"/>
      <c r="MR645" s="99"/>
      <c r="MS645" s="99"/>
      <c r="MT645" s="99"/>
      <c r="MU645" s="99"/>
      <c r="MV645" s="99"/>
      <c r="MW645" s="99"/>
      <c r="MX645" s="99"/>
      <c r="MY645" s="99"/>
      <c r="MZ645" s="99"/>
      <c r="NA645" s="99"/>
      <c r="NB645" s="99"/>
      <c r="NC645" s="99"/>
      <c r="ND645" s="99"/>
      <c r="NE645" s="99"/>
      <c r="NF645" s="99"/>
      <c r="NG645" s="99"/>
      <c r="NH645" s="99"/>
      <c r="NI645" s="99"/>
      <c r="NJ645" s="99"/>
      <c r="NK645" s="99"/>
      <c r="NL645" s="99"/>
      <c r="NM645" s="99"/>
      <c r="NN645" s="99"/>
      <c r="NO645" s="99"/>
      <c r="NP645" s="99"/>
      <c r="NQ645" s="99"/>
      <c r="NR645" s="99"/>
      <c r="NS645" s="99"/>
      <c r="NT645" s="99"/>
      <c r="NU645" s="99"/>
      <c r="NV645" s="99"/>
      <c r="NW645" s="99"/>
      <c r="NX645" s="99"/>
      <c r="NY645" s="99"/>
      <c r="NZ645" s="99"/>
      <c r="OA645" s="99"/>
      <c r="OB645" s="99"/>
      <c r="OC645" s="99"/>
      <c r="OD645" s="99"/>
      <c r="OE645" s="99"/>
      <c r="OF645" s="99"/>
      <c r="OG645" s="99"/>
      <c r="OH645" s="99"/>
      <c r="OI645" s="99"/>
      <c r="OJ645" s="99"/>
      <c r="OK645" s="99"/>
      <c r="OL645" s="99"/>
      <c r="OM645" s="99"/>
      <c r="ON645" s="99"/>
      <c r="OO645" s="99"/>
      <c r="OP645" s="99"/>
      <c r="OQ645" s="99"/>
      <c r="OR645" s="99"/>
      <c r="OS645" s="99"/>
      <c r="OT645" s="99"/>
      <c r="OU645" s="99"/>
      <c r="OV645" s="99"/>
      <c r="OW645" s="99"/>
      <c r="OX645" s="99"/>
      <c r="OY645" s="99"/>
      <c r="OZ645" s="99"/>
      <c r="PA645" s="99"/>
      <c r="PB645" s="99"/>
      <c r="PC645" s="99"/>
      <c r="PD645" s="99"/>
      <c r="PE645" s="99"/>
      <c r="PF645" s="99"/>
      <c r="PG645" s="99"/>
      <c r="PH645" s="99"/>
      <c r="PI645" s="99"/>
      <c r="PJ645" s="99"/>
      <c r="PK645" s="99"/>
      <c r="PL645" s="99"/>
      <c r="PM645" s="99"/>
      <c r="PN645" s="99"/>
      <c r="PO645" s="99"/>
      <c r="PP645" s="99"/>
      <c r="PQ645" s="99"/>
      <c r="PR645" s="99"/>
      <c r="PS645" s="99"/>
      <c r="PT645" s="99"/>
      <c r="PU645" s="99"/>
      <c r="PV645" s="99"/>
      <c r="PW645" s="99"/>
      <c r="PX645" s="99"/>
      <c r="PY645" s="99"/>
      <c r="PZ645" s="99"/>
      <c r="QA645" s="99"/>
      <c r="QB645" s="99"/>
      <c r="QC645" s="99"/>
      <c r="QD645" s="99"/>
      <c r="QE645" s="99"/>
      <c r="QF645" s="99"/>
      <c r="QG645" s="99"/>
      <c r="QH645" s="99"/>
      <c r="QI645" s="99"/>
      <c r="QJ645" s="99"/>
      <c r="QK645" s="99"/>
      <c r="QL645" s="99"/>
      <c r="QM645" s="99"/>
      <c r="QN645" s="99"/>
      <c r="QO645" s="99"/>
      <c r="QP645" s="99"/>
      <c r="QQ645" s="99"/>
      <c r="QR645" s="99"/>
      <c r="QS645" s="99"/>
      <c r="QT645" s="99"/>
      <c r="QU645" s="99"/>
      <c r="QV645" s="99"/>
      <c r="QW645" s="99"/>
      <c r="QX645" s="99"/>
      <c r="QY645" s="99"/>
      <c r="QZ645" s="99"/>
      <c r="RA645" s="99"/>
      <c r="RB645" s="99"/>
      <c r="RC645" s="99"/>
      <c r="RD645" s="99"/>
      <c r="RE645" s="99"/>
      <c r="RF645" s="99"/>
      <c r="RG645" s="99"/>
      <c r="RH645" s="99"/>
      <c r="RI645" s="99"/>
      <c r="RJ645" s="99"/>
      <c r="RK645" s="99"/>
      <c r="RL645" s="99"/>
      <c r="RM645" s="99"/>
      <c r="RN645" s="99"/>
      <c r="RO645" s="99"/>
      <c r="RP645" s="99"/>
      <c r="RQ645" s="99"/>
      <c r="RR645" s="99"/>
      <c r="RS645" s="99"/>
      <c r="RT645" s="99"/>
      <c r="RU645" s="99"/>
      <c r="RV645" s="99"/>
      <c r="RW645" s="99"/>
      <c r="RX645" s="99"/>
      <c r="RY645" s="99"/>
      <c r="RZ645" s="99"/>
      <c r="SA645" s="99"/>
      <c r="SB645" s="99"/>
      <c r="SC645" s="99"/>
      <c r="SD645" s="99"/>
      <c r="SE645" s="99"/>
      <c r="SF645" s="99"/>
      <c r="SG645" s="99"/>
      <c r="SH645" s="99"/>
      <c r="SI645" s="99"/>
      <c r="SJ645" s="99"/>
      <c r="SK645" s="99"/>
      <c r="SL645" s="99"/>
      <c r="SM645" s="99"/>
      <c r="SN645" s="99"/>
      <c r="SO645" s="99"/>
      <c r="SP645" s="99"/>
      <c r="SQ645" s="99"/>
      <c r="SR645" s="99"/>
      <c r="SS645" s="99"/>
      <c r="ST645" s="99"/>
      <c r="SU645" s="99"/>
      <c r="SV645" s="99"/>
      <c r="SW645" s="99"/>
      <c r="SX645" s="99"/>
      <c r="SY645" s="99"/>
      <c r="SZ645" s="99"/>
      <c r="TA645" s="99"/>
      <c r="TB645" s="99"/>
      <c r="TC645" s="99"/>
      <c r="TD645" s="99"/>
      <c r="TE645" s="99"/>
      <c r="TF645" s="99"/>
      <c r="TG645" s="99"/>
      <c r="TH645" s="99"/>
      <c r="TI645" s="99"/>
      <c r="TJ645" s="99"/>
      <c r="TK645" s="99"/>
      <c r="TL645" s="99"/>
      <c r="TM645" s="99"/>
      <c r="TN645" s="99"/>
      <c r="TO645" s="99"/>
      <c r="TP645" s="99"/>
      <c r="TQ645" s="99"/>
      <c r="TR645" s="99"/>
      <c r="TS645" s="99"/>
      <c r="TT645" s="99"/>
      <c r="TU645" s="99"/>
      <c r="TV645" s="99"/>
      <c r="TW645" s="99"/>
      <c r="TX645" s="99"/>
      <c r="TY645" s="99"/>
      <c r="TZ645" s="99"/>
      <c r="UA645" s="99"/>
      <c r="UB645" s="99"/>
      <c r="UC645" s="99"/>
      <c r="UD645" s="99"/>
      <c r="UE645" s="99"/>
      <c r="UF645" s="99"/>
      <c r="UG645" s="99"/>
      <c r="UH645" s="99"/>
      <c r="UI645" s="99"/>
      <c r="UJ645" s="99"/>
      <c r="UK645" s="99"/>
      <c r="UL645" s="99"/>
      <c r="UM645" s="99"/>
      <c r="UN645" s="99"/>
      <c r="UO645" s="99"/>
      <c r="UP645" s="99"/>
      <c r="UQ645" s="99"/>
      <c r="UR645" s="99"/>
      <c r="US645" s="99"/>
      <c r="UT645" s="99"/>
      <c r="UU645" s="99"/>
      <c r="UV645" s="99"/>
      <c r="UW645" s="99"/>
      <c r="UX645" s="99"/>
      <c r="UY645" s="99"/>
      <c r="UZ645" s="99"/>
      <c r="VA645" s="99"/>
      <c r="VB645" s="99"/>
      <c r="VC645" s="99"/>
      <c r="VD645" s="99"/>
      <c r="VE645" s="99"/>
      <c r="VF645" s="99"/>
      <c r="VG645" s="99"/>
      <c r="VH645" s="99"/>
      <c r="VI645" s="99"/>
      <c r="VJ645" s="99"/>
      <c r="VK645" s="99"/>
      <c r="VL645" s="99"/>
      <c r="VM645" s="99"/>
      <c r="VN645" s="99"/>
      <c r="VO645" s="99"/>
      <c r="VP645" s="99"/>
      <c r="VQ645" s="99"/>
      <c r="VR645" s="99"/>
      <c r="VS645" s="99"/>
      <c r="VT645" s="99"/>
      <c r="VU645" s="99"/>
      <c r="VV645" s="99"/>
      <c r="VW645" s="99"/>
      <c r="VX645" s="99"/>
      <c r="VY645" s="99"/>
      <c r="VZ645" s="99"/>
      <c r="WA645" s="99"/>
      <c r="WB645" s="99"/>
      <c r="WC645" s="99"/>
      <c r="WD645" s="99"/>
      <c r="WE645" s="99"/>
      <c r="WF645" s="99"/>
      <c r="WG645" s="99"/>
      <c r="WH645" s="99"/>
      <c r="WI645" s="99"/>
      <c r="WJ645" s="99"/>
      <c r="WK645" s="99"/>
      <c r="WL645" s="99"/>
      <c r="WM645" s="99"/>
      <c r="WN645" s="99"/>
      <c r="WO645" s="99"/>
      <c r="WP645" s="99"/>
      <c r="WQ645" s="99"/>
      <c r="WR645" s="99"/>
      <c r="WS645" s="99"/>
      <c r="WT645" s="99"/>
      <c r="WU645" s="99"/>
      <c r="WV645" s="99"/>
      <c r="WW645" s="99"/>
      <c r="WX645" s="99"/>
      <c r="WY645" s="99"/>
      <c r="WZ645" s="99"/>
      <c r="XA645" s="99"/>
      <c r="XB645" s="99"/>
      <c r="XC645" s="99"/>
      <c r="XD645" s="99"/>
      <c r="XE645" s="99"/>
      <c r="XF645" s="99"/>
      <c r="XG645" s="99"/>
      <c r="XH645" s="99"/>
      <c r="XI645" s="99"/>
      <c r="XJ645" s="99"/>
      <c r="XK645" s="99"/>
      <c r="XL645" s="99"/>
      <c r="XM645" s="99"/>
      <c r="XN645" s="99"/>
      <c r="XO645" s="99"/>
      <c r="XP645" s="99"/>
      <c r="XQ645" s="99"/>
      <c r="XR645" s="99"/>
      <c r="XS645" s="99"/>
      <c r="XT645" s="99"/>
      <c r="XU645" s="99"/>
      <c r="XV645" s="99"/>
      <c r="XW645" s="99"/>
      <c r="XX645" s="99"/>
      <c r="XY645" s="99"/>
      <c r="XZ645" s="99"/>
      <c r="YA645" s="99"/>
      <c r="YB645" s="99"/>
      <c r="YC645" s="99"/>
      <c r="YD645" s="99"/>
      <c r="YE645" s="99"/>
      <c r="YF645" s="99"/>
      <c r="YG645" s="99"/>
      <c r="YH645" s="99"/>
      <c r="YI645" s="99"/>
      <c r="YJ645" s="99"/>
      <c r="YK645" s="99"/>
      <c r="YL645" s="99"/>
      <c r="YM645" s="99"/>
      <c r="YN645" s="99"/>
      <c r="YO645" s="99"/>
      <c r="YP645" s="99"/>
      <c r="YQ645" s="99"/>
      <c r="YR645" s="99"/>
      <c r="YS645" s="99"/>
      <c r="YT645" s="99"/>
      <c r="YU645" s="99"/>
      <c r="YV645" s="99"/>
      <c r="YW645" s="99"/>
      <c r="YX645" s="99"/>
      <c r="YY645" s="99"/>
      <c r="YZ645" s="99"/>
      <c r="ZA645" s="99"/>
      <c r="ZB645" s="99"/>
      <c r="ZC645" s="99"/>
      <c r="ZD645" s="99"/>
      <c r="ZE645" s="99"/>
      <c r="ZF645" s="99"/>
      <c r="ZG645" s="99"/>
      <c r="ZH645" s="99"/>
      <c r="ZI645" s="99"/>
      <c r="ZJ645" s="99"/>
      <c r="ZK645" s="99"/>
      <c r="ZL645" s="99"/>
      <c r="ZM645" s="99"/>
      <c r="ZN645" s="99"/>
      <c r="ZO645" s="99"/>
      <c r="ZP645" s="99"/>
      <c r="ZQ645" s="99"/>
      <c r="ZR645" s="99"/>
      <c r="ZS645" s="99"/>
      <c r="ZT645" s="99"/>
      <c r="ZU645" s="99"/>
      <c r="ZV645" s="99"/>
      <c r="ZW645" s="99"/>
      <c r="ZX645" s="99"/>
      <c r="ZY645" s="99"/>
      <c r="ZZ645" s="99"/>
      <c r="AAA645" s="99"/>
      <c r="AAB645" s="99"/>
      <c r="AAC645" s="99"/>
      <c r="AAD645" s="99"/>
      <c r="AAE645" s="99"/>
      <c r="AAF645" s="99"/>
      <c r="AAG645" s="99"/>
      <c r="AAH645" s="99"/>
      <c r="AAI645" s="99"/>
      <c r="AAJ645" s="99"/>
      <c r="AAK645" s="99"/>
      <c r="AAL645" s="99"/>
      <c r="AAM645" s="99"/>
      <c r="AAN645" s="99"/>
      <c r="AAO645" s="99"/>
      <c r="AAP645" s="99"/>
      <c r="AAQ645" s="99"/>
      <c r="AAR645" s="99"/>
      <c r="AAS645" s="99"/>
      <c r="AAT645" s="99"/>
      <c r="AAU645" s="99"/>
      <c r="AAV645" s="99"/>
      <c r="AAW645" s="99"/>
      <c r="AAX645" s="99"/>
      <c r="AAY645" s="99"/>
      <c r="AAZ645" s="99"/>
      <c r="ABA645" s="99"/>
      <c r="ABB645" s="99"/>
      <c r="ABC645" s="99"/>
      <c r="ABD645" s="99"/>
      <c r="ABE645" s="99"/>
      <c r="ABF645" s="99"/>
      <c r="ABG645" s="99"/>
      <c r="ABH645" s="99"/>
      <c r="ABI645" s="99"/>
      <c r="ABJ645" s="99"/>
      <c r="ABK645" s="99"/>
      <c r="ABL645" s="99"/>
      <c r="ABM645" s="99"/>
      <c r="ABN645" s="99"/>
      <c r="ABO645" s="99"/>
      <c r="ABP645" s="99"/>
      <c r="ABQ645" s="99"/>
      <c r="ABR645" s="99"/>
      <c r="ABS645" s="99"/>
      <c r="ABT645" s="99"/>
      <c r="ABU645" s="99"/>
      <c r="ABV645" s="99"/>
      <c r="ABW645" s="99"/>
      <c r="ABX645" s="99"/>
      <c r="ABY645" s="99"/>
      <c r="ABZ645" s="99"/>
      <c r="ACA645" s="99"/>
      <c r="ACB645" s="99"/>
      <c r="ACC645" s="99"/>
      <c r="ACD645" s="99"/>
      <c r="ACE645" s="99"/>
      <c r="ACF645" s="99"/>
      <c r="ACG645" s="99"/>
      <c r="ACH645" s="99"/>
      <c r="ACI645" s="99"/>
      <c r="ACJ645" s="99"/>
      <c r="ACK645" s="99"/>
      <c r="ACL645" s="99"/>
      <c r="ACM645" s="99"/>
      <c r="ACN645" s="99"/>
      <c r="ACO645" s="99"/>
      <c r="ACP645" s="99"/>
      <c r="ACQ645" s="99"/>
      <c r="ACR645" s="99"/>
      <c r="ACS645" s="99"/>
      <c r="ACT645" s="99"/>
      <c r="ACU645" s="99"/>
      <c r="ACV645" s="99"/>
      <c r="ACW645" s="99"/>
      <c r="ACX645" s="99"/>
      <c r="ACY645" s="99"/>
      <c r="ACZ645" s="99"/>
      <c r="ADA645" s="99"/>
      <c r="ADB645" s="99"/>
      <c r="ADC645" s="99"/>
      <c r="ADD645" s="99"/>
      <c r="ADE645" s="99"/>
      <c r="ADF645" s="99"/>
      <c r="ADG645" s="99"/>
      <c r="ADH645" s="99"/>
      <c r="ADI645" s="99"/>
      <c r="ADJ645" s="99"/>
      <c r="ADK645" s="99"/>
      <c r="ADL645" s="99"/>
      <c r="ADM645" s="99"/>
      <c r="ADN645" s="99"/>
      <c r="ADO645" s="99"/>
      <c r="ADP645" s="99"/>
      <c r="ADQ645" s="99"/>
      <c r="ADR645" s="99"/>
      <c r="ADS645" s="99"/>
      <c r="ADT645" s="99"/>
      <c r="ADU645" s="99"/>
      <c r="ADV645" s="99"/>
      <c r="ADW645" s="99"/>
      <c r="ADX645" s="99"/>
      <c r="ADY645" s="99"/>
      <c r="ADZ645" s="99"/>
      <c r="AEA645" s="99"/>
      <c r="AEB645" s="99"/>
      <c r="AEC645" s="99"/>
      <c r="AED645" s="99"/>
      <c r="AEE645" s="99"/>
      <c r="AEF645" s="99"/>
      <c r="AEG645" s="99"/>
      <c r="AEH645" s="99"/>
      <c r="AEI645" s="99"/>
      <c r="AEJ645" s="99"/>
      <c r="AEK645" s="99"/>
      <c r="AEL645" s="99"/>
      <c r="AEM645" s="99"/>
      <c r="AEN645" s="99"/>
      <c r="AEO645" s="99"/>
      <c r="AEP645" s="99"/>
      <c r="AEQ645" s="99"/>
      <c r="AER645" s="99"/>
      <c r="AES645" s="99"/>
      <c r="AET645" s="99"/>
      <c r="AEU645" s="99"/>
      <c r="AEV645" s="99"/>
      <c r="AEW645" s="99"/>
      <c r="AEX645" s="99"/>
      <c r="AEY645" s="99"/>
      <c r="AEZ645" s="99"/>
      <c r="AFA645" s="99"/>
      <c r="AFB645" s="99"/>
      <c r="AFC645" s="99"/>
      <c r="AFD645" s="99"/>
      <c r="AFE645" s="99"/>
      <c r="AFF645" s="99"/>
      <c r="AFG645" s="99"/>
      <c r="AFH645" s="99"/>
      <c r="AFI645" s="99"/>
      <c r="AFJ645" s="99"/>
      <c r="AFK645" s="99"/>
      <c r="AFL645" s="99"/>
      <c r="AFM645" s="99"/>
      <c r="AFN645" s="99"/>
      <c r="AFO645" s="99"/>
      <c r="AFP645" s="99"/>
      <c r="AFQ645" s="99"/>
      <c r="AFR645" s="99"/>
      <c r="AFS645" s="99"/>
      <c r="AFT645" s="99"/>
      <c r="AFU645" s="99"/>
      <c r="AFV645" s="99"/>
      <c r="AFW645" s="99"/>
      <c r="AFX645" s="99"/>
      <c r="AFY645" s="99"/>
      <c r="AFZ645" s="99"/>
      <c r="AGA645" s="99"/>
      <c r="AGB645" s="99"/>
      <c r="AGC645" s="99"/>
      <c r="AGD645" s="99"/>
      <c r="AGE645" s="99"/>
      <c r="AGF645" s="99"/>
      <c r="AGG645" s="99"/>
      <c r="AGH645" s="99"/>
      <c r="AGI645" s="99"/>
      <c r="AGJ645" s="99"/>
      <c r="AGK645" s="99"/>
      <c r="AGL645" s="99"/>
      <c r="AGM645" s="99"/>
      <c r="AGN645" s="99"/>
      <c r="AGO645" s="99"/>
      <c r="AGP645" s="99"/>
      <c r="AGQ645" s="99"/>
      <c r="AGR645" s="99"/>
      <c r="AGS645" s="99"/>
      <c r="AGT645" s="99"/>
      <c r="AGU645" s="99"/>
      <c r="AGV645" s="99"/>
      <c r="AGW645" s="99"/>
      <c r="AGX645" s="99"/>
      <c r="AGY645" s="99"/>
      <c r="AGZ645" s="99"/>
      <c r="AHA645" s="99"/>
      <c r="AHB645" s="99"/>
      <c r="AHC645" s="99"/>
      <c r="AHD645" s="99"/>
      <c r="AHE645" s="99"/>
      <c r="AHF645" s="99"/>
      <c r="AHG645" s="99"/>
      <c r="AHH645" s="99"/>
      <c r="AHI645" s="99"/>
      <c r="AHJ645" s="99"/>
      <c r="AHK645" s="99"/>
      <c r="AHL645" s="99"/>
      <c r="AHM645" s="99"/>
      <c r="AHN645" s="99"/>
      <c r="AHO645" s="99"/>
      <c r="AHP645" s="99"/>
      <c r="AHQ645" s="99"/>
      <c r="AHR645" s="99"/>
      <c r="AHS645" s="99"/>
      <c r="AHT645" s="99"/>
      <c r="AHU645" s="99"/>
      <c r="AHV645" s="99"/>
      <c r="AHW645" s="99"/>
      <c r="AHX645" s="99"/>
      <c r="AHY645" s="99"/>
      <c r="AHZ645" s="99"/>
      <c r="AIA645" s="99"/>
      <c r="AIB645" s="99"/>
      <c r="AIC645" s="99"/>
      <c r="AID645" s="99"/>
      <c r="AIE645" s="99"/>
      <c r="AIF645" s="99"/>
      <c r="AIG645" s="99"/>
      <c r="AIH645" s="99"/>
      <c r="AII645" s="99"/>
      <c r="AIJ645" s="99"/>
      <c r="AIK645" s="99"/>
      <c r="AIL645" s="99"/>
      <c r="AIM645" s="99"/>
      <c r="AIN645" s="99"/>
      <c r="AIO645" s="99"/>
      <c r="AIP645" s="99"/>
      <c r="AIQ645" s="99"/>
      <c r="AIR645" s="99"/>
      <c r="AIS645" s="99"/>
      <c r="AIT645" s="99"/>
      <c r="AIU645" s="99"/>
      <c r="AIV645" s="99"/>
      <c r="AIW645" s="99"/>
      <c r="AIX645" s="99"/>
      <c r="AIY645" s="99"/>
      <c r="AIZ645" s="99"/>
      <c r="AJA645" s="99"/>
      <c r="AJB645" s="99"/>
      <c r="AJC645" s="99"/>
      <c r="AJD645" s="99"/>
      <c r="AJE645" s="99"/>
      <c r="AJF645" s="99"/>
      <c r="AJG645" s="99"/>
      <c r="AJH645" s="99"/>
      <c r="AJI645" s="99"/>
      <c r="AJJ645" s="99"/>
      <c r="AJK645" s="99"/>
      <c r="AJL645" s="99"/>
      <c r="AJM645" s="99"/>
      <c r="AJN645" s="99"/>
      <c r="AJO645" s="99"/>
      <c r="AJP645" s="99"/>
      <c r="AJQ645" s="99"/>
      <c r="AJR645" s="99"/>
      <c r="AJS645" s="99"/>
      <c r="AJT645" s="99"/>
      <c r="AJU645" s="99"/>
      <c r="AJV645" s="99"/>
      <c r="AJW645" s="99"/>
      <c r="AJX645" s="99"/>
      <c r="AJY645" s="99"/>
      <c r="AJZ645" s="99"/>
      <c r="AKA645" s="99"/>
      <c r="AKB645" s="99"/>
      <c r="AKC645" s="99"/>
      <c r="AKD645" s="99"/>
      <c r="AKE645" s="99"/>
      <c r="AKF645" s="99"/>
      <c r="AKG645" s="99"/>
      <c r="AKH645" s="99"/>
      <c r="AKI645" s="99"/>
      <c r="AKJ645" s="99"/>
      <c r="AKK645" s="99"/>
      <c r="AKL645" s="99"/>
      <c r="AKM645" s="99"/>
      <c r="AKN645" s="99"/>
      <c r="AKO645" s="99"/>
      <c r="AKP645" s="99"/>
      <c r="AKQ645" s="99"/>
      <c r="AKR645" s="99"/>
      <c r="AKS645" s="99"/>
      <c r="AKT645" s="99"/>
      <c r="AKU645" s="99"/>
      <c r="AKV645" s="99"/>
      <c r="AKW645" s="99"/>
      <c r="AKX645" s="99"/>
      <c r="AKY645" s="99"/>
      <c r="AKZ645" s="99"/>
      <c r="ALA645" s="99"/>
      <c r="ALB645" s="99"/>
      <c r="ALC645" s="99"/>
      <c r="ALD645" s="99"/>
      <c r="ALE645" s="99"/>
      <c r="ALF645" s="99"/>
      <c r="ALG645" s="99"/>
      <c r="ALH645" s="99"/>
      <c r="ALI645" s="99"/>
      <c r="ALJ645" s="99"/>
      <c r="ALK645" s="99"/>
      <c r="ALL645" s="99"/>
      <c r="ALM645" s="99"/>
      <c r="ALN645" s="99"/>
      <c r="ALO645" s="1"/>
      <c r="ALP645" s="2"/>
      <c r="ALQ645" s="2"/>
      <c r="ALR645" s="2"/>
      <c r="ALS645" s="2"/>
      <c r="ALT645" s="2"/>
      <c r="ALU645" s="2"/>
      <c r="ALV645" s="2"/>
      <c r="ALW645" s="2"/>
      <c r="ALX645" s="2"/>
      <c r="ALY645" s="2"/>
      <c r="ALZ645" s="2"/>
      <c r="AMA645" s="2"/>
      <c r="AMB645" s="2"/>
      <c r="AMC645" s="2"/>
      <c r="AMD645" s="2"/>
      <c r="AME645" s="2"/>
      <c r="AMF645" s="2"/>
      <c r="AMG645" s="2"/>
      <c r="AMH645" s="2"/>
      <c r="AMI645" s="2"/>
      <c r="AMJ645" s="2"/>
      <c r="AMK645" s="2"/>
      <c r="AML645" s="99"/>
    </row>
    <row r="646" s="113" customFormat="true" ht="35.8" hidden="false" customHeight="true" outlineLevel="0" collapsed="false">
      <c r="A646" s="99"/>
      <c r="B646" s="20"/>
      <c r="C646" s="30" t="s">
        <v>395</v>
      </c>
      <c r="D646" s="30" t="n">
        <v>929</v>
      </c>
      <c r="E646" s="138" t="s">
        <v>29</v>
      </c>
      <c r="F646" s="138" t="s">
        <v>25</v>
      </c>
      <c r="G646" s="79" t="n">
        <v>5020000190</v>
      </c>
      <c r="H646" s="80"/>
      <c r="I646" s="141" t="n">
        <f aca="false">SUM(J646:P646)</f>
        <v>4525400</v>
      </c>
      <c r="J646" s="141" t="n">
        <f aca="false">J647+J648</f>
        <v>3044900</v>
      </c>
      <c r="K646" s="74" t="n">
        <f aca="false">K647+K648</f>
        <v>1480500</v>
      </c>
      <c r="L646" s="74" t="n">
        <f aca="false">L647+L648</f>
        <v>0</v>
      </c>
      <c r="M646" s="74" t="n">
        <f aca="false">M647+M648</f>
        <v>0</v>
      </c>
      <c r="N646" s="74" t="n">
        <f aca="false">N647+N648</f>
        <v>0</v>
      </c>
      <c r="O646" s="141" t="n">
        <f aca="false">O647+O648</f>
        <v>0</v>
      </c>
      <c r="P646" s="142" t="n">
        <f aca="false">P647+P648</f>
        <v>0</v>
      </c>
      <c r="Q646" s="99"/>
      <c r="R646" s="99"/>
      <c r="S646" s="99"/>
      <c r="T646" s="99"/>
      <c r="U646" s="99"/>
      <c r="V646" s="99"/>
      <c r="W646" s="99"/>
      <c r="X646" s="99"/>
      <c r="Y646" s="99"/>
      <c r="Z646" s="99"/>
      <c r="AA646" s="99"/>
      <c r="AB646" s="99"/>
      <c r="AC646" s="99"/>
      <c r="AD646" s="99"/>
      <c r="AE646" s="99"/>
      <c r="AF646" s="99"/>
      <c r="AG646" s="99"/>
      <c r="AH646" s="99"/>
      <c r="AI646" s="99"/>
      <c r="AJ646" s="99"/>
      <c r="AK646" s="99"/>
      <c r="AL646" s="99"/>
      <c r="AM646" s="99"/>
      <c r="AN646" s="99"/>
      <c r="AO646" s="99"/>
      <c r="AP646" s="99"/>
      <c r="AQ646" s="99"/>
      <c r="AR646" s="99"/>
      <c r="AS646" s="99"/>
      <c r="AT646" s="99"/>
      <c r="AU646" s="99"/>
      <c r="AV646" s="99"/>
      <c r="AW646" s="99"/>
      <c r="AX646" s="99"/>
      <c r="AY646" s="99"/>
      <c r="AZ646" s="99"/>
      <c r="BA646" s="99"/>
      <c r="BB646" s="99"/>
      <c r="BC646" s="99"/>
      <c r="BD646" s="99"/>
      <c r="BE646" s="99"/>
      <c r="BF646" s="99"/>
      <c r="BG646" s="99"/>
      <c r="BH646" s="99"/>
      <c r="BI646" s="99"/>
      <c r="BJ646" s="99"/>
      <c r="BK646" s="99"/>
      <c r="BL646" s="99"/>
      <c r="BM646" s="99"/>
      <c r="BN646" s="99"/>
      <c r="BO646" s="99"/>
      <c r="BP646" s="99"/>
      <c r="BQ646" s="99"/>
      <c r="BR646" s="99"/>
      <c r="BS646" s="99"/>
      <c r="BT646" s="99"/>
      <c r="BU646" s="99"/>
      <c r="BV646" s="99"/>
      <c r="BW646" s="99"/>
      <c r="BX646" s="99"/>
      <c r="BY646" s="99"/>
      <c r="BZ646" s="99"/>
      <c r="CA646" s="99"/>
      <c r="CB646" s="99"/>
      <c r="CC646" s="99"/>
      <c r="CD646" s="99"/>
      <c r="CE646" s="99"/>
      <c r="CF646" s="99"/>
      <c r="CG646" s="99"/>
      <c r="CH646" s="99"/>
      <c r="CI646" s="99"/>
      <c r="CJ646" s="99"/>
      <c r="CK646" s="99"/>
      <c r="CL646" s="99"/>
      <c r="CM646" s="99"/>
      <c r="CN646" s="99"/>
      <c r="CO646" s="99"/>
      <c r="CP646" s="99"/>
      <c r="CQ646" s="99"/>
      <c r="CR646" s="99"/>
      <c r="CS646" s="99"/>
      <c r="CT646" s="99"/>
      <c r="CU646" s="99"/>
      <c r="CV646" s="99"/>
      <c r="CW646" s="99"/>
      <c r="CX646" s="99"/>
      <c r="CY646" s="99"/>
      <c r="CZ646" s="99"/>
      <c r="DA646" s="99"/>
      <c r="DB646" s="99"/>
      <c r="DC646" s="99"/>
      <c r="DD646" s="99"/>
      <c r="DE646" s="99"/>
      <c r="DF646" s="99"/>
      <c r="DG646" s="99"/>
      <c r="DH646" s="99"/>
      <c r="DI646" s="99"/>
      <c r="DJ646" s="99"/>
      <c r="DK646" s="99"/>
      <c r="DL646" s="99"/>
      <c r="DM646" s="99"/>
      <c r="DN646" s="99"/>
      <c r="DO646" s="99"/>
      <c r="DP646" s="99"/>
      <c r="DQ646" s="99"/>
      <c r="DR646" s="99"/>
      <c r="DS646" s="99"/>
      <c r="DT646" s="99"/>
      <c r="DU646" s="99"/>
      <c r="DV646" s="99"/>
      <c r="DW646" s="99"/>
      <c r="DX646" s="99"/>
      <c r="DY646" s="99"/>
      <c r="DZ646" s="99"/>
      <c r="EA646" s="99"/>
      <c r="EB646" s="99"/>
      <c r="EC646" s="99"/>
      <c r="ED646" s="99"/>
      <c r="EE646" s="99"/>
      <c r="EF646" s="99"/>
      <c r="EG646" s="99"/>
      <c r="EH646" s="99"/>
      <c r="EI646" s="99"/>
      <c r="EJ646" s="99"/>
      <c r="EK646" s="99"/>
      <c r="EL646" s="99"/>
      <c r="EM646" s="99"/>
      <c r="EN646" s="99"/>
      <c r="EO646" s="99"/>
      <c r="EP646" s="99"/>
      <c r="EQ646" s="99"/>
      <c r="ER646" s="99"/>
      <c r="ES646" s="99"/>
      <c r="ET646" s="99"/>
      <c r="EU646" s="99"/>
      <c r="EV646" s="99"/>
      <c r="EW646" s="99"/>
      <c r="EX646" s="99"/>
      <c r="EY646" s="99"/>
      <c r="EZ646" s="99"/>
      <c r="FA646" s="99"/>
      <c r="FB646" s="99"/>
      <c r="FC646" s="99"/>
      <c r="FD646" s="99"/>
      <c r="FE646" s="99"/>
      <c r="FF646" s="99"/>
      <c r="FG646" s="99"/>
      <c r="FH646" s="99"/>
      <c r="FI646" s="99"/>
      <c r="FJ646" s="99"/>
      <c r="FK646" s="99"/>
      <c r="FL646" s="99"/>
      <c r="FM646" s="99"/>
      <c r="FN646" s="99"/>
      <c r="FO646" s="99"/>
      <c r="FP646" s="99"/>
      <c r="FQ646" s="99"/>
      <c r="FR646" s="99"/>
      <c r="FS646" s="99"/>
      <c r="FT646" s="99"/>
      <c r="FU646" s="99"/>
      <c r="FV646" s="99"/>
      <c r="FW646" s="99"/>
      <c r="FX646" s="99"/>
      <c r="FY646" s="99"/>
      <c r="FZ646" s="99"/>
      <c r="GA646" s="99"/>
      <c r="GB646" s="99"/>
      <c r="GC646" s="99"/>
      <c r="GD646" s="99"/>
      <c r="GE646" s="99"/>
      <c r="GF646" s="99"/>
      <c r="GG646" s="99"/>
      <c r="GH646" s="99"/>
      <c r="GI646" s="99"/>
      <c r="GJ646" s="99"/>
      <c r="GK646" s="99"/>
      <c r="GL646" s="99"/>
      <c r="GM646" s="99"/>
      <c r="GN646" s="99"/>
      <c r="GO646" s="99"/>
      <c r="GP646" s="99"/>
      <c r="GQ646" s="99"/>
      <c r="GR646" s="99"/>
      <c r="GS646" s="99"/>
      <c r="GT646" s="99"/>
      <c r="GU646" s="99"/>
      <c r="GV646" s="99"/>
      <c r="GW646" s="99"/>
      <c r="GX646" s="99"/>
      <c r="GY646" s="99"/>
      <c r="GZ646" s="99"/>
      <c r="HA646" s="99"/>
      <c r="HB646" s="99"/>
      <c r="HC646" s="99"/>
      <c r="HD646" s="99"/>
      <c r="HE646" s="99"/>
      <c r="HF646" s="99"/>
      <c r="HG646" s="99"/>
      <c r="HH646" s="99"/>
      <c r="HI646" s="99"/>
      <c r="HJ646" s="99"/>
      <c r="HK646" s="99"/>
      <c r="HL646" s="99"/>
      <c r="HM646" s="99"/>
      <c r="HN646" s="99"/>
      <c r="HO646" s="99"/>
      <c r="HP646" s="99"/>
      <c r="HQ646" s="99"/>
      <c r="HR646" s="99"/>
      <c r="HS646" s="99"/>
      <c r="HT646" s="99"/>
      <c r="HU646" s="99"/>
      <c r="HV646" s="99"/>
      <c r="HW646" s="99"/>
      <c r="HX646" s="99"/>
      <c r="HY646" s="99"/>
      <c r="HZ646" s="99"/>
      <c r="IA646" s="99"/>
      <c r="IB646" s="99"/>
      <c r="IC646" s="99"/>
      <c r="ID646" s="99"/>
      <c r="IE646" s="99"/>
      <c r="IF646" s="99"/>
      <c r="IG646" s="99"/>
      <c r="IH646" s="99"/>
      <c r="II646" s="99"/>
      <c r="IJ646" s="99"/>
      <c r="IK646" s="99"/>
      <c r="IL646" s="99"/>
      <c r="IM646" s="99"/>
      <c r="IN646" s="99"/>
      <c r="IO646" s="99"/>
      <c r="IP646" s="99"/>
      <c r="IQ646" s="99"/>
      <c r="IR646" s="99"/>
      <c r="IS646" s="99"/>
      <c r="IT646" s="99"/>
      <c r="IU646" s="99"/>
      <c r="IV646" s="99"/>
      <c r="IW646" s="99"/>
      <c r="IX646" s="99"/>
      <c r="IY646" s="99"/>
      <c r="IZ646" s="99"/>
      <c r="JA646" s="99"/>
      <c r="JB646" s="99"/>
      <c r="JC646" s="99"/>
      <c r="JD646" s="99"/>
      <c r="JE646" s="99"/>
      <c r="JF646" s="99"/>
      <c r="JG646" s="99"/>
      <c r="JH646" s="99"/>
      <c r="JI646" s="99"/>
      <c r="JJ646" s="99"/>
      <c r="JK646" s="99"/>
      <c r="JL646" s="99"/>
      <c r="JM646" s="99"/>
      <c r="JN646" s="99"/>
      <c r="JO646" s="99"/>
      <c r="JP646" s="99"/>
      <c r="JQ646" s="99"/>
      <c r="JR646" s="99"/>
      <c r="JS646" s="99"/>
      <c r="JT646" s="99"/>
      <c r="JU646" s="99"/>
      <c r="JV646" s="99"/>
      <c r="JW646" s="99"/>
      <c r="JX646" s="99"/>
      <c r="JY646" s="99"/>
      <c r="JZ646" s="99"/>
      <c r="KA646" s="99"/>
      <c r="KB646" s="99"/>
      <c r="KC646" s="99"/>
      <c r="KD646" s="99"/>
      <c r="KE646" s="99"/>
      <c r="KF646" s="99"/>
      <c r="KG646" s="99"/>
      <c r="KH646" s="99"/>
      <c r="KI646" s="99"/>
      <c r="KJ646" s="99"/>
      <c r="KK646" s="99"/>
      <c r="KL646" s="99"/>
      <c r="KM646" s="99"/>
      <c r="KN646" s="99"/>
      <c r="KO646" s="99"/>
      <c r="KP646" s="99"/>
      <c r="KQ646" s="99"/>
      <c r="KR646" s="99"/>
      <c r="KS646" s="99"/>
      <c r="KT646" s="99"/>
      <c r="KU646" s="99"/>
      <c r="KV646" s="99"/>
      <c r="KW646" s="99"/>
      <c r="KX646" s="99"/>
      <c r="KY646" s="99"/>
      <c r="KZ646" s="99"/>
      <c r="LA646" s="99"/>
      <c r="LB646" s="99"/>
      <c r="LC646" s="99"/>
      <c r="LD646" s="99"/>
      <c r="LE646" s="99"/>
      <c r="LF646" s="99"/>
      <c r="LG646" s="99"/>
      <c r="LH646" s="99"/>
      <c r="LI646" s="99"/>
      <c r="LJ646" s="99"/>
      <c r="LK646" s="99"/>
      <c r="LL646" s="99"/>
      <c r="LM646" s="99"/>
      <c r="LN646" s="99"/>
      <c r="LO646" s="99"/>
      <c r="LP646" s="99"/>
      <c r="LQ646" s="99"/>
      <c r="LR646" s="99"/>
      <c r="LS646" s="99"/>
      <c r="LT646" s="99"/>
      <c r="LU646" s="99"/>
      <c r="LV646" s="99"/>
      <c r="LW646" s="99"/>
      <c r="LX646" s="99"/>
      <c r="LY646" s="99"/>
      <c r="LZ646" s="99"/>
      <c r="MA646" s="99"/>
      <c r="MB646" s="99"/>
      <c r="MC646" s="99"/>
      <c r="MD646" s="99"/>
      <c r="ME646" s="99"/>
      <c r="MF646" s="99"/>
      <c r="MG646" s="99"/>
      <c r="MH646" s="99"/>
      <c r="MI646" s="99"/>
      <c r="MJ646" s="99"/>
      <c r="MK646" s="99"/>
      <c r="ML646" s="99"/>
      <c r="MM646" s="99"/>
      <c r="MN646" s="99"/>
      <c r="MO646" s="99"/>
      <c r="MP646" s="99"/>
      <c r="MQ646" s="99"/>
      <c r="MR646" s="99"/>
      <c r="MS646" s="99"/>
      <c r="MT646" s="99"/>
      <c r="MU646" s="99"/>
      <c r="MV646" s="99"/>
      <c r="MW646" s="99"/>
      <c r="MX646" s="99"/>
      <c r="MY646" s="99"/>
      <c r="MZ646" s="99"/>
      <c r="NA646" s="99"/>
      <c r="NB646" s="99"/>
      <c r="NC646" s="99"/>
      <c r="ND646" s="99"/>
      <c r="NE646" s="99"/>
      <c r="NF646" s="99"/>
      <c r="NG646" s="99"/>
      <c r="NH646" s="99"/>
      <c r="NI646" s="99"/>
      <c r="NJ646" s="99"/>
      <c r="NK646" s="99"/>
      <c r="NL646" s="99"/>
      <c r="NM646" s="99"/>
      <c r="NN646" s="99"/>
      <c r="NO646" s="99"/>
      <c r="NP646" s="99"/>
      <c r="NQ646" s="99"/>
      <c r="NR646" s="99"/>
      <c r="NS646" s="99"/>
      <c r="NT646" s="99"/>
      <c r="NU646" s="99"/>
      <c r="NV646" s="99"/>
      <c r="NW646" s="99"/>
      <c r="NX646" s="99"/>
      <c r="NY646" s="99"/>
      <c r="NZ646" s="99"/>
      <c r="OA646" s="99"/>
      <c r="OB646" s="99"/>
      <c r="OC646" s="99"/>
      <c r="OD646" s="99"/>
      <c r="OE646" s="99"/>
      <c r="OF646" s="99"/>
      <c r="OG646" s="99"/>
      <c r="OH646" s="99"/>
      <c r="OI646" s="99"/>
      <c r="OJ646" s="99"/>
      <c r="OK646" s="99"/>
      <c r="OL646" s="99"/>
      <c r="OM646" s="99"/>
      <c r="ON646" s="99"/>
      <c r="OO646" s="99"/>
      <c r="OP646" s="99"/>
      <c r="OQ646" s="99"/>
      <c r="OR646" s="99"/>
      <c r="OS646" s="99"/>
      <c r="OT646" s="99"/>
      <c r="OU646" s="99"/>
      <c r="OV646" s="99"/>
      <c r="OW646" s="99"/>
      <c r="OX646" s="99"/>
      <c r="OY646" s="99"/>
      <c r="OZ646" s="99"/>
      <c r="PA646" s="99"/>
      <c r="PB646" s="99"/>
      <c r="PC646" s="99"/>
      <c r="PD646" s="99"/>
      <c r="PE646" s="99"/>
      <c r="PF646" s="99"/>
      <c r="PG646" s="99"/>
      <c r="PH646" s="99"/>
      <c r="PI646" s="99"/>
      <c r="PJ646" s="99"/>
      <c r="PK646" s="99"/>
      <c r="PL646" s="99"/>
      <c r="PM646" s="99"/>
      <c r="PN646" s="99"/>
      <c r="PO646" s="99"/>
      <c r="PP646" s="99"/>
      <c r="PQ646" s="99"/>
      <c r="PR646" s="99"/>
      <c r="PS646" s="99"/>
      <c r="PT646" s="99"/>
      <c r="PU646" s="99"/>
      <c r="PV646" s="99"/>
      <c r="PW646" s="99"/>
      <c r="PX646" s="99"/>
      <c r="PY646" s="99"/>
      <c r="PZ646" s="99"/>
      <c r="QA646" s="99"/>
      <c r="QB646" s="99"/>
      <c r="QC646" s="99"/>
      <c r="QD646" s="99"/>
      <c r="QE646" s="99"/>
      <c r="QF646" s="99"/>
      <c r="QG646" s="99"/>
      <c r="QH646" s="99"/>
      <c r="QI646" s="99"/>
      <c r="QJ646" s="99"/>
      <c r="QK646" s="99"/>
      <c r="QL646" s="99"/>
      <c r="QM646" s="99"/>
      <c r="QN646" s="99"/>
      <c r="QO646" s="99"/>
      <c r="QP646" s="99"/>
      <c r="QQ646" s="99"/>
      <c r="QR646" s="99"/>
      <c r="QS646" s="99"/>
      <c r="QT646" s="99"/>
      <c r="QU646" s="99"/>
      <c r="QV646" s="99"/>
      <c r="QW646" s="99"/>
      <c r="QX646" s="99"/>
      <c r="QY646" s="99"/>
      <c r="QZ646" s="99"/>
      <c r="RA646" s="99"/>
      <c r="RB646" s="99"/>
      <c r="RC646" s="99"/>
      <c r="RD646" s="99"/>
      <c r="RE646" s="99"/>
      <c r="RF646" s="99"/>
      <c r="RG646" s="99"/>
      <c r="RH646" s="99"/>
      <c r="RI646" s="99"/>
      <c r="RJ646" s="99"/>
      <c r="RK646" s="99"/>
      <c r="RL646" s="99"/>
      <c r="RM646" s="99"/>
      <c r="RN646" s="99"/>
      <c r="RO646" s="99"/>
      <c r="RP646" s="99"/>
      <c r="RQ646" s="99"/>
      <c r="RR646" s="99"/>
      <c r="RS646" s="99"/>
      <c r="RT646" s="99"/>
      <c r="RU646" s="99"/>
      <c r="RV646" s="99"/>
      <c r="RW646" s="99"/>
      <c r="RX646" s="99"/>
      <c r="RY646" s="99"/>
      <c r="RZ646" s="99"/>
      <c r="SA646" s="99"/>
      <c r="SB646" s="99"/>
      <c r="SC646" s="99"/>
      <c r="SD646" s="99"/>
      <c r="SE646" s="99"/>
      <c r="SF646" s="99"/>
      <c r="SG646" s="99"/>
      <c r="SH646" s="99"/>
      <c r="SI646" s="99"/>
      <c r="SJ646" s="99"/>
      <c r="SK646" s="99"/>
      <c r="SL646" s="99"/>
      <c r="SM646" s="99"/>
      <c r="SN646" s="99"/>
      <c r="SO646" s="99"/>
      <c r="SP646" s="99"/>
      <c r="SQ646" s="99"/>
      <c r="SR646" s="99"/>
      <c r="SS646" s="99"/>
      <c r="ST646" s="99"/>
      <c r="SU646" s="99"/>
      <c r="SV646" s="99"/>
      <c r="SW646" s="99"/>
      <c r="SX646" s="99"/>
      <c r="SY646" s="99"/>
      <c r="SZ646" s="99"/>
      <c r="TA646" s="99"/>
      <c r="TB646" s="99"/>
      <c r="TC646" s="99"/>
      <c r="TD646" s="99"/>
      <c r="TE646" s="99"/>
      <c r="TF646" s="99"/>
      <c r="TG646" s="99"/>
      <c r="TH646" s="99"/>
      <c r="TI646" s="99"/>
      <c r="TJ646" s="99"/>
      <c r="TK646" s="99"/>
      <c r="TL646" s="99"/>
      <c r="TM646" s="99"/>
      <c r="TN646" s="99"/>
      <c r="TO646" s="99"/>
      <c r="TP646" s="99"/>
      <c r="TQ646" s="99"/>
      <c r="TR646" s="99"/>
      <c r="TS646" s="99"/>
      <c r="TT646" s="99"/>
      <c r="TU646" s="99"/>
      <c r="TV646" s="99"/>
      <c r="TW646" s="99"/>
      <c r="TX646" s="99"/>
      <c r="TY646" s="99"/>
      <c r="TZ646" s="99"/>
      <c r="UA646" s="99"/>
      <c r="UB646" s="99"/>
      <c r="UC646" s="99"/>
      <c r="UD646" s="99"/>
      <c r="UE646" s="99"/>
      <c r="UF646" s="99"/>
      <c r="UG646" s="99"/>
      <c r="UH646" s="99"/>
      <c r="UI646" s="99"/>
      <c r="UJ646" s="99"/>
      <c r="UK646" s="99"/>
      <c r="UL646" s="99"/>
      <c r="UM646" s="99"/>
      <c r="UN646" s="99"/>
      <c r="UO646" s="99"/>
      <c r="UP646" s="99"/>
      <c r="UQ646" s="99"/>
      <c r="UR646" s="99"/>
      <c r="US646" s="99"/>
      <c r="UT646" s="99"/>
      <c r="UU646" s="99"/>
      <c r="UV646" s="99"/>
      <c r="UW646" s="99"/>
      <c r="UX646" s="99"/>
      <c r="UY646" s="99"/>
      <c r="UZ646" s="99"/>
      <c r="VA646" s="99"/>
      <c r="VB646" s="99"/>
      <c r="VC646" s="99"/>
      <c r="VD646" s="99"/>
      <c r="VE646" s="99"/>
      <c r="VF646" s="99"/>
      <c r="VG646" s="99"/>
      <c r="VH646" s="99"/>
      <c r="VI646" s="99"/>
      <c r="VJ646" s="99"/>
      <c r="VK646" s="99"/>
      <c r="VL646" s="99"/>
      <c r="VM646" s="99"/>
      <c r="VN646" s="99"/>
      <c r="VO646" s="99"/>
      <c r="VP646" s="99"/>
      <c r="VQ646" s="99"/>
      <c r="VR646" s="99"/>
      <c r="VS646" s="99"/>
      <c r="VT646" s="99"/>
      <c r="VU646" s="99"/>
      <c r="VV646" s="99"/>
      <c r="VW646" s="99"/>
      <c r="VX646" s="99"/>
      <c r="VY646" s="99"/>
      <c r="VZ646" s="99"/>
      <c r="WA646" s="99"/>
      <c r="WB646" s="99"/>
      <c r="WC646" s="99"/>
      <c r="WD646" s="99"/>
      <c r="WE646" s="99"/>
      <c r="WF646" s="99"/>
      <c r="WG646" s="99"/>
      <c r="WH646" s="99"/>
      <c r="WI646" s="99"/>
      <c r="WJ646" s="99"/>
      <c r="WK646" s="99"/>
      <c r="WL646" s="99"/>
      <c r="WM646" s="99"/>
      <c r="WN646" s="99"/>
      <c r="WO646" s="99"/>
      <c r="WP646" s="99"/>
      <c r="WQ646" s="99"/>
      <c r="WR646" s="99"/>
      <c r="WS646" s="99"/>
      <c r="WT646" s="99"/>
      <c r="WU646" s="99"/>
      <c r="WV646" s="99"/>
      <c r="WW646" s="99"/>
      <c r="WX646" s="99"/>
      <c r="WY646" s="99"/>
      <c r="WZ646" s="99"/>
      <c r="XA646" s="99"/>
      <c r="XB646" s="99"/>
      <c r="XC646" s="99"/>
      <c r="XD646" s="99"/>
      <c r="XE646" s="99"/>
      <c r="XF646" s="99"/>
      <c r="XG646" s="99"/>
      <c r="XH646" s="99"/>
      <c r="XI646" s="99"/>
      <c r="XJ646" s="99"/>
      <c r="XK646" s="99"/>
      <c r="XL646" s="99"/>
      <c r="XM646" s="99"/>
      <c r="XN646" s="99"/>
      <c r="XO646" s="99"/>
      <c r="XP646" s="99"/>
      <c r="XQ646" s="99"/>
      <c r="XR646" s="99"/>
      <c r="XS646" s="99"/>
      <c r="XT646" s="99"/>
      <c r="XU646" s="99"/>
      <c r="XV646" s="99"/>
      <c r="XW646" s="99"/>
      <c r="XX646" s="99"/>
      <c r="XY646" s="99"/>
      <c r="XZ646" s="99"/>
      <c r="YA646" s="99"/>
      <c r="YB646" s="99"/>
      <c r="YC646" s="99"/>
      <c r="YD646" s="99"/>
      <c r="YE646" s="99"/>
      <c r="YF646" s="99"/>
      <c r="YG646" s="99"/>
      <c r="YH646" s="99"/>
      <c r="YI646" s="99"/>
      <c r="YJ646" s="99"/>
      <c r="YK646" s="99"/>
      <c r="YL646" s="99"/>
      <c r="YM646" s="99"/>
      <c r="YN646" s="99"/>
      <c r="YO646" s="99"/>
      <c r="YP646" s="99"/>
      <c r="YQ646" s="99"/>
      <c r="YR646" s="99"/>
      <c r="YS646" s="99"/>
      <c r="YT646" s="99"/>
      <c r="YU646" s="99"/>
      <c r="YV646" s="99"/>
      <c r="YW646" s="99"/>
      <c r="YX646" s="99"/>
      <c r="YY646" s="99"/>
      <c r="YZ646" s="99"/>
      <c r="ZA646" s="99"/>
      <c r="ZB646" s="99"/>
      <c r="ZC646" s="99"/>
      <c r="ZD646" s="99"/>
      <c r="ZE646" s="99"/>
      <c r="ZF646" s="99"/>
      <c r="ZG646" s="99"/>
      <c r="ZH646" s="99"/>
      <c r="ZI646" s="99"/>
      <c r="ZJ646" s="99"/>
      <c r="ZK646" s="99"/>
      <c r="ZL646" s="99"/>
      <c r="ZM646" s="99"/>
      <c r="ZN646" s="99"/>
      <c r="ZO646" s="99"/>
      <c r="ZP646" s="99"/>
      <c r="ZQ646" s="99"/>
      <c r="ZR646" s="99"/>
      <c r="ZS646" s="99"/>
      <c r="ZT646" s="99"/>
      <c r="ZU646" s="99"/>
      <c r="ZV646" s="99"/>
      <c r="ZW646" s="99"/>
      <c r="ZX646" s="99"/>
      <c r="ZY646" s="99"/>
      <c r="ZZ646" s="99"/>
      <c r="AAA646" s="99"/>
      <c r="AAB646" s="99"/>
      <c r="AAC646" s="99"/>
      <c r="AAD646" s="99"/>
      <c r="AAE646" s="99"/>
      <c r="AAF646" s="99"/>
      <c r="AAG646" s="99"/>
      <c r="AAH646" s="99"/>
      <c r="AAI646" s="99"/>
      <c r="AAJ646" s="99"/>
      <c r="AAK646" s="99"/>
      <c r="AAL646" s="99"/>
      <c r="AAM646" s="99"/>
      <c r="AAN646" s="99"/>
      <c r="AAO646" s="99"/>
      <c r="AAP646" s="99"/>
      <c r="AAQ646" s="99"/>
      <c r="AAR646" s="99"/>
      <c r="AAS646" s="99"/>
      <c r="AAT646" s="99"/>
      <c r="AAU646" s="99"/>
      <c r="AAV646" s="99"/>
      <c r="AAW646" s="99"/>
      <c r="AAX646" s="99"/>
      <c r="AAY646" s="99"/>
      <c r="AAZ646" s="99"/>
      <c r="ABA646" s="99"/>
      <c r="ABB646" s="99"/>
      <c r="ABC646" s="99"/>
      <c r="ABD646" s="99"/>
      <c r="ABE646" s="99"/>
      <c r="ABF646" s="99"/>
      <c r="ABG646" s="99"/>
      <c r="ABH646" s="99"/>
      <c r="ABI646" s="99"/>
      <c r="ABJ646" s="99"/>
      <c r="ABK646" s="99"/>
      <c r="ABL646" s="99"/>
      <c r="ABM646" s="99"/>
      <c r="ABN646" s="99"/>
      <c r="ABO646" s="99"/>
      <c r="ABP646" s="99"/>
      <c r="ABQ646" s="99"/>
      <c r="ABR646" s="99"/>
      <c r="ABS646" s="99"/>
      <c r="ABT646" s="99"/>
      <c r="ABU646" s="99"/>
      <c r="ABV646" s="99"/>
      <c r="ABW646" s="99"/>
      <c r="ABX646" s="99"/>
      <c r="ABY646" s="99"/>
      <c r="ABZ646" s="99"/>
      <c r="ACA646" s="99"/>
      <c r="ACB646" s="99"/>
      <c r="ACC646" s="99"/>
      <c r="ACD646" s="99"/>
      <c r="ACE646" s="99"/>
      <c r="ACF646" s="99"/>
      <c r="ACG646" s="99"/>
      <c r="ACH646" s="99"/>
      <c r="ACI646" s="99"/>
      <c r="ACJ646" s="99"/>
      <c r="ACK646" s="99"/>
      <c r="ACL646" s="99"/>
      <c r="ACM646" s="99"/>
      <c r="ACN646" s="99"/>
      <c r="ACO646" s="99"/>
      <c r="ACP646" s="99"/>
      <c r="ACQ646" s="99"/>
      <c r="ACR646" s="99"/>
      <c r="ACS646" s="99"/>
      <c r="ACT646" s="99"/>
      <c r="ACU646" s="99"/>
      <c r="ACV646" s="99"/>
      <c r="ACW646" s="99"/>
      <c r="ACX646" s="99"/>
      <c r="ACY646" s="99"/>
      <c r="ACZ646" s="99"/>
      <c r="ADA646" s="99"/>
      <c r="ADB646" s="99"/>
      <c r="ADC646" s="99"/>
      <c r="ADD646" s="99"/>
      <c r="ADE646" s="99"/>
      <c r="ADF646" s="99"/>
      <c r="ADG646" s="99"/>
      <c r="ADH646" s="99"/>
      <c r="ADI646" s="99"/>
      <c r="ADJ646" s="99"/>
      <c r="ADK646" s="99"/>
      <c r="ADL646" s="99"/>
      <c r="ADM646" s="99"/>
      <c r="ADN646" s="99"/>
      <c r="ADO646" s="99"/>
      <c r="ADP646" s="99"/>
      <c r="ADQ646" s="99"/>
      <c r="ADR646" s="99"/>
      <c r="ADS646" s="99"/>
      <c r="ADT646" s="99"/>
      <c r="ADU646" s="99"/>
      <c r="ADV646" s="99"/>
      <c r="ADW646" s="99"/>
      <c r="ADX646" s="99"/>
      <c r="ADY646" s="99"/>
      <c r="ADZ646" s="99"/>
      <c r="AEA646" s="99"/>
      <c r="AEB646" s="99"/>
      <c r="AEC646" s="99"/>
      <c r="AED646" s="99"/>
      <c r="AEE646" s="99"/>
      <c r="AEF646" s="99"/>
      <c r="AEG646" s="99"/>
      <c r="AEH646" s="99"/>
      <c r="AEI646" s="99"/>
      <c r="AEJ646" s="99"/>
      <c r="AEK646" s="99"/>
      <c r="AEL646" s="99"/>
      <c r="AEM646" s="99"/>
      <c r="AEN646" s="99"/>
      <c r="AEO646" s="99"/>
      <c r="AEP646" s="99"/>
      <c r="AEQ646" s="99"/>
      <c r="AER646" s="99"/>
      <c r="AES646" s="99"/>
      <c r="AET646" s="99"/>
      <c r="AEU646" s="99"/>
      <c r="AEV646" s="99"/>
      <c r="AEW646" s="99"/>
      <c r="AEX646" s="99"/>
      <c r="AEY646" s="99"/>
      <c r="AEZ646" s="99"/>
      <c r="AFA646" s="99"/>
      <c r="AFB646" s="99"/>
      <c r="AFC646" s="99"/>
      <c r="AFD646" s="99"/>
      <c r="AFE646" s="99"/>
      <c r="AFF646" s="99"/>
      <c r="AFG646" s="99"/>
      <c r="AFH646" s="99"/>
      <c r="AFI646" s="99"/>
      <c r="AFJ646" s="99"/>
      <c r="AFK646" s="99"/>
      <c r="AFL646" s="99"/>
      <c r="AFM646" s="99"/>
      <c r="AFN646" s="99"/>
      <c r="AFO646" s="99"/>
      <c r="AFP646" s="99"/>
      <c r="AFQ646" s="99"/>
      <c r="AFR646" s="99"/>
      <c r="AFS646" s="99"/>
      <c r="AFT646" s="99"/>
      <c r="AFU646" s="99"/>
      <c r="AFV646" s="99"/>
      <c r="AFW646" s="99"/>
      <c r="AFX646" s="99"/>
      <c r="AFY646" s="99"/>
      <c r="AFZ646" s="99"/>
      <c r="AGA646" s="99"/>
      <c r="AGB646" s="99"/>
      <c r="AGC646" s="99"/>
      <c r="AGD646" s="99"/>
      <c r="AGE646" s="99"/>
      <c r="AGF646" s="99"/>
      <c r="AGG646" s="99"/>
      <c r="AGH646" s="99"/>
      <c r="AGI646" s="99"/>
      <c r="AGJ646" s="99"/>
      <c r="AGK646" s="99"/>
      <c r="AGL646" s="99"/>
      <c r="AGM646" s="99"/>
      <c r="AGN646" s="99"/>
      <c r="AGO646" s="99"/>
      <c r="AGP646" s="99"/>
      <c r="AGQ646" s="99"/>
      <c r="AGR646" s="99"/>
      <c r="AGS646" s="99"/>
      <c r="AGT646" s="99"/>
      <c r="AGU646" s="99"/>
      <c r="AGV646" s="99"/>
      <c r="AGW646" s="99"/>
      <c r="AGX646" s="99"/>
      <c r="AGY646" s="99"/>
      <c r="AGZ646" s="99"/>
      <c r="AHA646" s="99"/>
      <c r="AHB646" s="99"/>
      <c r="AHC646" s="99"/>
      <c r="AHD646" s="99"/>
      <c r="AHE646" s="99"/>
      <c r="AHF646" s="99"/>
      <c r="AHG646" s="99"/>
      <c r="AHH646" s="99"/>
      <c r="AHI646" s="99"/>
      <c r="AHJ646" s="99"/>
      <c r="AHK646" s="99"/>
      <c r="AHL646" s="99"/>
      <c r="AHM646" s="99"/>
      <c r="AHN646" s="99"/>
      <c r="AHO646" s="99"/>
      <c r="AHP646" s="99"/>
      <c r="AHQ646" s="99"/>
      <c r="AHR646" s="99"/>
      <c r="AHS646" s="99"/>
      <c r="AHT646" s="99"/>
      <c r="AHU646" s="99"/>
      <c r="AHV646" s="99"/>
      <c r="AHW646" s="99"/>
      <c r="AHX646" s="99"/>
      <c r="AHY646" s="99"/>
      <c r="AHZ646" s="99"/>
      <c r="AIA646" s="99"/>
      <c r="AIB646" s="99"/>
      <c r="AIC646" s="99"/>
      <c r="AID646" s="99"/>
      <c r="AIE646" s="99"/>
      <c r="AIF646" s="99"/>
      <c r="AIG646" s="99"/>
      <c r="AIH646" s="99"/>
      <c r="AII646" s="99"/>
      <c r="AIJ646" s="99"/>
      <c r="AIK646" s="99"/>
      <c r="AIL646" s="99"/>
      <c r="AIM646" s="99"/>
      <c r="AIN646" s="99"/>
      <c r="AIO646" s="99"/>
      <c r="AIP646" s="99"/>
      <c r="AIQ646" s="99"/>
      <c r="AIR646" s="99"/>
      <c r="AIS646" s="99"/>
      <c r="AIT646" s="99"/>
      <c r="AIU646" s="99"/>
      <c r="AIV646" s="99"/>
      <c r="AIW646" s="99"/>
      <c r="AIX646" s="99"/>
      <c r="AIY646" s="99"/>
      <c r="AIZ646" s="99"/>
      <c r="AJA646" s="99"/>
      <c r="AJB646" s="99"/>
      <c r="AJC646" s="99"/>
      <c r="AJD646" s="99"/>
      <c r="AJE646" s="99"/>
      <c r="AJF646" s="99"/>
      <c r="AJG646" s="99"/>
      <c r="AJH646" s="99"/>
      <c r="AJI646" s="99"/>
      <c r="AJJ646" s="99"/>
      <c r="AJK646" s="99"/>
      <c r="AJL646" s="99"/>
      <c r="AJM646" s="99"/>
      <c r="AJN646" s="99"/>
      <c r="AJO646" s="99"/>
      <c r="AJP646" s="99"/>
      <c r="AJQ646" s="99"/>
      <c r="AJR646" s="99"/>
      <c r="AJS646" s="99"/>
      <c r="AJT646" s="99"/>
      <c r="AJU646" s="99"/>
      <c r="AJV646" s="99"/>
      <c r="AJW646" s="99"/>
      <c r="AJX646" s="99"/>
      <c r="AJY646" s="99"/>
      <c r="AJZ646" s="99"/>
      <c r="AKA646" s="99"/>
      <c r="AKB646" s="99"/>
      <c r="AKC646" s="99"/>
      <c r="AKD646" s="99"/>
      <c r="AKE646" s="99"/>
      <c r="AKF646" s="99"/>
      <c r="AKG646" s="99"/>
      <c r="AKH646" s="99"/>
      <c r="AKI646" s="99"/>
      <c r="AKJ646" s="99"/>
      <c r="AKK646" s="99"/>
      <c r="AKL646" s="99"/>
      <c r="AKM646" s="99"/>
      <c r="AKN646" s="99"/>
      <c r="AKO646" s="99"/>
      <c r="AKP646" s="99"/>
      <c r="AKQ646" s="99"/>
      <c r="AKR646" s="99"/>
      <c r="AKS646" s="99"/>
      <c r="AKT646" s="99"/>
      <c r="AKU646" s="99"/>
      <c r="AKV646" s="99"/>
      <c r="AKW646" s="99"/>
      <c r="AKX646" s="99"/>
      <c r="AKY646" s="99"/>
      <c r="AKZ646" s="99"/>
      <c r="ALA646" s="99"/>
      <c r="ALB646" s="99"/>
      <c r="ALC646" s="99"/>
      <c r="ALD646" s="99"/>
      <c r="ALE646" s="99"/>
      <c r="ALF646" s="99"/>
      <c r="ALG646" s="99"/>
      <c r="ALH646" s="99"/>
      <c r="ALI646" s="99"/>
      <c r="ALJ646" s="99"/>
      <c r="ALK646" s="99"/>
      <c r="ALL646" s="99"/>
      <c r="ALM646" s="99"/>
      <c r="ALN646" s="99"/>
      <c r="ALO646" s="1"/>
      <c r="ALP646" s="2"/>
      <c r="ALQ646" s="2"/>
      <c r="ALR646" s="2"/>
      <c r="ALS646" s="2"/>
      <c r="ALT646" s="2"/>
      <c r="ALU646" s="2"/>
      <c r="ALV646" s="2"/>
      <c r="ALW646" s="2"/>
      <c r="ALX646" s="2"/>
      <c r="ALY646" s="2"/>
      <c r="ALZ646" s="2"/>
      <c r="AMA646" s="2"/>
      <c r="AMB646" s="2"/>
      <c r="AMC646" s="2"/>
      <c r="AMD646" s="2"/>
      <c r="AME646" s="2"/>
      <c r="AMF646" s="2"/>
      <c r="AMG646" s="2"/>
      <c r="AMH646" s="2"/>
      <c r="AMI646" s="2"/>
      <c r="AMJ646" s="2"/>
      <c r="AMK646" s="2"/>
      <c r="AML646" s="99"/>
    </row>
    <row r="647" s="113" customFormat="true" ht="64.15" hidden="false" customHeight="false" outlineLevel="0" collapsed="false">
      <c r="A647" s="99"/>
      <c r="B647" s="20"/>
      <c r="C647" s="30" t="s">
        <v>100</v>
      </c>
      <c r="D647" s="30" t="n">
        <v>929</v>
      </c>
      <c r="E647" s="138" t="s">
        <v>29</v>
      </c>
      <c r="F647" s="138" t="s">
        <v>25</v>
      </c>
      <c r="G647" s="79" t="n">
        <v>5020000190</v>
      </c>
      <c r="H647" s="80" t="s">
        <v>101</v>
      </c>
      <c r="I647" s="141" t="n">
        <f aca="false">SUM(J647:P647)</f>
        <v>4525400</v>
      </c>
      <c r="J647" s="141" t="n">
        <v>3043400</v>
      </c>
      <c r="K647" s="74" t="n">
        <v>1482000</v>
      </c>
      <c r="L647" s="74"/>
      <c r="M647" s="74"/>
      <c r="N647" s="74"/>
      <c r="O647" s="141"/>
      <c r="P647" s="142"/>
      <c r="Q647" s="99"/>
      <c r="R647" s="99"/>
      <c r="S647" s="99"/>
      <c r="T647" s="99"/>
      <c r="U647" s="99"/>
      <c r="V647" s="99"/>
      <c r="W647" s="99"/>
      <c r="X647" s="99"/>
      <c r="Y647" s="99"/>
      <c r="Z647" s="99"/>
      <c r="AA647" s="99"/>
      <c r="AB647" s="99"/>
      <c r="AC647" s="99"/>
      <c r="AD647" s="99"/>
      <c r="AE647" s="99"/>
      <c r="AF647" s="99"/>
      <c r="AG647" s="99"/>
      <c r="AH647" s="99"/>
      <c r="AI647" s="99"/>
      <c r="AJ647" s="99"/>
      <c r="AK647" s="99"/>
      <c r="AL647" s="99"/>
      <c r="AM647" s="99"/>
      <c r="AN647" s="99"/>
      <c r="AO647" s="99"/>
      <c r="AP647" s="99"/>
      <c r="AQ647" s="99"/>
      <c r="AR647" s="99"/>
      <c r="AS647" s="99"/>
      <c r="AT647" s="99"/>
      <c r="AU647" s="99"/>
      <c r="AV647" s="99"/>
      <c r="AW647" s="99"/>
      <c r="AX647" s="99"/>
      <c r="AY647" s="99"/>
      <c r="AZ647" s="99"/>
      <c r="BA647" s="99"/>
      <c r="BB647" s="99"/>
      <c r="BC647" s="99"/>
      <c r="BD647" s="99"/>
      <c r="BE647" s="99"/>
      <c r="BF647" s="99"/>
      <c r="BG647" s="99"/>
      <c r="BH647" s="99"/>
      <c r="BI647" s="99"/>
      <c r="BJ647" s="99"/>
      <c r="BK647" s="99"/>
      <c r="BL647" s="99"/>
      <c r="BM647" s="99"/>
      <c r="BN647" s="99"/>
      <c r="BO647" s="99"/>
      <c r="BP647" s="99"/>
      <c r="BQ647" s="99"/>
      <c r="BR647" s="99"/>
      <c r="BS647" s="99"/>
      <c r="BT647" s="99"/>
      <c r="BU647" s="99"/>
      <c r="BV647" s="99"/>
      <c r="BW647" s="99"/>
      <c r="BX647" s="99"/>
      <c r="BY647" s="99"/>
      <c r="BZ647" s="99"/>
      <c r="CA647" s="99"/>
      <c r="CB647" s="99"/>
      <c r="CC647" s="99"/>
      <c r="CD647" s="99"/>
      <c r="CE647" s="99"/>
      <c r="CF647" s="99"/>
      <c r="CG647" s="99"/>
      <c r="CH647" s="99"/>
      <c r="CI647" s="99"/>
      <c r="CJ647" s="99"/>
      <c r="CK647" s="99"/>
      <c r="CL647" s="99"/>
      <c r="CM647" s="99"/>
      <c r="CN647" s="99"/>
      <c r="CO647" s="99"/>
      <c r="CP647" s="99"/>
      <c r="CQ647" s="99"/>
      <c r="CR647" s="99"/>
      <c r="CS647" s="99"/>
      <c r="CT647" s="99"/>
      <c r="CU647" s="99"/>
      <c r="CV647" s="99"/>
      <c r="CW647" s="99"/>
      <c r="CX647" s="99"/>
      <c r="CY647" s="99"/>
      <c r="CZ647" s="99"/>
      <c r="DA647" s="99"/>
      <c r="DB647" s="99"/>
      <c r="DC647" s="99"/>
      <c r="DD647" s="99"/>
      <c r="DE647" s="99"/>
      <c r="DF647" s="99"/>
      <c r="DG647" s="99"/>
      <c r="DH647" s="99"/>
      <c r="DI647" s="99"/>
      <c r="DJ647" s="99"/>
      <c r="DK647" s="99"/>
      <c r="DL647" s="99"/>
      <c r="DM647" s="99"/>
      <c r="DN647" s="99"/>
      <c r="DO647" s="99"/>
      <c r="DP647" s="99"/>
      <c r="DQ647" s="99"/>
      <c r="DR647" s="99"/>
      <c r="DS647" s="99"/>
      <c r="DT647" s="99"/>
      <c r="DU647" s="99"/>
      <c r="DV647" s="99"/>
      <c r="DW647" s="99"/>
      <c r="DX647" s="99"/>
      <c r="DY647" s="99"/>
      <c r="DZ647" s="99"/>
      <c r="EA647" s="99"/>
      <c r="EB647" s="99"/>
      <c r="EC647" s="99"/>
      <c r="ED647" s="99"/>
      <c r="EE647" s="99"/>
      <c r="EF647" s="99"/>
      <c r="EG647" s="99"/>
      <c r="EH647" s="99"/>
      <c r="EI647" s="99"/>
      <c r="EJ647" s="99"/>
      <c r="EK647" s="99"/>
      <c r="EL647" s="99"/>
      <c r="EM647" s="99"/>
      <c r="EN647" s="99"/>
      <c r="EO647" s="99"/>
      <c r="EP647" s="99"/>
      <c r="EQ647" s="99"/>
      <c r="ER647" s="99"/>
      <c r="ES647" s="99"/>
      <c r="ET647" s="99"/>
      <c r="EU647" s="99"/>
      <c r="EV647" s="99"/>
      <c r="EW647" s="99"/>
      <c r="EX647" s="99"/>
      <c r="EY647" s="99"/>
      <c r="EZ647" s="99"/>
      <c r="FA647" s="99"/>
      <c r="FB647" s="99"/>
      <c r="FC647" s="99"/>
      <c r="FD647" s="99"/>
      <c r="FE647" s="99"/>
      <c r="FF647" s="99"/>
      <c r="FG647" s="99"/>
      <c r="FH647" s="99"/>
      <c r="FI647" s="99"/>
      <c r="FJ647" s="99"/>
      <c r="FK647" s="99"/>
      <c r="FL647" s="99"/>
      <c r="FM647" s="99"/>
      <c r="FN647" s="99"/>
      <c r="FO647" s="99"/>
      <c r="FP647" s="99"/>
      <c r="FQ647" s="99"/>
      <c r="FR647" s="99"/>
      <c r="FS647" s="99"/>
      <c r="FT647" s="99"/>
      <c r="FU647" s="99"/>
      <c r="FV647" s="99"/>
      <c r="FW647" s="99"/>
      <c r="FX647" s="99"/>
      <c r="FY647" s="99"/>
      <c r="FZ647" s="99"/>
      <c r="GA647" s="99"/>
      <c r="GB647" s="99"/>
      <c r="GC647" s="99"/>
      <c r="GD647" s="99"/>
      <c r="GE647" s="99"/>
      <c r="GF647" s="99"/>
      <c r="GG647" s="99"/>
      <c r="GH647" s="99"/>
      <c r="GI647" s="99"/>
      <c r="GJ647" s="99"/>
      <c r="GK647" s="99"/>
      <c r="GL647" s="99"/>
      <c r="GM647" s="99"/>
      <c r="GN647" s="99"/>
      <c r="GO647" s="99"/>
      <c r="GP647" s="99"/>
      <c r="GQ647" s="99"/>
      <c r="GR647" s="99"/>
      <c r="GS647" s="99"/>
      <c r="GT647" s="99"/>
      <c r="GU647" s="99"/>
      <c r="GV647" s="99"/>
      <c r="GW647" s="99"/>
      <c r="GX647" s="99"/>
      <c r="GY647" s="99"/>
      <c r="GZ647" s="99"/>
      <c r="HA647" s="99"/>
      <c r="HB647" s="99"/>
      <c r="HC647" s="99"/>
      <c r="HD647" s="99"/>
      <c r="HE647" s="99"/>
      <c r="HF647" s="99"/>
      <c r="HG647" s="99"/>
      <c r="HH647" s="99"/>
      <c r="HI647" s="99"/>
      <c r="HJ647" s="99"/>
      <c r="HK647" s="99"/>
      <c r="HL647" s="99"/>
      <c r="HM647" s="99"/>
      <c r="HN647" s="99"/>
      <c r="HO647" s="99"/>
      <c r="HP647" s="99"/>
      <c r="HQ647" s="99"/>
      <c r="HR647" s="99"/>
      <c r="HS647" s="99"/>
      <c r="HT647" s="99"/>
      <c r="HU647" s="99"/>
      <c r="HV647" s="99"/>
      <c r="HW647" s="99"/>
      <c r="HX647" s="99"/>
      <c r="HY647" s="99"/>
      <c r="HZ647" s="99"/>
      <c r="IA647" s="99"/>
      <c r="IB647" s="99"/>
      <c r="IC647" s="99"/>
      <c r="ID647" s="99"/>
      <c r="IE647" s="99"/>
      <c r="IF647" s="99"/>
      <c r="IG647" s="99"/>
      <c r="IH647" s="99"/>
      <c r="II647" s="99"/>
      <c r="IJ647" s="99"/>
      <c r="IK647" s="99"/>
      <c r="IL647" s="99"/>
      <c r="IM647" s="99"/>
      <c r="IN647" s="99"/>
      <c r="IO647" s="99"/>
      <c r="IP647" s="99"/>
      <c r="IQ647" s="99"/>
      <c r="IR647" s="99"/>
      <c r="IS647" s="99"/>
      <c r="IT647" s="99"/>
      <c r="IU647" s="99"/>
      <c r="IV647" s="99"/>
      <c r="IW647" s="99"/>
      <c r="IX647" s="99"/>
      <c r="IY647" s="99"/>
      <c r="IZ647" s="99"/>
      <c r="JA647" s="99"/>
      <c r="JB647" s="99"/>
      <c r="JC647" s="99"/>
      <c r="JD647" s="99"/>
      <c r="JE647" s="99"/>
      <c r="JF647" s="99"/>
      <c r="JG647" s="99"/>
      <c r="JH647" s="99"/>
      <c r="JI647" s="99"/>
      <c r="JJ647" s="99"/>
      <c r="JK647" s="99"/>
      <c r="JL647" s="99"/>
      <c r="JM647" s="99"/>
      <c r="JN647" s="99"/>
      <c r="JO647" s="99"/>
      <c r="JP647" s="99"/>
      <c r="JQ647" s="99"/>
      <c r="JR647" s="99"/>
      <c r="JS647" s="99"/>
      <c r="JT647" s="99"/>
      <c r="JU647" s="99"/>
      <c r="JV647" s="99"/>
      <c r="JW647" s="99"/>
      <c r="JX647" s="99"/>
      <c r="JY647" s="99"/>
      <c r="JZ647" s="99"/>
      <c r="KA647" s="99"/>
      <c r="KB647" s="99"/>
      <c r="KC647" s="99"/>
      <c r="KD647" s="99"/>
      <c r="KE647" s="99"/>
      <c r="KF647" s="99"/>
      <c r="KG647" s="99"/>
      <c r="KH647" s="99"/>
      <c r="KI647" s="99"/>
      <c r="KJ647" s="99"/>
      <c r="KK647" s="99"/>
      <c r="KL647" s="99"/>
      <c r="KM647" s="99"/>
      <c r="KN647" s="99"/>
      <c r="KO647" s="99"/>
      <c r="KP647" s="99"/>
      <c r="KQ647" s="99"/>
      <c r="KR647" s="99"/>
      <c r="KS647" s="99"/>
      <c r="KT647" s="99"/>
      <c r="KU647" s="99"/>
      <c r="KV647" s="99"/>
      <c r="KW647" s="99"/>
      <c r="KX647" s="99"/>
      <c r="KY647" s="99"/>
      <c r="KZ647" s="99"/>
      <c r="LA647" s="99"/>
      <c r="LB647" s="99"/>
      <c r="LC647" s="99"/>
      <c r="LD647" s="99"/>
      <c r="LE647" s="99"/>
      <c r="LF647" s="99"/>
      <c r="LG647" s="99"/>
      <c r="LH647" s="99"/>
      <c r="LI647" s="99"/>
      <c r="LJ647" s="99"/>
      <c r="LK647" s="99"/>
      <c r="LL647" s="99"/>
      <c r="LM647" s="99"/>
      <c r="LN647" s="99"/>
      <c r="LO647" s="99"/>
      <c r="LP647" s="99"/>
      <c r="LQ647" s="99"/>
      <c r="LR647" s="99"/>
      <c r="LS647" s="99"/>
      <c r="LT647" s="99"/>
      <c r="LU647" s="99"/>
      <c r="LV647" s="99"/>
      <c r="LW647" s="99"/>
      <c r="LX647" s="99"/>
      <c r="LY647" s="99"/>
      <c r="LZ647" s="99"/>
      <c r="MA647" s="99"/>
      <c r="MB647" s="99"/>
      <c r="MC647" s="99"/>
      <c r="MD647" s="99"/>
      <c r="ME647" s="99"/>
      <c r="MF647" s="99"/>
      <c r="MG647" s="99"/>
      <c r="MH647" s="99"/>
      <c r="MI647" s="99"/>
      <c r="MJ647" s="99"/>
      <c r="MK647" s="99"/>
      <c r="ML647" s="99"/>
      <c r="MM647" s="99"/>
      <c r="MN647" s="99"/>
      <c r="MO647" s="99"/>
      <c r="MP647" s="99"/>
      <c r="MQ647" s="99"/>
      <c r="MR647" s="99"/>
      <c r="MS647" s="99"/>
      <c r="MT647" s="99"/>
      <c r="MU647" s="99"/>
      <c r="MV647" s="99"/>
      <c r="MW647" s="99"/>
      <c r="MX647" s="99"/>
      <c r="MY647" s="99"/>
      <c r="MZ647" s="99"/>
      <c r="NA647" s="99"/>
      <c r="NB647" s="99"/>
      <c r="NC647" s="99"/>
      <c r="ND647" s="99"/>
      <c r="NE647" s="99"/>
      <c r="NF647" s="99"/>
      <c r="NG647" s="99"/>
      <c r="NH647" s="99"/>
      <c r="NI647" s="99"/>
      <c r="NJ647" s="99"/>
      <c r="NK647" s="99"/>
      <c r="NL647" s="99"/>
      <c r="NM647" s="99"/>
      <c r="NN647" s="99"/>
      <c r="NO647" s="99"/>
      <c r="NP647" s="99"/>
      <c r="NQ647" s="99"/>
      <c r="NR647" s="99"/>
      <c r="NS647" s="99"/>
      <c r="NT647" s="99"/>
      <c r="NU647" s="99"/>
      <c r="NV647" s="99"/>
      <c r="NW647" s="99"/>
      <c r="NX647" s="99"/>
      <c r="NY647" s="99"/>
      <c r="NZ647" s="99"/>
      <c r="OA647" s="99"/>
      <c r="OB647" s="99"/>
      <c r="OC647" s="99"/>
      <c r="OD647" s="99"/>
      <c r="OE647" s="99"/>
      <c r="OF647" s="99"/>
      <c r="OG647" s="99"/>
      <c r="OH647" s="99"/>
      <c r="OI647" s="99"/>
      <c r="OJ647" s="99"/>
      <c r="OK647" s="99"/>
      <c r="OL647" s="99"/>
      <c r="OM647" s="99"/>
      <c r="ON647" s="99"/>
      <c r="OO647" s="99"/>
      <c r="OP647" s="99"/>
      <c r="OQ647" s="99"/>
      <c r="OR647" s="99"/>
      <c r="OS647" s="99"/>
      <c r="OT647" s="99"/>
      <c r="OU647" s="99"/>
      <c r="OV647" s="99"/>
      <c r="OW647" s="99"/>
      <c r="OX647" s="99"/>
      <c r="OY647" s="99"/>
      <c r="OZ647" s="99"/>
      <c r="PA647" s="99"/>
      <c r="PB647" s="99"/>
      <c r="PC647" s="99"/>
      <c r="PD647" s="99"/>
      <c r="PE647" s="99"/>
      <c r="PF647" s="99"/>
      <c r="PG647" s="99"/>
      <c r="PH647" s="99"/>
      <c r="PI647" s="99"/>
      <c r="PJ647" s="99"/>
      <c r="PK647" s="99"/>
      <c r="PL647" s="99"/>
      <c r="PM647" s="99"/>
      <c r="PN647" s="99"/>
      <c r="PO647" s="99"/>
      <c r="PP647" s="99"/>
      <c r="PQ647" s="99"/>
      <c r="PR647" s="99"/>
      <c r="PS647" s="99"/>
      <c r="PT647" s="99"/>
      <c r="PU647" s="99"/>
      <c r="PV647" s="99"/>
      <c r="PW647" s="99"/>
      <c r="PX647" s="99"/>
      <c r="PY647" s="99"/>
      <c r="PZ647" s="99"/>
      <c r="QA647" s="99"/>
      <c r="QB647" s="99"/>
      <c r="QC647" s="99"/>
      <c r="QD647" s="99"/>
      <c r="QE647" s="99"/>
      <c r="QF647" s="99"/>
      <c r="QG647" s="99"/>
      <c r="QH647" s="99"/>
      <c r="QI647" s="99"/>
      <c r="QJ647" s="99"/>
      <c r="QK647" s="99"/>
      <c r="QL647" s="99"/>
      <c r="QM647" s="99"/>
      <c r="QN647" s="99"/>
      <c r="QO647" s="99"/>
      <c r="QP647" s="99"/>
      <c r="QQ647" s="99"/>
      <c r="QR647" s="99"/>
      <c r="QS647" s="99"/>
      <c r="QT647" s="99"/>
      <c r="QU647" s="99"/>
      <c r="QV647" s="99"/>
      <c r="QW647" s="99"/>
      <c r="QX647" s="99"/>
      <c r="QY647" s="99"/>
      <c r="QZ647" s="99"/>
      <c r="RA647" s="99"/>
      <c r="RB647" s="99"/>
      <c r="RC647" s="99"/>
      <c r="RD647" s="99"/>
      <c r="RE647" s="99"/>
      <c r="RF647" s="99"/>
      <c r="RG647" s="99"/>
      <c r="RH647" s="99"/>
      <c r="RI647" s="99"/>
      <c r="RJ647" s="99"/>
      <c r="RK647" s="99"/>
      <c r="RL647" s="99"/>
      <c r="RM647" s="99"/>
      <c r="RN647" s="99"/>
      <c r="RO647" s="99"/>
      <c r="RP647" s="99"/>
      <c r="RQ647" s="99"/>
      <c r="RR647" s="99"/>
      <c r="RS647" s="99"/>
      <c r="RT647" s="99"/>
      <c r="RU647" s="99"/>
      <c r="RV647" s="99"/>
      <c r="RW647" s="99"/>
      <c r="RX647" s="99"/>
      <c r="RY647" s="99"/>
      <c r="RZ647" s="99"/>
      <c r="SA647" s="99"/>
      <c r="SB647" s="99"/>
      <c r="SC647" s="99"/>
      <c r="SD647" s="99"/>
      <c r="SE647" s="99"/>
      <c r="SF647" s="99"/>
      <c r="SG647" s="99"/>
      <c r="SH647" s="99"/>
      <c r="SI647" s="99"/>
      <c r="SJ647" s="99"/>
      <c r="SK647" s="99"/>
      <c r="SL647" s="99"/>
      <c r="SM647" s="99"/>
      <c r="SN647" s="99"/>
      <c r="SO647" s="99"/>
      <c r="SP647" s="99"/>
      <c r="SQ647" s="99"/>
      <c r="SR647" s="99"/>
      <c r="SS647" s="99"/>
      <c r="ST647" s="99"/>
      <c r="SU647" s="99"/>
      <c r="SV647" s="99"/>
      <c r="SW647" s="99"/>
      <c r="SX647" s="99"/>
      <c r="SY647" s="99"/>
      <c r="SZ647" s="99"/>
      <c r="TA647" s="99"/>
      <c r="TB647" s="99"/>
      <c r="TC647" s="99"/>
      <c r="TD647" s="99"/>
      <c r="TE647" s="99"/>
      <c r="TF647" s="99"/>
      <c r="TG647" s="99"/>
      <c r="TH647" s="99"/>
      <c r="TI647" s="99"/>
      <c r="TJ647" s="99"/>
      <c r="TK647" s="99"/>
      <c r="TL647" s="99"/>
      <c r="TM647" s="99"/>
      <c r="TN647" s="99"/>
      <c r="TO647" s="99"/>
      <c r="TP647" s="99"/>
      <c r="TQ647" s="99"/>
      <c r="TR647" s="99"/>
      <c r="TS647" s="99"/>
      <c r="TT647" s="99"/>
      <c r="TU647" s="99"/>
      <c r="TV647" s="99"/>
      <c r="TW647" s="99"/>
      <c r="TX647" s="99"/>
      <c r="TY647" s="99"/>
      <c r="TZ647" s="99"/>
      <c r="UA647" s="99"/>
      <c r="UB647" s="99"/>
      <c r="UC647" s="99"/>
      <c r="UD647" s="99"/>
      <c r="UE647" s="99"/>
      <c r="UF647" s="99"/>
      <c r="UG647" s="99"/>
      <c r="UH647" s="99"/>
      <c r="UI647" s="99"/>
      <c r="UJ647" s="99"/>
      <c r="UK647" s="99"/>
      <c r="UL647" s="99"/>
      <c r="UM647" s="99"/>
      <c r="UN647" s="99"/>
      <c r="UO647" s="99"/>
      <c r="UP647" s="99"/>
      <c r="UQ647" s="99"/>
      <c r="UR647" s="99"/>
      <c r="US647" s="99"/>
      <c r="UT647" s="99"/>
      <c r="UU647" s="99"/>
      <c r="UV647" s="99"/>
      <c r="UW647" s="99"/>
      <c r="UX647" s="99"/>
      <c r="UY647" s="99"/>
      <c r="UZ647" s="99"/>
      <c r="VA647" s="99"/>
      <c r="VB647" s="99"/>
      <c r="VC647" s="99"/>
      <c r="VD647" s="99"/>
      <c r="VE647" s="99"/>
      <c r="VF647" s="99"/>
      <c r="VG647" s="99"/>
      <c r="VH647" s="99"/>
      <c r="VI647" s="99"/>
      <c r="VJ647" s="99"/>
      <c r="VK647" s="99"/>
      <c r="VL647" s="99"/>
      <c r="VM647" s="99"/>
      <c r="VN647" s="99"/>
      <c r="VO647" s="99"/>
      <c r="VP647" s="99"/>
      <c r="VQ647" s="99"/>
      <c r="VR647" s="99"/>
      <c r="VS647" s="99"/>
      <c r="VT647" s="99"/>
      <c r="VU647" s="99"/>
      <c r="VV647" s="99"/>
      <c r="VW647" s="99"/>
      <c r="VX647" s="99"/>
      <c r="VY647" s="99"/>
      <c r="VZ647" s="99"/>
      <c r="WA647" s="99"/>
      <c r="WB647" s="99"/>
      <c r="WC647" s="99"/>
      <c r="WD647" s="99"/>
      <c r="WE647" s="99"/>
      <c r="WF647" s="99"/>
      <c r="WG647" s="99"/>
      <c r="WH647" s="99"/>
      <c r="WI647" s="99"/>
      <c r="WJ647" s="99"/>
      <c r="WK647" s="99"/>
      <c r="WL647" s="99"/>
      <c r="WM647" s="99"/>
      <c r="WN647" s="99"/>
      <c r="WO647" s="99"/>
      <c r="WP647" s="99"/>
      <c r="WQ647" s="99"/>
      <c r="WR647" s="99"/>
      <c r="WS647" s="99"/>
      <c r="WT647" s="99"/>
      <c r="WU647" s="99"/>
      <c r="WV647" s="99"/>
      <c r="WW647" s="99"/>
      <c r="WX647" s="99"/>
      <c r="WY647" s="99"/>
      <c r="WZ647" s="99"/>
      <c r="XA647" s="99"/>
      <c r="XB647" s="99"/>
      <c r="XC647" s="99"/>
      <c r="XD647" s="99"/>
      <c r="XE647" s="99"/>
      <c r="XF647" s="99"/>
      <c r="XG647" s="99"/>
      <c r="XH647" s="99"/>
      <c r="XI647" s="99"/>
      <c r="XJ647" s="99"/>
      <c r="XK647" s="99"/>
      <c r="XL647" s="99"/>
      <c r="XM647" s="99"/>
      <c r="XN647" s="99"/>
      <c r="XO647" s="99"/>
      <c r="XP647" s="99"/>
      <c r="XQ647" s="99"/>
      <c r="XR647" s="99"/>
      <c r="XS647" s="99"/>
      <c r="XT647" s="99"/>
      <c r="XU647" s="99"/>
      <c r="XV647" s="99"/>
      <c r="XW647" s="99"/>
      <c r="XX647" s="99"/>
      <c r="XY647" s="99"/>
      <c r="XZ647" s="99"/>
      <c r="YA647" s="99"/>
      <c r="YB647" s="99"/>
      <c r="YC647" s="99"/>
      <c r="YD647" s="99"/>
      <c r="YE647" s="99"/>
      <c r="YF647" s="99"/>
      <c r="YG647" s="99"/>
      <c r="YH647" s="99"/>
      <c r="YI647" s="99"/>
      <c r="YJ647" s="99"/>
      <c r="YK647" s="99"/>
      <c r="YL647" s="99"/>
      <c r="YM647" s="99"/>
      <c r="YN647" s="99"/>
      <c r="YO647" s="99"/>
      <c r="YP647" s="99"/>
      <c r="YQ647" s="99"/>
      <c r="YR647" s="99"/>
      <c r="YS647" s="99"/>
      <c r="YT647" s="99"/>
      <c r="YU647" s="99"/>
      <c r="YV647" s="99"/>
      <c r="YW647" s="99"/>
      <c r="YX647" s="99"/>
      <c r="YY647" s="99"/>
      <c r="YZ647" s="99"/>
      <c r="ZA647" s="99"/>
      <c r="ZB647" s="99"/>
      <c r="ZC647" s="99"/>
      <c r="ZD647" s="99"/>
      <c r="ZE647" s="99"/>
      <c r="ZF647" s="99"/>
      <c r="ZG647" s="99"/>
      <c r="ZH647" s="99"/>
      <c r="ZI647" s="99"/>
      <c r="ZJ647" s="99"/>
      <c r="ZK647" s="99"/>
      <c r="ZL647" s="99"/>
      <c r="ZM647" s="99"/>
      <c r="ZN647" s="99"/>
      <c r="ZO647" s="99"/>
      <c r="ZP647" s="99"/>
      <c r="ZQ647" s="99"/>
      <c r="ZR647" s="99"/>
      <c r="ZS647" s="99"/>
      <c r="ZT647" s="99"/>
      <c r="ZU647" s="99"/>
      <c r="ZV647" s="99"/>
      <c r="ZW647" s="99"/>
      <c r="ZX647" s="99"/>
      <c r="ZY647" s="99"/>
      <c r="ZZ647" s="99"/>
      <c r="AAA647" s="99"/>
      <c r="AAB647" s="99"/>
      <c r="AAC647" s="99"/>
      <c r="AAD647" s="99"/>
      <c r="AAE647" s="99"/>
      <c r="AAF647" s="99"/>
      <c r="AAG647" s="99"/>
      <c r="AAH647" s="99"/>
      <c r="AAI647" s="99"/>
      <c r="AAJ647" s="99"/>
      <c r="AAK647" s="99"/>
      <c r="AAL647" s="99"/>
      <c r="AAM647" s="99"/>
      <c r="AAN647" s="99"/>
      <c r="AAO647" s="99"/>
      <c r="AAP647" s="99"/>
      <c r="AAQ647" s="99"/>
      <c r="AAR647" s="99"/>
      <c r="AAS647" s="99"/>
      <c r="AAT647" s="99"/>
      <c r="AAU647" s="99"/>
      <c r="AAV647" s="99"/>
      <c r="AAW647" s="99"/>
      <c r="AAX647" s="99"/>
      <c r="AAY647" s="99"/>
      <c r="AAZ647" s="99"/>
      <c r="ABA647" s="99"/>
      <c r="ABB647" s="99"/>
      <c r="ABC647" s="99"/>
      <c r="ABD647" s="99"/>
      <c r="ABE647" s="99"/>
      <c r="ABF647" s="99"/>
      <c r="ABG647" s="99"/>
      <c r="ABH647" s="99"/>
      <c r="ABI647" s="99"/>
      <c r="ABJ647" s="99"/>
      <c r="ABK647" s="99"/>
      <c r="ABL647" s="99"/>
      <c r="ABM647" s="99"/>
      <c r="ABN647" s="99"/>
      <c r="ABO647" s="99"/>
      <c r="ABP647" s="99"/>
      <c r="ABQ647" s="99"/>
      <c r="ABR647" s="99"/>
      <c r="ABS647" s="99"/>
      <c r="ABT647" s="99"/>
      <c r="ABU647" s="99"/>
      <c r="ABV647" s="99"/>
      <c r="ABW647" s="99"/>
      <c r="ABX647" s="99"/>
      <c r="ABY647" s="99"/>
      <c r="ABZ647" s="99"/>
      <c r="ACA647" s="99"/>
      <c r="ACB647" s="99"/>
      <c r="ACC647" s="99"/>
      <c r="ACD647" s="99"/>
      <c r="ACE647" s="99"/>
      <c r="ACF647" s="99"/>
      <c r="ACG647" s="99"/>
      <c r="ACH647" s="99"/>
      <c r="ACI647" s="99"/>
      <c r="ACJ647" s="99"/>
      <c r="ACK647" s="99"/>
      <c r="ACL647" s="99"/>
      <c r="ACM647" s="99"/>
      <c r="ACN647" s="99"/>
      <c r="ACO647" s="99"/>
      <c r="ACP647" s="99"/>
      <c r="ACQ647" s="99"/>
      <c r="ACR647" s="99"/>
      <c r="ACS647" s="99"/>
      <c r="ACT647" s="99"/>
      <c r="ACU647" s="99"/>
      <c r="ACV647" s="99"/>
      <c r="ACW647" s="99"/>
      <c r="ACX647" s="99"/>
      <c r="ACY647" s="99"/>
      <c r="ACZ647" s="99"/>
      <c r="ADA647" s="99"/>
      <c r="ADB647" s="99"/>
      <c r="ADC647" s="99"/>
      <c r="ADD647" s="99"/>
      <c r="ADE647" s="99"/>
      <c r="ADF647" s="99"/>
      <c r="ADG647" s="99"/>
      <c r="ADH647" s="99"/>
      <c r="ADI647" s="99"/>
      <c r="ADJ647" s="99"/>
      <c r="ADK647" s="99"/>
      <c r="ADL647" s="99"/>
      <c r="ADM647" s="99"/>
      <c r="ADN647" s="99"/>
      <c r="ADO647" s="99"/>
      <c r="ADP647" s="99"/>
      <c r="ADQ647" s="99"/>
      <c r="ADR647" s="99"/>
      <c r="ADS647" s="99"/>
      <c r="ADT647" s="99"/>
      <c r="ADU647" s="99"/>
      <c r="ADV647" s="99"/>
      <c r="ADW647" s="99"/>
      <c r="ADX647" s="99"/>
      <c r="ADY647" s="99"/>
      <c r="ADZ647" s="99"/>
      <c r="AEA647" s="99"/>
      <c r="AEB647" s="99"/>
      <c r="AEC647" s="99"/>
      <c r="AED647" s="99"/>
      <c r="AEE647" s="99"/>
      <c r="AEF647" s="99"/>
      <c r="AEG647" s="99"/>
      <c r="AEH647" s="99"/>
      <c r="AEI647" s="99"/>
      <c r="AEJ647" s="99"/>
      <c r="AEK647" s="99"/>
      <c r="AEL647" s="99"/>
      <c r="AEM647" s="99"/>
      <c r="AEN647" s="99"/>
      <c r="AEO647" s="99"/>
      <c r="AEP647" s="99"/>
      <c r="AEQ647" s="99"/>
      <c r="AER647" s="99"/>
      <c r="AES647" s="99"/>
      <c r="AET647" s="99"/>
      <c r="AEU647" s="99"/>
      <c r="AEV647" s="99"/>
      <c r="AEW647" s="99"/>
      <c r="AEX647" s="99"/>
      <c r="AEY647" s="99"/>
      <c r="AEZ647" s="99"/>
      <c r="AFA647" s="99"/>
      <c r="AFB647" s="99"/>
      <c r="AFC647" s="99"/>
      <c r="AFD647" s="99"/>
      <c r="AFE647" s="99"/>
      <c r="AFF647" s="99"/>
      <c r="AFG647" s="99"/>
      <c r="AFH647" s="99"/>
      <c r="AFI647" s="99"/>
      <c r="AFJ647" s="99"/>
      <c r="AFK647" s="99"/>
      <c r="AFL647" s="99"/>
      <c r="AFM647" s="99"/>
      <c r="AFN647" s="99"/>
      <c r="AFO647" s="99"/>
      <c r="AFP647" s="99"/>
      <c r="AFQ647" s="99"/>
      <c r="AFR647" s="99"/>
      <c r="AFS647" s="99"/>
      <c r="AFT647" s="99"/>
      <c r="AFU647" s="99"/>
      <c r="AFV647" s="99"/>
      <c r="AFW647" s="99"/>
      <c r="AFX647" s="99"/>
      <c r="AFY647" s="99"/>
      <c r="AFZ647" s="99"/>
      <c r="AGA647" s="99"/>
      <c r="AGB647" s="99"/>
      <c r="AGC647" s="99"/>
      <c r="AGD647" s="99"/>
      <c r="AGE647" s="99"/>
      <c r="AGF647" s="99"/>
      <c r="AGG647" s="99"/>
      <c r="AGH647" s="99"/>
      <c r="AGI647" s="99"/>
      <c r="AGJ647" s="99"/>
      <c r="AGK647" s="99"/>
      <c r="AGL647" s="99"/>
      <c r="AGM647" s="99"/>
      <c r="AGN647" s="99"/>
      <c r="AGO647" s="99"/>
      <c r="AGP647" s="99"/>
      <c r="AGQ647" s="99"/>
      <c r="AGR647" s="99"/>
      <c r="AGS647" s="99"/>
      <c r="AGT647" s="99"/>
      <c r="AGU647" s="99"/>
      <c r="AGV647" s="99"/>
      <c r="AGW647" s="99"/>
      <c r="AGX647" s="99"/>
      <c r="AGY647" s="99"/>
      <c r="AGZ647" s="99"/>
      <c r="AHA647" s="99"/>
      <c r="AHB647" s="99"/>
      <c r="AHC647" s="99"/>
      <c r="AHD647" s="99"/>
      <c r="AHE647" s="99"/>
      <c r="AHF647" s="99"/>
      <c r="AHG647" s="99"/>
      <c r="AHH647" s="99"/>
      <c r="AHI647" s="99"/>
      <c r="AHJ647" s="99"/>
      <c r="AHK647" s="99"/>
      <c r="AHL647" s="99"/>
      <c r="AHM647" s="99"/>
      <c r="AHN647" s="99"/>
      <c r="AHO647" s="99"/>
      <c r="AHP647" s="99"/>
      <c r="AHQ647" s="99"/>
      <c r="AHR647" s="99"/>
      <c r="AHS647" s="99"/>
      <c r="AHT647" s="99"/>
      <c r="AHU647" s="99"/>
      <c r="AHV647" s="99"/>
      <c r="AHW647" s="99"/>
      <c r="AHX647" s="99"/>
      <c r="AHY647" s="99"/>
      <c r="AHZ647" s="99"/>
      <c r="AIA647" s="99"/>
      <c r="AIB647" s="99"/>
      <c r="AIC647" s="99"/>
      <c r="AID647" s="99"/>
      <c r="AIE647" s="99"/>
      <c r="AIF647" s="99"/>
      <c r="AIG647" s="99"/>
      <c r="AIH647" s="99"/>
      <c r="AII647" s="99"/>
      <c r="AIJ647" s="99"/>
      <c r="AIK647" s="99"/>
      <c r="AIL647" s="99"/>
      <c r="AIM647" s="99"/>
      <c r="AIN647" s="99"/>
      <c r="AIO647" s="99"/>
      <c r="AIP647" s="99"/>
      <c r="AIQ647" s="99"/>
      <c r="AIR647" s="99"/>
      <c r="AIS647" s="99"/>
      <c r="AIT647" s="99"/>
      <c r="AIU647" s="99"/>
      <c r="AIV647" s="99"/>
      <c r="AIW647" s="99"/>
      <c r="AIX647" s="99"/>
      <c r="AIY647" s="99"/>
      <c r="AIZ647" s="99"/>
      <c r="AJA647" s="99"/>
      <c r="AJB647" s="99"/>
      <c r="AJC647" s="99"/>
      <c r="AJD647" s="99"/>
      <c r="AJE647" s="99"/>
      <c r="AJF647" s="99"/>
      <c r="AJG647" s="99"/>
      <c r="AJH647" s="99"/>
      <c r="AJI647" s="99"/>
      <c r="AJJ647" s="99"/>
      <c r="AJK647" s="99"/>
      <c r="AJL647" s="99"/>
      <c r="AJM647" s="99"/>
      <c r="AJN647" s="99"/>
      <c r="AJO647" s="99"/>
      <c r="AJP647" s="99"/>
      <c r="AJQ647" s="99"/>
      <c r="AJR647" s="99"/>
      <c r="AJS647" s="99"/>
      <c r="AJT647" s="99"/>
      <c r="AJU647" s="99"/>
      <c r="AJV647" s="99"/>
      <c r="AJW647" s="99"/>
      <c r="AJX647" s="99"/>
      <c r="AJY647" s="99"/>
      <c r="AJZ647" s="99"/>
      <c r="AKA647" s="99"/>
      <c r="AKB647" s="99"/>
      <c r="AKC647" s="99"/>
      <c r="AKD647" s="99"/>
      <c r="AKE647" s="99"/>
      <c r="AKF647" s="99"/>
      <c r="AKG647" s="99"/>
      <c r="AKH647" s="99"/>
      <c r="AKI647" s="99"/>
      <c r="AKJ647" s="99"/>
      <c r="AKK647" s="99"/>
      <c r="AKL647" s="99"/>
      <c r="AKM647" s="99"/>
      <c r="AKN647" s="99"/>
      <c r="AKO647" s="99"/>
      <c r="AKP647" s="99"/>
      <c r="AKQ647" s="99"/>
      <c r="AKR647" s="99"/>
      <c r="AKS647" s="99"/>
      <c r="AKT647" s="99"/>
      <c r="AKU647" s="99"/>
      <c r="AKV647" s="99"/>
      <c r="AKW647" s="99"/>
      <c r="AKX647" s="99"/>
      <c r="AKY647" s="99"/>
      <c r="AKZ647" s="99"/>
      <c r="ALA647" s="99"/>
      <c r="ALB647" s="99"/>
      <c r="ALC647" s="99"/>
      <c r="ALD647" s="99"/>
      <c r="ALE647" s="99"/>
      <c r="ALF647" s="99"/>
      <c r="ALG647" s="99"/>
      <c r="ALH647" s="99"/>
      <c r="ALI647" s="99"/>
      <c r="ALJ647" s="99"/>
      <c r="ALK647" s="99"/>
      <c r="ALL647" s="99"/>
      <c r="ALM647" s="99"/>
      <c r="ALN647" s="99"/>
      <c r="ALO647" s="1"/>
      <c r="ALP647" s="2"/>
      <c r="ALQ647" s="2"/>
      <c r="ALR647" s="2"/>
      <c r="ALS647" s="2"/>
      <c r="ALT647" s="2"/>
      <c r="ALU647" s="2"/>
      <c r="ALV647" s="2"/>
      <c r="ALW647" s="2"/>
      <c r="ALX647" s="2"/>
      <c r="ALY647" s="2"/>
      <c r="ALZ647" s="2"/>
      <c r="AMA647" s="2"/>
      <c r="AMB647" s="2"/>
      <c r="AMC647" s="2"/>
      <c r="AMD647" s="2"/>
      <c r="AME647" s="2"/>
      <c r="AMF647" s="2"/>
      <c r="AMG647" s="2"/>
      <c r="AMH647" s="2"/>
      <c r="AMI647" s="2"/>
      <c r="AMJ647" s="2"/>
      <c r="AMK647" s="2"/>
      <c r="AML647" s="99"/>
    </row>
    <row r="648" s="164" customFormat="true" ht="17.6" hidden="true" customHeight="false" outlineLevel="0" collapsed="false">
      <c r="A648" s="157"/>
      <c r="B648" s="166"/>
      <c r="C648" s="149" t="s">
        <v>106</v>
      </c>
      <c r="D648" s="149" t="n">
        <v>929</v>
      </c>
      <c r="E648" s="151" t="s">
        <v>29</v>
      </c>
      <c r="F648" s="151" t="s">
        <v>25</v>
      </c>
      <c r="G648" s="152" t="n">
        <v>5020000190</v>
      </c>
      <c r="H648" s="153" t="s">
        <v>107</v>
      </c>
      <c r="I648" s="154" t="n">
        <f aca="false">SUM(J648:P648)</f>
        <v>0</v>
      </c>
      <c r="J648" s="154" t="n">
        <v>1500</v>
      </c>
      <c r="K648" s="155" t="n">
        <v>-1500</v>
      </c>
      <c r="L648" s="155"/>
      <c r="M648" s="155"/>
      <c r="N648" s="155"/>
      <c r="O648" s="155"/>
      <c r="P648" s="156"/>
      <c r="Q648" s="157"/>
      <c r="R648" s="157"/>
      <c r="S648" s="157"/>
      <c r="T648" s="157"/>
      <c r="U648" s="157"/>
      <c r="V648" s="157"/>
      <c r="W648" s="157"/>
      <c r="X648" s="157"/>
      <c r="Y648" s="157"/>
      <c r="Z648" s="157"/>
      <c r="AA648" s="157"/>
      <c r="AB648" s="157"/>
      <c r="AC648" s="157"/>
      <c r="AD648" s="157"/>
      <c r="AE648" s="157"/>
      <c r="AF648" s="157"/>
      <c r="AG648" s="157"/>
      <c r="AH648" s="157"/>
      <c r="AI648" s="157"/>
      <c r="AJ648" s="157"/>
      <c r="AK648" s="157"/>
      <c r="AL648" s="157"/>
      <c r="AM648" s="157"/>
      <c r="AN648" s="157"/>
      <c r="AO648" s="157"/>
      <c r="AP648" s="157"/>
      <c r="AQ648" s="157"/>
      <c r="AR648" s="157"/>
      <c r="AS648" s="157"/>
      <c r="AT648" s="157"/>
      <c r="AU648" s="157"/>
      <c r="AV648" s="157"/>
      <c r="AW648" s="157"/>
      <c r="AX648" s="157"/>
      <c r="AY648" s="157"/>
      <c r="AZ648" s="157"/>
      <c r="BA648" s="157"/>
      <c r="BB648" s="157"/>
      <c r="BC648" s="157"/>
      <c r="BD648" s="157"/>
      <c r="BE648" s="157"/>
      <c r="BF648" s="157"/>
      <c r="BG648" s="157"/>
      <c r="BH648" s="157"/>
      <c r="BI648" s="157"/>
      <c r="BJ648" s="157"/>
      <c r="BK648" s="157"/>
      <c r="BL648" s="157"/>
      <c r="BM648" s="157"/>
      <c r="BN648" s="157"/>
      <c r="BO648" s="157"/>
      <c r="BP648" s="157"/>
      <c r="BQ648" s="157"/>
      <c r="BR648" s="157"/>
      <c r="BS648" s="157"/>
      <c r="BT648" s="157"/>
      <c r="BU648" s="157"/>
      <c r="BV648" s="157"/>
      <c r="BW648" s="157"/>
      <c r="BX648" s="157"/>
      <c r="BY648" s="157"/>
      <c r="BZ648" s="157"/>
      <c r="CA648" s="157"/>
      <c r="CB648" s="157"/>
      <c r="CC648" s="157"/>
      <c r="CD648" s="157"/>
      <c r="CE648" s="157"/>
      <c r="CF648" s="157"/>
      <c r="CG648" s="157"/>
      <c r="CH648" s="157"/>
      <c r="CI648" s="157"/>
      <c r="CJ648" s="157"/>
      <c r="CK648" s="157"/>
      <c r="CL648" s="157"/>
      <c r="CM648" s="157"/>
      <c r="CN648" s="157"/>
      <c r="CO648" s="157"/>
      <c r="CP648" s="157"/>
      <c r="CQ648" s="157"/>
      <c r="CR648" s="157"/>
      <c r="CS648" s="157"/>
      <c r="CT648" s="157"/>
      <c r="CU648" s="157"/>
      <c r="CV648" s="157"/>
      <c r="CW648" s="157"/>
      <c r="CX648" s="157"/>
      <c r="CY648" s="157"/>
      <c r="CZ648" s="157"/>
      <c r="DA648" s="157"/>
      <c r="DB648" s="157"/>
      <c r="DC648" s="157"/>
      <c r="DD648" s="157"/>
      <c r="DE648" s="157"/>
      <c r="DF648" s="157"/>
      <c r="DG648" s="157"/>
      <c r="DH648" s="157"/>
      <c r="DI648" s="157"/>
      <c r="DJ648" s="157"/>
      <c r="DK648" s="157"/>
      <c r="DL648" s="157"/>
      <c r="DM648" s="157"/>
      <c r="DN648" s="157"/>
      <c r="DO648" s="157"/>
      <c r="DP648" s="157"/>
      <c r="DQ648" s="157"/>
      <c r="DR648" s="157"/>
      <c r="DS648" s="157"/>
      <c r="DT648" s="157"/>
      <c r="DU648" s="157"/>
      <c r="DV648" s="157"/>
      <c r="DW648" s="157"/>
      <c r="DX648" s="157"/>
      <c r="DY648" s="157"/>
      <c r="DZ648" s="157"/>
      <c r="EA648" s="157"/>
      <c r="EB648" s="157"/>
      <c r="EC648" s="157"/>
      <c r="ED648" s="157"/>
      <c r="EE648" s="157"/>
      <c r="EF648" s="157"/>
      <c r="EG648" s="157"/>
      <c r="EH648" s="157"/>
      <c r="EI648" s="157"/>
      <c r="EJ648" s="157"/>
      <c r="EK648" s="157"/>
      <c r="EL648" s="157"/>
      <c r="EM648" s="157"/>
      <c r="EN648" s="157"/>
      <c r="EO648" s="157"/>
      <c r="EP648" s="157"/>
      <c r="EQ648" s="157"/>
      <c r="ER648" s="157"/>
      <c r="ES648" s="157"/>
      <c r="ET648" s="157"/>
      <c r="EU648" s="157"/>
      <c r="EV648" s="157"/>
      <c r="EW648" s="157"/>
      <c r="EX648" s="157"/>
      <c r="EY648" s="157"/>
      <c r="EZ648" s="157"/>
      <c r="FA648" s="157"/>
      <c r="FB648" s="157"/>
      <c r="FC648" s="157"/>
      <c r="FD648" s="157"/>
      <c r="FE648" s="157"/>
      <c r="FF648" s="157"/>
      <c r="FG648" s="157"/>
      <c r="FH648" s="157"/>
      <c r="FI648" s="157"/>
      <c r="FJ648" s="157"/>
      <c r="FK648" s="157"/>
      <c r="FL648" s="157"/>
      <c r="FM648" s="157"/>
      <c r="FN648" s="157"/>
      <c r="FO648" s="157"/>
      <c r="FP648" s="157"/>
      <c r="FQ648" s="157"/>
      <c r="FR648" s="157"/>
      <c r="FS648" s="157"/>
      <c r="FT648" s="157"/>
      <c r="FU648" s="157"/>
      <c r="FV648" s="157"/>
      <c r="FW648" s="157"/>
      <c r="FX648" s="157"/>
      <c r="FY648" s="157"/>
      <c r="FZ648" s="157"/>
      <c r="GA648" s="157"/>
      <c r="GB648" s="157"/>
      <c r="GC648" s="157"/>
      <c r="GD648" s="157"/>
      <c r="GE648" s="157"/>
      <c r="GF648" s="157"/>
      <c r="GG648" s="157"/>
      <c r="GH648" s="157"/>
      <c r="GI648" s="157"/>
      <c r="GJ648" s="157"/>
      <c r="GK648" s="157"/>
      <c r="GL648" s="157"/>
      <c r="GM648" s="157"/>
      <c r="GN648" s="157"/>
      <c r="GO648" s="157"/>
      <c r="GP648" s="157"/>
      <c r="GQ648" s="157"/>
      <c r="GR648" s="157"/>
      <c r="GS648" s="157"/>
      <c r="GT648" s="157"/>
      <c r="GU648" s="157"/>
      <c r="GV648" s="157"/>
      <c r="GW648" s="157"/>
      <c r="GX648" s="157"/>
      <c r="GY648" s="157"/>
      <c r="GZ648" s="157"/>
      <c r="HA648" s="157"/>
      <c r="HB648" s="157"/>
      <c r="HC648" s="157"/>
      <c r="HD648" s="157"/>
      <c r="HE648" s="157"/>
      <c r="HF648" s="157"/>
      <c r="HG648" s="157"/>
      <c r="HH648" s="157"/>
      <c r="HI648" s="157"/>
      <c r="HJ648" s="157"/>
      <c r="HK648" s="157"/>
      <c r="HL648" s="157"/>
      <c r="HM648" s="157"/>
      <c r="HN648" s="157"/>
      <c r="HO648" s="157"/>
      <c r="HP648" s="157"/>
      <c r="HQ648" s="157"/>
      <c r="HR648" s="157"/>
      <c r="HS648" s="157"/>
      <c r="HT648" s="157"/>
      <c r="HU648" s="157"/>
      <c r="HV648" s="157"/>
      <c r="HW648" s="157"/>
      <c r="HX648" s="157"/>
      <c r="HY648" s="157"/>
      <c r="HZ648" s="157"/>
      <c r="IA648" s="157"/>
      <c r="IB648" s="157"/>
      <c r="IC648" s="157"/>
      <c r="ID648" s="157"/>
      <c r="IE648" s="157"/>
      <c r="IF648" s="157"/>
      <c r="IG648" s="157"/>
      <c r="IH648" s="157"/>
      <c r="II648" s="157"/>
      <c r="IJ648" s="157"/>
      <c r="IK648" s="157"/>
      <c r="IL648" s="157"/>
      <c r="IM648" s="157"/>
      <c r="IN648" s="157"/>
      <c r="IO648" s="157"/>
      <c r="IP648" s="157"/>
      <c r="IQ648" s="157"/>
      <c r="IR648" s="157"/>
      <c r="IS648" s="157"/>
      <c r="IT648" s="157"/>
      <c r="IU648" s="157"/>
      <c r="IV648" s="157"/>
      <c r="IW648" s="157"/>
      <c r="IX648" s="157"/>
      <c r="IY648" s="157"/>
      <c r="IZ648" s="157"/>
      <c r="JA648" s="157"/>
      <c r="JB648" s="157"/>
      <c r="JC648" s="157"/>
      <c r="JD648" s="157"/>
      <c r="JE648" s="157"/>
      <c r="JF648" s="157"/>
      <c r="JG648" s="157"/>
      <c r="JH648" s="157"/>
      <c r="JI648" s="157"/>
      <c r="JJ648" s="157"/>
      <c r="JK648" s="157"/>
      <c r="JL648" s="157"/>
      <c r="JM648" s="157"/>
      <c r="JN648" s="157"/>
      <c r="JO648" s="157"/>
      <c r="JP648" s="157"/>
      <c r="JQ648" s="157"/>
      <c r="JR648" s="157"/>
      <c r="JS648" s="157"/>
      <c r="JT648" s="157"/>
      <c r="JU648" s="157"/>
      <c r="JV648" s="157"/>
      <c r="JW648" s="157"/>
      <c r="JX648" s="157"/>
      <c r="JY648" s="157"/>
      <c r="JZ648" s="157"/>
      <c r="KA648" s="157"/>
      <c r="KB648" s="157"/>
      <c r="KC648" s="157"/>
      <c r="KD648" s="157"/>
      <c r="KE648" s="157"/>
      <c r="KF648" s="157"/>
      <c r="KG648" s="157"/>
      <c r="KH648" s="157"/>
      <c r="KI648" s="157"/>
      <c r="KJ648" s="157"/>
      <c r="KK648" s="157"/>
      <c r="KL648" s="157"/>
      <c r="KM648" s="157"/>
      <c r="KN648" s="157"/>
      <c r="KO648" s="157"/>
      <c r="KP648" s="157"/>
      <c r="KQ648" s="157"/>
      <c r="KR648" s="157"/>
      <c r="KS648" s="157"/>
      <c r="KT648" s="157"/>
      <c r="KU648" s="157"/>
      <c r="KV648" s="157"/>
      <c r="KW648" s="157"/>
      <c r="KX648" s="157"/>
      <c r="KY648" s="157"/>
      <c r="KZ648" s="157"/>
      <c r="LA648" s="157"/>
      <c r="LB648" s="157"/>
      <c r="LC648" s="157"/>
      <c r="LD648" s="157"/>
      <c r="LE648" s="157"/>
      <c r="LF648" s="157"/>
      <c r="LG648" s="157"/>
      <c r="LH648" s="157"/>
      <c r="LI648" s="157"/>
      <c r="LJ648" s="157"/>
      <c r="LK648" s="157"/>
      <c r="LL648" s="157"/>
      <c r="LM648" s="157"/>
      <c r="LN648" s="157"/>
      <c r="LO648" s="157"/>
      <c r="LP648" s="157"/>
      <c r="LQ648" s="157"/>
      <c r="LR648" s="157"/>
      <c r="LS648" s="157"/>
      <c r="LT648" s="157"/>
      <c r="LU648" s="157"/>
      <c r="LV648" s="157"/>
      <c r="LW648" s="157"/>
      <c r="LX648" s="157"/>
      <c r="LY648" s="157"/>
      <c r="LZ648" s="157"/>
      <c r="MA648" s="157"/>
      <c r="MB648" s="157"/>
      <c r="MC648" s="157"/>
      <c r="MD648" s="157"/>
      <c r="ME648" s="157"/>
      <c r="MF648" s="157"/>
      <c r="MG648" s="157"/>
      <c r="MH648" s="157"/>
      <c r="MI648" s="157"/>
      <c r="MJ648" s="157"/>
      <c r="MK648" s="157"/>
      <c r="ML648" s="157"/>
      <c r="MM648" s="157"/>
      <c r="MN648" s="157"/>
      <c r="MO648" s="157"/>
      <c r="MP648" s="157"/>
      <c r="MQ648" s="157"/>
      <c r="MR648" s="157"/>
      <c r="MS648" s="157"/>
      <c r="MT648" s="157"/>
      <c r="MU648" s="157"/>
      <c r="MV648" s="157"/>
      <c r="MW648" s="157"/>
      <c r="MX648" s="157"/>
      <c r="MY648" s="157"/>
      <c r="MZ648" s="157"/>
      <c r="NA648" s="157"/>
      <c r="NB648" s="157"/>
      <c r="NC648" s="157"/>
      <c r="ND648" s="157"/>
      <c r="NE648" s="157"/>
      <c r="NF648" s="157"/>
      <c r="NG648" s="157"/>
      <c r="NH648" s="157"/>
      <c r="NI648" s="157"/>
      <c r="NJ648" s="157"/>
      <c r="NK648" s="157"/>
      <c r="NL648" s="157"/>
      <c r="NM648" s="157"/>
      <c r="NN648" s="157"/>
      <c r="NO648" s="157"/>
      <c r="NP648" s="157"/>
      <c r="NQ648" s="157"/>
      <c r="NR648" s="157"/>
      <c r="NS648" s="157"/>
      <c r="NT648" s="157"/>
      <c r="NU648" s="157"/>
      <c r="NV648" s="157"/>
      <c r="NW648" s="157"/>
      <c r="NX648" s="157"/>
      <c r="NY648" s="157"/>
      <c r="NZ648" s="157"/>
      <c r="OA648" s="157"/>
      <c r="OB648" s="157"/>
      <c r="OC648" s="157"/>
      <c r="OD648" s="157"/>
      <c r="OE648" s="157"/>
      <c r="OF648" s="157"/>
      <c r="OG648" s="157"/>
      <c r="OH648" s="157"/>
      <c r="OI648" s="157"/>
      <c r="OJ648" s="157"/>
      <c r="OK648" s="157"/>
      <c r="OL648" s="157"/>
      <c r="OM648" s="157"/>
      <c r="ON648" s="157"/>
      <c r="OO648" s="157"/>
      <c r="OP648" s="157"/>
      <c r="OQ648" s="157"/>
      <c r="OR648" s="157"/>
      <c r="OS648" s="157"/>
      <c r="OT648" s="157"/>
      <c r="OU648" s="157"/>
      <c r="OV648" s="157"/>
      <c r="OW648" s="157"/>
      <c r="OX648" s="157"/>
      <c r="OY648" s="157"/>
      <c r="OZ648" s="157"/>
      <c r="PA648" s="157"/>
      <c r="PB648" s="157"/>
      <c r="PC648" s="157"/>
      <c r="PD648" s="157"/>
      <c r="PE648" s="157"/>
      <c r="PF648" s="157"/>
      <c r="PG648" s="157"/>
      <c r="PH648" s="157"/>
      <c r="PI648" s="157"/>
      <c r="PJ648" s="157"/>
      <c r="PK648" s="157"/>
      <c r="PL648" s="157"/>
      <c r="PM648" s="157"/>
      <c r="PN648" s="157"/>
      <c r="PO648" s="157"/>
      <c r="PP648" s="157"/>
      <c r="PQ648" s="157"/>
      <c r="PR648" s="157"/>
      <c r="PS648" s="157"/>
      <c r="PT648" s="157"/>
      <c r="PU648" s="157"/>
      <c r="PV648" s="157"/>
      <c r="PW648" s="157"/>
      <c r="PX648" s="157"/>
      <c r="PY648" s="157"/>
      <c r="PZ648" s="157"/>
      <c r="QA648" s="157"/>
      <c r="QB648" s="157"/>
      <c r="QC648" s="157"/>
      <c r="QD648" s="157"/>
      <c r="QE648" s="157"/>
      <c r="QF648" s="157"/>
      <c r="QG648" s="157"/>
      <c r="QH648" s="157"/>
      <c r="QI648" s="157"/>
      <c r="QJ648" s="157"/>
      <c r="QK648" s="157"/>
      <c r="QL648" s="157"/>
      <c r="QM648" s="157"/>
      <c r="QN648" s="157"/>
      <c r="QO648" s="157"/>
      <c r="QP648" s="157"/>
      <c r="QQ648" s="157"/>
      <c r="QR648" s="157"/>
      <c r="QS648" s="157"/>
      <c r="QT648" s="157"/>
      <c r="QU648" s="157"/>
      <c r="QV648" s="157"/>
      <c r="QW648" s="157"/>
      <c r="QX648" s="157"/>
      <c r="QY648" s="157"/>
      <c r="QZ648" s="157"/>
      <c r="RA648" s="157"/>
      <c r="RB648" s="157"/>
      <c r="RC648" s="157"/>
      <c r="RD648" s="157"/>
      <c r="RE648" s="157"/>
      <c r="RF648" s="157"/>
      <c r="RG648" s="157"/>
      <c r="RH648" s="157"/>
      <c r="RI648" s="157"/>
      <c r="RJ648" s="157"/>
      <c r="RK648" s="157"/>
      <c r="RL648" s="157"/>
      <c r="RM648" s="157"/>
      <c r="RN648" s="157"/>
      <c r="RO648" s="157"/>
      <c r="RP648" s="157"/>
      <c r="RQ648" s="157"/>
      <c r="RR648" s="157"/>
      <c r="RS648" s="157"/>
      <c r="RT648" s="157"/>
      <c r="RU648" s="157"/>
      <c r="RV648" s="157"/>
      <c r="RW648" s="157"/>
      <c r="RX648" s="157"/>
      <c r="RY648" s="157"/>
      <c r="RZ648" s="157"/>
      <c r="SA648" s="157"/>
      <c r="SB648" s="157"/>
      <c r="SC648" s="157"/>
      <c r="SD648" s="157"/>
      <c r="SE648" s="157"/>
      <c r="SF648" s="157"/>
      <c r="SG648" s="157"/>
      <c r="SH648" s="157"/>
      <c r="SI648" s="157"/>
      <c r="SJ648" s="157"/>
      <c r="SK648" s="157"/>
      <c r="SL648" s="157"/>
      <c r="SM648" s="157"/>
      <c r="SN648" s="157"/>
      <c r="SO648" s="157"/>
      <c r="SP648" s="157"/>
      <c r="SQ648" s="157"/>
      <c r="SR648" s="157"/>
      <c r="SS648" s="157"/>
      <c r="ST648" s="157"/>
      <c r="SU648" s="157"/>
      <c r="SV648" s="157"/>
      <c r="SW648" s="157"/>
      <c r="SX648" s="157"/>
      <c r="SY648" s="157"/>
      <c r="SZ648" s="157"/>
      <c r="TA648" s="157"/>
      <c r="TB648" s="157"/>
      <c r="TC648" s="157"/>
      <c r="TD648" s="157"/>
      <c r="TE648" s="157"/>
      <c r="TF648" s="157"/>
      <c r="TG648" s="157"/>
      <c r="TH648" s="157"/>
      <c r="TI648" s="157"/>
      <c r="TJ648" s="157"/>
      <c r="TK648" s="157"/>
      <c r="TL648" s="157"/>
      <c r="TM648" s="157"/>
      <c r="TN648" s="157"/>
      <c r="TO648" s="157"/>
      <c r="TP648" s="157"/>
      <c r="TQ648" s="157"/>
      <c r="TR648" s="157"/>
      <c r="TS648" s="157"/>
      <c r="TT648" s="157"/>
      <c r="TU648" s="157"/>
      <c r="TV648" s="157"/>
      <c r="TW648" s="157"/>
      <c r="TX648" s="157"/>
      <c r="TY648" s="157"/>
      <c r="TZ648" s="157"/>
      <c r="UA648" s="157"/>
      <c r="UB648" s="157"/>
      <c r="UC648" s="157"/>
      <c r="UD648" s="157"/>
      <c r="UE648" s="157"/>
      <c r="UF648" s="157"/>
      <c r="UG648" s="157"/>
      <c r="UH648" s="157"/>
      <c r="UI648" s="157"/>
      <c r="UJ648" s="157"/>
      <c r="UK648" s="157"/>
      <c r="UL648" s="157"/>
      <c r="UM648" s="157"/>
      <c r="UN648" s="157"/>
      <c r="UO648" s="157"/>
      <c r="UP648" s="157"/>
      <c r="UQ648" s="157"/>
      <c r="UR648" s="157"/>
      <c r="US648" s="157"/>
      <c r="UT648" s="157"/>
      <c r="UU648" s="157"/>
      <c r="UV648" s="157"/>
      <c r="UW648" s="157"/>
      <c r="UX648" s="157"/>
      <c r="UY648" s="157"/>
      <c r="UZ648" s="157"/>
      <c r="VA648" s="157"/>
      <c r="VB648" s="157"/>
      <c r="VC648" s="157"/>
      <c r="VD648" s="157"/>
      <c r="VE648" s="157"/>
      <c r="VF648" s="157"/>
      <c r="VG648" s="157"/>
      <c r="VH648" s="157"/>
      <c r="VI648" s="157"/>
      <c r="VJ648" s="157"/>
      <c r="VK648" s="157"/>
      <c r="VL648" s="157"/>
      <c r="VM648" s="157"/>
      <c r="VN648" s="157"/>
      <c r="VO648" s="157"/>
      <c r="VP648" s="157"/>
      <c r="VQ648" s="157"/>
      <c r="VR648" s="157"/>
      <c r="VS648" s="157"/>
      <c r="VT648" s="157"/>
      <c r="VU648" s="157"/>
      <c r="VV648" s="157"/>
      <c r="VW648" s="157"/>
      <c r="VX648" s="157"/>
      <c r="VY648" s="157"/>
      <c r="VZ648" s="157"/>
      <c r="WA648" s="157"/>
      <c r="WB648" s="157"/>
      <c r="WC648" s="157"/>
      <c r="WD648" s="157"/>
      <c r="WE648" s="157"/>
      <c r="WF648" s="157"/>
      <c r="WG648" s="157"/>
      <c r="WH648" s="157"/>
      <c r="WI648" s="157"/>
      <c r="WJ648" s="157"/>
      <c r="WK648" s="157"/>
      <c r="WL648" s="157"/>
      <c r="WM648" s="157"/>
      <c r="WN648" s="157"/>
      <c r="WO648" s="157"/>
      <c r="WP648" s="157"/>
      <c r="WQ648" s="157"/>
      <c r="WR648" s="157"/>
      <c r="WS648" s="157"/>
      <c r="WT648" s="157"/>
      <c r="WU648" s="157"/>
      <c r="WV648" s="157"/>
      <c r="WW648" s="157"/>
      <c r="WX648" s="157"/>
      <c r="WY648" s="157"/>
      <c r="WZ648" s="157"/>
      <c r="XA648" s="157"/>
      <c r="XB648" s="157"/>
      <c r="XC648" s="157"/>
      <c r="XD648" s="157"/>
      <c r="XE648" s="157"/>
      <c r="XF648" s="157"/>
      <c r="XG648" s="157"/>
      <c r="XH648" s="157"/>
      <c r="XI648" s="157"/>
      <c r="XJ648" s="157"/>
      <c r="XK648" s="157"/>
      <c r="XL648" s="157"/>
      <c r="XM648" s="157"/>
      <c r="XN648" s="157"/>
      <c r="XO648" s="157"/>
      <c r="XP648" s="157"/>
      <c r="XQ648" s="157"/>
      <c r="XR648" s="157"/>
      <c r="XS648" s="157"/>
      <c r="XT648" s="157"/>
      <c r="XU648" s="157"/>
      <c r="XV648" s="157"/>
      <c r="XW648" s="157"/>
      <c r="XX648" s="157"/>
      <c r="XY648" s="157"/>
      <c r="XZ648" s="157"/>
      <c r="YA648" s="157"/>
      <c r="YB648" s="157"/>
      <c r="YC648" s="157"/>
      <c r="YD648" s="157"/>
      <c r="YE648" s="157"/>
      <c r="YF648" s="157"/>
      <c r="YG648" s="157"/>
      <c r="YH648" s="157"/>
      <c r="YI648" s="157"/>
      <c r="YJ648" s="157"/>
      <c r="YK648" s="157"/>
      <c r="YL648" s="157"/>
      <c r="YM648" s="157"/>
      <c r="YN648" s="157"/>
      <c r="YO648" s="157"/>
      <c r="YP648" s="157"/>
      <c r="YQ648" s="157"/>
      <c r="YR648" s="157"/>
      <c r="YS648" s="157"/>
      <c r="YT648" s="157"/>
      <c r="YU648" s="157"/>
      <c r="YV648" s="157"/>
      <c r="YW648" s="157"/>
      <c r="YX648" s="157"/>
      <c r="YY648" s="157"/>
      <c r="YZ648" s="157"/>
      <c r="ZA648" s="157"/>
      <c r="ZB648" s="157"/>
      <c r="ZC648" s="157"/>
      <c r="ZD648" s="157"/>
      <c r="ZE648" s="157"/>
      <c r="ZF648" s="157"/>
      <c r="ZG648" s="157"/>
      <c r="ZH648" s="157"/>
      <c r="ZI648" s="157"/>
      <c r="ZJ648" s="157"/>
      <c r="ZK648" s="157"/>
      <c r="ZL648" s="157"/>
      <c r="ZM648" s="157"/>
      <c r="ZN648" s="157"/>
      <c r="ZO648" s="157"/>
      <c r="ZP648" s="157"/>
      <c r="ZQ648" s="157"/>
      <c r="ZR648" s="157"/>
      <c r="ZS648" s="157"/>
      <c r="ZT648" s="157"/>
      <c r="ZU648" s="157"/>
      <c r="ZV648" s="157"/>
      <c r="ZW648" s="157"/>
      <c r="ZX648" s="157"/>
      <c r="ZY648" s="157"/>
      <c r="ZZ648" s="157"/>
      <c r="AAA648" s="157"/>
      <c r="AAB648" s="157"/>
      <c r="AAC648" s="157"/>
      <c r="AAD648" s="157"/>
      <c r="AAE648" s="157"/>
      <c r="AAF648" s="157"/>
      <c r="AAG648" s="157"/>
      <c r="AAH648" s="157"/>
      <c r="AAI648" s="157"/>
      <c r="AAJ648" s="157"/>
      <c r="AAK648" s="157"/>
      <c r="AAL648" s="157"/>
      <c r="AAM648" s="157"/>
      <c r="AAN648" s="157"/>
      <c r="AAO648" s="157"/>
      <c r="AAP648" s="157"/>
      <c r="AAQ648" s="157"/>
      <c r="AAR648" s="157"/>
      <c r="AAS648" s="157"/>
      <c r="AAT648" s="157"/>
      <c r="AAU648" s="157"/>
      <c r="AAV648" s="157"/>
      <c r="AAW648" s="157"/>
      <c r="AAX648" s="157"/>
      <c r="AAY648" s="157"/>
      <c r="AAZ648" s="157"/>
      <c r="ABA648" s="157"/>
      <c r="ABB648" s="157"/>
      <c r="ABC648" s="157"/>
      <c r="ABD648" s="157"/>
      <c r="ABE648" s="157"/>
      <c r="ABF648" s="157"/>
      <c r="ABG648" s="157"/>
      <c r="ABH648" s="157"/>
      <c r="ABI648" s="157"/>
      <c r="ABJ648" s="157"/>
      <c r="ABK648" s="157"/>
      <c r="ABL648" s="157"/>
      <c r="ABM648" s="157"/>
      <c r="ABN648" s="157"/>
      <c r="ABO648" s="157"/>
      <c r="ABP648" s="157"/>
      <c r="ABQ648" s="157"/>
      <c r="ABR648" s="157"/>
      <c r="ABS648" s="157"/>
      <c r="ABT648" s="157"/>
      <c r="ABU648" s="157"/>
      <c r="ABV648" s="157"/>
      <c r="ABW648" s="157"/>
      <c r="ABX648" s="157"/>
      <c r="ABY648" s="157"/>
      <c r="ABZ648" s="157"/>
      <c r="ACA648" s="157"/>
      <c r="ACB648" s="157"/>
      <c r="ACC648" s="157"/>
      <c r="ACD648" s="157"/>
      <c r="ACE648" s="157"/>
      <c r="ACF648" s="157"/>
      <c r="ACG648" s="157"/>
      <c r="ACH648" s="157"/>
      <c r="ACI648" s="157"/>
      <c r="ACJ648" s="157"/>
      <c r="ACK648" s="157"/>
      <c r="ACL648" s="157"/>
      <c r="ACM648" s="157"/>
      <c r="ACN648" s="157"/>
      <c r="ACO648" s="157"/>
      <c r="ACP648" s="157"/>
      <c r="ACQ648" s="157"/>
      <c r="ACR648" s="157"/>
      <c r="ACS648" s="157"/>
      <c r="ACT648" s="157"/>
      <c r="ACU648" s="157"/>
      <c r="ACV648" s="157"/>
      <c r="ACW648" s="157"/>
      <c r="ACX648" s="157"/>
      <c r="ACY648" s="157"/>
      <c r="ACZ648" s="157"/>
      <c r="ADA648" s="157"/>
      <c r="ADB648" s="157"/>
      <c r="ADC648" s="157"/>
      <c r="ADD648" s="157"/>
      <c r="ADE648" s="157"/>
      <c r="ADF648" s="157"/>
      <c r="ADG648" s="157"/>
      <c r="ADH648" s="157"/>
      <c r="ADI648" s="157"/>
      <c r="ADJ648" s="157"/>
      <c r="ADK648" s="157"/>
      <c r="ADL648" s="157"/>
      <c r="ADM648" s="157"/>
      <c r="ADN648" s="157"/>
      <c r="ADO648" s="157"/>
      <c r="ADP648" s="157"/>
      <c r="ADQ648" s="157"/>
      <c r="ADR648" s="157"/>
      <c r="ADS648" s="157"/>
      <c r="ADT648" s="157"/>
      <c r="ADU648" s="157"/>
      <c r="ADV648" s="157"/>
      <c r="ADW648" s="157"/>
      <c r="ADX648" s="157"/>
      <c r="ADY648" s="157"/>
      <c r="ADZ648" s="157"/>
      <c r="AEA648" s="157"/>
      <c r="AEB648" s="157"/>
      <c r="AEC648" s="157"/>
      <c r="AED648" s="157"/>
      <c r="AEE648" s="157"/>
      <c r="AEF648" s="157"/>
      <c r="AEG648" s="157"/>
      <c r="AEH648" s="157"/>
      <c r="AEI648" s="157"/>
      <c r="AEJ648" s="157"/>
      <c r="AEK648" s="157"/>
      <c r="AEL648" s="157"/>
      <c r="AEM648" s="157"/>
      <c r="AEN648" s="157"/>
      <c r="AEO648" s="157"/>
      <c r="AEP648" s="157"/>
      <c r="AEQ648" s="157"/>
      <c r="AER648" s="157"/>
      <c r="AES648" s="157"/>
      <c r="AET648" s="157"/>
      <c r="AEU648" s="157"/>
      <c r="AEV648" s="157"/>
      <c r="AEW648" s="157"/>
      <c r="AEX648" s="157"/>
      <c r="AEY648" s="157"/>
      <c r="AEZ648" s="157"/>
      <c r="AFA648" s="157"/>
      <c r="AFB648" s="157"/>
      <c r="AFC648" s="157"/>
      <c r="AFD648" s="157"/>
      <c r="AFE648" s="157"/>
      <c r="AFF648" s="157"/>
      <c r="AFG648" s="157"/>
      <c r="AFH648" s="157"/>
      <c r="AFI648" s="157"/>
      <c r="AFJ648" s="157"/>
      <c r="AFK648" s="157"/>
      <c r="AFL648" s="157"/>
      <c r="AFM648" s="157"/>
      <c r="AFN648" s="157"/>
      <c r="AFO648" s="157"/>
      <c r="AFP648" s="157"/>
      <c r="AFQ648" s="157"/>
      <c r="AFR648" s="157"/>
      <c r="AFS648" s="157"/>
      <c r="AFT648" s="157"/>
      <c r="AFU648" s="157"/>
      <c r="AFV648" s="157"/>
      <c r="AFW648" s="157"/>
      <c r="AFX648" s="157"/>
      <c r="AFY648" s="157"/>
      <c r="AFZ648" s="157"/>
      <c r="AGA648" s="157"/>
      <c r="AGB648" s="157"/>
      <c r="AGC648" s="157"/>
      <c r="AGD648" s="157"/>
      <c r="AGE648" s="157"/>
      <c r="AGF648" s="157"/>
      <c r="AGG648" s="157"/>
      <c r="AGH648" s="157"/>
      <c r="AGI648" s="157"/>
      <c r="AGJ648" s="157"/>
      <c r="AGK648" s="157"/>
      <c r="AGL648" s="157"/>
      <c r="AGM648" s="157"/>
      <c r="AGN648" s="157"/>
      <c r="AGO648" s="157"/>
      <c r="AGP648" s="157"/>
      <c r="AGQ648" s="157"/>
      <c r="AGR648" s="157"/>
      <c r="AGS648" s="157"/>
      <c r="AGT648" s="157"/>
      <c r="AGU648" s="157"/>
      <c r="AGV648" s="157"/>
      <c r="AGW648" s="157"/>
      <c r="AGX648" s="157"/>
      <c r="AGY648" s="157"/>
      <c r="AGZ648" s="157"/>
      <c r="AHA648" s="157"/>
      <c r="AHB648" s="157"/>
      <c r="AHC648" s="157"/>
      <c r="AHD648" s="157"/>
      <c r="AHE648" s="157"/>
      <c r="AHF648" s="157"/>
      <c r="AHG648" s="157"/>
      <c r="AHH648" s="157"/>
      <c r="AHI648" s="157"/>
      <c r="AHJ648" s="157"/>
      <c r="AHK648" s="157"/>
      <c r="AHL648" s="157"/>
      <c r="AHM648" s="157"/>
      <c r="AHN648" s="157"/>
      <c r="AHO648" s="157"/>
      <c r="AHP648" s="157"/>
      <c r="AHQ648" s="157"/>
      <c r="AHR648" s="157"/>
      <c r="AHS648" s="157"/>
      <c r="AHT648" s="157"/>
      <c r="AHU648" s="157"/>
      <c r="AHV648" s="157"/>
      <c r="AHW648" s="157"/>
      <c r="AHX648" s="157"/>
      <c r="AHY648" s="157"/>
      <c r="AHZ648" s="157"/>
      <c r="AIA648" s="157"/>
      <c r="AIB648" s="157"/>
      <c r="AIC648" s="157"/>
      <c r="AID648" s="157"/>
      <c r="AIE648" s="157"/>
      <c r="AIF648" s="157"/>
      <c r="AIG648" s="157"/>
      <c r="AIH648" s="157"/>
      <c r="AII648" s="157"/>
      <c r="AIJ648" s="157"/>
      <c r="AIK648" s="157"/>
      <c r="AIL648" s="157"/>
      <c r="AIM648" s="157"/>
      <c r="AIN648" s="157"/>
      <c r="AIO648" s="157"/>
      <c r="AIP648" s="157"/>
      <c r="AIQ648" s="157"/>
      <c r="AIR648" s="157"/>
      <c r="AIS648" s="157"/>
      <c r="AIT648" s="157"/>
      <c r="AIU648" s="157"/>
      <c r="AIV648" s="157"/>
      <c r="AIW648" s="157"/>
      <c r="AIX648" s="157"/>
      <c r="AIY648" s="157"/>
      <c r="AIZ648" s="157"/>
      <c r="AJA648" s="157"/>
      <c r="AJB648" s="157"/>
      <c r="AJC648" s="157"/>
      <c r="AJD648" s="157"/>
      <c r="AJE648" s="157"/>
      <c r="AJF648" s="157"/>
      <c r="AJG648" s="157"/>
      <c r="AJH648" s="157"/>
      <c r="AJI648" s="157"/>
      <c r="AJJ648" s="157"/>
      <c r="AJK648" s="157"/>
      <c r="AJL648" s="157"/>
      <c r="AJM648" s="157"/>
      <c r="AJN648" s="157"/>
      <c r="AJO648" s="157"/>
      <c r="AJP648" s="157"/>
      <c r="AJQ648" s="157"/>
      <c r="AJR648" s="157"/>
      <c r="AJS648" s="157"/>
      <c r="AJT648" s="157"/>
      <c r="AJU648" s="157"/>
      <c r="AJV648" s="157"/>
      <c r="AJW648" s="157"/>
      <c r="AJX648" s="157"/>
      <c r="AJY648" s="157"/>
      <c r="AJZ648" s="157"/>
      <c r="AKA648" s="157"/>
      <c r="AKB648" s="157"/>
      <c r="AKC648" s="157"/>
      <c r="AKD648" s="157"/>
      <c r="AKE648" s="157"/>
      <c r="AKF648" s="157"/>
      <c r="AKG648" s="157"/>
      <c r="AKH648" s="157"/>
      <c r="AKI648" s="157"/>
      <c r="AKJ648" s="157"/>
      <c r="AKK648" s="157"/>
      <c r="AKL648" s="157"/>
      <c r="AKM648" s="157"/>
      <c r="AKN648" s="157"/>
      <c r="AKO648" s="157"/>
      <c r="AKP648" s="157"/>
      <c r="AKQ648" s="157"/>
      <c r="AKR648" s="157"/>
      <c r="AKS648" s="157"/>
      <c r="AKT648" s="157"/>
      <c r="AKU648" s="157"/>
      <c r="AKV648" s="157"/>
      <c r="AKW648" s="157"/>
      <c r="AKX648" s="157"/>
      <c r="AKY648" s="157"/>
      <c r="AKZ648" s="157"/>
      <c r="ALA648" s="157"/>
      <c r="ALB648" s="157"/>
      <c r="ALC648" s="157"/>
      <c r="ALD648" s="157"/>
      <c r="ALE648" s="157"/>
      <c r="ALF648" s="157"/>
      <c r="ALG648" s="157"/>
      <c r="ALH648" s="157"/>
      <c r="ALI648" s="157"/>
      <c r="ALJ648" s="157"/>
      <c r="ALK648" s="157"/>
      <c r="ALL648" s="157"/>
      <c r="ALM648" s="157"/>
      <c r="ALN648" s="157"/>
      <c r="ALO648" s="158"/>
      <c r="ALP648" s="159"/>
      <c r="ALQ648" s="159"/>
      <c r="ALR648" s="159"/>
      <c r="ALS648" s="159"/>
      <c r="ALT648" s="159"/>
      <c r="ALU648" s="159"/>
      <c r="ALV648" s="159"/>
      <c r="ALW648" s="159"/>
      <c r="ALX648" s="159"/>
      <c r="ALY648" s="159"/>
      <c r="ALZ648" s="159"/>
      <c r="AMA648" s="159"/>
      <c r="AMB648" s="159"/>
      <c r="AMC648" s="159"/>
      <c r="AMD648" s="159"/>
      <c r="AME648" s="159"/>
      <c r="AMF648" s="159"/>
      <c r="AMG648" s="159"/>
      <c r="AMH648" s="159"/>
      <c r="AMI648" s="159"/>
      <c r="AMJ648" s="159"/>
      <c r="AMK648" s="159"/>
      <c r="AML648" s="157"/>
    </row>
    <row r="649" s="113" customFormat="true" ht="58.7" hidden="false" customHeight="true" outlineLevel="0" collapsed="false">
      <c r="B649" s="144" t="s">
        <v>81</v>
      </c>
      <c r="C649" s="21" t="s">
        <v>396</v>
      </c>
      <c r="D649" s="21" t="n">
        <v>934</v>
      </c>
      <c r="E649" s="146"/>
      <c r="F649" s="146"/>
      <c r="G649" s="85"/>
      <c r="H649" s="86"/>
      <c r="I649" s="135" t="n">
        <f aca="false">SUM(J649:P649)</f>
        <v>32036900</v>
      </c>
      <c r="J649" s="135" t="n">
        <f aca="false">J656+J650</f>
        <v>19664000</v>
      </c>
      <c r="K649" s="72" t="n">
        <f aca="false">K656+K650</f>
        <v>8485400</v>
      </c>
      <c r="L649" s="72" t="n">
        <f aca="false">L656+L650</f>
        <v>0</v>
      </c>
      <c r="M649" s="72" t="n">
        <f aca="false">M656+M650</f>
        <v>0</v>
      </c>
      <c r="N649" s="72" t="n">
        <f aca="false">N656+N650</f>
        <v>0</v>
      </c>
      <c r="O649" s="135" t="n">
        <f aca="false">O656+O650</f>
        <v>3887500</v>
      </c>
      <c r="P649" s="136" t="n">
        <f aca="false">P656+P650</f>
        <v>0</v>
      </c>
      <c r="ALO649" s="33"/>
      <c r="ALP649" s="33"/>
      <c r="ALQ649" s="33"/>
      <c r="ALR649" s="33"/>
      <c r="ALS649" s="33"/>
      <c r="ALT649" s="33"/>
      <c r="ALU649" s="33"/>
      <c r="ALV649" s="33"/>
      <c r="ALW649" s="33"/>
      <c r="ALX649" s="33"/>
      <c r="ALY649" s="33"/>
      <c r="ALZ649" s="33"/>
      <c r="AMA649" s="33"/>
      <c r="AMB649" s="33"/>
      <c r="AMC649" s="33"/>
      <c r="AMD649" s="33"/>
      <c r="AME649" s="33"/>
      <c r="AMF649" s="33"/>
      <c r="AMG649" s="33"/>
      <c r="AMH649" s="33"/>
      <c r="AMI649" s="33"/>
      <c r="AMJ649" s="33"/>
      <c r="AMK649" s="33"/>
    </row>
    <row r="650" s="113" customFormat="true" ht="17.6" hidden="false" customHeight="false" outlineLevel="0" collapsed="false">
      <c r="B650" s="86"/>
      <c r="C650" s="30" t="s">
        <v>15</v>
      </c>
      <c r="D650" s="30" t="n">
        <v>934</v>
      </c>
      <c r="E650" s="138" t="s">
        <v>16</v>
      </c>
      <c r="F650" s="138" t="s">
        <v>83</v>
      </c>
      <c r="G650" s="79"/>
      <c r="H650" s="80"/>
      <c r="I650" s="141" t="n">
        <f aca="false">SUM(J650:P650)</f>
        <v>300000</v>
      </c>
      <c r="J650" s="141" t="n">
        <f aca="false">J651</f>
        <v>600000</v>
      </c>
      <c r="K650" s="74" t="n">
        <f aca="false">K651</f>
        <v>-300000</v>
      </c>
      <c r="L650" s="74" t="n">
        <f aca="false">L651</f>
        <v>0</v>
      </c>
      <c r="M650" s="74" t="n">
        <f aca="false">M651</f>
        <v>0</v>
      </c>
      <c r="N650" s="74" t="n">
        <f aca="false">N651</f>
        <v>0</v>
      </c>
      <c r="O650" s="141" t="n">
        <f aca="false">O651</f>
        <v>0</v>
      </c>
      <c r="P650" s="142" t="n">
        <f aca="false">P651</f>
        <v>0</v>
      </c>
      <c r="ALO650" s="1"/>
      <c r="ALP650" s="2"/>
      <c r="ALQ650" s="2"/>
      <c r="ALR650" s="2"/>
      <c r="ALS650" s="2"/>
      <c r="ALT650" s="2"/>
      <c r="ALU650" s="2"/>
      <c r="ALV650" s="2"/>
      <c r="ALW650" s="2"/>
      <c r="ALX650" s="2"/>
      <c r="ALY650" s="2"/>
      <c r="ALZ650" s="2"/>
      <c r="AMA650" s="2"/>
      <c r="AMB650" s="2"/>
      <c r="AMC650" s="2"/>
      <c r="AMD650" s="2"/>
      <c r="AME650" s="2"/>
      <c r="AMF650" s="2"/>
      <c r="AMG650" s="2"/>
      <c r="AMH650" s="2"/>
      <c r="AMI650" s="2"/>
      <c r="AMJ650" s="2"/>
      <c r="AMK650" s="2"/>
    </row>
    <row r="651" s="113" customFormat="true" ht="17.6" hidden="false" customHeight="false" outlineLevel="0" collapsed="false">
      <c r="B651" s="86"/>
      <c r="C651" s="30" t="s">
        <v>31</v>
      </c>
      <c r="D651" s="30" t="n">
        <v>934</v>
      </c>
      <c r="E651" s="138" t="s">
        <v>16</v>
      </c>
      <c r="F651" s="138" t="s">
        <v>32</v>
      </c>
      <c r="G651" s="79"/>
      <c r="H651" s="80"/>
      <c r="I651" s="141" t="n">
        <f aca="false">SUM(J651:P651)</f>
        <v>300000</v>
      </c>
      <c r="J651" s="141" t="n">
        <f aca="false">J652</f>
        <v>600000</v>
      </c>
      <c r="K651" s="74" t="n">
        <f aca="false">K652</f>
        <v>-300000</v>
      </c>
      <c r="L651" s="74" t="n">
        <f aca="false">L652</f>
        <v>0</v>
      </c>
      <c r="M651" s="74" t="n">
        <f aca="false">M652</f>
        <v>0</v>
      </c>
      <c r="N651" s="74" t="n">
        <f aca="false">N652</f>
        <v>0</v>
      </c>
      <c r="O651" s="141" t="n">
        <f aca="false">O652</f>
        <v>0</v>
      </c>
      <c r="P651" s="142" t="n">
        <f aca="false">P652</f>
        <v>0</v>
      </c>
      <c r="ALO651" s="1"/>
      <c r="ALP651" s="2"/>
      <c r="ALQ651" s="2"/>
      <c r="ALR651" s="2"/>
      <c r="ALS651" s="2"/>
      <c r="ALT651" s="2"/>
      <c r="ALU651" s="2"/>
      <c r="ALV651" s="2"/>
      <c r="ALW651" s="2"/>
      <c r="ALX651" s="2"/>
      <c r="ALY651" s="2"/>
      <c r="ALZ651" s="2"/>
      <c r="AMA651" s="2"/>
      <c r="AMB651" s="2"/>
      <c r="AMC651" s="2"/>
      <c r="AMD651" s="2"/>
      <c r="AME651" s="2"/>
      <c r="AMF651" s="2"/>
      <c r="AMG651" s="2"/>
      <c r="AMH651" s="2"/>
      <c r="AMI651" s="2"/>
      <c r="AMJ651" s="2"/>
      <c r="AMK651" s="2"/>
    </row>
    <row r="652" s="99" customFormat="true" ht="32.8" hidden="false" customHeight="false" outlineLevel="0" collapsed="false">
      <c r="A652" s="113"/>
      <c r="B652" s="86"/>
      <c r="C652" s="30" t="s">
        <v>97</v>
      </c>
      <c r="D652" s="30" t="n">
        <v>934</v>
      </c>
      <c r="E652" s="138" t="s">
        <v>16</v>
      </c>
      <c r="F652" s="138" t="s">
        <v>32</v>
      </c>
      <c r="G652" s="79" t="n">
        <v>500000000</v>
      </c>
      <c r="H652" s="80"/>
      <c r="I652" s="141" t="n">
        <f aca="false">SUM(J652:P652)</f>
        <v>300000</v>
      </c>
      <c r="J652" s="141" t="n">
        <f aca="false">J653</f>
        <v>600000</v>
      </c>
      <c r="K652" s="74" t="n">
        <f aca="false">K653</f>
        <v>-300000</v>
      </c>
      <c r="L652" s="74" t="n">
        <f aca="false">L653</f>
        <v>0</v>
      </c>
      <c r="M652" s="74" t="n">
        <f aca="false">M653</f>
        <v>0</v>
      </c>
      <c r="N652" s="74" t="n">
        <f aca="false">N653</f>
        <v>0</v>
      </c>
      <c r="O652" s="141" t="n">
        <f aca="false">O653</f>
        <v>0</v>
      </c>
      <c r="P652" s="142" t="n">
        <f aca="false">P653</f>
        <v>0</v>
      </c>
      <c r="Q652" s="113"/>
      <c r="R652" s="113"/>
      <c r="S652" s="113"/>
      <c r="T652" s="113"/>
      <c r="U652" s="113"/>
      <c r="V652" s="113"/>
      <c r="W652" s="113"/>
      <c r="X652" s="113"/>
      <c r="Y652" s="113"/>
      <c r="Z652" s="113"/>
      <c r="AA652" s="113"/>
      <c r="AB652" s="113"/>
      <c r="AC652" s="113"/>
      <c r="AD652" s="113"/>
      <c r="AE652" s="113"/>
      <c r="AF652" s="113"/>
      <c r="AG652" s="113"/>
      <c r="AH652" s="113"/>
      <c r="AI652" s="113"/>
      <c r="AJ652" s="113"/>
      <c r="AK652" s="113"/>
      <c r="AL652" s="113"/>
      <c r="AM652" s="113"/>
      <c r="AN652" s="113"/>
      <c r="AO652" s="113"/>
      <c r="AP652" s="113"/>
      <c r="AQ652" s="113"/>
      <c r="AR652" s="113"/>
      <c r="AS652" s="113"/>
      <c r="AT652" s="113"/>
      <c r="AU652" s="113"/>
      <c r="AV652" s="113"/>
      <c r="AW652" s="113"/>
      <c r="AX652" s="113"/>
      <c r="AY652" s="113"/>
      <c r="AZ652" s="113"/>
      <c r="BA652" s="113"/>
      <c r="BB652" s="113"/>
      <c r="BC652" s="113"/>
      <c r="BD652" s="113"/>
      <c r="BE652" s="113"/>
      <c r="BF652" s="113"/>
      <c r="BG652" s="113"/>
      <c r="BH652" s="113"/>
      <c r="BI652" s="113"/>
      <c r="BJ652" s="113"/>
      <c r="BK652" s="113"/>
      <c r="BL652" s="113"/>
      <c r="BM652" s="113"/>
      <c r="BN652" s="113"/>
      <c r="BO652" s="113"/>
      <c r="BP652" s="113"/>
      <c r="BQ652" s="113"/>
      <c r="BR652" s="113"/>
      <c r="BS652" s="113"/>
      <c r="BT652" s="113"/>
      <c r="BU652" s="113"/>
      <c r="BV652" s="113"/>
      <c r="BW652" s="113"/>
      <c r="BX652" s="113"/>
      <c r="BY652" s="113"/>
      <c r="BZ652" s="113"/>
      <c r="CA652" s="113"/>
      <c r="CB652" s="113"/>
      <c r="CC652" s="113"/>
      <c r="CD652" s="113"/>
      <c r="CE652" s="113"/>
      <c r="CF652" s="113"/>
      <c r="CG652" s="113"/>
      <c r="CH652" s="113"/>
      <c r="CI652" s="113"/>
      <c r="CJ652" s="113"/>
      <c r="CK652" s="113"/>
      <c r="CL652" s="113"/>
      <c r="CM652" s="113"/>
      <c r="CN652" s="113"/>
      <c r="CO652" s="113"/>
      <c r="CP652" s="113"/>
      <c r="CQ652" s="113"/>
      <c r="CR652" s="113"/>
      <c r="CS652" s="113"/>
      <c r="CT652" s="113"/>
      <c r="CU652" s="113"/>
      <c r="CV652" s="113"/>
      <c r="CW652" s="113"/>
      <c r="CX652" s="113"/>
      <c r="CY652" s="113"/>
      <c r="CZ652" s="113"/>
      <c r="DA652" s="113"/>
      <c r="DB652" s="113"/>
      <c r="DC652" s="113"/>
      <c r="DD652" s="113"/>
      <c r="DE652" s="113"/>
      <c r="DF652" s="113"/>
      <c r="DG652" s="113"/>
      <c r="DH652" s="113"/>
      <c r="DI652" s="113"/>
      <c r="DJ652" s="113"/>
      <c r="DK652" s="113"/>
      <c r="DL652" s="113"/>
      <c r="DM652" s="113"/>
      <c r="DN652" s="113"/>
      <c r="DO652" s="113"/>
      <c r="DP652" s="113"/>
      <c r="DQ652" s="113"/>
      <c r="DR652" s="113"/>
      <c r="DS652" s="113"/>
      <c r="DT652" s="113"/>
      <c r="DU652" s="113"/>
      <c r="DV652" s="113"/>
      <c r="DW652" s="113"/>
      <c r="DX652" s="113"/>
      <c r="DY652" s="113"/>
      <c r="DZ652" s="113"/>
      <c r="EA652" s="113"/>
      <c r="EB652" s="113"/>
      <c r="EC652" s="113"/>
      <c r="ED652" s="113"/>
      <c r="EE652" s="113"/>
      <c r="EF652" s="113"/>
      <c r="EG652" s="113"/>
      <c r="EH652" s="113"/>
      <c r="EI652" s="113"/>
      <c r="EJ652" s="113"/>
      <c r="EK652" s="113"/>
      <c r="EL652" s="113"/>
      <c r="EM652" s="113"/>
      <c r="EN652" s="113"/>
      <c r="EO652" s="113"/>
      <c r="EP652" s="113"/>
      <c r="EQ652" s="113"/>
      <c r="ER652" s="113"/>
      <c r="ES652" s="113"/>
      <c r="ET652" s="113"/>
      <c r="EU652" s="113"/>
      <c r="EV652" s="113"/>
      <c r="EW652" s="113"/>
      <c r="EX652" s="113"/>
      <c r="EY652" s="113"/>
      <c r="EZ652" s="113"/>
      <c r="FA652" s="113"/>
      <c r="FB652" s="113"/>
      <c r="FC652" s="113"/>
      <c r="FD652" s="113"/>
      <c r="FE652" s="113"/>
      <c r="FF652" s="113"/>
      <c r="FG652" s="113"/>
      <c r="FH652" s="113"/>
      <c r="FI652" s="113"/>
      <c r="FJ652" s="113"/>
      <c r="FK652" s="113"/>
      <c r="FL652" s="113"/>
      <c r="FM652" s="113"/>
      <c r="FN652" s="113"/>
      <c r="FO652" s="113"/>
      <c r="FP652" s="113"/>
      <c r="FQ652" s="113"/>
      <c r="FR652" s="113"/>
      <c r="FS652" s="113"/>
      <c r="FT652" s="113"/>
      <c r="FU652" s="113"/>
      <c r="FV652" s="113"/>
      <c r="FW652" s="113"/>
      <c r="FX652" s="113"/>
      <c r="FY652" s="113"/>
      <c r="FZ652" s="113"/>
      <c r="GA652" s="113"/>
      <c r="GB652" s="113"/>
      <c r="GC652" s="113"/>
      <c r="GD652" s="113"/>
      <c r="GE652" s="113"/>
      <c r="GF652" s="113"/>
      <c r="GG652" s="113"/>
      <c r="GH652" s="113"/>
      <c r="GI652" s="113"/>
      <c r="GJ652" s="113"/>
      <c r="GK652" s="113"/>
      <c r="GL652" s="113"/>
      <c r="GM652" s="113"/>
      <c r="GN652" s="113"/>
      <c r="GO652" s="113"/>
      <c r="GP652" s="113"/>
      <c r="GQ652" s="113"/>
      <c r="GR652" s="113"/>
      <c r="GS652" s="113"/>
      <c r="GT652" s="113"/>
      <c r="GU652" s="113"/>
      <c r="GV652" s="113"/>
      <c r="GW652" s="113"/>
      <c r="GX652" s="113"/>
      <c r="GY652" s="113"/>
      <c r="GZ652" s="113"/>
      <c r="HA652" s="113"/>
      <c r="HB652" s="113"/>
      <c r="HC652" s="113"/>
      <c r="HD652" s="113"/>
      <c r="HE652" s="113"/>
      <c r="HF652" s="113"/>
      <c r="HG652" s="113"/>
      <c r="HH652" s="113"/>
      <c r="HI652" s="113"/>
      <c r="HJ652" s="113"/>
      <c r="HK652" s="113"/>
      <c r="HL652" s="113"/>
      <c r="HM652" s="113"/>
      <c r="HN652" s="113"/>
      <c r="HO652" s="113"/>
      <c r="HP652" s="113"/>
      <c r="HQ652" s="113"/>
      <c r="HR652" s="113"/>
      <c r="HS652" s="113"/>
      <c r="HT652" s="113"/>
      <c r="HU652" s="113"/>
      <c r="HV652" s="113"/>
      <c r="HW652" s="113"/>
      <c r="HX652" s="113"/>
      <c r="HY652" s="113"/>
      <c r="HZ652" s="113"/>
      <c r="IA652" s="113"/>
      <c r="IB652" s="113"/>
      <c r="IC652" s="113"/>
      <c r="ID652" s="113"/>
      <c r="IE652" s="113"/>
      <c r="IF652" s="113"/>
      <c r="IG652" s="113"/>
      <c r="IH652" s="113"/>
      <c r="II652" s="113"/>
      <c r="IJ652" s="113"/>
      <c r="IK652" s="113"/>
      <c r="IL652" s="113"/>
      <c r="IM652" s="113"/>
      <c r="IN652" s="113"/>
      <c r="IO652" s="113"/>
      <c r="IP652" s="113"/>
      <c r="IQ652" s="113"/>
      <c r="IR652" s="113"/>
      <c r="IS652" s="113"/>
      <c r="IT652" s="113"/>
      <c r="IU652" s="113"/>
      <c r="IV652" s="113"/>
      <c r="IW652" s="113"/>
      <c r="IX652" s="113"/>
      <c r="IY652" s="113"/>
      <c r="IZ652" s="113"/>
      <c r="JA652" s="113"/>
      <c r="JB652" s="113"/>
      <c r="JC652" s="113"/>
      <c r="JD652" s="113"/>
      <c r="JE652" s="113"/>
      <c r="JF652" s="113"/>
      <c r="JG652" s="113"/>
      <c r="JH652" s="113"/>
      <c r="JI652" s="113"/>
      <c r="JJ652" s="113"/>
      <c r="JK652" s="113"/>
      <c r="JL652" s="113"/>
      <c r="JM652" s="113"/>
      <c r="JN652" s="113"/>
      <c r="JO652" s="113"/>
      <c r="JP652" s="113"/>
      <c r="JQ652" s="113"/>
      <c r="JR652" s="113"/>
      <c r="JS652" s="113"/>
      <c r="JT652" s="113"/>
      <c r="JU652" s="113"/>
      <c r="JV652" s="113"/>
      <c r="JW652" s="113"/>
      <c r="JX652" s="113"/>
      <c r="JY652" s="113"/>
      <c r="JZ652" s="113"/>
      <c r="KA652" s="113"/>
      <c r="KB652" s="113"/>
      <c r="KC652" s="113"/>
      <c r="KD652" s="113"/>
      <c r="KE652" s="113"/>
      <c r="KF652" s="113"/>
      <c r="KG652" s="113"/>
      <c r="KH652" s="113"/>
      <c r="KI652" s="113"/>
      <c r="KJ652" s="113"/>
      <c r="KK652" s="113"/>
      <c r="KL652" s="113"/>
      <c r="KM652" s="113"/>
      <c r="KN652" s="113"/>
      <c r="KO652" s="113"/>
      <c r="KP652" s="113"/>
      <c r="KQ652" s="113"/>
      <c r="KR652" s="113"/>
      <c r="KS652" s="113"/>
      <c r="KT652" s="113"/>
      <c r="KU652" s="113"/>
      <c r="KV652" s="113"/>
      <c r="KW652" s="113"/>
      <c r="KX652" s="113"/>
      <c r="KY652" s="113"/>
      <c r="KZ652" s="113"/>
      <c r="LA652" s="113"/>
      <c r="LB652" s="113"/>
      <c r="LC652" s="113"/>
      <c r="LD652" s="113"/>
      <c r="LE652" s="113"/>
      <c r="LF652" s="113"/>
      <c r="LG652" s="113"/>
      <c r="LH652" s="113"/>
      <c r="LI652" s="113"/>
      <c r="LJ652" s="113"/>
      <c r="LK652" s="113"/>
      <c r="LL652" s="113"/>
      <c r="LM652" s="113"/>
      <c r="LN652" s="113"/>
      <c r="LO652" s="113"/>
      <c r="LP652" s="113"/>
      <c r="LQ652" s="113"/>
      <c r="LR652" s="113"/>
      <c r="LS652" s="113"/>
      <c r="LT652" s="113"/>
      <c r="LU652" s="113"/>
      <c r="LV652" s="113"/>
      <c r="LW652" s="113"/>
      <c r="LX652" s="113"/>
      <c r="LY652" s="113"/>
      <c r="LZ652" s="113"/>
      <c r="MA652" s="113"/>
      <c r="MB652" s="113"/>
      <c r="MC652" s="113"/>
      <c r="MD652" s="113"/>
      <c r="ME652" s="113"/>
      <c r="MF652" s="113"/>
      <c r="MG652" s="113"/>
      <c r="MH652" s="113"/>
      <c r="MI652" s="113"/>
      <c r="MJ652" s="113"/>
      <c r="MK652" s="113"/>
      <c r="ML652" s="113"/>
      <c r="MM652" s="113"/>
      <c r="MN652" s="113"/>
      <c r="MO652" s="113"/>
      <c r="MP652" s="113"/>
      <c r="MQ652" s="113"/>
      <c r="MR652" s="113"/>
      <c r="MS652" s="113"/>
      <c r="MT652" s="113"/>
      <c r="MU652" s="113"/>
      <c r="MV652" s="113"/>
      <c r="MW652" s="113"/>
      <c r="MX652" s="113"/>
      <c r="MY652" s="113"/>
      <c r="MZ652" s="113"/>
      <c r="NA652" s="113"/>
      <c r="NB652" s="113"/>
      <c r="NC652" s="113"/>
      <c r="ND652" s="113"/>
      <c r="NE652" s="113"/>
      <c r="NF652" s="113"/>
      <c r="NG652" s="113"/>
      <c r="NH652" s="113"/>
      <c r="NI652" s="113"/>
      <c r="NJ652" s="113"/>
      <c r="NK652" s="113"/>
      <c r="NL652" s="113"/>
      <c r="NM652" s="113"/>
      <c r="NN652" s="113"/>
      <c r="NO652" s="113"/>
      <c r="NP652" s="113"/>
      <c r="NQ652" s="113"/>
      <c r="NR652" s="113"/>
      <c r="NS652" s="113"/>
      <c r="NT652" s="113"/>
      <c r="NU652" s="113"/>
      <c r="NV652" s="113"/>
      <c r="NW652" s="113"/>
      <c r="NX652" s="113"/>
      <c r="NY652" s="113"/>
      <c r="NZ652" s="113"/>
      <c r="OA652" s="113"/>
      <c r="OB652" s="113"/>
      <c r="OC652" s="113"/>
      <c r="OD652" s="113"/>
      <c r="OE652" s="113"/>
      <c r="OF652" s="113"/>
      <c r="OG652" s="113"/>
      <c r="OH652" s="113"/>
      <c r="OI652" s="113"/>
      <c r="OJ652" s="113"/>
      <c r="OK652" s="113"/>
      <c r="OL652" s="113"/>
      <c r="OM652" s="113"/>
      <c r="ON652" s="113"/>
      <c r="OO652" s="113"/>
      <c r="OP652" s="113"/>
      <c r="OQ652" s="113"/>
      <c r="OR652" s="113"/>
      <c r="OS652" s="113"/>
      <c r="OT652" s="113"/>
      <c r="OU652" s="113"/>
      <c r="OV652" s="113"/>
      <c r="OW652" s="113"/>
      <c r="OX652" s="113"/>
      <c r="OY652" s="113"/>
      <c r="OZ652" s="113"/>
      <c r="PA652" s="113"/>
      <c r="PB652" s="113"/>
      <c r="PC652" s="113"/>
      <c r="PD652" s="113"/>
      <c r="PE652" s="113"/>
      <c r="PF652" s="113"/>
      <c r="PG652" s="113"/>
      <c r="PH652" s="113"/>
      <c r="PI652" s="113"/>
      <c r="PJ652" s="113"/>
      <c r="PK652" s="113"/>
      <c r="PL652" s="113"/>
      <c r="PM652" s="113"/>
      <c r="PN652" s="113"/>
      <c r="PO652" s="113"/>
      <c r="PP652" s="113"/>
      <c r="PQ652" s="113"/>
      <c r="PR652" s="113"/>
      <c r="PS652" s="113"/>
      <c r="PT652" s="113"/>
      <c r="PU652" s="113"/>
      <c r="PV652" s="113"/>
      <c r="PW652" s="113"/>
      <c r="PX652" s="113"/>
      <c r="PY652" s="113"/>
      <c r="PZ652" s="113"/>
      <c r="QA652" s="113"/>
      <c r="QB652" s="113"/>
      <c r="QC652" s="113"/>
      <c r="QD652" s="113"/>
      <c r="QE652" s="113"/>
      <c r="QF652" s="113"/>
      <c r="QG652" s="113"/>
      <c r="QH652" s="113"/>
      <c r="QI652" s="113"/>
      <c r="QJ652" s="113"/>
      <c r="QK652" s="113"/>
      <c r="QL652" s="113"/>
      <c r="QM652" s="113"/>
      <c r="QN652" s="113"/>
      <c r="QO652" s="113"/>
      <c r="QP652" s="113"/>
      <c r="QQ652" s="113"/>
      <c r="QR652" s="113"/>
      <c r="QS652" s="113"/>
      <c r="QT652" s="113"/>
      <c r="QU652" s="113"/>
      <c r="QV652" s="113"/>
      <c r="QW652" s="113"/>
      <c r="QX652" s="113"/>
      <c r="QY652" s="113"/>
      <c r="QZ652" s="113"/>
      <c r="RA652" s="113"/>
      <c r="RB652" s="113"/>
      <c r="RC652" s="113"/>
      <c r="RD652" s="113"/>
      <c r="RE652" s="113"/>
      <c r="RF652" s="113"/>
      <c r="RG652" s="113"/>
      <c r="RH652" s="113"/>
      <c r="RI652" s="113"/>
      <c r="RJ652" s="113"/>
      <c r="RK652" s="113"/>
      <c r="RL652" s="113"/>
      <c r="RM652" s="113"/>
      <c r="RN652" s="113"/>
      <c r="RO652" s="113"/>
      <c r="RP652" s="113"/>
      <c r="RQ652" s="113"/>
      <c r="RR652" s="113"/>
      <c r="RS652" s="113"/>
      <c r="RT652" s="113"/>
      <c r="RU652" s="113"/>
      <c r="RV652" s="113"/>
      <c r="RW652" s="113"/>
      <c r="RX652" s="113"/>
      <c r="RY652" s="113"/>
      <c r="RZ652" s="113"/>
      <c r="SA652" s="113"/>
      <c r="SB652" s="113"/>
      <c r="SC652" s="113"/>
      <c r="SD652" s="113"/>
      <c r="SE652" s="113"/>
      <c r="SF652" s="113"/>
      <c r="SG652" s="113"/>
      <c r="SH652" s="113"/>
      <c r="SI652" s="113"/>
      <c r="SJ652" s="113"/>
      <c r="SK652" s="113"/>
      <c r="SL652" s="113"/>
      <c r="SM652" s="113"/>
      <c r="SN652" s="113"/>
      <c r="SO652" s="113"/>
      <c r="SP652" s="113"/>
      <c r="SQ652" s="113"/>
      <c r="SR652" s="113"/>
      <c r="SS652" s="113"/>
      <c r="ST652" s="113"/>
      <c r="SU652" s="113"/>
      <c r="SV652" s="113"/>
      <c r="SW652" s="113"/>
      <c r="SX652" s="113"/>
      <c r="SY652" s="113"/>
      <c r="SZ652" s="113"/>
      <c r="TA652" s="113"/>
      <c r="TB652" s="113"/>
      <c r="TC652" s="113"/>
      <c r="TD652" s="113"/>
      <c r="TE652" s="113"/>
      <c r="TF652" s="113"/>
      <c r="TG652" s="113"/>
      <c r="TH652" s="113"/>
      <c r="TI652" s="113"/>
      <c r="TJ652" s="113"/>
      <c r="TK652" s="113"/>
      <c r="TL652" s="113"/>
      <c r="TM652" s="113"/>
      <c r="TN652" s="113"/>
      <c r="TO652" s="113"/>
      <c r="TP652" s="113"/>
      <c r="TQ652" s="113"/>
      <c r="TR652" s="113"/>
      <c r="TS652" s="113"/>
      <c r="TT652" s="113"/>
      <c r="TU652" s="113"/>
      <c r="TV652" s="113"/>
      <c r="TW652" s="113"/>
      <c r="TX652" s="113"/>
      <c r="TY652" s="113"/>
      <c r="TZ652" s="113"/>
      <c r="UA652" s="113"/>
      <c r="UB652" s="113"/>
      <c r="UC652" s="113"/>
      <c r="UD652" s="113"/>
      <c r="UE652" s="113"/>
      <c r="UF652" s="113"/>
      <c r="UG652" s="113"/>
      <c r="UH652" s="113"/>
      <c r="UI652" s="113"/>
      <c r="UJ652" s="113"/>
      <c r="UK652" s="113"/>
      <c r="UL652" s="113"/>
      <c r="UM652" s="113"/>
      <c r="UN652" s="113"/>
      <c r="UO652" s="113"/>
      <c r="UP652" s="113"/>
      <c r="UQ652" s="113"/>
      <c r="UR652" s="113"/>
      <c r="US652" s="113"/>
      <c r="UT652" s="113"/>
      <c r="UU652" s="113"/>
      <c r="UV652" s="113"/>
      <c r="UW652" s="113"/>
      <c r="UX652" s="113"/>
      <c r="UY652" s="113"/>
      <c r="UZ652" s="113"/>
      <c r="VA652" s="113"/>
      <c r="VB652" s="113"/>
      <c r="VC652" s="113"/>
      <c r="VD652" s="113"/>
      <c r="VE652" s="113"/>
      <c r="VF652" s="113"/>
      <c r="VG652" s="113"/>
      <c r="VH652" s="113"/>
      <c r="VI652" s="113"/>
      <c r="VJ652" s="113"/>
      <c r="VK652" s="113"/>
      <c r="VL652" s="113"/>
      <c r="VM652" s="113"/>
      <c r="VN652" s="113"/>
      <c r="VO652" s="113"/>
      <c r="VP652" s="113"/>
      <c r="VQ652" s="113"/>
      <c r="VR652" s="113"/>
      <c r="VS652" s="113"/>
      <c r="VT652" s="113"/>
      <c r="VU652" s="113"/>
      <c r="VV652" s="113"/>
      <c r="VW652" s="113"/>
      <c r="VX652" s="113"/>
      <c r="VY652" s="113"/>
      <c r="VZ652" s="113"/>
      <c r="WA652" s="113"/>
      <c r="WB652" s="113"/>
      <c r="WC652" s="113"/>
      <c r="WD652" s="113"/>
      <c r="WE652" s="113"/>
      <c r="WF652" s="113"/>
      <c r="WG652" s="113"/>
      <c r="WH652" s="113"/>
      <c r="WI652" s="113"/>
      <c r="WJ652" s="113"/>
      <c r="WK652" s="113"/>
      <c r="WL652" s="113"/>
      <c r="WM652" s="113"/>
      <c r="WN652" s="113"/>
      <c r="WO652" s="113"/>
      <c r="WP652" s="113"/>
      <c r="WQ652" s="113"/>
      <c r="WR652" s="113"/>
      <c r="WS652" s="113"/>
      <c r="WT652" s="113"/>
      <c r="WU652" s="113"/>
      <c r="WV652" s="113"/>
      <c r="WW652" s="113"/>
      <c r="WX652" s="113"/>
      <c r="WY652" s="113"/>
      <c r="WZ652" s="113"/>
      <c r="XA652" s="113"/>
      <c r="XB652" s="113"/>
      <c r="XC652" s="113"/>
      <c r="XD652" s="113"/>
      <c r="XE652" s="113"/>
      <c r="XF652" s="113"/>
      <c r="XG652" s="113"/>
      <c r="XH652" s="113"/>
      <c r="XI652" s="113"/>
      <c r="XJ652" s="113"/>
      <c r="XK652" s="113"/>
      <c r="XL652" s="113"/>
      <c r="XM652" s="113"/>
      <c r="XN652" s="113"/>
      <c r="XO652" s="113"/>
      <c r="XP652" s="113"/>
      <c r="XQ652" s="113"/>
      <c r="XR652" s="113"/>
      <c r="XS652" s="113"/>
      <c r="XT652" s="113"/>
      <c r="XU652" s="113"/>
      <c r="XV652" s="113"/>
      <c r="XW652" s="113"/>
      <c r="XX652" s="113"/>
      <c r="XY652" s="113"/>
      <c r="XZ652" s="113"/>
      <c r="YA652" s="113"/>
      <c r="YB652" s="113"/>
      <c r="YC652" s="113"/>
      <c r="YD652" s="113"/>
      <c r="YE652" s="113"/>
      <c r="YF652" s="113"/>
      <c r="YG652" s="113"/>
      <c r="YH652" s="113"/>
      <c r="YI652" s="113"/>
      <c r="YJ652" s="113"/>
      <c r="YK652" s="113"/>
      <c r="YL652" s="113"/>
      <c r="YM652" s="113"/>
      <c r="YN652" s="113"/>
      <c r="YO652" s="113"/>
      <c r="YP652" s="113"/>
      <c r="YQ652" s="113"/>
      <c r="YR652" s="113"/>
      <c r="YS652" s="113"/>
      <c r="YT652" s="113"/>
      <c r="YU652" s="113"/>
      <c r="YV652" s="113"/>
      <c r="YW652" s="113"/>
      <c r="YX652" s="113"/>
      <c r="YY652" s="113"/>
      <c r="YZ652" s="113"/>
      <c r="ZA652" s="113"/>
      <c r="ZB652" s="113"/>
      <c r="ZC652" s="113"/>
      <c r="ZD652" s="113"/>
      <c r="ZE652" s="113"/>
      <c r="ZF652" s="113"/>
      <c r="ZG652" s="113"/>
      <c r="ZH652" s="113"/>
      <c r="ZI652" s="113"/>
      <c r="ZJ652" s="113"/>
      <c r="ZK652" s="113"/>
      <c r="ZL652" s="113"/>
      <c r="ZM652" s="113"/>
      <c r="ZN652" s="113"/>
      <c r="ZO652" s="113"/>
      <c r="ZP652" s="113"/>
      <c r="ZQ652" s="113"/>
      <c r="ZR652" s="113"/>
      <c r="ZS652" s="113"/>
      <c r="ZT652" s="113"/>
      <c r="ZU652" s="113"/>
      <c r="ZV652" s="113"/>
      <c r="ZW652" s="113"/>
      <c r="ZX652" s="113"/>
      <c r="ZY652" s="113"/>
      <c r="ZZ652" s="113"/>
      <c r="AAA652" s="113"/>
      <c r="AAB652" s="113"/>
      <c r="AAC652" s="113"/>
      <c r="AAD652" s="113"/>
      <c r="AAE652" s="113"/>
      <c r="AAF652" s="113"/>
      <c r="AAG652" s="113"/>
      <c r="AAH652" s="113"/>
      <c r="AAI652" s="113"/>
      <c r="AAJ652" s="113"/>
      <c r="AAK652" s="113"/>
      <c r="AAL652" s="113"/>
      <c r="AAM652" s="113"/>
      <c r="AAN652" s="113"/>
      <c r="AAO652" s="113"/>
      <c r="AAP652" s="113"/>
      <c r="AAQ652" s="113"/>
      <c r="AAR652" s="113"/>
      <c r="AAS652" s="113"/>
      <c r="AAT652" s="113"/>
      <c r="AAU652" s="113"/>
      <c r="AAV652" s="113"/>
      <c r="AAW652" s="113"/>
      <c r="AAX652" s="113"/>
      <c r="AAY652" s="113"/>
      <c r="AAZ652" s="113"/>
      <c r="ABA652" s="113"/>
      <c r="ABB652" s="113"/>
      <c r="ABC652" s="113"/>
      <c r="ABD652" s="113"/>
      <c r="ABE652" s="113"/>
      <c r="ABF652" s="113"/>
      <c r="ABG652" s="113"/>
      <c r="ABH652" s="113"/>
      <c r="ABI652" s="113"/>
      <c r="ABJ652" s="113"/>
      <c r="ABK652" s="113"/>
      <c r="ABL652" s="113"/>
      <c r="ABM652" s="113"/>
      <c r="ABN652" s="113"/>
      <c r="ABO652" s="113"/>
      <c r="ABP652" s="113"/>
      <c r="ABQ652" s="113"/>
      <c r="ABR652" s="113"/>
      <c r="ABS652" s="113"/>
      <c r="ABT652" s="113"/>
      <c r="ABU652" s="113"/>
      <c r="ABV652" s="113"/>
      <c r="ABW652" s="113"/>
      <c r="ABX652" s="113"/>
      <c r="ABY652" s="113"/>
      <c r="ABZ652" s="113"/>
      <c r="ACA652" s="113"/>
      <c r="ACB652" s="113"/>
      <c r="ACC652" s="113"/>
      <c r="ACD652" s="113"/>
      <c r="ACE652" s="113"/>
      <c r="ACF652" s="113"/>
      <c r="ACG652" s="113"/>
      <c r="ACH652" s="113"/>
      <c r="ACI652" s="113"/>
      <c r="ACJ652" s="113"/>
      <c r="ACK652" s="113"/>
      <c r="ACL652" s="113"/>
      <c r="ACM652" s="113"/>
      <c r="ACN652" s="113"/>
      <c r="ACO652" s="113"/>
      <c r="ACP652" s="113"/>
      <c r="ACQ652" s="113"/>
      <c r="ACR652" s="113"/>
      <c r="ACS652" s="113"/>
      <c r="ACT652" s="113"/>
      <c r="ACU652" s="113"/>
      <c r="ACV652" s="113"/>
      <c r="ACW652" s="113"/>
      <c r="ACX652" s="113"/>
      <c r="ACY652" s="113"/>
      <c r="ACZ652" s="113"/>
      <c r="ADA652" s="113"/>
      <c r="ADB652" s="113"/>
      <c r="ADC652" s="113"/>
      <c r="ADD652" s="113"/>
      <c r="ADE652" s="113"/>
      <c r="ADF652" s="113"/>
      <c r="ADG652" s="113"/>
      <c r="ADH652" s="113"/>
      <c r="ADI652" s="113"/>
      <c r="ADJ652" s="113"/>
      <c r="ADK652" s="113"/>
      <c r="ADL652" s="113"/>
      <c r="ADM652" s="113"/>
      <c r="ADN652" s="113"/>
      <c r="ADO652" s="113"/>
      <c r="ADP652" s="113"/>
      <c r="ADQ652" s="113"/>
      <c r="ADR652" s="113"/>
      <c r="ADS652" s="113"/>
      <c r="ADT652" s="113"/>
      <c r="ADU652" s="113"/>
      <c r="ADV652" s="113"/>
      <c r="ADW652" s="113"/>
      <c r="ADX652" s="113"/>
      <c r="ADY652" s="113"/>
      <c r="ADZ652" s="113"/>
      <c r="AEA652" s="113"/>
      <c r="AEB652" s="113"/>
      <c r="AEC652" s="113"/>
      <c r="AED652" s="113"/>
      <c r="AEE652" s="113"/>
      <c r="AEF652" s="113"/>
      <c r="AEG652" s="113"/>
      <c r="AEH652" s="113"/>
      <c r="AEI652" s="113"/>
      <c r="AEJ652" s="113"/>
      <c r="AEK652" s="113"/>
      <c r="AEL652" s="113"/>
      <c r="AEM652" s="113"/>
      <c r="AEN652" s="113"/>
      <c r="AEO652" s="113"/>
      <c r="AEP652" s="113"/>
      <c r="AEQ652" s="113"/>
      <c r="AER652" s="113"/>
      <c r="AES652" s="113"/>
      <c r="AET652" s="113"/>
      <c r="AEU652" s="113"/>
      <c r="AEV652" s="113"/>
      <c r="AEW652" s="113"/>
      <c r="AEX652" s="113"/>
      <c r="AEY652" s="113"/>
      <c r="AEZ652" s="113"/>
      <c r="AFA652" s="113"/>
      <c r="AFB652" s="113"/>
      <c r="AFC652" s="113"/>
      <c r="AFD652" s="113"/>
      <c r="AFE652" s="113"/>
      <c r="AFF652" s="113"/>
      <c r="AFG652" s="113"/>
      <c r="AFH652" s="113"/>
      <c r="AFI652" s="113"/>
      <c r="AFJ652" s="113"/>
      <c r="AFK652" s="113"/>
      <c r="AFL652" s="113"/>
      <c r="AFM652" s="113"/>
      <c r="AFN652" s="113"/>
      <c r="AFO652" s="113"/>
      <c r="AFP652" s="113"/>
      <c r="AFQ652" s="113"/>
      <c r="AFR652" s="113"/>
      <c r="AFS652" s="113"/>
      <c r="AFT652" s="113"/>
      <c r="AFU652" s="113"/>
      <c r="AFV652" s="113"/>
      <c r="AFW652" s="113"/>
      <c r="AFX652" s="113"/>
      <c r="AFY652" s="113"/>
      <c r="AFZ652" s="113"/>
      <c r="AGA652" s="113"/>
      <c r="AGB652" s="113"/>
      <c r="AGC652" s="113"/>
      <c r="AGD652" s="113"/>
      <c r="AGE652" s="113"/>
      <c r="AGF652" s="113"/>
      <c r="AGG652" s="113"/>
      <c r="AGH652" s="113"/>
      <c r="AGI652" s="113"/>
      <c r="AGJ652" s="113"/>
      <c r="AGK652" s="113"/>
      <c r="AGL652" s="113"/>
      <c r="AGM652" s="113"/>
      <c r="AGN652" s="113"/>
      <c r="AGO652" s="113"/>
      <c r="AGP652" s="113"/>
      <c r="AGQ652" s="113"/>
      <c r="AGR652" s="113"/>
      <c r="AGS652" s="113"/>
      <c r="AGT652" s="113"/>
      <c r="AGU652" s="113"/>
      <c r="AGV652" s="113"/>
      <c r="AGW652" s="113"/>
      <c r="AGX652" s="113"/>
      <c r="AGY652" s="113"/>
      <c r="AGZ652" s="113"/>
      <c r="AHA652" s="113"/>
      <c r="AHB652" s="113"/>
      <c r="AHC652" s="113"/>
      <c r="AHD652" s="113"/>
      <c r="AHE652" s="113"/>
      <c r="AHF652" s="113"/>
      <c r="AHG652" s="113"/>
      <c r="AHH652" s="113"/>
      <c r="AHI652" s="113"/>
      <c r="AHJ652" s="113"/>
      <c r="AHK652" s="113"/>
      <c r="AHL652" s="113"/>
      <c r="AHM652" s="113"/>
      <c r="AHN652" s="113"/>
      <c r="AHO652" s="113"/>
      <c r="AHP652" s="113"/>
      <c r="AHQ652" s="113"/>
      <c r="AHR652" s="113"/>
      <c r="AHS652" s="113"/>
      <c r="AHT652" s="113"/>
      <c r="AHU652" s="113"/>
      <c r="AHV652" s="113"/>
      <c r="AHW652" s="113"/>
      <c r="AHX652" s="113"/>
      <c r="AHY652" s="113"/>
      <c r="AHZ652" s="113"/>
      <c r="AIA652" s="113"/>
      <c r="AIB652" s="113"/>
      <c r="AIC652" s="113"/>
      <c r="AID652" s="113"/>
      <c r="AIE652" s="113"/>
      <c r="AIF652" s="113"/>
      <c r="AIG652" s="113"/>
      <c r="AIH652" s="113"/>
      <c r="AII652" s="113"/>
      <c r="AIJ652" s="113"/>
      <c r="AIK652" s="113"/>
      <c r="AIL652" s="113"/>
      <c r="AIM652" s="113"/>
      <c r="AIN652" s="113"/>
      <c r="AIO652" s="113"/>
      <c r="AIP652" s="113"/>
      <c r="AIQ652" s="113"/>
      <c r="AIR652" s="113"/>
      <c r="AIS652" s="113"/>
      <c r="AIT652" s="113"/>
      <c r="AIU652" s="113"/>
      <c r="AIV652" s="113"/>
      <c r="AIW652" s="113"/>
      <c r="AIX652" s="113"/>
      <c r="AIY652" s="113"/>
      <c r="AIZ652" s="113"/>
      <c r="AJA652" s="113"/>
      <c r="AJB652" s="113"/>
      <c r="AJC652" s="113"/>
      <c r="AJD652" s="113"/>
      <c r="AJE652" s="113"/>
      <c r="AJF652" s="113"/>
      <c r="AJG652" s="113"/>
      <c r="AJH652" s="113"/>
      <c r="AJI652" s="113"/>
      <c r="AJJ652" s="113"/>
      <c r="AJK652" s="113"/>
      <c r="AJL652" s="113"/>
      <c r="AJM652" s="113"/>
      <c r="AJN652" s="113"/>
      <c r="AJO652" s="113"/>
      <c r="AJP652" s="113"/>
      <c r="AJQ652" s="113"/>
      <c r="AJR652" s="113"/>
      <c r="AJS652" s="113"/>
      <c r="AJT652" s="113"/>
      <c r="AJU652" s="113"/>
      <c r="AJV652" s="113"/>
      <c r="AJW652" s="113"/>
      <c r="AJX652" s="113"/>
      <c r="AJY652" s="113"/>
      <c r="AJZ652" s="113"/>
      <c r="AKA652" s="113"/>
      <c r="AKB652" s="113"/>
      <c r="AKC652" s="113"/>
      <c r="AKD652" s="113"/>
      <c r="AKE652" s="113"/>
      <c r="AKF652" s="113"/>
      <c r="AKG652" s="113"/>
      <c r="AKH652" s="113"/>
      <c r="AKI652" s="113"/>
      <c r="AKJ652" s="113"/>
      <c r="AKK652" s="113"/>
      <c r="AKL652" s="113"/>
      <c r="AKM652" s="113"/>
      <c r="AKN652" s="113"/>
      <c r="AKO652" s="113"/>
      <c r="AKP652" s="113"/>
      <c r="AKQ652" s="113"/>
      <c r="AKR652" s="113"/>
      <c r="AKS652" s="113"/>
      <c r="AKT652" s="113"/>
      <c r="AKU652" s="113"/>
      <c r="AKV652" s="113"/>
      <c r="AKW652" s="113"/>
      <c r="AKX652" s="113"/>
      <c r="AKY652" s="113"/>
      <c r="AKZ652" s="113"/>
      <c r="ALA652" s="113"/>
      <c r="ALB652" s="113"/>
      <c r="ALC652" s="113"/>
      <c r="ALD652" s="113"/>
      <c r="ALE652" s="113"/>
      <c r="ALF652" s="113"/>
      <c r="ALG652" s="113"/>
      <c r="ALH652" s="113"/>
      <c r="ALI652" s="113"/>
      <c r="ALJ652" s="113"/>
      <c r="ALK652" s="113"/>
      <c r="ALL652" s="113"/>
      <c r="ALM652" s="113"/>
      <c r="ALN652" s="113"/>
      <c r="ALO652" s="1"/>
      <c r="ALP652" s="2"/>
      <c r="ALQ652" s="2"/>
      <c r="ALR652" s="2"/>
      <c r="ALS652" s="2"/>
      <c r="ALT652" s="2"/>
      <c r="ALU652" s="2"/>
      <c r="ALV652" s="2"/>
      <c r="ALW652" s="2"/>
      <c r="ALX652" s="2"/>
      <c r="ALY652" s="2"/>
      <c r="ALZ652" s="2"/>
      <c r="AMA652" s="2"/>
      <c r="AMB652" s="2"/>
      <c r="AMC652" s="2"/>
      <c r="AMD652" s="2"/>
      <c r="AME652" s="2"/>
      <c r="AMF652" s="2"/>
      <c r="AMG652" s="2"/>
      <c r="AMH652" s="2"/>
      <c r="AMI652" s="2"/>
      <c r="AMJ652" s="2"/>
      <c r="AMK652" s="2"/>
      <c r="AML652" s="113"/>
    </row>
    <row r="653" s="99" customFormat="true" ht="32.8" hidden="false" customHeight="false" outlineLevel="0" collapsed="false">
      <c r="A653" s="113"/>
      <c r="B653" s="86"/>
      <c r="C653" s="30" t="s">
        <v>116</v>
      </c>
      <c r="D653" s="30" t="n">
        <v>934</v>
      </c>
      <c r="E653" s="138" t="s">
        <v>16</v>
      </c>
      <c r="F653" s="138" t="s">
        <v>32</v>
      </c>
      <c r="G653" s="79" t="n">
        <v>5030000000</v>
      </c>
      <c r="H653" s="80"/>
      <c r="I653" s="141" t="n">
        <f aca="false">SUM(J653:P653)</f>
        <v>300000</v>
      </c>
      <c r="J653" s="141" t="n">
        <f aca="false">J654</f>
        <v>600000</v>
      </c>
      <c r="K653" s="74" t="n">
        <f aca="false">K654</f>
        <v>-300000</v>
      </c>
      <c r="L653" s="74" t="n">
        <f aca="false">L654</f>
        <v>0</v>
      </c>
      <c r="M653" s="74" t="n">
        <f aca="false">M654</f>
        <v>0</v>
      </c>
      <c r="N653" s="74" t="n">
        <f aca="false">N654</f>
        <v>0</v>
      </c>
      <c r="O653" s="141" t="n">
        <f aca="false">O654</f>
        <v>0</v>
      </c>
      <c r="P653" s="142" t="n">
        <f aca="false">P654</f>
        <v>0</v>
      </c>
      <c r="Q653" s="113"/>
      <c r="R653" s="113"/>
      <c r="S653" s="113"/>
      <c r="T653" s="113"/>
      <c r="U653" s="113"/>
      <c r="V653" s="113"/>
      <c r="W653" s="113"/>
      <c r="X653" s="113"/>
      <c r="Y653" s="113"/>
      <c r="Z653" s="113"/>
      <c r="AA653" s="113"/>
      <c r="AB653" s="113"/>
      <c r="AC653" s="113"/>
      <c r="AD653" s="113"/>
      <c r="AE653" s="113"/>
      <c r="AF653" s="113"/>
      <c r="AG653" s="113"/>
      <c r="AH653" s="113"/>
      <c r="AI653" s="113"/>
      <c r="AJ653" s="113"/>
      <c r="AK653" s="113"/>
      <c r="AL653" s="113"/>
      <c r="AM653" s="113"/>
      <c r="AN653" s="113"/>
      <c r="AO653" s="113"/>
      <c r="AP653" s="113"/>
      <c r="AQ653" s="113"/>
      <c r="AR653" s="113"/>
      <c r="AS653" s="113"/>
      <c r="AT653" s="113"/>
      <c r="AU653" s="113"/>
      <c r="AV653" s="113"/>
      <c r="AW653" s="113"/>
      <c r="AX653" s="113"/>
      <c r="AY653" s="113"/>
      <c r="AZ653" s="113"/>
      <c r="BA653" s="113"/>
      <c r="BB653" s="113"/>
      <c r="BC653" s="113"/>
      <c r="BD653" s="113"/>
      <c r="BE653" s="113"/>
      <c r="BF653" s="113"/>
      <c r="BG653" s="113"/>
      <c r="BH653" s="113"/>
      <c r="BI653" s="113"/>
      <c r="BJ653" s="113"/>
      <c r="BK653" s="113"/>
      <c r="BL653" s="113"/>
      <c r="BM653" s="113"/>
      <c r="BN653" s="113"/>
      <c r="BO653" s="113"/>
      <c r="BP653" s="113"/>
      <c r="BQ653" s="113"/>
      <c r="BR653" s="113"/>
      <c r="BS653" s="113"/>
      <c r="BT653" s="113"/>
      <c r="BU653" s="113"/>
      <c r="BV653" s="113"/>
      <c r="BW653" s="113"/>
      <c r="BX653" s="113"/>
      <c r="BY653" s="113"/>
      <c r="BZ653" s="113"/>
      <c r="CA653" s="113"/>
      <c r="CB653" s="113"/>
      <c r="CC653" s="113"/>
      <c r="CD653" s="113"/>
      <c r="CE653" s="113"/>
      <c r="CF653" s="113"/>
      <c r="CG653" s="113"/>
      <c r="CH653" s="113"/>
      <c r="CI653" s="113"/>
      <c r="CJ653" s="113"/>
      <c r="CK653" s="113"/>
      <c r="CL653" s="113"/>
      <c r="CM653" s="113"/>
      <c r="CN653" s="113"/>
      <c r="CO653" s="113"/>
      <c r="CP653" s="113"/>
      <c r="CQ653" s="113"/>
      <c r="CR653" s="113"/>
      <c r="CS653" s="113"/>
      <c r="CT653" s="113"/>
      <c r="CU653" s="113"/>
      <c r="CV653" s="113"/>
      <c r="CW653" s="113"/>
      <c r="CX653" s="113"/>
      <c r="CY653" s="113"/>
      <c r="CZ653" s="113"/>
      <c r="DA653" s="113"/>
      <c r="DB653" s="113"/>
      <c r="DC653" s="113"/>
      <c r="DD653" s="113"/>
      <c r="DE653" s="113"/>
      <c r="DF653" s="113"/>
      <c r="DG653" s="113"/>
      <c r="DH653" s="113"/>
      <c r="DI653" s="113"/>
      <c r="DJ653" s="113"/>
      <c r="DK653" s="113"/>
      <c r="DL653" s="113"/>
      <c r="DM653" s="113"/>
      <c r="DN653" s="113"/>
      <c r="DO653" s="113"/>
      <c r="DP653" s="113"/>
      <c r="DQ653" s="113"/>
      <c r="DR653" s="113"/>
      <c r="DS653" s="113"/>
      <c r="DT653" s="113"/>
      <c r="DU653" s="113"/>
      <c r="DV653" s="113"/>
      <c r="DW653" s="113"/>
      <c r="DX653" s="113"/>
      <c r="DY653" s="113"/>
      <c r="DZ653" s="113"/>
      <c r="EA653" s="113"/>
      <c r="EB653" s="113"/>
      <c r="EC653" s="113"/>
      <c r="ED653" s="113"/>
      <c r="EE653" s="113"/>
      <c r="EF653" s="113"/>
      <c r="EG653" s="113"/>
      <c r="EH653" s="113"/>
      <c r="EI653" s="113"/>
      <c r="EJ653" s="113"/>
      <c r="EK653" s="113"/>
      <c r="EL653" s="113"/>
      <c r="EM653" s="113"/>
      <c r="EN653" s="113"/>
      <c r="EO653" s="113"/>
      <c r="EP653" s="113"/>
      <c r="EQ653" s="113"/>
      <c r="ER653" s="113"/>
      <c r="ES653" s="113"/>
      <c r="ET653" s="113"/>
      <c r="EU653" s="113"/>
      <c r="EV653" s="113"/>
      <c r="EW653" s="113"/>
      <c r="EX653" s="113"/>
      <c r="EY653" s="113"/>
      <c r="EZ653" s="113"/>
      <c r="FA653" s="113"/>
      <c r="FB653" s="113"/>
      <c r="FC653" s="113"/>
      <c r="FD653" s="113"/>
      <c r="FE653" s="113"/>
      <c r="FF653" s="113"/>
      <c r="FG653" s="113"/>
      <c r="FH653" s="113"/>
      <c r="FI653" s="113"/>
      <c r="FJ653" s="113"/>
      <c r="FK653" s="113"/>
      <c r="FL653" s="113"/>
      <c r="FM653" s="113"/>
      <c r="FN653" s="113"/>
      <c r="FO653" s="113"/>
      <c r="FP653" s="113"/>
      <c r="FQ653" s="113"/>
      <c r="FR653" s="113"/>
      <c r="FS653" s="113"/>
      <c r="FT653" s="113"/>
      <c r="FU653" s="113"/>
      <c r="FV653" s="113"/>
      <c r="FW653" s="113"/>
      <c r="FX653" s="113"/>
      <c r="FY653" s="113"/>
      <c r="FZ653" s="113"/>
      <c r="GA653" s="113"/>
      <c r="GB653" s="113"/>
      <c r="GC653" s="113"/>
      <c r="GD653" s="113"/>
      <c r="GE653" s="113"/>
      <c r="GF653" s="113"/>
      <c r="GG653" s="113"/>
      <c r="GH653" s="113"/>
      <c r="GI653" s="113"/>
      <c r="GJ653" s="113"/>
      <c r="GK653" s="113"/>
      <c r="GL653" s="113"/>
      <c r="GM653" s="113"/>
      <c r="GN653" s="113"/>
      <c r="GO653" s="113"/>
      <c r="GP653" s="113"/>
      <c r="GQ653" s="113"/>
      <c r="GR653" s="113"/>
      <c r="GS653" s="113"/>
      <c r="GT653" s="113"/>
      <c r="GU653" s="113"/>
      <c r="GV653" s="113"/>
      <c r="GW653" s="113"/>
      <c r="GX653" s="113"/>
      <c r="GY653" s="113"/>
      <c r="GZ653" s="113"/>
      <c r="HA653" s="113"/>
      <c r="HB653" s="113"/>
      <c r="HC653" s="113"/>
      <c r="HD653" s="113"/>
      <c r="HE653" s="113"/>
      <c r="HF653" s="113"/>
      <c r="HG653" s="113"/>
      <c r="HH653" s="113"/>
      <c r="HI653" s="113"/>
      <c r="HJ653" s="113"/>
      <c r="HK653" s="113"/>
      <c r="HL653" s="113"/>
      <c r="HM653" s="113"/>
      <c r="HN653" s="113"/>
      <c r="HO653" s="113"/>
      <c r="HP653" s="113"/>
      <c r="HQ653" s="113"/>
      <c r="HR653" s="113"/>
      <c r="HS653" s="113"/>
      <c r="HT653" s="113"/>
      <c r="HU653" s="113"/>
      <c r="HV653" s="113"/>
      <c r="HW653" s="113"/>
      <c r="HX653" s="113"/>
      <c r="HY653" s="113"/>
      <c r="HZ653" s="113"/>
      <c r="IA653" s="113"/>
      <c r="IB653" s="113"/>
      <c r="IC653" s="113"/>
      <c r="ID653" s="113"/>
      <c r="IE653" s="113"/>
      <c r="IF653" s="113"/>
      <c r="IG653" s="113"/>
      <c r="IH653" s="113"/>
      <c r="II653" s="113"/>
      <c r="IJ653" s="113"/>
      <c r="IK653" s="113"/>
      <c r="IL653" s="113"/>
      <c r="IM653" s="113"/>
      <c r="IN653" s="113"/>
      <c r="IO653" s="113"/>
      <c r="IP653" s="113"/>
      <c r="IQ653" s="113"/>
      <c r="IR653" s="113"/>
      <c r="IS653" s="113"/>
      <c r="IT653" s="113"/>
      <c r="IU653" s="113"/>
      <c r="IV653" s="113"/>
      <c r="IW653" s="113"/>
      <c r="IX653" s="113"/>
      <c r="IY653" s="113"/>
      <c r="IZ653" s="113"/>
      <c r="JA653" s="113"/>
      <c r="JB653" s="113"/>
      <c r="JC653" s="113"/>
      <c r="JD653" s="113"/>
      <c r="JE653" s="113"/>
      <c r="JF653" s="113"/>
      <c r="JG653" s="113"/>
      <c r="JH653" s="113"/>
      <c r="JI653" s="113"/>
      <c r="JJ653" s="113"/>
      <c r="JK653" s="113"/>
      <c r="JL653" s="113"/>
      <c r="JM653" s="113"/>
      <c r="JN653" s="113"/>
      <c r="JO653" s="113"/>
      <c r="JP653" s="113"/>
      <c r="JQ653" s="113"/>
      <c r="JR653" s="113"/>
      <c r="JS653" s="113"/>
      <c r="JT653" s="113"/>
      <c r="JU653" s="113"/>
      <c r="JV653" s="113"/>
      <c r="JW653" s="113"/>
      <c r="JX653" s="113"/>
      <c r="JY653" s="113"/>
      <c r="JZ653" s="113"/>
      <c r="KA653" s="113"/>
      <c r="KB653" s="113"/>
      <c r="KC653" s="113"/>
      <c r="KD653" s="113"/>
      <c r="KE653" s="113"/>
      <c r="KF653" s="113"/>
      <c r="KG653" s="113"/>
      <c r="KH653" s="113"/>
      <c r="KI653" s="113"/>
      <c r="KJ653" s="113"/>
      <c r="KK653" s="113"/>
      <c r="KL653" s="113"/>
      <c r="KM653" s="113"/>
      <c r="KN653" s="113"/>
      <c r="KO653" s="113"/>
      <c r="KP653" s="113"/>
      <c r="KQ653" s="113"/>
      <c r="KR653" s="113"/>
      <c r="KS653" s="113"/>
      <c r="KT653" s="113"/>
      <c r="KU653" s="113"/>
      <c r="KV653" s="113"/>
      <c r="KW653" s="113"/>
      <c r="KX653" s="113"/>
      <c r="KY653" s="113"/>
      <c r="KZ653" s="113"/>
      <c r="LA653" s="113"/>
      <c r="LB653" s="113"/>
      <c r="LC653" s="113"/>
      <c r="LD653" s="113"/>
      <c r="LE653" s="113"/>
      <c r="LF653" s="113"/>
      <c r="LG653" s="113"/>
      <c r="LH653" s="113"/>
      <c r="LI653" s="113"/>
      <c r="LJ653" s="113"/>
      <c r="LK653" s="113"/>
      <c r="LL653" s="113"/>
      <c r="LM653" s="113"/>
      <c r="LN653" s="113"/>
      <c r="LO653" s="113"/>
      <c r="LP653" s="113"/>
      <c r="LQ653" s="113"/>
      <c r="LR653" s="113"/>
      <c r="LS653" s="113"/>
      <c r="LT653" s="113"/>
      <c r="LU653" s="113"/>
      <c r="LV653" s="113"/>
      <c r="LW653" s="113"/>
      <c r="LX653" s="113"/>
      <c r="LY653" s="113"/>
      <c r="LZ653" s="113"/>
      <c r="MA653" s="113"/>
      <c r="MB653" s="113"/>
      <c r="MC653" s="113"/>
      <c r="MD653" s="113"/>
      <c r="ME653" s="113"/>
      <c r="MF653" s="113"/>
      <c r="MG653" s="113"/>
      <c r="MH653" s="113"/>
      <c r="MI653" s="113"/>
      <c r="MJ653" s="113"/>
      <c r="MK653" s="113"/>
      <c r="ML653" s="113"/>
      <c r="MM653" s="113"/>
      <c r="MN653" s="113"/>
      <c r="MO653" s="113"/>
      <c r="MP653" s="113"/>
      <c r="MQ653" s="113"/>
      <c r="MR653" s="113"/>
      <c r="MS653" s="113"/>
      <c r="MT653" s="113"/>
      <c r="MU653" s="113"/>
      <c r="MV653" s="113"/>
      <c r="MW653" s="113"/>
      <c r="MX653" s="113"/>
      <c r="MY653" s="113"/>
      <c r="MZ653" s="113"/>
      <c r="NA653" s="113"/>
      <c r="NB653" s="113"/>
      <c r="NC653" s="113"/>
      <c r="ND653" s="113"/>
      <c r="NE653" s="113"/>
      <c r="NF653" s="113"/>
      <c r="NG653" s="113"/>
      <c r="NH653" s="113"/>
      <c r="NI653" s="113"/>
      <c r="NJ653" s="113"/>
      <c r="NK653" s="113"/>
      <c r="NL653" s="113"/>
      <c r="NM653" s="113"/>
      <c r="NN653" s="113"/>
      <c r="NO653" s="113"/>
      <c r="NP653" s="113"/>
      <c r="NQ653" s="113"/>
      <c r="NR653" s="113"/>
      <c r="NS653" s="113"/>
      <c r="NT653" s="113"/>
      <c r="NU653" s="113"/>
      <c r="NV653" s="113"/>
      <c r="NW653" s="113"/>
      <c r="NX653" s="113"/>
      <c r="NY653" s="113"/>
      <c r="NZ653" s="113"/>
      <c r="OA653" s="113"/>
      <c r="OB653" s="113"/>
      <c r="OC653" s="113"/>
      <c r="OD653" s="113"/>
      <c r="OE653" s="113"/>
      <c r="OF653" s="113"/>
      <c r="OG653" s="113"/>
      <c r="OH653" s="113"/>
      <c r="OI653" s="113"/>
      <c r="OJ653" s="113"/>
      <c r="OK653" s="113"/>
      <c r="OL653" s="113"/>
      <c r="OM653" s="113"/>
      <c r="ON653" s="113"/>
      <c r="OO653" s="113"/>
      <c r="OP653" s="113"/>
      <c r="OQ653" s="113"/>
      <c r="OR653" s="113"/>
      <c r="OS653" s="113"/>
      <c r="OT653" s="113"/>
      <c r="OU653" s="113"/>
      <c r="OV653" s="113"/>
      <c r="OW653" s="113"/>
      <c r="OX653" s="113"/>
      <c r="OY653" s="113"/>
      <c r="OZ653" s="113"/>
      <c r="PA653" s="113"/>
      <c r="PB653" s="113"/>
      <c r="PC653" s="113"/>
      <c r="PD653" s="113"/>
      <c r="PE653" s="113"/>
      <c r="PF653" s="113"/>
      <c r="PG653" s="113"/>
      <c r="PH653" s="113"/>
      <c r="PI653" s="113"/>
      <c r="PJ653" s="113"/>
      <c r="PK653" s="113"/>
      <c r="PL653" s="113"/>
      <c r="PM653" s="113"/>
      <c r="PN653" s="113"/>
      <c r="PO653" s="113"/>
      <c r="PP653" s="113"/>
      <c r="PQ653" s="113"/>
      <c r="PR653" s="113"/>
      <c r="PS653" s="113"/>
      <c r="PT653" s="113"/>
      <c r="PU653" s="113"/>
      <c r="PV653" s="113"/>
      <c r="PW653" s="113"/>
      <c r="PX653" s="113"/>
      <c r="PY653" s="113"/>
      <c r="PZ653" s="113"/>
      <c r="QA653" s="113"/>
      <c r="QB653" s="113"/>
      <c r="QC653" s="113"/>
      <c r="QD653" s="113"/>
      <c r="QE653" s="113"/>
      <c r="QF653" s="113"/>
      <c r="QG653" s="113"/>
      <c r="QH653" s="113"/>
      <c r="QI653" s="113"/>
      <c r="QJ653" s="113"/>
      <c r="QK653" s="113"/>
      <c r="QL653" s="113"/>
      <c r="QM653" s="113"/>
      <c r="QN653" s="113"/>
      <c r="QO653" s="113"/>
      <c r="QP653" s="113"/>
      <c r="QQ653" s="113"/>
      <c r="QR653" s="113"/>
      <c r="QS653" s="113"/>
      <c r="QT653" s="113"/>
      <c r="QU653" s="113"/>
      <c r="QV653" s="113"/>
      <c r="QW653" s="113"/>
      <c r="QX653" s="113"/>
      <c r="QY653" s="113"/>
      <c r="QZ653" s="113"/>
      <c r="RA653" s="113"/>
      <c r="RB653" s="113"/>
      <c r="RC653" s="113"/>
      <c r="RD653" s="113"/>
      <c r="RE653" s="113"/>
      <c r="RF653" s="113"/>
      <c r="RG653" s="113"/>
      <c r="RH653" s="113"/>
      <c r="RI653" s="113"/>
      <c r="RJ653" s="113"/>
      <c r="RK653" s="113"/>
      <c r="RL653" s="113"/>
      <c r="RM653" s="113"/>
      <c r="RN653" s="113"/>
      <c r="RO653" s="113"/>
      <c r="RP653" s="113"/>
      <c r="RQ653" s="113"/>
      <c r="RR653" s="113"/>
      <c r="RS653" s="113"/>
      <c r="RT653" s="113"/>
      <c r="RU653" s="113"/>
      <c r="RV653" s="113"/>
      <c r="RW653" s="113"/>
      <c r="RX653" s="113"/>
      <c r="RY653" s="113"/>
      <c r="RZ653" s="113"/>
      <c r="SA653" s="113"/>
      <c r="SB653" s="113"/>
      <c r="SC653" s="113"/>
      <c r="SD653" s="113"/>
      <c r="SE653" s="113"/>
      <c r="SF653" s="113"/>
      <c r="SG653" s="113"/>
      <c r="SH653" s="113"/>
      <c r="SI653" s="113"/>
      <c r="SJ653" s="113"/>
      <c r="SK653" s="113"/>
      <c r="SL653" s="113"/>
      <c r="SM653" s="113"/>
      <c r="SN653" s="113"/>
      <c r="SO653" s="113"/>
      <c r="SP653" s="113"/>
      <c r="SQ653" s="113"/>
      <c r="SR653" s="113"/>
      <c r="SS653" s="113"/>
      <c r="ST653" s="113"/>
      <c r="SU653" s="113"/>
      <c r="SV653" s="113"/>
      <c r="SW653" s="113"/>
      <c r="SX653" s="113"/>
      <c r="SY653" s="113"/>
      <c r="SZ653" s="113"/>
      <c r="TA653" s="113"/>
      <c r="TB653" s="113"/>
      <c r="TC653" s="113"/>
      <c r="TD653" s="113"/>
      <c r="TE653" s="113"/>
      <c r="TF653" s="113"/>
      <c r="TG653" s="113"/>
      <c r="TH653" s="113"/>
      <c r="TI653" s="113"/>
      <c r="TJ653" s="113"/>
      <c r="TK653" s="113"/>
      <c r="TL653" s="113"/>
      <c r="TM653" s="113"/>
      <c r="TN653" s="113"/>
      <c r="TO653" s="113"/>
      <c r="TP653" s="113"/>
      <c r="TQ653" s="113"/>
      <c r="TR653" s="113"/>
      <c r="TS653" s="113"/>
      <c r="TT653" s="113"/>
      <c r="TU653" s="113"/>
      <c r="TV653" s="113"/>
      <c r="TW653" s="113"/>
      <c r="TX653" s="113"/>
      <c r="TY653" s="113"/>
      <c r="TZ653" s="113"/>
      <c r="UA653" s="113"/>
      <c r="UB653" s="113"/>
      <c r="UC653" s="113"/>
      <c r="UD653" s="113"/>
      <c r="UE653" s="113"/>
      <c r="UF653" s="113"/>
      <c r="UG653" s="113"/>
      <c r="UH653" s="113"/>
      <c r="UI653" s="113"/>
      <c r="UJ653" s="113"/>
      <c r="UK653" s="113"/>
      <c r="UL653" s="113"/>
      <c r="UM653" s="113"/>
      <c r="UN653" s="113"/>
      <c r="UO653" s="113"/>
      <c r="UP653" s="113"/>
      <c r="UQ653" s="113"/>
      <c r="UR653" s="113"/>
      <c r="US653" s="113"/>
      <c r="UT653" s="113"/>
      <c r="UU653" s="113"/>
      <c r="UV653" s="113"/>
      <c r="UW653" s="113"/>
      <c r="UX653" s="113"/>
      <c r="UY653" s="113"/>
      <c r="UZ653" s="113"/>
      <c r="VA653" s="113"/>
      <c r="VB653" s="113"/>
      <c r="VC653" s="113"/>
      <c r="VD653" s="113"/>
      <c r="VE653" s="113"/>
      <c r="VF653" s="113"/>
      <c r="VG653" s="113"/>
      <c r="VH653" s="113"/>
      <c r="VI653" s="113"/>
      <c r="VJ653" s="113"/>
      <c r="VK653" s="113"/>
      <c r="VL653" s="113"/>
      <c r="VM653" s="113"/>
      <c r="VN653" s="113"/>
      <c r="VO653" s="113"/>
      <c r="VP653" s="113"/>
      <c r="VQ653" s="113"/>
      <c r="VR653" s="113"/>
      <c r="VS653" s="113"/>
      <c r="VT653" s="113"/>
      <c r="VU653" s="113"/>
      <c r="VV653" s="113"/>
      <c r="VW653" s="113"/>
      <c r="VX653" s="113"/>
      <c r="VY653" s="113"/>
      <c r="VZ653" s="113"/>
      <c r="WA653" s="113"/>
      <c r="WB653" s="113"/>
      <c r="WC653" s="113"/>
      <c r="WD653" s="113"/>
      <c r="WE653" s="113"/>
      <c r="WF653" s="113"/>
      <c r="WG653" s="113"/>
      <c r="WH653" s="113"/>
      <c r="WI653" s="113"/>
      <c r="WJ653" s="113"/>
      <c r="WK653" s="113"/>
      <c r="WL653" s="113"/>
      <c r="WM653" s="113"/>
      <c r="WN653" s="113"/>
      <c r="WO653" s="113"/>
      <c r="WP653" s="113"/>
      <c r="WQ653" s="113"/>
      <c r="WR653" s="113"/>
      <c r="WS653" s="113"/>
      <c r="WT653" s="113"/>
      <c r="WU653" s="113"/>
      <c r="WV653" s="113"/>
      <c r="WW653" s="113"/>
      <c r="WX653" s="113"/>
      <c r="WY653" s="113"/>
      <c r="WZ653" s="113"/>
      <c r="XA653" s="113"/>
      <c r="XB653" s="113"/>
      <c r="XC653" s="113"/>
      <c r="XD653" s="113"/>
      <c r="XE653" s="113"/>
      <c r="XF653" s="113"/>
      <c r="XG653" s="113"/>
      <c r="XH653" s="113"/>
      <c r="XI653" s="113"/>
      <c r="XJ653" s="113"/>
      <c r="XK653" s="113"/>
      <c r="XL653" s="113"/>
      <c r="XM653" s="113"/>
      <c r="XN653" s="113"/>
      <c r="XO653" s="113"/>
      <c r="XP653" s="113"/>
      <c r="XQ653" s="113"/>
      <c r="XR653" s="113"/>
      <c r="XS653" s="113"/>
      <c r="XT653" s="113"/>
      <c r="XU653" s="113"/>
      <c r="XV653" s="113"/>
      <c r="XW653" s="113"/>
      <c r="XX653" s="113"/>
      <c r="XY653" s="113"/>
      <c r="XZ653" s="113"/>
      <c r="YA653" s="113"/>
      <c r="YB653" s="113"/>
      <c r="YC653" s="113"/>
      <c r="YD653" s="113"/>
      <c r="YE653" s="113"/>
      <c r="YF653" s="113"/>
      <c r="YG653" s="113"/>
      <c r="YH653" s="113"/>
      <c r="YI653" s="113"/>
      <c r="YJ653" s="113"/>
      <c r="YK653" s="113"/>
      <c r="YL653" s="113"/>
      <c r="YM653" s="113"/>
      <c r="YN653" s="113"/>
      <c r="YO653" s="113"/>
      <c r="YP653" s="113"/>
      <c r="YQ653" s="113"/>
      <c r="YR653" s="113"/>
      <c r="YS653" s="113"/>
      <c r="YT653" s="113"/>
      <c r="YU653" s="113"/>
      <c r="YV653" s="113"/>
      <c r="YW653" s="113"/>
      <c r="YX653" s="113"/>
      <c r="YY653" s="113"/>
      <c r="YZ653" s="113"/>
      <c r="ZA653" s="113"/>
      <c r="ZB653" s="113"/>
      <c r="ZC653" s="113"/>
      <c r="ZD653" s="113"/>
      <c r="ZE653" s="113"/>
      <c r="ZF653" s="113"/>
      <c r="ZG653" s="113"/>
      <c r="ZH653" s="113"/>
      <c r="ZI653" s="113"/>
      <c r="ZJ653" s="113"/>
      <c r="ZK653" s="113"/>
      <c r="ZL653" s="113"/>
      <c r="ZM653" s="113"/>
      <c r="ZN653" s="113"/>
      <c r="ZO653" s="113"/>
      <c r="ZP653" s="113"/>
      <c r="ZQ653" s="113"/>
      <c r="ZR653" s="113"/>
      <c r="ZS653" s="113"/>
      <c r="ZT653" s="113"/>
      <c r="ZU653" s="113"/>
      <c r="ZV653" s="113"/>
      <c r="ZW653" s="113"/>
      <c r="ZX653" s="113"/>
      <c r="ZY653" s="113"/>
      <c r="ZZ653" s="113"/>
      <c r="AAA653" s="113"/>
      <c r="AAB653" s="113"/>
      <c r="AAC653" s="113"/>
      <c r="AAD653" s="113"/>
      <c r="AAE653" s="113"/>
      <c r="AAF653" s="113"/>
      <c r="AAG653" s="113"/>
      <c r="AAH653" s="113"/>
      <c r="AAI653" s="113"/>
      <c r="AAJ653" s="113"/>
      <c r="AAK653" s="113"/>
      <c r="AAL653" s="113"/>
      <c r="AAM653" s="113"/>
      <c r="AAN653" s="113"/>
      <c r="AAO653" s="113"/>
      <c r="AAP653" s="113"/>
      <c r="AAQ653" s="113"/>
      <c r="AAR653" s="113"/>
      <c r="AAS653" s="113"/>
      <c r="AAT653" s="113"/>
      <c r="AAU653" s="113"/>
      <c r="AAV653" s="113"/>
      <c r="AAW653" s="113"/>
      <c r="AAX653" s="113"/>
      <c r="AAY653" s="113"/>
      <c r="AAZ653" s="113"/>
      <c r="ABA653" s="113"/>
      <c r="ABB653" s="113"/>
      <c r="ABC653" s="113"/>
      <c r="ABD653" s="113"/>
      <c r="ABE653" s="113"/>
      <c r="ABF653" s="113"/>
      <c r="ABG653" s="113"/>
      <c r="ABH653" s="113"/>
      <c r="ABI653" s="113"/>
      <c r="ABJ653" s="113"/>
      <c r="ABK653" s="113"/>
      <c r="ABL653" s="113"/>
      <c r="ABM653" s="113"/>
      <c r="ABN653" s="113"/>
      <c r="ABO653" s="113"/>
      <c r="ABP653" s="113"/>
      <c r="ABQ653" s="113"/>
      <c r="ABR653" s="113"/>
      <c r="ABS653" s="113"/>
      <c r="ABT653" s="113"/>
      <c r="ABU653" s="113"/>
      <c r="ABV653" s="113"/>
      <c r="ABW653" s="113"/>
      <c r="ABX653" s="113"/>
      <c r="ABY653" s="113"/>
      <c r="ABZ653" s="113"/>
      <c r="ACA653" s="113"/>
      <c r="ACB653" s="113"/>
      <c r="ACC653" s="113"/>
      <c r="ACD653" s="113"/>
      <c r="ACE653" s="113"/>
      <c r="ACF653" s="113"/>
      <c r="ACG653" s="113"/>
      <c r="ACH653" s="113"/>
      <c r="ACI653" s="113"/>
      <c r="ACJ653" s="113"/>
      <c r="ACK653" s="113"/>
      <c r="ACL653" s="113"/>
      <c r="ACM653" s="113"/>
      <c r="ACN653" s="113"/>
      <c r="ACO653" s="113"/>
      <c r="ACP653" s="113"/>
      <c r="ACQ653" s="113"/>
      <c r="ACR653" s="113"/>
      <c r="ACS653" s="113"/>
      <c r="ACT653" s="113"/>
      <c r="ACU653" s="113"/>
      <c r="ACV653" s="113"/>
      <c r="ACW653" s="113"/>
      <c r="ACX653" s="113"/>
      <c r="ACY653" s="113"/>
      <c r="ACZ653" s="113"/>
      <c r="ADA653" s="113"/>
      <c r="ADB653" s="113"/>
      <c r="ADC653" s="113"/>
      <c r="ADD653" s="113"/>
      <c r="ADE653" s="113"/>
      <c r="ADF653" s="113"/>
      <c r="ADG653" s="113"/>
      <c r="ADH653" s="113"/>
      <c r="ADI653" s="113"/>
      <c r="ADJ653" s="113"/>
      <c r="ADK653" s="113"/>
      <c r="ADL653" s="113"/>
      <c r="ADM653" s="113"/>
      <c r="ADN653" s="113"/>
      <c r="ADO653" s="113"/>
      <c r="ADP653" s="113"/>
      <c r="ADQ653" s="113"/>
      <c r="ADR653" s="113"/>
      <c r="ADS653" s="113"/>
      <c r="ADT653" s="113"/>
      <c r="ADU653" s="113"/>
      <c r="ADV653" s="113"/>
      <c r="ADW653" s="113"/>
      <c r="ADX653" s="113"/>
      <c r="ADY653" s="113"/>
      <c r="ADZ653" s="113"/>
      <c r="AEA653" s="113"/>
      <c r="AEB653" s="113"/>
      <c r="AEC653" s="113"/>
      <c r="AED653" s="113"/>
      <c r="AEE653" s="113"/>
      <c r="AEF653" s="113"/>
      <c r="AEG653" s="113"/>
      <c r="AEH653" s="113"/>
      <c r="AEI653" s="113"/>
      <c r="AEJ653" s="113"/>
      <c r="AEK653" s="113"/>
      <c r="AEL653" s="113"/>
      <c r="AEM653" s="113"/>
      <c r="AEN653" s="113"/>
      <c r="AEO653" s="113"/>
      <c r="AEP653" s="113"/>
      <c r="AEQ653" s="113"/>
      <c r="AER653" s="113"/>
      <c r="AES653" s="113"/>
      <c r="AET653" s="113"/>
      <c r="AEU653" s="113"/>
      <c r="AEV653" s="113"/>
      <c r="AEW653" s="113"/>
      <c r="AEX653" s="113"/>
      <c r="AEY653" s="113"/>
      <c r="AEZ653" s="113"/>
      <c r="AFA653" s="113"/>
      <c r="AFB653" s="113"/>
      <c r="AFC653" s="113"/>
      <c r="AFD653" s="113"/>
      <c r="AFE653" s="113"/>
      <c r="AFF653" s="113"/>
      <c r="AFG653" s="113"/>
      <c r="AFH653" s="113"/>
      <c r="AFI653" s="113"/>
      <c r="AFJ653" s="113"/>
      <c r="AFK653" s="113"/>
      <c r="AFL653" s="113"/>
      <c r="AFM653" s="113"/>
      <c r="AFN653" s="113"/>
      <c r="AFO653" s="113"/>
      <c r="AFP653" s="113"/>
      <c r="AFQ653" s="113"/>
      <c r="AFR653" s="113"/>
      <c r="AFS653" s="113"/>
      <c r="AFT653" s="113"/>
      <c r="AFU653" s="113"/>
      <c r="AFV653" s="113"/>
      <c r="AFW653" s="113"/>
      <c r="AFX653" s="113"/>
      <c r="AFY653" s="113"/>
      <c r="AFZ653" s="113"/>
      <c r="AGA653" s="113"/>
      <c r="AGB653" s="113"/>
      <c r="AGC653" s="113"/>
      <c r="AGD653" s="113"/>
      <c r="AGE653" s="113"/>
      <c r="AGF653" s="113"/>
      <c r="AGG653" s="113"/>
      <c r="AGH653" s="113"/>
      <c r="AGI653" s="113"/>
      <c r="AGJ653" s="113"/>
      <c r="AGK653" s="113"/>
      <c r="AGL653" s="113"/>
      <c r="AGM653" s="113"/>
      <c r="AGN653" s="113"/>
      <c r="AGO653" s="113"/>
      <c r="AGP653" s="113"/>
      <c r="AGQ653" s="113"/>
      <c r="AGR653" s="113"/>
      <c r="AGS653" s="113"/>
      <c r="AGT653" s="113"/>
      <c r="AGU653" s="113"/>
      <c r="AGV653" s="113"/>
      <c r="AGW653" s="113"/>
      <c r="AGX653" s="113"/>
      <c r="AGY653" s="113"/>
      <c r="AGZ653" s="113"/>
      <c r="AHA653" s="113"/>
      <c r="AHB653" s="113"/>
      <c r="AHC653" s="113"/>
      <c r="AHD653" s="113"/>
      <c r="AHE653" s="113"/>
      <c r="AHF653" s="113"/>
      <c r="AHG653" s="113"/>
      <c r="AHH653" s="113"/>
      <c r="AHI653" s="113"/>
      <c r="AHJ653" s="113"/>
      <c r="AHK653" s="113"/>
      <c r="AHL653" s="113"/>
      <c r="AHM653" s="113"/>
      <c r="AHN653" s="113"/>
      <c r="AHO653" s="113"/>
      <c r="AHP653" s="113"/>
      <c r="AHQ653" s="113"/>
      <c r="AHR653" s="113"/>
      <c r="AHS653" s="113"/>
      <c r="AHT653" s="113"/>
      <c r="AHU653" s="113"/>
      <c r="AHV653" s="113"/>
      <c r="AHW653" s="113"/>
      <c r="AHX653" s="113"/>
      <c r="AHY653" s="113"/>
      <c r="AHZ653" s="113"/>
      <c r="AIA653" s="113"/>
      <c r="AIB653" s="113"/>
      <c r="AIC653" s="113"/>
      <c r="AID653" s="113"/>
      <c r="AIE653" s="113"/>
      <c r="AIF653" s="113"/>
      <c r="AIG653" s="113"/>
      <c r="AIH653" s="113"/>
      <c r="AII653" s="113"/>
      <c r="AIJ653" s="113"/>
      <c r="AIK653" s="113"/>
      <c r="AIL653" s="113"/>
      <c r="AIM653" s="113"/>
      <c r="AIN653" s="113"/>
      <c r="AIO653" s="113"/>
      <c r="AIP653" s="113"/>
      <c r="AIQ653" s="113"/>
      <c r="AIR653" s="113"/>
      <c r="AIS653" s="113"/>
      <c r="AIT653" s="113"/>
      <c r="AIU653" s="113"/>
      <c r="AIV653" s="113"/>
      <c r="AIW653" s="113"/>
      <c r="AIX653" s="113"/>
      <c r="AIY653" s="113"/>
      <c r="AIZ653" s="113"/>
      <c r="AJA653" s="113"/>
      <c r="AJB653" s="113"/>
      <c r="AJC653" s="113"/>
      <c r="AJD653" s="113"/>
      <c r="AJE653" s="113"/>
      <c r="AJF653" s="113"/>
      <c r="AJG653" s="113"/>
      <c r="AJH653" s="113"/>
      <c r="AJI653" s="113"/>
      <c r="AJJ653" s="113"/>
      <c r="AJK653" s="113"/>
      <c r="AJL653" s="113"/>
      <c r="AJM653" s="113"/>
      <c r="AJN653" s="113"/>
      <c r="AJO653" s="113"/>
      <c r="AJP653" s="113"/>
      <c r="AJQ653" s="113"/>
      <c r="AJR653" s="113"/>
      <c r="AJS653" s="113"/>
      <c r="AJT653" s="113"/>
      <c r="AJU653" s="113"/>
      <c r="AJV653" s="113"/>
      <c r="AJW653" s="113"/>
      <c r="AJX653" s="113"/>
      <c r="AJY653" s="113"/>
      <c r="AJZ653" s="113"/>
      <c r="AKA653" s="113"/>
      <c r="AKB653" s="113"/>
      <c r="AKC653" s="113"/>
      <c r="AKD653" s="113"/>
      <c r="AKE653" s="113"/>
      <c r="AKF653" s="113"/>
      <c r="AKG653" s="113"/>
      <c r="AKH653" s="113"/>
      <c r="AKI653" s="113"/>
      <c r="AKJ653" s="113"/>
      <c r="AKK653" s="113"/>
      <c r="AKL653" s="113"/>
      <c r="AKM653" s="113"/>
      <c r="AKN653" s="113"/>
      <c r="AKO653" s="113"/>
      <c r="AKP653" s="113"/>
      <c r="AKQ653" s="113"/>
      <c r="AKR653" s="113"/>
      <c r="AKS653" s="113"/>
      <c r="AKT653" s="113"/>
      <c r="AKU653" s="113"/>
      <c r="AKV653" s="113"/>
      <c r="AKW653" s="113"/>
      <c r="AKX653" s="113"/>
      <c r="AKY653" s="113"/>
      <c r="AKZ653" s="113"/>
      <c r="ALA653" s="113"/>
      <c r="ALB653" s="113"/>
      <c r="ALC653" s="113"/>
      <c r="ALD653" s="113"/>
      <c r="ALE653" s="113"/>
      <c r="ALF653" s="113"/>
      <c r="ALG653" s="113"/>
      <c r="ALH653" s="113"/>
      <c r="ALI653" s="113"/>
      <c r="ALJ653" s="113"/>
      <c r="ALK653" s="113"/>
      <c r="ALL653" s="113"/>
      <c r="ALM653" s="113"/>
      <c r="ALN653" s="113"/>
      <c r="ALO653" s="1"/>
      <c r="ALP653" s="2"/>
      <c r="ALQ653" s="2"/>
      <c r="ALR653" s="2"/>
      <c r="ALS653" s="2"/>
      <c r="ALT653" s="2"/>
      <c r="ALU653" s="2"/>
      <c r="ALV653" s="2"/>
      <c r="ALW653" s="2"/>
      <c r="ALX653" s="2"/>
      <c r="ALY653" s="2"/>
      <c r="ALZ653" s="2"/>
      <c r="AMA653" s="2"/>
      <c r="AMB653" s="2"/>
      <c r="AMC653" s="2"/>
      <c r="AMD653" s="2"/>
      <c r="AME653" s="2"/>
      <c r="AMF653" s="2"/>
      <c r="AMG653" s="2"/>
      <c r="AMH653" s="2"/>
      <c r="AMI653" s="2"/>
      <c r="AMJ653" s="2"/>
      <c r="AMK653" s="2"/>
      <c r="AML653" s="113"/>
    </row>
    <row r="654" s="99" customFormat="true" ht="32.8" hidden="false" customHeight="false" outlineLevel="0" collapsed="false">
      <c r="A654" s="113"/>
      <c r="B654" s="86"/>
      <c r="C654" s="30" t="s">
        <v>117</v>
      </c>
      <c r="D654" s="30" t="n">
        <v>934</v>
      </c>
      <c r="E654" s="138" t="s">
        <v>16</v>
      </c>
      <c r="F654" s="138" t="s">
        <v>32</v>
      </c>
      <c r="G654" s="79" t="n">
        <v>5030010030</v>
      </c>
      <c r="H654" s="80"/>
      <c r="I654" s="141" t="n">
        <f aca="false">SUM(J654:P654)</f>
        <v>300000</v>
      </c>
      <c r="J654" s="141" t="n">
        <f aca="false">J655</f>
        <v>600000</v>
      </c>
      <c r="K654" s="74" t="n">
        <f aca="false">K655</f>
        <v>-300000</v>
      </c>
      <c r="L654" s="74" t="n">
        <f aca="false">L655</f>
        <v>0</v>
      </c>
      <c r="M654" s="74" t="n">
        <f aca="false">M655</f>
        <v>0</v>
      </c>
      <c r="N654" s="74" t="n">
        <f aca="false">N655</f>
        <v>0</v>
      </c>
      <c r="O654" s="141" t="n">
        <f aca="false">O655</f>
        <v>0</v>
      </c>
      <c r="P654" s="142" t="n">
        <f aca="false">P655</f>
        <v>0</v>
      </c>
      <c r="Q654" s="113"/>
      <c r="R654" s="113"/>
      <c r="S654" s="113"/>
      <c r="T654" s="113"/>
      <c r="U654" s="113"/>
      <c r="V654" s="113"/>
      <c r="W654" s="113"/>
      <c r="X654" s="113"/>
      <c r="Y654" s="113"/>
      <c r="Z654" s="113"/>
      <c r="AA654" s="113"/>
      <c r="AB654" s="113"/>
      <c r="AC654" s="113"/>
      <c r="AD654" s="113"/>
      <c r="AE654" s="113"/>
      <c r="AF654" s="113"/>
      <c r="AG654" s="113"/>
      <c r="AH654" s="113"/>
      <c r="AI654" s="113"/>
      <c r="AJ654" s="113"/>
      <c r="AK654" s="113"/>
      <c r="AL654" s="113"/>
      <c r="AM654" s="113"/>
      <c r="AN654" s="113"/>
      <c r="AO654" s="113"/>
      <c r="AP654" s="113"/>
      <c r="AQ654" s="113"/>
      <c r="AR654" s="113"/>
      <c r="AS654" s="113"/>
      <c r="AT654" s="113"/>
      <c r="AU654" s="113"/>
      <c r="AV654" s="113"/>
      <c r="AW654" s="113"/>
      <c r="AX654" s="113"/>
      <c r="AY654" s="113"/>
      <c r="AZ654" s="113"/>
      <c r="BA654" s="113"/>
      <c r="BB654" s="113"/>
      <c r="BC654" s="113"/>
      <c r="BD654" s="113"/>
      <c r="BE654" s="113"/>
      <c r="BF654" s="113"/>
      <c r="BG654" s="113"/>
      <c r="BH654" s="113"/>
      <c r="BI654" s="113"/>
      <c r="BJ654" s="113"/>
      <c r="BK654" s="113"/>
      <c r="BL654" s="113"/>
      <c r="BM654" s="113"/>
      <c r="BN654" s="113"/>
      <c r="BO654" s="113"/>
      <c r="BP654" s="113"/>
      <c r="BQ654" s="113"/>
      <c r="BR654" s="113"/>
      <c r="BS654" s="113"/>
      <c r="BT654" s="113"/>
      <c r="BU654" s="113"/>
      <c r="BV654" s="113"/>
      <c r="BW654" s="113"/>
      <c r="BX654" s="113"/>
      <c r="BY654" s="113"/>
      <c r="BZ654" s="113"/>
      <c r="CA654" s="113"/>
      <c r="CB654" s="113"/>
      <c r="CC654" s="113"/>
      <c r="CD654" s="113"/>
      <c r="CE654" s="113"/>
      <c r="CF654" s="113"/>
      <c r="CG654" s="113"/>
      <c r="CH654" s="113"/>
      <c r="CI654" s="113"/>
      <c r="CJ654" s="113"/>
      <c r="CK654" s="113"/>
      <c r="CL654" s="113"/>
      <c r="CM654" s="113"/>
      <c r="CN654" s="113"/>
      <c r="CO654" s="113"/>
      <c r="CP654" s="113"/>
      <c r="CQ654" s="113"/>
      <c r="CR654" s="113"/>
      <c r="CS654" s="113"/>
      <c r="CT654" s="113"/>
      <c r="CU654" s="113"/>
      <c r="CV654" s="113"/>
      <c r="CW654" s="113"/>
      <c r="CX654" s="113"/>
      <c r="CY654" s="113"/>
      <c r="CZ654" s="113"/>
      <c r="DA654" s="113"/>
      <c r="DB654" s="113"/>
      <c r="DC654" s="113"/>
      <c r="DD654" s="113"/>
      <c r="DE654" s="113"/>
      <c r="DF654" s="113"/>
      <c r="DG654" s="113"/>
      <c r="DH654" s="113"/>
      <c r="DI654" s="113"/>
      <c r="DJ654" s="113"/>
      <c r="DK654" s="113"/>
      <c r="DL654" s="113"/>
      <c r="DM654" s="113"/>
      <c r="DN654" s="113"/>
      <c r="DO654" s="113"/>
      <c r="DP654" s="113"/>
      <c r="DQ654" s="113"/>
      <c r="DR654" s="113"/>
      <c r="DS654" s="113"/>
      <c r="DT654" s="113"/>
      <c r="DU654" s="113"/>
      <c r="DV654" s="113"/>
      <c r="DW654" s="113"/>
      <c r="DX654" s="113"/>
      <c r="DY654" s="113"/>
      <c r="DZ654" s="113"/>
      <c r="EA654" s="113"/>
      <c r="EB654" s="113"/>
      <c r="EC654" s="113"/>
      <c r="ED654" s="113"/>
      <c r="EE654" s="113"/>
      <c r="EF654" s="113"/>
      <c r="EG654" s="113"/>
      <c r="EH654" s="113"/>
      <c r="EI654" s="113"/>
      <c r="EJ654" s="113"/>
      <c r="EK654" s="113"/>
      <c r="EL654" s="113"/>
      <c r="EM654" s="113"/>
      <c r="EN654" s="113"/>
      <c r="EO654" s="113"/>
      <c r="EP654" s="113"/>
      <c r="EQ654" s="113"/>
      <c r="ER654" s="113"/>
      <c r="ES654" s="113"/>
      <c r="ET654" s="113"/>
      <c r="EU654" s="113"/>
      <c r="EV654" s="113"/>
      <c r="EW654" s="113"/>
      <c r="EX654" s="113"/>
      <c r="EY654" s="113"/>
      <c r="EZ654" s="113"/>
      <c r="FA654" s="113"/>
      <c r="FB654" s="113"/>
      <c r="FC654" s="113"/>
      <c r="FD654" s="113"/>
      <c r="FE654" s="113"/>
      <c r="FF654" s="113"/>
      <c r="FG654" s="113"/>
      <c r="FH654" s="113"/>
      <c r="FI654" s="113"/>
      <c r="FJ654" s="113"/>
      <c r="FK654" s="113"/>
      <c r="FL654" s="113"/>
      <c r="FM654" s="113"/>
      <c r="FN654" s="113"/>
      <c r="FO654" s="113"/>
      <c r="FP654" s="113"/>
      <c r="FQ654" s="113"/>
      <c r="FR654" s="113"/>
      <c r="FS654" s="113"/>
      <c r="FT654" s="113"/>
      <c r="FU654" s="113"/>
      <c r="FV654" s="113"/>
      <c r="FW654" s="113"/>
      <c r="FX654" s="113"/>
      <c r="FY654" s="113"/>
      <c r="FZ654" s="113"/>
      <c r="GA654" s="113"/>
      <c r="GB654" s="113"/>
      <c r="GC654" s="113"/>
      <c r="GD654" s="113"/>
      <c r="GE654" s="113"/>
      <c r="GF654" s="113"/>
      <c r="GG654" s="113"/>
      <c r="GH654" s="113"/>
      <c r="GI654" s="113"/>
      <c r="GJ654" s="113"/>
      <c r="GK654" s="113"/>
      <c r="GL654" s="113"/>
      <c r="GM654" s="113"/>
      <c r="GN654" s="113"/>
      <c r="GO654" s="113"/>
      <c r="GP654" s="113"/>
      <c r="GQ654" s="113"/>
      <c r="GR654" s="113"/>
      <c r="GS654" s="113"/>
      <c r="GT654" s="113"/>
      <c r="GU654" s="113"/>
      <c r="GV654" s="113"/>
      <c r="GW654" s="113"/>
      <c r="GX654" s="113"/>
      <c r="GY654" s="113"/>
      <c r="GZ654" s="113"/>
      <c r="HA654" s="113"/>
      <c r="HB654" s="113"/>
      <c r="HC654" s="113"/>
      <c r="HD654" s="113"/>
      <c r="HE654" s="113"/>
      <c r="HF654" s="113"/>
      <c r="HG654" s="113"/>
      <c r="HH654" s="113"/>
      <c r="HI654" s="113"/>
      <c r="HJ654" s="113"/>
      <c r="HK654" s="113"/>
      <c r="HL654" s="113"/>
      <c r="HM654" s="113"/>
      <c r="HN654" s="113"/>
      <c r="HO654" s="113"/>
      <c r="HP654" s="113"/>
      <c r="HQ654" s="113"/>
      <c r="HR654" s="113"/>
      <c r="HS654" s="113"/>
      <c r="HT654" s="113"/>
      <c r="HU654" s="113"/>
      <c r="HV654" s="113"/>
      <c r="HW654" s="113"/>
      <c r="HX654" s="113"/>
      <c r="HY654" s="113"/>
      <c r="HZ654" s="113"/>
      <c r="IA654" s="113"/>
      <c r="IB654" s="113"/>
      <c r="IC654" s="113"/>
      <c r="ID654" s="113"/>
      <c r="IE654" s="113"/>
      <c r="IF654" s="113"/>
      <c r="IG654" s="113"/>
      <c r="IH654" s="113"/>
      <c r="II654" s="113"/>
      <c r="IJ654" s="113"/>
      <c r="IK654" s="113"/>
      <c r="IL654" s="113"/>
      <c r="IM654" s="113"/>
      <c r="IN654" s="113"/>
      <c r="IO654" s="113"/>
      <c r="IP654" s="113"/>
      <c r="IQ654" s="113"/>
      <c r="IR654" s="113"/>
      <c r="IS654" s="113"/>
      <c r="IT654" s="113"/>
      <c r="IU654" s="113"/>
      <c r="IV654" s="113"/>
      <c r="IW654" s="113"/>
      <c r="IX654" s="113"/>
      <c r="IY654" s="113"/>
      <c r="IZ654" s="113"/>
      <c r="JA654" s="113"/>
      <c r="JB654" s="113"/>
      <c r="JC654" s="113"/>
      <c r="JD654" s="113"/>
      <c r="JE654" s="113"/>
      <c r="JF654" s="113"/>
      <c r="JG654" s="113"/>
      <c r="JH654" s="113"/>
      <c r="JI654" s="113"/>
      <c r="JJ654" s="113"/>
      <c r="JK654" s="113"/>
      <c r="JL654" s="113"/>
      <c r="JM654" s="113"/>
      <c r="JN654" s="113"/>
      <c r="JO654" s="113"/>
      <c r="JP654" s="113"/>
      <c r="JQ654" s="113"/>
      <c r="JR654" s="113"/>
      <c r="JS654" s="113"/>
      <c r="JT654" s="113"/>
      <c r="JU654" s="113"/>
      <c r="JV654" s="113"/>
      <c r="JW654" s="113"/>
      <c r="JX654" s="113"/>
      <c r="JY654" s="113"/>
      <c r="JZ654" s="113"/>
      <c r="KA654" s="113"/>
      <c r="KB654" s="113"/>
      <c r="KC654" s="113"/>
      <c r="KD654" s="113"/>
      <c r="KE654" s="113"/>
      <c r="KF654" s="113"/>
      <c r="KG654" s="113"/>
      <c r="KH654" s="113"/>
      <c r="KI654" s="113"/>
      <c r="KJ654" s="113"/>
      <c r="KK654" s="113"/>
      <c r="KL654" s="113"/>
      <c r="KM654" s="113"/>
      <c r="KN654" s="113"/>
      <c r="KO654" s="113"/>
      <c r="KP654" s="113"/>
      <c r="KQ654" s="113"/>
      <c r="KR654" s="113"/>
      <c r="KS654" s="113"/>
      <c r="KT654" s="113"/>
      <c r="KU654" s="113"/>
      <c r="KV654" s="113"/>
      <c r="KW654" s="113"/>
      <c r="KX654" s="113"/>
      <c r="KY654" s="113"/>
      <c r="KZ654" s="113"/>
      <c r="LA654" s="113"/>
      <c r="LB654" s="113"/>
      <c r="LC654" s="113"/>
      <c r="LD654" s="113"/>
      <c r="LE654" s="113"/>
      <c r="LF654" s="113"/>
      <c r="LG654" s="113"/>
      <c r="LH654" s="113"/>
      <c r="LI654" s="113"/>
      <c r="LJ654" s="113"/>
      <c r="LK654" s="113"/>
      <c r="LL654" s="113"/>
      <c r="LM654" s="113"/>
      <c r="LN654" s="113"/>
      <c r="LO654" s="113"/>
      <c r="LP654" s="113"/>
      <c r="LQ654" s="113"/>
      <c r="LR654" s="113"/>
      <c r="LS654" s="113"/>
      <c r="LT654" s="113"/>
      <c r="LU654" s="113"/>
      <c r="LV654" s="113"/>
      <c r="LW654" s="113"/>
      <c r="LX654" s="113"/>
      <c r="LY654" s="113"/>
      <c r="LZ654" s="113"/>
      <c r="MA654" s="113"/>
      <c r="MB654" s="113"/>
      <c r="MC654" s="113"/>
      <c r="MD654" s="113"/>
      <c r="ME654" s="113"/>
      <c r="MF654" s="113"/>
      <c r="MG654" s="113"/>
      <c r="MH654" s="113"/>
      <c r="MI654" s="113"/>
      <c r="MJ654" s="113"/>
      <c r="MK654" s="113"/>
      <c r="ML654" s="113"/>
      <c r="MM654" s="113"/>
      <c r="MN654" s="113"/>
      <c r="MO654" s="113"/>
      <c r="MP654" s="113"/>
      <c r="MQ654" s="113"/>
      <c r="MR654" s="113"/>
      <c r="MS654" s="113"/>
      <c r="MT654" s="113"/>
      <c r="MU654" s="113"/>
      <c r="MV654" s="113"/>
      <c r="MW654" s="113"/>
      <c r="MX654" s="113"/>
      <c r="MY654" s="113"/>
      <c r="MZ654" s="113"/>
      <c r="NA654" s="113"/>
      <c r="NB654" s="113"/>
      <c r="NC654" s="113"/>
      <c r="ND654" s="113"/>
      <c r="NE654" s="113"/>
      <c r="NF654" s="113"/>
      <c r="NG654" s="113"/>
      <c r="NH654" s="113"/>
      <c r="NI654" s="113"/>
      <c r="NJ654" s="113"/>
      <c r="NK654" s="113"/>
      <c r="NL654" s="113"/>
      <c r="NM654" s="113"/>
      <c r="NN654" s="113"/>
      <c r="NO654" s="113"/>
      <c r="NP654" s="113"/>
      <c r="NQ654" s="113"/>
      <c r="NR654" s="113"/>
      <c r="NS654" s="113"/>
      <c r="NT654" s="113"/>
      <c r="NU654" s="113"/>
      <c r="NV654" s="113"/>
      <c r="NW654" s="113"/>
      <c r="NX654" s="113"/>
      <c r="NY654" s="113"/>
      <c r="NZ654" s="113"/>
      <c r="OA654" s="113"/>
      <c r="OB654" s="113"/>
      <c r="OC654" s="113"/>
      <c r="OD654" s="113"/>
      <c r="OE654" s="113"/>
      <c r="OF654" s="113"/>
      <c r="OG654" s="113"/>
      <c r="OH654" s="113"/>
      <c r="OI654" s="113"/>
      <c r="OJ654" s="113"/>
      <c r="OK654" s="113"/>
      <c r="OL654" s="113"/>
      <c r="OM654" s="113"/>
      <c r="ON654" s="113"/>
      <c r="OO654" s="113"/>
      <c r="OP654" s="113"/>
      <c r="OQ654" s="113"/>
      <c r="OR654" s="113"/>
      <c r="OS654" s="113"/>
      <c r="OT654" s="113"/>
      <c r="OU654" s="113"/>
      <c r="OV654" s="113"/>
      <c r="OW654" s="113"/>
      <c r="OX654" s="113"/>
      <c r="OY654" s="113"/>
      <c r="OZ654" s="113"/>
      <c r="PA654" s="113"/>
      <c r="PB654" s="113"/>
      <c r="PC654" s="113"/>
      <c r="PD654" s="113"/>
      <c r="PE654" s="113"/>
      <c r="PF654" s="113"/>
      <c r="PG654" s="113"/>
      <c r="PH654" s="113"/>
      <c r="PI654" s="113"/>
      <c r="PJ654" s="113"/>
      <c r="PK654" s="113"/>
      <c r="PL654" s="113"/>
      <c r="PM654" s="113"/>
      <c r="PN654" s="113"/>
      <c r="PO654" s="113"/>
      <c r="PP654" s="113"/>
      <c r="PQ654" s="113"/>
      <c r="PR654" s="113"/>
      <c r="PS654" s="113"/>
      <c r="PT654" s="113"/>
      <c r="PU654" s="113"/>
      <c r="PV654" s="113"/>
      <c r="PW654" s="113"/>
      <c r="PX654" s="113"/>
      <c r="PY654" s="113"/>
      <c r="PZ654" s="113"/>
      <c r="QA654" s="113"/>
      <c r="QB654" s="113"/>
      <c r="QC654" s="113"/>
      <c r="QD654" s="113"/>
      <c r="QE654" s="113"/>
      <c r="QF654" s="113"/>
      <c r="QG654" s="113"/>
      <c r="QH654" s="113"/>
      <c r="QI654" s="113"/>
      <c r="QJ654" s="113"/>
      <c r="QK654" s="113"/>
      <c r="QL654" s="113"/>
      <c r="QM654" s="113"/>
      <c r="QN654" s="113"/>
      <c r="QO654" s="113"/>
      <c r="QP654" s="113"/>
      <c r="QQ654" s="113"/>
      <c r="QR654" s="113"/>
      <c r="QS654" s="113"/>
      <c r="QT654" s="113"/>
      <c r="QU654" s="113"/>
      <c r="QV654" s="113"/>
      <c r="QW654" s="113"/>
      <c r="QX654" s="113"/>
      <c r="QY654" s="113"/>
      <c r="QZ654" s="113"/>
      <c r="RA654" s="113"/>
      <c r="RB654" s="113"/>
      <c r="RC654" s="113"/>
      <c r="RD654" s="113"/>
      <c r="RE654" s="113"/>
      <c r="RF654" s="113"/>
      <c r="RG654" s="113"/>
      <c r="RH654" s="113"/>
      <c r="RI654" s="113"/>
      <c r="RJ654" s="113"/>
      <c r="RK654" s="113"/>
      <c r="RL654" s="113"/>
      <c r="RM654" s="113"/>
      <c r="RN654" s="113"/>
      <c r="RO654" s="113"/>
      <c r="RP654" s="113"/>
      <c r="RQ654" s="113"/>
      <c r="RR654" s="113"/>
      <c r="RS654" s="113"/>
      <c r="RT654" s="113"/>
      <c r="RU654" s="113"/>
      <c r="RV654" s="113"/>
      <c r="RW654" s="113"/>
      <c r="RX654" s="113"/>
      <c r="RY654" s="113"/>
      <c r="RZ654" s="113"/>
      <c r="SA654" s="113"/>
      <c r="SB654" s="113"/>
      <c r="SC654" s="113"/>
      <c r="SD654" s="113"/>
      <c r="SE654" s="113"/>
      <c r="SF654" s="113"/>
      <c r="SG654" s="113"/>
      <c r="SH654" s="113"/>
      <c r="SI654" s="113"/>
      <c r="SJ654" s="113"/>
      <c r="SK654" s="113"/>
      <c r="SL654" s="113"/>
      <c r="SM654" s="113"/>
      <c r="SN654" s="113"/>
      <c r="SO654" s="113"/>
      <c r="SP654" s="113"/>
      <c r="SQ654" s="113"/>
      <c r="SR654" s="113"/>
      <c r="SS654" s="113"/>
      <c r="ST654" s="113"/>
      <c r="SU654" s="113"/>
      <c r="SV654" s="113"/>
      <c r="SW654" s="113"/>
      <c r="SX654" s="113"/>
      <c r="SY654" s="113"/>
      <c r="SZ654" s="113"/>
      <c r="TA654" s="113"/>
      <c r="TB654" s="113"/>
      <c r="TC654" s="113"/>
      <c r="TD654" s="113"/>
      <c r="TE654" s="113"/>
      <c r="TF654" s="113"/>
      <c r="TG654" s="113"/>
      <c r="TH654" s="113"/>
      <c r="TI654" s="113"/>
      <c r="TJ654" s="113"/>
      <c r="TK654" s="113"/>
      <c r="TL654" s="113"/>
      <c r="TM654" s="113"/>
      <c r="TN654" s="113"/>
      <c r="TO654" s="113"/>
      <c r="TP654" s="113"/>
      <c r="TQ654" s="113"/>
      <c r="TR654" s="113"/>
      <c r="TS654" s="113"/>
      <c r="TT654" s="113"/>
      <c r="TU654" s="113"/>
      <c r="TV654" s="113"/>
      <c r="TW654" s="113"/>
      <c r="TX654" s="113"/>
      <c r="TY654" s="113"/>
      <c r="TZ654" s="113"/>
      <c r="UA654" s="113"/>
      <c r="UB654" s="113"/>
      <c r="UC654" s="113"/>
      <c r="UD654" s="113"/>
      <c r="UE654" s="113"/>
      <c r="UF654" s="113"/>
      <c r="UG654" s="113"/>
      <c r="UH654" s="113"/>
      <c r="UI654" s="113"/>
      <c r="UJ654" s="113"/>
      <c r="UK654" s="113"/>
      <c r="UL654" s="113"/>
      <c r="UM654" s="113"/>
      <c r="UN654" s="113"/>
      <c r="UO654" s="113"/>
      <c r="UP654" s="113"/>
      <c r="UQ654" s="113"/>
      <c r="UR654" s="113"/>
      <c r="US654" s="113"/>
      <c r="UT654" s="113"/>
      <c r="UU654" s="113"/>
      <c r="UV654" s="113"/>
      <c r="UW654" s="113"/>
      <c r="UX654" s="113"/>
      <c r="UY654" s="113"/>
      <c r="UZ654" s="113"/>
      <c r="VA654" s="113"/>
      <c r="VB654" s="113"/>
      <c r="VC654" s="113"/>
      <c r="VD654" s="113"/>
      <c r="VE654" s="113"/>
      <c r="VF654" s="113"/>
      <c r="VG654" s="113"/>
      <c r="VH654" s="113"/>
      <c r="VI654" s="113"/>
      <c r="VJ654" s="113"/>
      <c r="VK654" s="113"/>
      <c r="VL654" s="113"/>
      <c r="VM654" s="113"/>
      <c r="VN654" s="113"/>
      <c r="VO654" s="113"/>
      <c r="VP654" s="113"/>
      <c r="VQ654" s="113"/>
      <c r="VR654" s="113"/>
      <c r="VS654" s="113"/>
      <c r="VT654" s="113"/>
      <c r="VU654" s="113"/>
      <c r="VV654" s="113"/>
      <c r="VW654" s="113"/>
      <c r="VX654" s="113"/>
      <c r="VY654" s="113"/>
      <c r="VZ654" s="113"/>
      <c r="WA654" s="113"/>
      <c r="WB654" s="113"/>
      <c r="WC654" s="113"/>
      <c r="WD654" s="113"/>
      <c r="WE654" s="113"/>
      <c r="WF654" s="113"/>
      <c r="WG654" s="113"/>
      <c r="WH654" s="113"/>
      <c r="WI654" s="113"/>
      <c r="WJ654" s="113"/>
      <c r="WK654" s="113"/>
      <c r="WL654" s="113"/>
      <c r="WM654" s="113"/>
      <c r="WN654" s="113"/>
      <c r="WO654" s="113"/>
      <c r="WP654" s="113"/>
      <c r="WQ654" s="113"/>
      <c r="WR654" s="113"/>
      <c r="WS654" s="113"/>
      <c r="WT654" s="113"/>
      <c r="WU654" s="113"/>
      <c r="WV654" s="113"/>
      <c r="WW654" s="113"/>
      <c r="WX654" s="113"/>
      <c r="WY654" s="113"/>
      <c r="WZ654" s="113"/>
      <c r="XA654" s="113"/>
      <c r="XB654" s="113"/>
      <c r="XC654" s="113"/>
      <c r="XD654" s="113"/>
      <c r="XE654" s="113"/>
      <c r="XF654" s="113"/>
      <c r="XG654" s="113"/>
      <c r="XH654" s="113"/>
      <c r="XI654" s="113"/>
      <c r="XJ654" s="113"/>
      <c r="XK654" s="113"/>
      <c r="XL654" s="113"/>
      <c r="XM654" s="113"/>
      <c r="XN654" s="113"/>
      <c r="XO654" s="113"/>
      <c r="XP654" s="113"/>
      <c r="XQ654" s="113"/>
      <c r="XR654" s="113"/>
      <c r="XS654" s="113"/>
      <c r="XT654" s="113"/>
      <c r="XU654" s="113"/>
      <c r="XV654" s="113"/>
      <c r="XW654" s="113"/>
      <c r="XX654" s="113"/>
      <c r="XY654" s="113"/>
      <c r="XZ654" s="113"/>
      <c r="YA654" s="113"/>
      <c r="YB654" s="113"/>
      <c r="YC654" s="113"/>
      <c r="YD654" s="113"/>
      <c r="YE654" s="113"/>
      <c r="YF654" s="113"/>
      <c r="YG654" s="113"/>
      <c r="YH654" s="113"/>
      <c r="YI654" s="113"/>
      <c r="YJ654" s="113"/>
      <c r="YK654" s="113"/>
      <c r="YL654" s="113"/>
      <c r="YM654" s="113"/>
      <c r="YN654" s="113"/>
      <c r="YO654" s="113"/>
      <c r="YP654" s="113"/>
      <c r="YQ654" s="113"/>
      <c r="YR654" s="113"/>
      <c r="YS654" s="113"/>
      <c r="YT654" s="113"/>
      <c r="YU654" s="113"/>
      <c r="YV654" s="113"/>
      <c r="YW654" s="113"/>
      <c r="YX654" s="113"/>
      <c r="YY654" s="113"/>
      <c r="YZ654" s="113"/>
      <c r="ZA654" s="113"/>
      <c r="ZB654" s="113"/>
      <c r="ZC654" s="113"/>
      <c r="ZD654" s="113"/>
      <c r="ZE654" s="113"/>
      <c r="ZF654" s="113"/>
      <c r="ZG654" s="113"/>
      <c r="ZH654" s="113"/>
      <c r="ZI654" s="113"/>
      <c r="ZJ654" s="113"/>
      <c r="ZK654" s="113"/>
      <c r="ZL654" s="113"/>
      <c r="ZM654" s="113"/>
      <c r="ZN654" s="113"/>
      <c r="ZO654" s="113"/>
      <c r="ZP654" s="113"/>
      <c r="ZQ654" s="113"/>
      <c r="ZR654" s="113"/>
      <c r="ZS654" s="113"/>
      <c r="ZT654" s="113"/>
      <c r="ZU654" s="113"/>
      <c r="ZV654" s="113"/>
      <c r="ZW654" s="113"/>
      <c r="ZX654" s="113"/>
      <c r="ZY654" s="113"/>
      <c r="ZZ654" s="113"/>
      <c r="AAA654" s="113"/>
      <c r="AAB654" s="113"/>
      <c r="AAC654" s="113"/>
      <c r="AAD654" s="113"/>
      <c r="AAE654" s="113"/>
      <c r="AAF654" s="113"/>
      <c r="AAG654" s="113"/>
      <c r="AAH654" s="113"/>
      <c r="AAI654" s="113"/>
      <c r="AAJ654" s="113"/>
      <c r="AAK654" s="113"/>
      <c r="AAL654" s="113"/>
      <c r="AAM654" s="113"/>
      <c r="AAN654" s="113"/>
      <c r="AAO654" s="113"/>
      <c r="AAP654" s="113"/>
      <c r="AAQ654" s="113"/>
      <c r="AAR654" s="113"/>
      <c r="AAS654" s="113"/>
      <c r="AAT654" s="113"/>
      <c r="AAU654" s="113"/>
      <c r="AAV654" s="113"/>
      <c r="AAW654" s="113"/>
      <c r="AAX654" s="113"/>
      <c r="AAY654" s="113"/>
      <c r="AAZ654" s="113"/>
      <c r="ABA654" s="113"/>
      <c r="ABB654" s="113"/>
      <c r="ABC654" s="113"/>
      <c r="ABD654" s="113"/>
      <c r="ABE654" s="113"/>
      <c r="ABF654" s="113"/>
      <c r="ABG654" s="113"/>
      <c r="ABH654" s="113"/>
      <c r="ABI654" s="113"/>
      <c r="ABJ654" s="113"/>
      <c r="ABK654" s="113"/>
      <c r="ABL654" s="113"/>
      <c r="ABM654" s="113"/>
      <c r="ABN654" s="113"/>
      <c r="ABO654" s="113"/>
      <c r="ABP654" s="113"/>
      <c r="ABQ654" s="113"/>
      <c r="ABR654" s="113"/>
      <c r="ABS654" s="113"/>
      <c r="ABT654" s="113"/>
      <c r="ABU654" s="113"/>
      <c r="ABV654" s="113"/>
      <c r="ABW654" s="113"/>
      <c r="ABX654" s="113"/>
      <c r="ABY654" s="113"/>
      <c r="ABZ654" s="113"/>
      <c r="ACA654" s="113"/>
      <c r="ACB654" s="113"/>
      <c r="ACC654" s="113"/>
      <c r="ACD654" s="113"/>
      <c r="ACE654" s="113"/>
      <c r="ACF654" s="113"/>
      <c r="ACG654" s="113"/>
      <c r="ACH654" s="113"/>
      <c r="ACI654" s="113"/>
      <c r="ACJ654" s="113"/>
      <c r="ACK654" s="113"/>
      <c r="ACL654" s="113"/>
      <c r="ACM654" s="113"/>
      <c r="ACN654" s="113"/>
      <c r="ACO654" s="113"/>
      <c r="ACP654" s="113"/>
      <c r="ACQ654" s="113"/>
      <c r="ACR654" s="113"/>
      <c r="ACS654" s="113"/>
      <c r="ACT654" s="113"/>
      <c r="ACU654" s="113"/>
      <c r="ACV654" s="113"/>
      <c r="ACW654" s="113"/>
      <c r="ACX654" s="113"/>
      <c r="ACY654" s="113"/>
      <c r="ACZ654" s="113"/>
      <c r="ADA654" s="113"/>
      <c r="ADB654" s="113"/>
      <c r="ADC654" s="113"/>
      <c r="ADD654" s="113"/>
      <c r="ADE654" s="113"/>
      <c r="ADF654" s="113"/>
      <c r="ADG654" s="113"/>
      <c r="ADH654" s="113"/>
      <c r="ADI654" s="113"/>
      <c r="ADJ654" s="113"/>
      <c r="ADK654" s="113"/>
      <c r="ADL654" s="113"/>
      <c r="ADM654" s="113"/>
      <c r="ADN654" s="113"/>
      <c r="ADO654" s="113"/>
      <c r="ADP654" s="113"/>
      <c r="ADQ654" s="113"/>
      <c r="ADR654" s="113"/>
      <c r="ADS654" s="113"/>
      <c r="ADT654" s="113"/>
      <c r="ADU654" s="113"/>
      <c r="ADV654" s="113"/>
      <c r="ADW654" s="113"/>
      <c r="ADX654" s="113"/>
      <c r="ADY654" s="113"/>
      <c r="ADZ654" s="113"/>
      <c r="AEA654" s="113"/>
      <c r="AEB654" s="113"/>
      <c r="AEC654" s="113"/>
      <c r="AED654" s="113"/>
      <c r="AEE654" s="113"/>
      <c r="AEF654" s="113"/>
      <c r="AEG654" s="113"/>
      <c r="AEH654" s="113"/>
      <c r="AEI654" s="113"/>
      <c r="AEJ654" s="113"/>
      <c r="AEK654" s="113"/>
      <c r="AEL654" s="113"/>
      <c r="AEM654" s="113"/>
      <c r="AEN654" s="113"/>
      <c r="AEO654" s="113"/>
      <c r="AEP654" s="113"/>
      <c r="AEQ654" s="113"/>
      <c r="AER654" s="113"/>
      <c r="AES654" s="113"/>
      <c r="AET654" s="113"/>
      <c r="AEU654" s="113"/>
      <c r="AEV654" s="113"/>
      <c r="AEW654" s="113"/>
      <c r="AEX654" s="113"/>
      <c r="AEY654" s="113"/>
      <c r="AEZ654" s="113"/>
      <c r="AFA654" s="113"/>
      <c r="AFB654" s="113"/>
      <c r="AFC654" s="113"/>
      <c r="AFD654" s="113"/>
      <c r="AFE654" s="113"/>
      <c r="AFF654" s="113"/>
      <c r="AFG654" s="113"/>
      <c r="AFH654" s="113"/>
      <c r="AFI654" s="113"/>
      <c r="AFJ654" s="113"/>
      <c r="AFK654" s="113"/>
      <c r="AFL654" s="113"/>
      <c r="AFM654" s="113"/>
      <c r="AFN654" s="113"/>
      <c r="AFO654" s="113"/>
      <c r="AFP654" s="113"/>
      <c r="AFQ654" s="113"/>
      <c r="AFR654" s="113"/>
      <c r="AFS654" s="113"/>
      <c r="AFT654" s="113"/>
      <c r="AFU654" s="113"/>
      <c r="AFV654" s="113"/>
      <c r="AFW654" s="113"/>
      <c r="AFX654" s="113"/>
      <c r="AFY654" s="113"/>
      <c r="AFZ654" s="113"/>
      <c r="AGA654" s="113"/>
      <c r="AGB654" s="113"/>
      <c r="AGC654" s="113"/>
      <c r="AGD654" s="113"/>
      <c r="AGE654" s="113"/>
      <c r="AGF654" s="113"/>
      <c r="AGG654" s="113"/>
      <c r="AGH654" s="113"/>
      <c r="AGI654" s="113"/>
      <c r="AGJ654" s="113"/>
      <c r="AGK654" s="113"/>
      <c r="AGL654" s="113"/>
      <c r="AGM654" s="113"/>
      <c r="AGN654" s="113"/>
      <c r="AGO654" s="113"/>
      <c r="AGP654" s="113"/>
      <c r="AGQ654" s="113"/>
      <c r="AGR654" s="113"/>
      <c r="AGS654" s="113"/>
      <c r="AGT654" s="113"/>
      <c r="AGU654" s="113"/>
      <c r="AGV654" s="113"/>
      <c r="AGW654" s="113"/>
      <c r="AGX654" s="113"/>
      <c r="AGY654" s="113"/>
      <c r="AGZ654" s="113"/>
      <c r="AHA654" s="113"/>
      <c r="AHB654" s="113"/>
      <c r="AHC654" s="113"/>
      <c r="AHD654" s="113"/>
      <c r="AHE654" s="113"/>
      <c r="AHF654" s="113"/>
      <c r="AHG654" s="113"/>
      <c r="AHH654" s="113"/>
      <c r="AHI654" s="113"/>
      <c r="AHJ654" s="113"/>
      <c r="AHK654" s="113"/>
      <c r="AHL654" s="113"/>
      <c r="AHM654" s="113"/>
      <c r="AHN654" s="113"/>
      <c r="AHO654" s="113"/>
      <c r="AHP654" s="113"/>
      <c r="AHQ654" s="113"/>
      <c r="AHR654" s="113"/>
      <c r="AHS654" s="113"/>
      <c r="AHT654" s="113"/>
      <c r="AHU654" s="113"/>
      <c r="AHV654" s="113"/>
      <c r="AHW654" s="113"/>
      <c r="AHX654" s="113"/>
      <c r="AHY654" s="113"/>
      <c r="AHZ654" s="113"/>
      <c r="AIA654" s="113"/>
      <c r="AIB654" s="113"/>
      <c r="AIC654" s="113"/>
      <c r="AID654" s="113"/>
      <c r="AIE654" s="113"/>
      <c r="AIF654" s="113"/>
      <c r="AIG654" s="113"/>
      <c r="AIH654" s="113"/>
      <c r="AII654" s="113"/>
      <c r="AIJ654" s="113"/>
      <c r="AIK654" s="113"/>
      <c r="AIL654" s="113"/>
      <c r="AIM654" s="113"/>
      <c r="AIN654" s="113"/>
      <c r="AIO654" s="113"/>
      <c r="AIP654" s="113"/>
      <c r="AIQ654" s="113"/>
      <c r="AIR654" s="113"/>
      <c r="AIS654" s="113"/>
      <c r="AIT654" s="113"/>
      <c r="AIU654" s="113"/>
      <c r="AIV654" s="113"/>
      <c r="AIW654" s="113"/>
      <c r="AIX654" s="113"/>
      <c r="AIY654" s="113"/>
      <c r="AIZ654" s="113"/>
      <c r="AJA654" s="113"/>
      <c r="AJB654" s="113"/>
      <c r="AJC654" s="113"/>
      <c r="AJD654" s="113"/>
      <c r="AJE654" s="113"/>
      <c r="AJF654" s="113"/>
      <c r="AJG654" s="113"/>
      <c r="AJH654" s="113"/>
      <c r="AJI654" s="113"/>
      <c r="AJJ654" s="113"/>
      <c r="AJK654" s="113"/>
      <c r="AJL654" s="113"/>
      <c r="AJM654" s="113"/>
      <c r="AJN654" s="113"/>
      <c r="AJO654" s="113"/>
      <c r="AJP654" s="113"/>
      <c r="AJQ654" s="113"/>
      <c r="AJR654" s="113"/>
      <c r="AJS654" s="113"/>
      <c r="AJT654" s="113"/>
      <c r="AJU654" s="113"/>
      <c r="AJV654" s="113"/>
      <c r="AJW654" s="113"/>
      <c r="AJX654" s="113"/>
      <c r="AJY654" s="113"/>
      <c r="AJZ654" s="113"/>
      <c r="AKA654" s="113"/>
      <c r="AKB654" s="113"/>
      <c r="AKC654" s="113"/>
      <c r="AKD654" s="113"/>
      <c r="AKE654" s="113"/>
      <c r="AKF654" s="113"/>
      <c r="AKG654" s="113"/>
      <c r="AKH654" s="113"/>
      <c r="AKI654" s="113"/>
      <c r="AKJ654" s="113"/>
      <c r="AKK654" s="113"/>
      <c r="AKL654" s="113"/>
      <c r="AKM654" s="113"/>
      <c r="AKN654" s="113"/>
      <c r="AKO654" s="113"/>
      <c r="AKP654" s="113"/>
      <c r="AKQ654" s="113"/>
      <c r="AKR654" s="113"/>
      <c r="AKS654" s="113"/>
      <c r="AKT654" s="113"/>
      <c r="AKU654" s="113"/>
      <c r="AKV654" s="113"/>
      <c r="AKW654" s="113"/>
      <c r="AKX654" s="113"/>
      <c r="AKY654" s="113"/>
      <c r="AKZ654" s="113"/>
      <c r="ALA654" s="113"/>
      <c r="ALB654" s="113"/>
      <c r="ALC654" s="113"/>
      <c r="ALD654" s="113"/>
      <c r="ALE654" s="113"/>
      <c r="ALF654" s="113"/>
      <c r="ALG654" s="113"/>
      <c r="ALH654" s="113"/>
      <c r="ALI654" s="113"/>
      <c r="ALJ654" s="113"/>
      <c r="ALK654" s="113"/>
      <c r="ALL654" s="113"/>
      <c r="ALM654" s="113"/>
      <c r="ALN654" s="113"/>
      <c r="ALO654" s="1"/>
      <c r="ALP654" s="2"/>
      <c r="ALQ654" s="2"/>
      <c r="ALR654" s="2"/>
      <c r="ALS654" s="2"/>
      <c r="ALT654" s="2"/>
      <c r="ALU654" s="2"/>
      <c r="ALV654" s="2"/>
      <c r="ALW654" s="2"/>
      <c r="ALX654" s="2"/>
      <c r="ALY654" s="2"/>
      <c r="ALZ654" s="2"/>
      <c r="AMA654" s="2"/>
      <c r="AMB654" s="2"/>
      <c r="AMC654" s="2"/>
      <c r="AMD654" s="2"/>
      <c r="AME654" s="2"/>
      <c r="AMF654" s="2"/>
      <c r="AMG654" s="2"/>
      <c r="AMH654" s="2"/>
      <c r="AMI654" s="2"/>
      <c r="AMJ654" s="2"/>
      <c r="AMK654" s="2"/>
      <c r="AML654" s="113"/>
    </row>
    <row r="655" s="99" customFormat="true" ht="32.8" hidden="false" customHeight="false" outlineLevel="0" collapsed="false">
      <c r="A655" s="113"/>
      <c r="B655" s="86"/>
      <c r="C655" s="30" t="s">
        <v>103</v>
      </c>
      <c r="D655" s="30" t="n">
        <v>934</v>
      </c>
      <c r="E655" s="138" t="s">
        <v>16</v>
      </c>
      <c r="F655" s="138" t="s">
        <v>32</v>
      </c>
      <c r="G655" s="79" t="n">
        <v>5030010030</v>
      </c>
      <c r="H655" s="80" t="s">
        <v>104</v>
      </c>
      <c r="I655" s="141" t="n">
        <f aca="false">SUM(J655:P655)</f>
        <v>300000</v>
      </c>
      <c r="J655" s="141" t="n">
        <v>600000</v>
      </c>
      <c r="K655" s="74" t="n">
        <v>-300000</v>
      </c>
      <c r="L655" s="74"/>
      <c r="M655" s="74"/>
      <c r="N655" s="74"/>
      <c r="O655" s="141"/>
      <c r="P655" s="142"/>
      <c r="Q655" s="113"/>
      <c r="R655" s="113"/>
      <c r="S655" s="113"/>
      <c r="T655" s="113"/>
      <c r="U655" s="113"/>
      <c r="V655" s="113"/>
      <c r="W655" s="113"/>
      <c r="X655" s="113"/>
      <c r="Y655" s="113"/>
      <c r="Z655" s="113"/>
      <c r="AA655" s="113"/>
      <c r="AB655" s="113"/>
      <c r="AC655" s="113"/>
      <c r="AD655" s="113"/>
      <c r="AE655" s="113"/>
      <c r="AF655" s="113"/>
      <c r="AG655" s="113"/>
      <c r="AH655" s="113"/>
      <c r="AI655" s="113"/>
      <c r="AJ655" s="113"/>
      <c r="AK655" s="113"/>
      <c r="AL655" s="113"/>
      <c r="AM655" s="113"/>
      <c r="AN655" s="113"/>
      <c r="AO655" s="113"/>
      <c r="AP655" s="113"/>
      <c r="AQ655" s="113"/>
      <c r="AR655" s="113"/>
      <c r="AS655" s="113"/>
      <c r="AT655" s="113"/>
      <c r="AU655" s="113"/>
      <c r="AV655" s="113"/>
      <c r="AW655" s="113"/>
      <c r="AX655" s="113"/>
      <c r="AY655" s="113"/>
      <c r="AZ655" s="113"/>
      <c r="BA655" s="113"/>
      <c r="BB655" s="113"/>
      <c r="BC655" s="113"/>
      <c r="BD655" s="113"/>
      <c r="BE655" s="113"/>
      <c r="BF655" s="113"/>
      <c r="BG655" s="113"/>
      <c r="BH655" s="113"/>
      <c r="BI655" s="113"/>
      <c r="BJ655" s="113"/>
      <c r="BK655" s="113"/>
      <c r="BL655" s="113"/>
      <c r="BM655" s="113"/>
      <c r="BN655" s="113"/>
      <c r="BO655" s="113"/>
      <c r="BP655" s="113"/>
      <c r="BQ655" s="113"/>
      <c r="BR655" s="113"/>
      <c r="BS655" s="113"/>
      <c r="BT655" s="113"/>
      <c r="BU655" s="113"/>
      <c r="BV655" s="113"/>
      <c r="BW655" s="113"/>
      <c r="BX655" s="113"/>
      <c r="BY655" s="113"/>
      <c r="BZ655" s="113"/>
      <c r="CA655" s="113"/>
      <c r="CB655" s="113"/>
      <c r="CC655" s="113"/>
      <c r="CD655" s="113"/>
      <c r="CE655" s="113"/>
      <c r="CF655" s="113"/>
      <c r="CG655" s="113"/>
      <c r="CH655" s="113"/>
      <c r="CI655" s="113"/>
      <c r="CJ655" s="113"/>
      <c r="CK655" s="113"/>
      <c r="CL655" s="113"/>
      <c r="CM655" s="113"/>
      <c r="CN655" s="113"/>
      <c r="CO655" s="113"/>
      <c r="CP655" s="113"/>
      <c r="CQ655" s="113"/>
      <c r="CR655" s="113"/>
      <c r="CS655" s="113"/>
      <c r="CT655" s="113"/>
      <c r="CU655" s="113"/>
      <c r="CV655" s="113"/>
      <c r="CW655" s="113"/>
      <c r="CX655" s="113"/>
      <c r="CY655" s="113"/>
      <c r="CZ655" s="113"/>
      <c r="DA655" s="113"/>
      <c r="DB655" s="113"/>
      <c r="DC655" s="113"/>
      <c r="DD655" s="113"/>
      <c r="DE655" s="113"/>
      <c r="DF655" s="113"/>
      <c r="DG655" s="113"/>
      <c r="DH655" s="113"/>
      <c r="DI655" s="113"/>
      <c r="DJ655" s="113"/>
      <c r="DK655" s="113"/>
      <c r="DL655" s="113"/>
      <c r="DM655" s="113"/>
      <c r="DN655" s="113"/>
      <c r="DO655" s="113"/>
      <c r="DP655" s="113"/>
      <c r="DQ655" s="113"/>
      <c r="DR655" s="113"/>
      <c r="DS655" s="113"/>
      <c r="DT655" s="113"/>
      <c r="DU655" s="113"/>
      <c r="DV655" s="113"/>
      <c r="DW655" s="113"/>
      <c r="DX655" s="113"/>
      <c r="DY655" s="113"/>
      <c r="DZ655" s="113"/>
      <c r="EA655" s="113"/>
      <c r="EB655" s="113"/>
      <c r="EC655" s="113"/>
      <c r="ED655" s="113"/>
      <c r="EE655" s="113"/>
      <c r="EF655" s="113"/>
      <c r="EG655" s="113"/>
      <c r="EH655" s="113"/>
      <c r="EI655" s="113"/>
      <c r="EJ655" s="113"/>
      <c r="EK655" s="113"/>
      <c r="EL655" s="113"/>
      <c r="EM655" s="113"/>
      <c r="EN655" s="113"/>
      <c r="EO655" s="113"/>
      <c r="EP655" s="113"/>
      <c r="EQ655" s="113"/>
      <c r="ER655" s="113"/>
      <c r="ES655" s="113"/>
      <c r="ET655" s="113"/>
      <c r="EU655" s="113"/>
      <c r="EV655" s="113"/>
      <c r="EW655" s="113"/>
      <c r="EX655" s="113"/>
      <c r="EY655" s="113"/>
      <c r="EZ655" s="113"/>
      <c r="FA655" s="113"/>
      <c r="FB655" s="113"/>
      <c r="FC655" s="113"/>
      <c r="FD655" s="113"/>
      <c r="FE655" s="113"/>
      <c r="FF655" s="113"/>
      <c r="FG655" s="113"/>
      <c r="FH655" s="113"/>
      <c r="FI655" s="113"/>
      <c r="FJ655" s="113"/>
      <c r="FK655" s="113"/>
      <c r="FL655" s="113"/>
      <c r="FM655" s="113"/>
      <c r="FN655" s="113"/>
      <c r="FO655" s="113"/>
      <c r="FP655" s="113"/>
      <c r="FQ655" s="113"/>
      <c r="FR655" s="113"/>
      <c r="FS655" s="113"/>
      <c r="FT655" s="113"/>
      <c r="FU655" s="113"/>
      <c r="FV655" s="113"/>
      <c r="FW655" s="113"/>
      <c r="FX655" s="113"/>
      <c r="FY655" s="113"/>
      <c r="FZ655" s="113"/>
      <c r="GA655" s="113"/>
      <c r="GB655" s="113"/>
      <c r="GC655" s="113"/>
      <c r="GD655" s="113"/>
      <c r="GE655" s="113"/>
      <c r="GF655" s="113"/>
      <c r="GG655" s="113"/>
      <c r="GH655" s="113"/>
      <c r="GI655" s="113"/>
      <c r="GJ655" s="113"/>
      <c r="GK655" s="113"/>
      <c r="GL655" s="113"/>
      <c r="GM655" s="113"/>
      <c r="GN655" s="113"/>
      <c r="GO655" s="113"/>
      <c r="GP655" s="113"/>
      <c r="GQ655" s="113"/>
      <c r="GR655" s="113"/>
      <c r="GS655" s="113"/>
      <c r="GT655" s="113"/>
      <c r="GU655" s="113"/>
      <c r="GV655" s="113"/>
      <c r="GW655" s="113"/>
      <c r="GX655" s="113"/>
      <c r="GY655" s="113"/>
      <c r="GZ655" s="113"/>
      <c r="HA655" s="113"/>
      <c r="HB655" s="113"/>
      <c r="HC655" s="113"/>
      <c r="HD655" s="113"/>
      <c r="HE655" s="113"/>
      <c r="HF655" s="113"/>
      <c r="HG655" s="113"/>
      <c r="HH655" s="113"/>
      <c r="HI655" s="113"/>
      <c r="HJ655" s="113"/>
      <c r="HK655" s="113"/>
      <c r="HL655" s="113"/>
      <c r="HM655" s="113"/>
      <c r="HN655" s="113"/>
      <c r="HO655" s="113"/>
      <c r="HP655" s="113"/>
      <c r="HQ655" s="113"/>
      <c r="HR655" s="113"/>
      <c r="HS655" s="113"/>
      <c r="HT655" s="113"/>
      <c r="HU655" s="113"/>
      <c r="HV655" s="113"/>
      <c r="HW655" s="113"/>
      <c r="HX655" s="113"/>
      <c r="HY655" s="113"/>
      <c r="HZ655" s="113"/>
      <c r="IA655" s="113"/>
      <c r="IB655" s="113"/>
      <c r="IC655" s="113"/>
      <c r="ID655" s="113"/>
      <c r="IE655" s="113"/>
      <c r="IF655" s="113"/>
      <c r="IG655" s="113"/>
      <c r="IH655" s="113"/>
      <c r="II655" s="113"/>
      <c r="IJ655" s="113"/>
      <c r="IK655" s="113"/>
      <c r="IL655" s="113"/>
      <c r="IM655" s="113"/>
      <c r="IN655" s="113"/>
      <c r="IO655" s="113"/>
      <c r="IP655" s="113"/>
      <c r="IQ655" s="113"/>
      <c r="IR655" s="113"/>
      <c r="IS655" s="113"/>
      <c r="IT655" s="113"/>
      <c r="IU655" s="113"/>
      <c r="IV655" s="113"/>
      <c r="IW655" s="113"/>
      <c r="IX655" s="113"/>
      <c r="IY655" s="113"/>
      <c r="IZ655" s="113"/>
      <c r="JA655" s="113"/>
      <c r="JB655" s="113"/>
      <c r="JC655" s="113"/>
      <c r="JD655" s="113"/>
      <c r="JE655" s="113"/>
      <c r="JF655" s="113"/>
      <c r="JG655" s="113"/>
      <c r="JH655" s="113"/>
      <c r="JI655" s="113"/>
      <c r="JJ655" s="113"/>
      <c r="JK655" s="113"/>
      <c r="JL655" s="113"/>
      <c r="JM655" s="113"/>
      <c r="JN655" s="113"/>
      <c r="JO655" s="113"/>
      <c r="JP655" s="113"/>
      <c r="JQ655" s="113"/>
      <c r="JR655" s="113"/>
      <c r="JS655" s="113"/>
      <c r="JT655" s="113"/>
      <c r="JU655" s="113"/>
      <c r="JV655" s="113"/>
      <c r="JW655" s="113"/>
      <c r="JX655" s="113"/>
      <c r="JY655" s="113"/>
      <c r="JZ655" s="113"/>
      <c r="KA655" s="113"/>
      <c r="KB655" s="113"/>
      <c r="KC655" s="113"/>
      <c r="KD655" s="113"/>
      <c r="KE655" s="113"/>
      <c r="KF655" s="113"/>
      <c r="KG655" s="113"/>
      <c r="KH655" s="113"/>
      <c r="KI655" s="113"/>
      <c r="KJ655" s="113"/>
      <c r="KK655" s="113"/>
      <c r="KL655" s="113"/>
      <c r="KM655" s="113"/>
      <c r="KN655" s="113"/>
      <c r="KO655" s="113"/>
      <c r="KP655" s="113"/>
      <c r="KQ655" s="113"/>
      <c r="KR655" s="113"/>
      <c r="KS655" s="113"/>
      <c r="KT655" s="113"/>
      <c r="KU655" s="113"/>
      <c r="KV655" s="113"/>
      <c r="KW655" s="113"/>
      <c r="KX655" s="113"/>
      <c r="KY655" s="113"/>
      <c r="KZ655" s="113"/>
      <c r="LA655" s="113"/>
      <c r="LB655" s="113"/>
      <c r="LC655" s="113"/>
      <c r="LD655" s="113"/>
      <c r="LE655" s="113"/>
      <c r="LF655" s="113"/>
      <c r="LG655" s="113"/>
      <c r="LH655" s="113"/>
      <c r="LI655" s="113"/>
      <c r="LJ655" s="113"/>
      <c r="LK655" s="113"/>
      <c r="LL655" s="113"/>
      <c r="LM655" s="113"/>
      <c r="LN655" s="113"/>
      <c r="LO655" s="113"/>
      <c r="LP655" s="113"/>
      <c r="LQ655" s="113"/>
      <c r="LR655" s="113"/>
      <c r="LS655" s="113"/>
      <c r="LT655" s="113"/>
      <c r="LU655" s="113"/>
      <c r="LV655" s="113"/>
      <c r="LW655" s="113"/>
      <c r="LX655" s="113"/>
      <c r="LY655" s="113"/>
      <c r="LZ655" s="113"/>
      <c r="MA655" s="113"/>
      <c r="MB655" s="113"/>
      <c r="MC655" s="113"/>
      <c r="MD655" s="113"/>
      <c r="ME655" s="113"/>
      <c r="MF655" s="113"/>
      <c r="MG655" s="113"/>
      <c r="MH655" s="113"/>
      <c r="MI655" s="113"/>
      <c r="MJ655" s="113"/>
      <c r="MK655" s="113"/>
      <c r="ML655" s="113"/>
      <c r="MM655" s="113"/>
      <c r="MN655" s="113"/>
      <c r="MO655" s="113"/>
      <c r="MP655" s="113"/>
      <c r="MQ655" s="113"/>
      <c r="MR655" s="113"/>
      <c r="MS655" s="113"/>
      <c r="MT655" s="113"/>
      <c r="MU655" s="113"/>
      <c r="MV655" s="113"/>
      <c r="MW655" s="113"/>
      <c r="MX655" s="113"/>
      <c r="MY655" s="113"/>
      <c r="MZ655" s="113"/>
      <c r="NA655" s="113"/>
      <c r="NB655" s="113"/>
      <c r="NC655" s="113"/>
      <c r="ND655" s="113"/>
      <c r="NE655" s="113"/>
      <c r="NF655" s="113"/>
      <c r="NG655" s="113"/>
      <c r="NH655" s="113"/>
      <c r="NI655" s="113"/>
      <c r="NJ655" s="113"/>
      <c r="NK655" s="113"/>
      <c r="NL655" s="113"/>
      <c r="NM655" s="113"/>
      <c r="NN655" s="113"/>
      <c r="NO655" s="113"/>
      <c r="NP655" s="113"/>
      <c r="NQ655" s="113"/>
      <c r="NR655" s="113"/>
      <c r="NS655" s="113"/>
      <c r="NT655" s="113"/>
      <c r="NU655" s="113"/>
      <c r="NV655" s="113"/>
      <c r="NW655" s="113"/>
      <c r="NX655" s="113"/>
      <c r="NY655" s="113"/>
      <c r="NZ655" s="113"/>
      <c r="OA655" s="113"/>
      <c r="OB655" s="113"/>
      <c r="OC655" s="113"/>
      <c r="OD655" s="113"/>
      <c r="OE655" s="113"/>
      <c r="OF655" s="113"/>
      <c r="OG655" s="113"/>
      <c r="OH655" s="113"/>
      <c r="OI655" s="113"/>
      <c r="OJ655" s="113"/>
      <c r="OK655" s="113"/>
      <c r="OL655" s="113"/>
      <c r="OM655" s="113"/>
      <c r="ON655" s="113"/>
      <c r="OO655" s="113"/>
      <c r="OP655" s="113"/>
      <c r="OQ655" s="113"/>
      <c r="OR655" s="113"/>
      <c r="OS655" s="113"/>
      <c r="OT655" s="113"/>
      <c r="OU655" s="113"/>
      <c r="OV655" s="113"/>
      <c r="OW655" s="113"/>
      <c r="OX655" s="113"/>
      <c r="OY655" s="113"/>
      <c r="OZ655" s="113"/>
      <c r="PA655" s="113"/>
      <c r="PB655" s="113"/>
      <c r="PC655" s="113"/>
      <c r="PD655" s="113"/>
      <c r="PE655" s="113"/>
      <c r="PF655" s="113"/>
      <c r="PG655" s="113"/>
      <c r="PH655" s="113"/>
      <c r="PI655" s="113"/>
      <c r="PJ655" s="113"/>
      <c r="PK655" s="113"/>
      <c r="PL655" s="113"/>
      <c r="PM655" s="113"/>
      <c r="PN655" s="113"/>
      <c r="PO655" s="113"/>
      <c r="PP655" s="113"/>
      <c r="PQ655" s="113"/>
      <c r="PR655" s="113"/>
      <c r="PS655" s="113"/>
      <c r="PT655" s="113"/>
      <c r="PU655" s="113"/>
      <c r="PV655" s="113"/>
      <c r="PW655" s="113"/>
      <c r="PX655" s="113"/>
      <c r="PY655" s="113"/>
      <c r="PZ655" s="113"/>
      <c r="QA655" s="113"/>
      <c r="QB655" s="113"/>
      <c r="QC655" s="113"/>
      <c r="QD655" s="113"/>
      <c r="QE655" s="113"/>
      <c r="QF655" s="113"/>
      <c r="QG655" s="113"/>
      <c r="QH655" s="113"/>
      <c r="QI655" s="113"/>
      <c r="QJ655" s="113"/>
      <c r="QK655" s="113"/>
      <c r="QL655" s="113"/>
      <c r="QM655" s="113"/>
      <c r="QN655" s="113"/>
      <c r="QO655" s="113"/>
      <c r="QP655" s="113"/>
      <c r="QQ655" s="113"/>
      <c r="QR655" s="113"/>
      <c r="QS655" s="113"/>
      <c r="QT655" s="113"/>
      <c r="QU655" s="113"/>
      <c r="QV655" s="113"/>
      <c r="QW655" s="113"/>
      <c r="QX655" s="113"/>
      <c r="QY655" s="113"/>
      <c r="QZ655" s="113"/>
      <c r="RA655" s="113"/>
      <c r="RB655" s="113"/>
      <c r="RC655" s="113"/>
      <c r="RD655" s="113"/>
      <c r="RE655" s="113"/>
      <c r="RF655" s="113"/>
      <c r="RG655" s="113"/>
      <c r="RH655" s="113"/>
      <c r="RI655" s="113"/>
      <c r="RJ655" s="113"/>
      <c r="RK655" s="113"/>
      <c r="RL655" s="113"/>
      <c r="RM655" s="113"/>
      <c r="RN655" s="113"/>
      <c r="RO655" s="113"/>
      <c r="RP655" s="113"/>
      <c r="RQ655" s="113"/>
      <c r="RR655" s="113"/>
      <c r="RS655" s="113"/>
      <c r="RT655" s="113"/>
      <c r="RU655" s="113"/>
      <c r="RV655" s="113"/>
      <c r="RW655" s="113"/>
      <c r="RX655" s="113"/>
      <c r="RY655" s="113"/>
      <c r="RZ655" s="113"/>
      <c r="SA655" s="113"/>
      <c r="SB655" s="113"/>
      <c r="SC655" s="113"/>
      <c r="SD655" s="113"/>
      <c r="SE655" s="113"/>
      <c r="SF655" s="113"/>
      <c r="SG655" s="113"/>
      <c r="SH655" s="113"/>
      <c r="SI655" s="113"/>
      <c r="SJ655" s="113"/>
      <c r="SK655" s="113"/>
      <c r="SL655" s="113"/>
      <c r="SM655" s="113"/>
      <c r="SN655" s="113"/>
      <c r="SO655" s="113"/>
      <c r="SP655" s="113"/>
      <c r="SQ655" s="113"/>
      <c r="SR655" s="113"/>
      <c r="SS655" s="113"/>
      <c r="ST655" s="113"/>
      <c r="SU655" s="113"/>
      <c r="SV655" s="113"/>
      <c r="SW655" s="113"/>
      <c r="SX655" s="113"/>
      <c r="SY655" s="113"/>
      <c r="SZ655" s="113"/>
      <c r="TA655" s="113"/>
      <c r="TB655" s="113"/>
      <c r="TC655" s="113"/>
      <c r="TD655" s="113"/>
      <c r="TE655" s="113"/>
      <c r="TF655" s="113"/>
      <c r="TG655" s="113"/>
      <c r="TH655" s="113"/>
      <c r="TI655" s="113"/>
      <c r="TJ655" s="113"/>
      <c r="TK655" s="113"/>
      <c r="TL655" s="113"/>
      <c r="TM655" s="113"/>
      <c r="TN655" s="113"/>
      <c r="TO655" s="113"/>
      <c r="TP655" s="113"/>
      <c r="TQ655" s="113"/>
      <c r="TR655" s="113"/>
      <c r="TS655" s="113"/>
      <c r="TT655" s="113"/>
      <c r="TU655" s="113"/>
      <c r="TV655" s="113"/>
      <c r="TW655" s="113"/>
      <c r="TX655" s="113"/>
      <c r="TY655" s="113"/>
      <c r="TZ655" s="113"/>
      <c r="UA655" s="113"/>
      <c r="UB655" s="113"/>
      <c r="UC655" s="113"/>
      <c r="UD655" s="113"/>
      <c r="UE655" s="113"/>
      <c r="UF655" s="113"/>
      <c r="UG655" s="113"/>
      <c r="UH655" s="113"/>
      <c r="UI655" s="113"/>
      <c r="UJ655" s="113"/>
      <c r="UK655" s="113"/>
      <c r="UL655" s="113"/>
      <c r="UM655" s="113"/>
      <c r="UN655" s="113"/>
      <c r="UO655" s="113"/>
      <c r="UP655" s="113"/>
      <c r="UQ655" s="113"/>
      <c r="UR655" s="113"/>
      <c r="US655" s="113"/>
      <c r="UT655" s="113"/>
      <c r="UU655" s="113"/>
      <c r="UV655" s="113"/>
      <c r="UW655" s="113"/>
      <c r="UX655" s="113"/>
      <c r="UY655" s="113"/>
      <c r="UZ655" s="113"/>
      <c r="VA655" s="113"/>
      <c r="VB655" s="113"/>
      <c r="VC655" s="113"/>
      <c r="VD655" s="113"/>
      <c r="VE655" s="113"/>
      <c r="VF655" s="113"/>
      <c r="VG655" s="113"/>
      <c r="VH655" s="113"/>
      <c r="VI655" s="113"/>
      <c r="VJ655" s="113"/>
      <c r="VK655" s="113"/>
      <c r="VL655" s="113"/>
      <c r="VM655" s="113"/>
      <c r="VN655" s="113"/>
      <c r="VO655" s="113"/>
      <c r="VP655" s="113"/>
      <c r="VQ655" s="113"/>
      <c r="VR655" s="113"/>
      <c r="VS655" s="113"/>
      <c r="VT655" s="113"/>
      <c r="VU655" s="113"/>
      <c r="VV655" s="113"/>
      <c r="VW655" s="113"/>
      <c r="VX655" s="113"/>
      <c r="VY655" s="113"/>
      <c r="VZ655" s="113"/>
      <c r="WA655" s="113"/>
      <c r="WB655" s="113"/>
      <c r="WC655" s="113"/>
      <c r="WD655" s="113"/>
      <c r="WE655" s="113"/>
      <c r="WF655" s="113"/>
      <c r="WG655" s="113"/>
      <c r="WH655" s="113"/>
      <c r="WI655" s="113"/>
      <c r="WJ655" s="113"/>
      <c r="WK655" s="113"/>
      <c r="WL655" s="113"/>
      <c r="WM655" s="113"/>
      <c r="WN655" s="113"/>
      <c r="WO655" s="113"/>
      <c r="WP655" s="113"/>
      <c r="WQ655" s="113"/>
      <c r="WR655" s="113"/>
      <c r="WS655" s="113"/>
      <c r="WT655" s="113"/>
      <c r="WU655" s="113"/>
      <c r="WV655" s="113"/>
      <c r="WW655" s="113"/>
      <c r="WX655" s="113"/>
      <c r="WY655" s="113"/>
      <c r="WZ655" s="113"/>
      <c r="XA655" s="113"/>
      <c r="XB655" s="113"/>
      <c r="XC655" s="113"/>
      <c r="XD655" s="113"/>
      <c r="XE655" s="113"/>
      <c r="XF655" s="113"/>
      <c r="XG655" s="113"/>
      <c r="XH655" s="113"/>
      <c r="XI655" s="113"/>
      <c r="XJ655" s="113"/>
      <c r="XK655" s="113"/>
      <c r="XL655" s="113"/>
      <c r="XM655" s="113"/>
      <c r="XN655" s="113"/>
      <c r="XO655" s="113"/>
      <c r="XP655" s="113"/>
      <c r="XQ655" s="113"/>
      <c r="XR655" s="113"/>
      <c r="XS655" s="113"/>
      <c r="XT655" s="113"/>
      <c r="XU655" s="113"/>
      <c r="XV655" s="113"/>
      <c r="XW655" s="113"/>
      <c r="XX655" s="113"/>
      <c r="XY655" s="113"/>
      <c r="XZ655" s="113"/>
      <c r="YA655" s="113"/>
      <c r="YB655" s="113"/>
      <c r="YC655" s="113"/>
      <c r="YD655" s="113"/>
      <c r="YE655" s="113"/>
      <c r="YF655" s="113"/>
      <c r="YG655" s="113"/>
      <c r="YH655" s="113"/>
      <c r="YI655" s="113"/>
      <c r="YJ655" s="113"/>
      <c r="YK655" s="113"/>
      <c r="YL655" s="113"/>
      <c r="YM655" s="113"/>
      <c r="YN655" s="113"/>
      <c r="YO655" s="113"/>
      <c r="YP655" s="113"/>
      <c r="YQ655" s="113"/>
      <c r="YR655" s="113"/>
      <c r="YS655" s="113"/>
      <c r="YT655" s="113"/>
      <c r="YU655" s="113"/>
      <c r="YV655" s="113"/>
      <c r="YW655" s="113"/>
      <c r="YX655" s="113"/>
      <c r="YY655" s="113"/>
      <c r="YZ655" s="113"/>
      <c r="ZA655" s="113"/>
      <c r="ZB655" s="113"/>
      <c r="ZC655" s="113"/>
      <c r="ZD655" s="113"/>
      <c r="ZE655" s="113"/>
      <c r="ZF655" s="113"/>
      <c r="ZG655" s="113"/>
      <c r="ZH655" s="113"/>
      <c r="ZI655" s="113"/>
      <c r="ZJ655" s="113"/>
      <c r="ZK655" s="113"/>
      <c r="ZL655" s="113"/>
      <c r="ZM655" s="113"/>
      <c r="ZN655" s="113"/>
      <c r="ZO655" s="113"/>
      <c r="ZP655" s="113"/>
      <c r="ZQ655" s="113"/>
      <c r="ZR655" s="113"/>
      <c r="ZS655" s="113"/>
      <c r="ZT655" s="113"/>
      <c r="ZU655" s="113"/>
      <c r="ZV655" s="113"/>
      <c r="ZW655" s="113"/>
      <c r="ZX655" s="113"/>
      <c r="ZY655" s="113"/>
      <c r="ZZ655" s="113"/>
      <c r="AAA655" s="113"/>
      <c r="AAB655" s="113"/>
      <c r="AAC655" s="113"/>
      <c r="AAD655" s="113"/>
      <c r="AAE655" s="113"/>
      <c r="AAF655" s="113"/>
      <c r="AAG655" s="113"/>
      <c r="AAH655" s="113"/>
      <c r="AAI655" s="113"/>
      <c r="AAJ655" s="113"/>
      <c r="AAK655" s="113"/>
      <c r="AAL655" s="113"/>
      <c r="AAM655" s="113"/>
      <c r="AAN655" s="113"/>
      <c r="AAO655" s="113"/>
      <c r="AAP655" s="113"/>
      <c r="AAQ655" s="113"/>
      <c r="AAR655" s="113"/>
      <c r="AAS655" s="113"/>
      <c r="AAT655" s="113"/>
      <c r="AAU655" s="113"/>
      <c r="AAV655" s="113"/>
      <c r="AAW655" s="113"/>
      <c r="AAX655" s="113"/>
      <c r="AAY655" s="113"/>
      <c r="AAZ655" s="113"/>
      <c r="ABA655" s="113"/>
      <c r="ABB655" s="113"/>
      <c r="ABC655" s="113"/>
      <c r="ABD655" s="113"/>
      <c r="ABE655" s="113"/>
      <c r="ABF655" s="113"/>
      <c r="ABG655" s="113"/>
      <c r="ABH655" s="113"/>
      <c r="ABI655" s="113"/>
      <c r="ABJ655" s="113"/>
      <c r="ABK655" s="113"/>
      <c r="ABL655" s="113"/>
      <c r="ABM655" s="113"/>
      <c r="ABN655" s="113"/>
      <c r="ABO655" s="113"/>
      <c r="ABP655" s="113"/>
      <c r="ABQ655" s="113"/>
      <c r="ABR655" s="113"/>
      <c r="ABS655" s="113"/>
      <c r="ABT655" s="113"/>
      <c r="ABU655" s="113"/>
      <c r="ABV655" s="113"/>
      <c r="ABW655" s="113"/>
      <c r="ABX655" s="113"/>
      <c r="ABY655" s="113"/>
      <c r="ABZ655" s="113"/>
      <c r="ACA655" s="113"/>
      <c r="ACB655" s="113"/>
      <c r="ACC655" s="113"/>
      <c r="ACD655" s="113"/>
      <c r="ACE655" s="113"/>
      <c r="ACF655" s="113"/>
      <c r="ACG655" s="113"/>
      <c r="ACH655" s="113"/>
      <c r="ACI655" s="113"/>
      <c r="ACJ655" s="113"/>
      <c r="ACK655" s="113"/>
      <c r="ACL655" s="113"/>
      <c r="ACM655" s="113"/>
      <c r="ACN655" s="113"/>
      <c r="ACO655" s="113"/>
      <c r="ACP655" s="113"/>
      <c r="ACQ655" s="113"/>
      <c r="ACR655" s="113"/>
      <c r="ACS655" s="113"/>
      <c r="ACT655" s="113"/>
      <c r="ACU655" s="113"/>
      <c r="ACV655" s="113"/>
      <c r="ACW655" s="113"/>
      <c r="ACX655" s="113"/>
      <c r="ACY655" s="113"/>
      <c r="ACZ655" s="113"/>
      <c r="ADA655" s="113"/>
      <c r="ADB655" s="113"/>
      <c r="ADC655" s="113"/>
      <c r="ADD655" s="113"/>
      <c r="ADE655" s="113"/>
      <c r="ADF655" s="113"/>
      <c r="ADG655" s="113"/>
      <c r="ADH655" s="113"/>
      <c r="ADI655" s="113"/>
      <c r="ADJ655" s="113"/>
      <c r="ADK655" s="113"/>
      <c r="ADL655" s="113"/>
      <c r="ADM655" s="113"/>
      <c r="ADN655" s="113"/>
      <c r="ADO655" s="113"/>
      <c r="ADP655" s="113"/>
      <c r="ADQ655" s="113"/>
      <c r="ADR655" s="113"/>
      <c r="ADS655" s="113"/>
      <c r="ADT655" s="113"/>
      <c r="ADU655" s="113"/>
      <c r="ADV655" s="113"/>
      <c r="ADW655" s="113"/>
      <c r="ADX655" s="113"/>
      <c r="ADY655" s="113"/>
      <c r="ADZ655" s="113"/>
      <c r="AEA655" s="113"/>
      <c r="AEB655" s="113"/>
      <c r="AEC655" s="113"/>
      <c r="AED655" s="113"/>
      <c r="AEE655" s="113"/>
      <c r="AEF655" s="113"/>
      <c r="AEG655" s="113"/>
      <c r="AEH655" s="113"/>
      <c r="AEI655" s="113"/>
      <c r="AEJ655" s="113"/>
      <c r="AEK655" s="113"/>
      <c r="AEL655" s="113"/>
      <c r="AEM655" s="113"/>
      <c r="AEN655" s="113"/>
      <c r="AEO655" s="113"/>
      <c r="AEP655" s="113"/>
      <c r="AEQ655" s="113"/>
      <c r="AER655" s="113"/>
      <c r="AES655" s="113"/>
      <c r="AET655" s="113"/>
      <c r="AEU655" s="113"/>
      <c r="AEV655" s="113"/>
      <c r="AEW655" s="113"/>
      <c r="AEX655" s="113"/>
      <c r="AEY655" s="113"/>
      <c r="AEZ655" s="113"/>
      <c r="AFA655" s="113"/>
      <c r="AFB655" s="113"/>
      <c r="AFC655" s="113"/>
      <c r="AFD655" s="113"/>
      <c r="AFE655" s="113"/>
      <c r="AFF655" s="113"/>
      <c r="AFG655" s="113"/>
      <c r="AFH655" s="113"/>
      <c r="AFI655" s="113"/>
      <c r="AFJ655" s="113"/>
      <c r="AFK655" s="113"/>
      <c r="AFL655" s="113"/>
      <c r="AFM655" s="113"/>
      <c r="AFN655" s="113"/>
      <c r="AFO655" s="113"/>
      <c r="AFP655" s="113"/>
      <c r="AFQ655" s="113"/>
      <c r="AFR655" s="113"/>
      <c r="AFS655" s="113"/>
      <c r="AFT655" s="113"/>
      <c r="AFU655" s="113"/>
      <c r="AFV655" s="113"/>
      <c r="AFW655" s="113"/>
      <c r="AFX655" s="113"/>
      <c r="AFY655" s="113"/>
      <c r="AFZ655" s="113"/>
      <c r="AGA655" s="113"/>
      <c r="AGB655" s="113"/>
      <c r="AGC655" s="113"/>
      <c r="AGD655" s="113"/>
      <c r="AGE655" s="113"/>
      <c r="AGF655" s="113"/>
      <c r="AGG655" s="113"/>
      <c r="AGH655" s="113"/>
      <c r="AGI655" s="113"/>
      <c r="AGJ655" s="113"/>
      <c r="AGK655" s="113"/>
      <c r="AGL655" s="113"/>
      <c r="AGM655" s="113"/>
      <c r="AGN655" s="113"/>
      <c r="AGO655" s="113"/>
      <c r="AGP655" s="113"/>
      <c r="AGQ655" s="113"/>
      <c r="AGR655" s="113"/>
      <c r="AGS655" s="113"/>
      <c r="AGT655" s="113"/>
      <c r="AGU655" s="113"/>
      <c r="AGV655" s="113"/>
      <c r="AGW655" s="113"/>
      <c r="AGX655" s="113"/>
      <c r="AGY655" s="113"/>
      <c r="AGZ655" s="113"/>
      <c r="AHA655" s="113"/>
      <c r="AHB655" s="113"/>
      <c r="AHC655" s="113"/>
      <c r="AHD655" s="113"/>
      <c r="AHE655" s="113"/>
      <c r="AHF655" s="113"/>
      <c r="AHG655" s="113"/>
      <c r="AHH655" s="113"/>
      <c r="AHI655" s="113"/>
      <c r="AHJ655" s="113"/>
      <c r="AHK655" s="113"/>
      <c r="AHL655" s="113"/>
      <c r="AHM655" s="113"/>
      <c r="AHN655" s="113"/>
      <c r="AHO655" s="113"/>
      <c r="AHP655" s="113"/>
      <c r="AHQ655" s="113"/>
      <c r="AHR655" s="113"/>
      <c r="AHS655" s="113"/>
      <c r="AHT655" s="113"/>
      <c r="AHU655" s="113"/>
      <c r="AHV655" s="113"/>
      <c r="AHW655" s="113"/>
      <c r="AHX655" s="113"/>
      <c r="AHY655" s="113"/>
      <c r="AHZ655" s="113"/>
      <c r="AIA655" s="113"/>
      <c r="AIB655" s="113"/>
      <c r="AIC655" s="113"/>
      <c r="AID655" s="113"/>
      <c r="AIE655" s="113"/>
      <c r="AIF655" s="113"/>
      <c r="AIG655" s="113"/>
      <c r="AIH655" s="113"/>
      <c r="AII655" s="113"/>
      <c r="AIJ655" s="113"/>
      <c r="AIK655" s="113"/>
      <c r="AIL655" s="113"/>
      <c r="AIM655" s="113"/>
      <c r="AIN655" s="113"/>
      <c r="AIO655" s="113"/>
      <c r="AIP655" s="113"/>
      <c r="AIQ655" s="113"/>
      <c r="AIR655" s="113"/>
      <c r="AIS655" s="113"/>
      <c r="AIT655" s="113"/>
      <c r="AIU655" s="113"/>
      <c r="AIV655" s="113"/>
      <c r="AIW655" s="113"/>
      <c r="AIX655" s="113"/>
      <c r="AIY655" s="113"/>
      <c r="AIZ655" s="113"/>
      <c r="AJA655" s="113"/>
      <c r="AJB655" s="113"/>
      <c r="AJC655" s="113"/>
      <c r="AJD655" s="113"/>
      <c r="AJE655" s="113"/>
      <c r="AJF655" s="113"/>
      <c r="AJG655" s="113"/>
      <c r="AJH655" s="113"/>
      <c r="AJI655" s="113"/>
      <c r="AJJ655" s="113"/>
      <c r="AJK655" s="113"/>
      <c r="AJL655" s="113"/>
      <c r="AJM655" s="113"/>
      <c r="AJN655" s="113"/>
      <c r="AJO655" s="113"/>
      <c r="AJP655" s="113"/>
      <c r="AJQ655" s="113"/>
      <c r="AJR655" s="113"/>
      <c r="AJS655" s="113"/>
      <c r="AJT655" s="113"/>
      <c r="AJU655" s="113"/>
      <c r="AJV655" s="113"/>
      <c r="AJW655" s="113"/>
      <c r="AJX655" s="113"/>
      <c r="AJY655" s="113"/>
      <c r="AJZ655" s="113"/>
      <c r="AKA655" s="113"/>
      <c r="AKB655" s="113"/>
      <c r="AKC655" s="113"/>
      <c r="AKD655" s="113"/>
      <c r="AKE655" s="113"/>
      <c r="AKF655" s="113"/>
      <c r="AKG655" s="113"/>
      <c r="AKH655" s="113"/>
      <c r="AKI655" s="113"/>
      <c r="AKJ655" s="113"/>
      <c r="AKK655" s="113"/>
      <c r="AKL655" s="113"/>
      <c r="AKM655" s="113"/>
      <c r="AKN655" s="113"/>
      <c r="AKO655" s="113"/>
      <c r="AKP655" s="113"/>
      <c r="AKQ655" s="113"/>
      <c r="AKR655" s="113"/>
      <c r="AKS655" s="113"/>
      <c r="AKT655" s="113"/>
      <c r="AKU655" s="113"/>
      <c r="AKV655" s="113"/>
      <c r="AKW655" s="113"/>
      <c r="AKX655" s="113"/>
      <c r="AKY655" s="113"/>
      <c r="AKZ655" s="113"/>
      <c r="ALA655" s="113"/>
      <c r="ALB655" s="113"/>
      <c r="ALC655" s="113"/>
      <c r="ALD655" s="113"/>
      <c r="ALE655" s="113"/>
      <c r="ALF655" s="113"/>
      <c r="ALG655" s="113"/>
      <c r="ALH655" s="113"/>
      <c r="ALI655" s="113"/>
      <c r="ALJ655" s="113"/>
      <c r="ALK655" s="113"/>
      <c r="ALL655" s="113"/>
      <c r="ALM655" s="113"/>
      <c r="ALN655" s="113"/>
      <c r="ALO655" s="1"/>
      <c r="ALP655" s="2"/>
      <c r="ALQ655" s="2"/>
      <c r="ALR655" s="2"/>
      <c r="ALS655" s="2"/>
      <c r="ALT655" s="2"/>
      <c r="ALU655" s="2"/>
      <c r="ALV655" s="2"/>
      <c r="ALW655" s="2"/>
      <c r="ALX655" s="2"/>
      <c r="ALY655" s="2"/>
      <c r="ALZ655" s="2"/>
      <c r="AMA655" s="2"/>
      <c r="AMB655" s="2"/>
      <c r="AMC655" s="2"/>
      <c r="AMD655" s="2"/>
      <c r="AME655" s="2"/>
      <c r="AMF655" s="2"/>
      <c r="AMG655" s="2"/>
      <c r="AMH655" s="2"/>
      <c r="AMI655" s="2"/>
      <c r="AMJ655" s="2"/>
      <c r="AMK655" s="2"/>
      <c r="AML655" s="113"/>
    </row>
    <row r="656" s="99" customFormat="true" ht="17.6" hidden="false" customHeight="false" outlineLevel="0" collapsed="false">
      <c r="B656" s="80"/>
      <c r="C656" s="30" t="s">
        <v>55</v>
      </c>
      <c r="D656" s="30" t="n">
        <v>934</v>
      </c>
      <c r="E656" s="138" t="s">
        <v>56</v>
      </c>
      <c r="F656" s="138" t="s">
        <v>83</v>
      </c>
      <c r="G656" s="79"/>
      <c r="H656" s="80"/>
      <c r="I656" s="141" t="n">
        <f aca="false">SUM(J656:P656)</f>
        <v>31736900</v>
      </c>
      <c r="J656" s="141" t="n">
        <f aca="false">J657+J694</f>
        <v>19064000</v>
      </c>
      <c r="K656" s="74" t="n">
        <f aca="false">K657+K694</f>
        <v>8785400</v>
      </c>
      <c r="L656" s="74" t="n">
        <f aca="false">L657+L694</f>
        <v>0</v>
      </c>
      <c r="M656" s="74" t="n">
        <f aca="false">M657+M694</f>
        <v>0</v>
      </c>
      <c r="N656" s="74" t="n">
        <f aca="false">N657+N694</f>
        <v>0</v>
      </c>
      <c r="O656" s="141" t="n">
        <f aca="false">O657+O694</f>
        <v>3887500</v>
      </c>
      <c r="P656" s="142" t="n">
        <f aca="false">P657+P694</f>
        <v>0</v>
      </c>
      <c r="ALO656" s="1"/>
      <c r="ALP656" s="2"/>
      <c r="ALQ656" s="2"/>
      <c r="ALR656" s="2"/>
      <c r="ALS656" s="2"/>
      <c r="ALT656" s="2"/>
      <c r="ALU656" s="2"/>
      <c r="ALV656" s="2"/>
      <c r="ALW656" s="2"/>
      <c r="ALX656" s="2"/>
      <c r="ALY656" s="2"/>
      <c r="ALZ656" s="2"/>
      <c r="AMA656" s="2"/>
      <c r="AMB656" s="2"/>
      <c r="AMC656" s="2"/>
      <c r="AMD656" s="2"/>
      <c r="AME656" s="2"/>
      <c r="AMF656" s="2"/>
      <c r="AMG656" s="2"/>
      <c r="AMH656" s="2"/>
      <c r="AMI656" s="2"/>
      <c r="AMJ656" s="2"/>
      <c r="AMK656" s="2"/>
    </row>
    <row r="657" s="99" customFormat="true" ht="17.6" hidden="false" customHeight="false" outlineLevel="0" collapsed="false">
      <c r="B657" s="86"/>
      <c r="C657" s="30" t="s">
        <v>60</v>
      </c>
      <c r="D657" s="30" t="n">
        <v>934</v>
      </c>
      <c r="E657" s="138" t="s">
        <v>56</v>
      </c>
      <c r="F657" s="138" t="s">
        <v>56</v>
      </c>
      <c r="G657" s="79"/>
      <c r="H657" s="80"/>
      <c r="I657" s="141" t="n">
        <f aca="false">SUM(J657:P657)</f>
        <v>28603700</v>
      </c>
      <c r="J657" s="141" t="n">
        <f aca="false">J658+J669+J679+J683+J687</f>
        <v>17067900</v>
      </c>
      <c r="K657" s="74" t="n">
        <f aca="false">K658+K669+K679+K683+K687</f>
        <v>7648300</v>
      </c>
      <c r="L657" s="74" t="n">
        <f aca="false">L658+L669+L679+L683+L687</f>
        <v>0</v>
      </c>
      <c r="M657" s="74" t="n">
        <f aca="false">M658+M669+M679+M683+M687</f>
        <v>0</v>
      </c>
      <c r="N657" s="74" t="n">
        <f aca="false">N658+N669+N679+N683+N687</f>
        <v>0</v>
      </c>
      <c r="O657" s="141" t="n">
        <f aca="false">O658+O669+O679+O683+O687+O691</f>
        <v>3887500</v>
      </c>
      <c r="P657" s="142" t="n">
        <f aca="false">P658+P669+P679+P683+P687</f>
        <v>0</v>
      </c>
      <c r="ALO657" s="1"/>
      <c r="ALP657" s="2"/>
      <c r="ALQ657" s="2"/>
      <c r="ALR657" s="2"/>
      <c r="ALS657" s="2"/>
      <c r="ALT657" s="2"/>
      <c r="ALU657" s="2"/>
      <c r="ALV657" s="2"/>
      <c r="ALW657" s="2"/>
      <c r="ALX657" s="2"/>
      <c r="ALY657" s="2"/>
      <c r="ALZ657" s="2"/>
      <c r="AMA657" s="2"/>
      <c r="AMB657" s="2"/>
      <c r="AMC657" s="2"/>
      <c r="AMD657" s="2"/>
      <c r="AME657" s="2"/>
      <c r="AMF657" s="2"/>
      <c r="AMG657" s="2"/>
      <c r="AMH657" s="2"/>
      <c r="AMI657" s="2"/>
      <c r="AMJ657" s="2"/>
      <c r="AMK657" s="2"/>
    </row>
    <row r="658" s="99" customFormat="true" ht="32.8" hidden="false" customHeight="false" outlineLevel="0" collapsed="false">
      <c r="B658" s="86"/>
      <c r="C658" s="30" t="s">
        <v>128</v>
      </c>
      <c r="D658" s="30" t="n">
        <v>934</v>
      </c>
      <c r="E658" s="138" t="s">
        <v>56</v>
      </c>
      <c r="F658" s="138" t="s">
        <v>56</v>
      </c>
      <c r="G658" s="79" t="n">
        <v>5200000000</v>
      </c>
      <c r="H658" s="80"/>
      <c r="I658" s="141" t="n">
        <f aca="false">SUM(J658:P658)</f>
        <v>25831200</v>
      </c>
      <c r="J658" s="141" t="n">
        <f aca="false">J659+J664</f>
        <v>15305400</v>
      </c>
      <c r="K658" s="74" t="n">
        <f aca="false">K659+K664</f>
        <v>7588300</v>
      </c>
      <c r="L658" s="74" t="n">
        <f aca="false">L659+L664</f>
        <v>0</v>
      </c>
      <c r="M658" s="74" t="n">
        <f aca="false">M659+M664</f>
        <v>0</v>
      </c>
      <c r="N658" s="74" t="n">
        <f aca="false">N659+N664</f>
        <v>0</v>
      </c>
      <c r="O658" s="141" t="n">
        <f aca="false">O659+O664</f>
        <v>2937500</v>
      </c>
      <c r="P658" s="142" t="n">
        <f aca="false">P659+P664</f>
        <v>0</v>
      </c>
      <c r="ALO658" s="1"/>
      <c r="ALP658" s="2"/>
      <c r="ALQ658" s="2"/>
      <c r="ALR658" s="2"/>
      <c r="ALS658" s="2"/>
      <c r="ALT658" s="2"/>
      <c r="ALU658" s="2"/>
      <c r="ALV658" s="2"/>
      <c r="ALW658" s="2"/>
      <c r="ALX658" s="2"/>
      <c r="ALY658" s="2"/>
      <c r="ALZ658" s="2"/>
      <c r="AMA658" s="2"/>
      <c r="AMB658" s="2"/>
      <c r="AMC658" s="2"/>
      <c r="AMD658" s="2"/>
      <c r="AME658" s="2"/>
      <c r="AMF658" s="2"/>
      <c r="AMG658" s="2"/>
      <c r="AMH658" s="2"/>
      <c r="AMI658" s="2"/>
      <c r="AMJ658" s="2"/>
      <c r="AMK658" s="2"/>
    </row>
    <row r="659" s="99" customFormat="true" ht="17.6" hidden="false" customHeight="false" outlineLevel="0" collapsed="false">
      <c r="B659" s="86"/>
      <c r="C659" s="30" t="s">
        <v>136</v>
      </c>
      <c r="D659" s="30" t="n">
        <v>934</v>
      </c>
      <c r="E659" s="138" t="s">
        <v>56</v>
      </c>
      <c r="F659" s="138" t="s">
        <v>56</v>
      </c>
      <c r="G659" s="79" t="n">
        <v>5270000000</v>
      </c>
      <c r="H659" s="80"/>
      <c r="I659" s="141" t="n">
        <f aca="false">SUM(J659:P659)</f>
        <v>20225400</v>
      </c>
      <c r="J659" s="141" t="n">
        <f aca="false">J660</f>
        <v>12093100</v>
      </c>
      <c r="K659" s="74" t="n">
        <f aca="false">K660</f>
        <v>5750200</v>
      </c>
      <c r="L659" s="74" t="n">
        <f aca="false">L660</f>
        <v>0</v>
      </c>
      <c r="M659" s="74" t="n">
        <f aca="false">M660</f>
        <v>0</v>
      </c>
      <c r="N659" s="74" t="n">
        <f aca="false">N660</f>
        <v>0</v>
      </c>
      <c r="O659" s="141" t="n">
        <f aca="false">O660</f>
        <v>2382100</v>
      </c>
      <c r="P659" s="142" t="n">
        <f aca="false">P660</f>
        <v>0</v>
      </c>
      <c r="ALO659" s="1"/>
      <c r="ALP659" s="2"/>
      <c r="ALQ659" s="2"/>
      <c r="ALR659" s="2"/>
      <c r="ALS659" s="2"/>
      <c r="ALT659" s="2"/>
      <c r="ALU659" s="2"/>
      <c r="ALV659" s="2"/>
      <c r="ALW659" s="2"/>
      <c r="ALX659" s="2"/>
      <c r="ALY659" s="2"/>
      <c r="ALZ659" s="2"/>
      <c r="AMA659" s="2"/>
      <c r="AMB659" s="2"/>
      <c r="AMC659" s="2"/>
      <c r="AMD659" s="2"/>
      <c r="AME659" s="2"/>
      <c r="AMF659" s="2"/>
      <c r="AMG659" s="2"/>
      <c r="AMH659" s="2"/>
      <c r="AMI659" s="2"/>
      <c r="AMJ659" s="2"/>
      <c r="AMK659" s="2"/>
    </row>
    <row r="660" s="99" customFormat="true" ht="32.8" hidden="false" customHeight="false" outlineLevel="0" collapsed="false">
      <c r="B660" s="86"/>
      <c r="C660" s="30" t="s">
        <v>130</v>
      </c>
      <c r="D660" s="30" t="n">
        <v>934</v>
      </c>
      <c r="E660" s="138" t="s">
        <v>56</v>
      </c>
      <c r="F660" s="138" t="s">
        <v>56</v>
      </c>
      <c r="G660" s="79" t="n">
        <v>5270000590</v>
      </c>
      <c r="H660" s="80"/>
      <c r="I660" s="141" t="n">
        <f aca="false">SUM(J660:P660)</f>
        <v>20225400</v>
      </c>
      <c r="J660" s="141" t="n">
        <f aca="false">J661+J662+J663</f>
        <v>12093100</v>
      </c>
      <c r="K660" s="74" t="n">
        <f aca="false">K661+K662+K663</f>
        <v>5750200</v>
      </c>
      <c r="L660" s="74" t="n">
        <f aca="false">L661+L662+L663</f>
        <v>0</v>
      </c>
      <c r="M660" s="74" t="n">
        <f aca="false">M661+M662+M663</f>
        <v>0</v>
      </c>
      <c r="N660" s="74" t="n">
        <f aca="false">N661+N662+N663</f>
        <v>0</v>
      </c>
      <c r="O660" s="141" t="n">
        <f aca="false">O661+O662+O663</f>
        <v>2382100</v>
      </c>
      <c r="P660" s="142" t="n">
        <f aca="false">P661+P662+P663</f>
        <v>0</v>
      </c>
      <c r="ALO660" s="1"/>
      <c r="ALP660" s="2"/>
      <c r="ALQ660" s="2"/>
      <c r="ALR660" s="2"/>
      <c r="ALS660" s="2"/>
      <c r="ALT660" s="2"/>
      <c r="ALU660" s="2"/>
      <c r="ALV660" s="2"/>
      <c r="ALW660" s="2"/>
      <c r="ALX660" s="2"/>
      <c r="ALY660" s="2"/>
      <c r="ALZ660" s="2"/>
      <c r="AMA660" s="2"/>
      <c r="AMB660" s="2"/>
      <c r="AMC660" s="2"/>
      <c r="AMD660" s="2"/>
      <c r="AME660" s="2"/>
      <c r="AMF660" s="2"/>
      <c r="AMG660" s="2"/>
      <c r="AMH660" s="2"/>
      <c r="AMI660" s="2"/>
      <c r="AMJ660" s="2"/>
      <c r="AMK660" s="2"/>
    </row>
    <row r="661" s="99" customFormat="true" ht="64.15" hidden="false" customHeight="false" outlineLevel="0" collapsed="false">
      <c r="B661" s="86"/>
      <c r="C661" s="30" t="s">
        <v>100</v>
      </c>
      <c r="D661" s="30" t="n">
        <v>934</v>
      </c>
      <c r="E661" s="138" t="s">
        <v>56</v>
      </c>
      <c r="F661" s="138" t="s">
        <v>56</v>
      </c>
      <c r="G661" s="79" t="n">
        <v>5270000590</v>
      </c>
      <c r="H661" s="80" t="s">
        <v>101</v>
      </c>
      <c r="I661" s="141" t="n">
        <f aca="false">SUM(J661:P661)</f>
        <v>18840400</v>
      </c>
      <c r="J661" s="141" t="n">
        <v>10385300</v>
      </c>
      <c r="K661" s="74" t="n">
        <v>6573000</v>
      </c>
      <c r="L661" s="74"/>
      <c r="M661" s="74"/>
      <c r="N661" s="74"/>
      <c r="O661" s="141" t="n">
        <v>1882100</v>
      </c>
      <c r="P661" s="142"/>
      <c r="ALO661" s="1"/>
      <c r="ALP661" s="2"/>
      <c r="ALQ661" s="2"/>
      <c r="ALR661" s="2"/>
      <c r="ALS661" s="2"/>
      <c r="ALT661" s="2"/>
      <c r="ALU661" s="2"/>
      <c r="ALV661" s="2"/>
      <c r="ALW661" s="2"/>
      <c r="ALX661" s="2"/>
      <c r="ALY661" s="2"/>
      <c r="ALZ661" s="2"/>
      <c r="AMA661" s="2"/>
      <c r="AMB661" s="2"/>
      <c r="AMC661" s="2"/>
      <c r="AMD661" s="2"/>
      <c r="AME661" s="2"/>
      <c r="AMF661" s="2"/>
      <c r="AMG661" s="2"/>
      <c r="AMH661" s="2"/>
      <c r="AMI661" s="2"/>
      <c r="AMJ661" s="2"/>
      <c r="AMK661" s="2"/>
    </row>
    <row r="662" s="99" customFormat="true" ht="32.8" hidden="false" customHeight="false" outlineLevel="0" collapsed="false">
      <c r="B662" s="86"/>
      <c r="C662" s="30" t="s">
        <v>103</v>
      </c>
      <c r="D662" s="30" t="n">
        <v>934</v>
      </c>
      <c r="E662" s="138" t="s">
        <v>56</v>
      </c>
      <c r="F662" s="138" t="s">
        <v>56</v>
      </c>
      <c r="G662" s="79" t="n">
        <v>5270000590</v>
      </c>
      <c r="H662" s="80" t="s">
        <v>104</v>
      </c>
      <c r="I662" s="141" t="n">
        <f aca="false">SUM(J662:P662)</f>
        <v>1380000</v>
      </c>
      <c r="J662" s="141" t="n">
        <v>1704000</v>
      </c>
      <c r="K662" s="74" t="n">
        <v>-824000</v>
      </c>
      <c r="L662" s="74"/>
      <c r="M662" s="74"/>
      <c r="N662" s="74"/>
      <c r="O662" s="141" t="n">
        <v>500000</v>
      </c>
      <c r="P662" s="142"/>
      <c r="ALO662" s="1"/>
      <c r="ALP662" s="2"/>
      <c r="ALQ662" s="2"/>
      <c r="ALR662" s="2"/>
      <c r="ALS662" s="2"/>
      <c r="ALT662" s="2"/>
      <c r="ALU662" s="2"/>
      <c r="ALV662" s="2"/>
      <c r="ALW662" s="2"/>
      <c r="ALX662" s="2"/>
      <c r="ALY662" s="2"/>
      <c r="ALZ662" s="2"/>
      <c r="AMA662" s="2"/>
      <c r="AMB662" s="2"/>
      <c r="AMC662" s="2"/>
      <c r="AMD662" s="2"/>
      <c r="AME662" s="2"/>
      <c r="AMF662" s="2"/>
      <c r="AMG662" s="2"/>
      <c r="AMH662" s="2"/>
      <c r="AMI662" s="2"/>
      <c r="AMJ662" s="2"/>
      <c r="AMK662" s="2"/>
    </row>
    <row r="663" s="99" customFormat="true" ht="17.6" hidden="false" customHeight="false" outlineLevel="0" collapsed="false">
      <c r="B663" s="86"/>
      <c r="C663" s="30" t="s">
        <v>106</v>
      </c>
      <c r="D663" s="30" t="n">
        <v>934</v>
      </c>
      <c r="E663" s="138" t="s">
        <v>56</v>
      </c>
      <c r="F663" s="138" t="s">
        <v>56</v>
      </c>
      <c r="G663" s="79" t="n">
        <v>5270000590</v>
      </c>
      <c r="H663" s="80" t="s">
        <v>107</v>
      </c>
      <c r="I663" s="141" t="n">
        <f aca="false">SUM(J663:P663)</f>
        <v>5000</v>
      </c>
      <c r="J663" s="141" t="n">
        <v>3800</v>
      </c>
      <c r="K663" s="74" t="n">
        <v>1200</v>
      </c>
      <c r="L663" s="74"/>
      <c r="M663" s="74"/>
      <c r="N663" s="74"/>
      <c r="O663" s="141"/>
      <c r="P663" s="142"/>
      <c r="ALO663" s="1"/>
      <c r="ALP663" s="2"/>
      <c r="ALQ663" s="2"/>
      <c r="ALR663" s="2"/>
      <c r="ALS663" s="2"/>
      <c r="ALT663" s="2"/>
      <c r="ALU663" s="2"/>
      <c r="ALV663" s="2"/>
      <c r="ALW663" s="2"/>
      <c r="ALX663" s="2"/>
      <c r="ALY663" s="2"/>
      <c r="ALZ663" s="2"/>
      <c r="AMA663" s="2"/>
      <c r="AMB663" s="2"/>
      <c r="AMC663" s="2"/>
      <c r="AMD663" s="2"/>
      <c r="AME663" s="2"/>
      <c r="AMF663" s="2"/>
      <c r="AMG663" s="2"/>
      <c r="AMH663" s="2"/>
      <c r="AMI663" s="2"/>
      <c r="AMJ663" s="2"/>
      <c r="AMK663" s="2"/>
    </row>
    <row r="664" s="99" customFormat="true" ht="32.8" hidden="false" customHeight="false" outlineLevel="0" collapsed="false">
      <c r="B664" s="86"/>
      <c r="C664" s="30" t="s">
        <v>137</v>
      </c>
      <c r="D664" s="30" t="n">
        <v>934</v>
      </c>
      <c r="E664" s="138" t="s">
        <v>56</v>
      </c>
      <c r="F664" s="138" t="s">
        <v>56</v>
      </c>
      <c r="G664" s="79" t="n">
        <v>5280000000</v>
      </c>
      <c r="H664" s="80"/>
      <c r="I664" s="141" t="n">
        <f aca="false">SUM(J664:P664)</f>
        <v>5605800</v>
      </c>
      <c r="J664" s="141" t="n">
        <f aca="false">J665</f>
        <v>3212300</v>
      </c>
      <c r="K664" s="74" t="n">
        <f aca="false">K665</f>
        <v>1838100</v>
      </c>
      <c r="L664" s="74" t="n">
        <f aca="false">L665</f>
        <v>0</v>
      </c>
      <c r="M664" s="74" t="n">
        <f aca="false">M665</f>
        <v>0</v>
      </c>
      <c r="N664" s="74" t="n">
        <f aca="false">N665</f>
        <v>0</v>
      </c>
      <c r="O664" s="141" t="n">
        <f aca="false">O665</f>
        <v>555400</v>
      </c>
      <c r="P664" s="142" t="n">
        <f aca="false">P665</f>
        <v>0</v>
      </c>
      <c r="ALO664" s="1"/>
      <c r="ALP664" s="2"/>
      <c r="ALQ664" s="2"/>
      <c r="ALR664" s="2"/>
      <c r="ALS664" s="2"/>
      <c r="ALT664" s="2"/>
      <c r="ALU664" s="2"/>
      <c r="ALV664" s="2"/>
      <c r="ALW664" s="2"/>
      <c r="ALX664" s="2"/>
      <c r="ALY664" s="2"/>
      <c r="ALZ664" s="2"/>
      <c r="AMA664" s="2"/>
      <c r="AMB664" s="2"/>
      <c r="AMC664" s="2"/>
      <c r="AMD664" s="2"/>
      <c r="AME664" s="2"/>
      <c r="AMF664" s="2"/>
      <c r="AMG664" s="2"/>
      <c r="AMH664" s="2"/>
      <c r="AMI664" s="2"/>
      <c r="AMJ664" s="2"/>
      <c r="AMK664" s="2"/>
    </row>
    <row r="665" s="99" customFormat="true" ht="32.8" hidden="false" customHeight="false" outlineLevel="0" collapsed="false">
      <c r="B665" s="86"/>
      <c r="C665" s="30" t="s">
        <v>138</v>
      </c>
      <c r="D665" s="30" t="n">
        <v>934</v>
      </c>
      <c r="E665" s="138" t="s">
        <v>56</v>
      </c>
      <c r="F665" s="138" t="s">
        <v>56</v>
      </c>
      <c r="G665" s="79" t="n">
        <v>5280000590</v>
      </c>
      <c r="H665" s="80"/>
      <c r="I665" s="141" t="n">
        <f aca="false">SUM(J665:P665)</f>
        <v>5605800</v>
      </c>
      <c r="J665" s="141" t="n">
        <f aca="false">J666+J667+J668</f>
        <v>3212300</v>
      </c>
      <c r="K665" s="74" t="n">
        <f aca="false">K666+K667+K668</f>
        <v>1838100</v>
      </c>
      <c r="L665" s="74" t="n">
        <f aca="false">L666+L667+L668</f>
        <v>0</v>
      </c>
      <c r="M665" s="74" t="n">
        <f aca="false">M666+M667+M668</f>
        <v>0</v>
      </c>
      <c r="N665" s="74" t="n">
        <f aca="false">N666+N667+N668</f>
        <v>0</v>
      </c>
      <c r="O665" s="141" t="n">
        <f aca="false">O666+O667+O668</f>
        <v>555400</v>
      </c>
      <c r="P665" s="142" t="n">
        <f aca="false">P666+P667+P668</f>
        <v>0</v>
      </c>
      <c r="ALO665" s="1"/>
      <c r="ALP665" s="2"/>
      <c r="ALQ665" s="2"/>
      <c r="ALR665" s="2"/>
      <c r="ALS665" s="2"/>
      <c r="ALT665" s="2"/>
      <c r="ALU665" s="2"/>
      <c r="ALV665" s="2"/>
      <c r="ALW665" s="2"/>
      <c r="ALX665" s="2"/>
      <c r="ALY665" s="2"/>
      <c r="ALZ665" s="2"/>
      <c r="AMA665" s="2"/>
      <c r="AMB665" s="2"/>
      <c r="AMC665" s="2"/>
      <c r="AMD665" s="2"/>
      <c r="AME665" s="2"/>
      <c r="AMF665" s="2"/>
      <c r="AMG665" s="2"/>
      <c r="AMH665" s="2"/>
      <c r="AMI665" s="2"/>
      <c r="AMJ665" s="2"/>
      <c r="AMK665" s="2"/>
    </row>
    <row r="666" s="99" customFormat="true" ht="64.15" hidden="false" customHeight="false" outlineLevel="0" collapsed="false">
      <c r="B666" s="86"/>
      <c r="C666" s="30" t="s">
        <v>100</v>
      </c>
      <c r="D666" s="30" t="n">
        <v>934</v>
      </c>
      <c r="E666" s="138" t="s">
        <v>56</v>
      </c>
      <c r="F666" s="138" t="s">
        <v>56</v>
      </c>
      <c r="G666" s="79" t="n">
        <v>5280000590</v>
      </c>
      <c r="H666" s="80" t="s">
        <v>101</v>
      </c>
      <c r="I666" s="141" t="n">
        <f aca="false">SUM(J666:P666)</f>
        <v>5564600</v>
      </c>
      <c r="J666" s="141" t="n">
        <v>3035500</v>
      </c>
      <c r="K666" s="74" t="n">
        <v>1973700</v>
      </c>
      <c r="L666" s="74"/>
      <c r="M666" s="74"/>
      <c r="N666" s="74"/>
      <c r="O666" s="141" t="n">
        <v>555400</v>
      </c>
      <c r="P666" s="142"/>
      <c r="ALO666" s="1"/>
      <c r="ALP666" s="2"/>
      <c r="ALQ666" s="2"/>
      <c r="ALR666" s="2"/>
      <c r="ALS666" s="2"/>
      <c r="ALT666" s="2"/>
      <c r="ALU666" s="2"/>
      <c r="ALV666" s="2"/>
      <c r="ALW666" s="2"/>
      <c r="ALX666" s="2"/>
      <c r="ALY666" s="2"/>
      <c r="ALZ666" s="2"/>
      <c r="AMA666" s="2"/>
      <c r="AMB666" s="2"/>
      <c r="AMC666" s="2"/>
      <c r="AMD666" s="2"/>
      <c r="AME666" s="2"/>
      <c r="AMF666" s="2"/>
      <c r="AMG666" s="2"/>
      <c r="AMH666" s="2"/>
      <c r="AMI666" s="2"/>
      <c r="AMJ666" s="2"/>
      <c r="AMK666" s="2"/>
    </row>
    <row r="667" s="99" customFormat="true" ht="32.8" hidden="false" customHeight="false" outlineLevel="0" collapsed="false">
      <c r="B667" s="86"/>
      <c r="C667" s="30" t="s">
        <v>103</v>
      </c>
      <c r="D667" s="30" t="n">
        <v>934</v>
      </c>
      <c r="E667" s="138" t="s">
        <v>56</v>
      </c>
      <c r="F667" s="138" t="s">
        <v>56</v>
      </c>
      <c r="G667" s="79" t="n">
        <v>5280000590</v>
      </c>
      <c r="H667" s="80" t="s">
        <v>104</v>
      </c>
      <c r="I667" s="141" t="n">
        <f aca="false">SUM(J667:P667)</f>
        <v>40200</v>
      </c>
      <c r="J667" s="141" t="n">
        <v>176000</v>
      </c>
      <c r="K667" s="74" t="n">
        <v>-135800</v>
      </c>
      <c r="L667" s="74"/>
      <c r="M667" s="74"/>
      <c r="N667" s="74"/>
      <c r="O667" s="141"/>
      <c r="P667" s="142"/>
      <c r="ALO667" s="1"/>
      <c r="ALP667" s="2"/>
      <c r="ALQ667" s="2"/>
      <c r="ALR667" s="2"/>
      <c r="ALS667" s="2"/>
      <c r="ALT667" s="2"/>
      <c r="ALU667" s="2"/>
      <c r="ALV667" s="2"/>
      <c r="ALW667" s="2"/>
      <c r="ALX667" s="2"/>
      <c r="ALY667" s="2"/>
      <c r="ALZ667" s="2"/>
      <c r="AMA667" s="2"/>
      <c r="AMB667" s="2"/>
      <c r="AMC667" s="2"/>
      <c r="AMD667" s="2"/>
      <c r="AME667" s="2"/>
      <c r="AMF667" s="2"/>
      <c r="AMG667" s="2"/>
      <c r="AMH667" s="2"/>
      <c r="AMI667" s="2"/>
      <c r="AMJ667" s="2"/>
      <c r="AMK667" s="2"/>
    </row>
    <row r="668" s="99" customFormat="true" ht="17.6" hidden="false" customHeight="false" outlineLevel="0" collapsed="false">
      <c r="B668" s="86"/>
      <c r="C668" s="30" t="s">
        <v>106</v>
      </c>
      <c r="D668" s="30" t="n">
        <v>934</v>
      </c>
      <c r="E668" s="138" t="s">
        <v>56</v>
      </c>
      <c r="F668" s="138" t="s">
        <v>56</v>
      </c>
      <c r="G668" s="79" t="n">
        <v>5280000590</v>
      </c>
      <c r="H668" s="80" t="s">
        <v>107</v>
      </c>
      <c r="I668" s="141" t="n">
        <f aca="false">SUM(J668:P668)</f>
        <v>1000</v>
      </c>
      <c r="J668" s="141" t="n">
        <v>800</v>
      </c>
      <c r="K668" s="74" t="n">
        <v>200</v>
      </c>
      <c r="L668" s="74"/>
      <c r="M668" s="74"/>
      <c r="N668" s="74"/>
      <c r="O668" s="141"/>
      <c r="P668" s="142"/>
      <c r="ALO668" s="1"/>
      <c r="ALP668" s="2"/>
      <c r="ALQ668" s="2"/>
      <c r="ALR668" s="2"/>
      <c r="ALS668" s="2"/>
      <c r="ALT668" s="2"/>
      <c r="ALU668" s="2"/>
      <c r="ALV668" s="2"/>
      <c r="ALW668" s="2"/>
      <c r="ALX668" s="2"/>
      <c r="ALY668" s="2"/>
      <c r="ALZ668" s="2"/>
      <c r="AMA668" s="2"/>
      <c r="AMB668" s="2"/>
      <c r="AMC668" s="2"/>
      <c r="AMD668" s="2"/>
      <c r="AME668" s="2"/>
      <c r="AMF668" s="2"/>
      <c r="AMG668" s="2"/>
      <c r="AMH668" s="2"/>
      <c r="AMI668" s="2"/>
      <c r="AMJ668" s="2"/>
      <c r="AMK668" s="2"/>
    </row>
    <row r="669" s="99" customFormat="true" ht="43.75" hidden="false" customHeight="true" outlineLevel="0" collapsed="false">
      <c r="B669" s="86"/>
      <c r="C669" s="30" t="s">
        <v>139</v>
      </c>
      <c r="D669" s="30" t="n">
        <v>934</v>
      </c>
      <c r="E669" s="138" t="s">
        <v>56</v>
      </c>
      <c r="F669" s="138" t="s">
        <v>56</v>
      </c>
      <c r="G669" s="79" t="n">
        <v>5300000000</v>
      </c>
      <c r="H669" s="80"/>
      <c r="I669" s="141" t="n">
        <f aca="false">SUM(J669:P669)</f>
        <v>1322500</v>
      </c>
      <c r="J669" s="141" t="n">
        <f aca="false">J670</f>
        <v>551500</v>
      </c>
      <c r="K669" s="74" t="n">
        <f aca="false">K670</f>
        <v>-29000</v>
      </c>
      <c r="L669" s="74" t="n">
        <f aca="false">L670</f>
        <v>0</v>
      </c>
      <c r="M669" s="74" t="n">
        <f aca="false">M670</f>
        <v>0</v>
      </c>
      <c r="N669" s="74" t="n">
        <f aca="false">N670</f>
        <v>0</v>
      </c>
      <c r="O669" s="141" t="n">
        <f aca="false">O670+O675</f>
        <v>800000</v>
      </c>
      <c r="P669" s="142" t="n">
        <f aca="false">P670</f>
        <v>0</v>
      </c>
      <c r="ALO669" s="1"/>
      <c r="ALP669" s="2"/>
      <c r="ALQ669" s="2"/>
      <c r="ALR669" s="2"/>
      <c r="ALS669" s="2"/>
      <c r="ALT669" s="2"/>
      <c r="ALU669" s="2"/>
      <c r="ALV669" s="2"/>
      <c r="ALW669" s="2"/>
      <c r="ALX669" s="2"/>
      <c r="ALY669" s="2"/>
      <c r="ALZ669" s="2"/>
      <c r="AMA669" s="2"/>
      <c r="AMB669" s="2"/>
      <c r="AMC669" s="2"/>
      <c r="AMD669" s="2"/>
      <c r="AME669" s="2"/>
      <c r="AMF669" s="2"/>
      <c r="AMG669" s="2"/>
      <c r="AMH669" s="2"/>
      <c r="AMI669" s="2"/>
      <c r="AMJ669" s="2"/>
      <c r="AMK669" s="2"/>
    </row>
    <row r="670" s="99" customFormat="true" ht="17.6" hidden="false" customHeight="false" outlineLevel="0" collapsed="false">
      <c r="B670" s="86"/>
      <c r="C670" s="30" t="s">
        <v>140</v>
      </c>
      <c r="D670" s="30" t="n">
        <v>934</v>
      </c>
      <c r="E670" s="138" t="s">
        <v>56</v>
      </c>
      <c r="F670" s="138" t="s">
        <v>56</v>
      </c>
      <c r="G670" s="79" t="n">
        <v>5310000000</v>
      </c>
      <c r="H670" s="80"/>
      <c r="I670" s="141" t="n">
        <f aca="false">SUM(J670:P670)</f>
        <v>1322500</v>
      </c>
      <c r="J670" s="141" t="n">
        <f aca="false">J671</f>
        <v>551500</v>
      </c>
      <c r="K670" s="74" t="n">
        <f aca="false">K671</f>
        <v>-29000</v>
      </c>
      <c r="L670" s="74" t="n">
        <f aca="false">L671</f>
        <v>0</v>
      </c>
      <c r="M670" s="74" t="n">
        <f aca="false">M671</f>
        <v>0</v>
      </c>
      <c r="N670" s="74" t="n">
        <f aca="false">N671</f>
        <v>0</v>
      </c>
      <c r="O670" s="141" t="n">
        <f aca="false">O671</f>
        <v>800000</v>
      </c>
      <c r="P670" s="142" t="n">
        <f aca="false">P671</f>
        <v>0</v>
      </c>
      <c r="ALO670" s="1"/>
      <c r="ALP670" s="2"/>
      <c r="ALQ670" s="2"/>
      <c r="ALR670" s="2"/>
      <c r="ALS670" s="2"/>
      <c r="ALT670" s="2"/>
      <c r="ALU670" s="2"/>
      <c r="ALV670" s="2"/>
      <c r="ALW670" s="2"/>
      <c r="ALX670" s="2"/>
      <c r="ALY670" s="2"/>
      <c r="ALZ670" s="2"/>
      <c r="AMA670" s="2"/>
      <c r="AMB670" s="2"/>
      <c r="AMC670" s="2"/>
      <c r="AMD670" s="2"/>
      <c r="AME670" s="2"/>
      <c r="AMF670" s="2"/>
      <c r="AMG670" s="2"/>
      <c r="AMH670" s="2"/>
      <c r="AMI670" s="2"/>
      <c r="AMJ670" s="2"/>
      <c r="AMK670" s="2"/>
    </row>
    <row r="671" s="99" customFormat="true" ht="30.8" hidden="false" customHeight="true" outlineLevel="0" collapsed="false">
      <c r="B671" s="86"/>
      <c r="C671" s="30" t="s">
        <v>141</v>
      </c>
      <c r="D671" s="30" t="n">
        <v>934</v>
      </c>
      <c r="E671" s="138" t="s">
        <v>56</v>
      </c>
      <c r="F671" s="138" t="s">
        <v>56</v>
      </c>
      <c r="G671" s="79" t="n">
        <v>5310010350</v>
      </c>
      <c r="H671" s="80"/>
      <c r="I671" s="141" t="n">
        <f aca="false">SUM(J671:P671)</f>
        <v>1322500</v>
      </c>
      <c r="J671" s="141" t="n">
        <f aca="false">J672+J673</f>
        <v>551500</v>
      </c>
      <c r="K671" s="74" t="n">
        <f aca="false">K672+K673+K674</f>
        <v>-29000</v>
      </c>
      <c r="L671" s="74" t="n">
        <f aca="false">L672+L673</f>
        <v>0</v>
      </c>
      <c r="M671" s="74" t="n">
        <f aca="false">M672+M673</f>
        <v>0</v>
      </c>
      <c r="N671" s="74" t="n">
        <f aca="false">N672+N673</f>
        <v>0</v>
      </c>
      <c r="O671" s="141" t="n">
        <f aca="false">O672+O673</f>
        <v>800000</v>
      </c>
      <c r="P671" s="142" t="n">
        <f aca="false">P672+P673</f>
        <v>0</v>
      </c>
      <c r="ALO671" s="1"/>
      <c r="ALP671" s="2"/>
      <c r="ALQ671" s="2"/>
      <c r="ALR671" s="2"/>
      <c r="ALS671" s="2"/>
      <c r="ALT671" s="2"/>
      <c r="ALU671" s="2"/>
      <c r="ALV671" s="2"/>
      <c r="ALW671" s="2"/>
      <c r="ALX671" s="2"/>
      <c r="ALY671" s="2"/>
      <c r="ALZ671" s="2"/>
      <c r="AMA671" s="2"/>
      <c r="AMB671" s="2"/>
      <c r="AMC671" s="2"/>
      <c r="AMD671" s="2"/>
      <c r="AME671" s="2"/>
      <c r="AMF671" s="2"/>
      <c r="AMG671" s="2"/>
      <c r="AMH671" s="2"/>
      <c r="AMI671" s="2"/>
      <c r="AMJ671" s="2"/>
      <c r="AMK671" s="2"/>
    </row>
    <row r="672" s="157" customFormat="true" ht="64.15" hidden="true" customHeight="false" outlineLevel="0" collapsed="false">
      <c r="B672" s="148"/>
      <c r="C672" s="149" t="s">
        <v>100</v>
      </c>
      <c r="D672" s="149" t="n">
        <v>934</v>
      </c>
      <c r="E672" s="151" t="s">
        <v>56</v>
      </c>
      <c r="F672" s="151" t="s">
        <v>56</v>
      </c>
      <c r="G672" s="152" t="n">
        <v>5310010350</v>
      </c>
      <c r="H672" s="153" t="s">
        <v>101</v>
      </c>
      <c r="I672" s="154" t="n">
        <f aca="false">SUM(J672:P672)</f>
        <v>0</v>
      </c>
      <c r="J672" s="154" t="n">
        <v>0</v>
      </c>
      <c r="K672" s="155"/>
      <c r="L672" s="155"/>
      <c r="M672" s="155"/>
      <c r="N672" s="155"/>
      <c r="O672" s="155"/>
      <c r="P672" s="156"/>
      <c r="ALO672" s="158"/>
      <c r="ALP672" s="159"/>
      <c r="ALQ672" s="159"/>
      <c r="ALR672" s="159"/>
      <c r="ALS672" s="159"/>
      <c r="ALT672" s="159"/>
      <c r="ALU672" s="159"/>
      <c r="ALV672" s="159"/>
      <c r="ALW672" s="159"/>
      <c r="ALX672" s="159"/>
      <c r="ALY672" s="159"/>
      <c r="ALZ672" s="159"/>
      <c r="AMA672" s="159"/>
      <c r="AMB672" s="159"/>
      <c r="AMC672" s="159"/>
      <c r="AMD672" s="159"/>
      <c r="AME672" s="159"/>
      <c r="AMF672" s="159"/>
      <c r="AMG672" s="159"/>
      <c r="AMH672" s="159"/>
      <c r="AMI672" s="159"/>
      <c r="AMJ672" s="159"/>
      <c r="AMK672" s="159"/>
    </row>
    <row r="673" s="99" customFormat="true" ht="32.8" hidden="false" customHeight="false" outlineLevel="0" collapsed="false">
      <c r="B673" s="86"/>
      <c r="C673" s="30" t="s">
        <v>103</v>
      </c>
      <c r="D673" s="30" t="n">
        <v>934</v>
      </c>
      <c r="E673" s="138" t="s">
        <v>56</v>
      </c>
      <c r="F673" s="138" t="s">
        <v>56</v>
      </c>
      <c r="G673" s="79" t="n">
        <v>5310010350</v>
      </c>
      <c r="H673" s="80" t="s">
        <v>104</v>
      </c>
      <c r="I673" s="141" t="n">
        <f aca="false">SUM(J673:P673)</f>
        <v>872500</v>
      </c>
      <c r="J673" s="141" t="n">
        <v>551500</v>
      </c>
      <c r="K673" s="74" t="n">
        <v>-479000</v>
      </c>
      <c r="L673" s="74"/>
      <c r="M673" s="74"/>
      <c r="N673" s="74"/>
      <c r="O673" s="141" t="n">
        <v>800000</v>
      </c>
      <c r="P673" s="142"/>
      <c r="ALO673" s="1"/>
      <c r="ALP673" s="2"/>
      <c r="ALQ673" s="2"/>
      <c r="ALR673" s="2"/>
      <c r="ALS673" s="2"/>
      <c r="ALT673" s="2"/>
      <c r="ALU673" s="2"/>
      <c r="ALV673" s="2"/>
      <c r="ALW673" s="2"/>
      <c r="ALX673" s="2"/>
      <c r="ALY673" s="2"/>
      <c r="ALZ673" s="2"/>
      <c r="AMA673" s="2"/>
      <c r="AMB673" s="2"/>
      <c r="AMC673" s="2"/>
      <c r="AMD673" s="2"/>
      <c r="AME673" s="2"/>
      <c r="AMF673" s="2"/>
      <c r="AMG673" s="2"/>
      <c r="AMH673" s="2"/>
      <c r="AMI673" s="2"/>
      <c r="AMJ673" s="2"/>
      <c r="AMK673" s="2"/>
    </row>
    <row r="674" s="99" customFormat="true" ht="17.6" hidden="false" customHeight="false" outlineLevel="0" collapsed="false">
      <c r="B674" s="86"/>
      <c r="C674" s="30" t="s">
        <v>142</v>
      </c>
      <c r="D674" s="30" t="n">
        <v>934</v>
      </c>
      <c r="E674" s="138" t="s">
        <v>56</v>
      </c>
      <c r="F674" s="138" t="s">
        <v>56</v>
      </c>
      <c r="G674" s="79" t="n">
        <v>5310010350</v>
      </c>
      <c r="H674" s="80" t="s">
        <v>143</v>
      </c>
      <c r="I674" s="141" t="n">
        <f aca="false">SUM(J674:P674)</f>
        <v>450000</v>
      </c>
      <c r="J674" s="141"/>
      <c r="K674" s="74" t="n">
        <v>450000</v>
      </c>
      <c r="L674" s="74"/>
      <c r="M674" s="74"/>
      <c r="N674" s="74"/>
      <c r="O674" s="141"/>
      <c r="P674" s="142"/>
      <c r="ALO674" s="1"/>
      <c r="ALP674" s="2"/>
      <c r="ALQ674" s="2"/>
      <c r="ALR674" s="2"/>
      <c r="ALS674" s="2"/>
      <c r="ALT674" s="2"/>
      <c r="ALU674" s="2"/>
      <c r="ALV674" s="2"/>
      <c r="ALW674" s="2"/>
      <c r="ALX674" s="2"/>
      <c r="ALY674" s="2"/>
      <c r="ALZ674" s="2"/>
      <c r="AMA674" s="2"/>
      <c r="AMB674" s="2"/>
      <c r="AMC674" s="2"/>
      <c r="AMD674" s="2"/>
      <c r="AME674" s="2"/>
      <c r="AMF674" s="2"/>
      <c r="AMG674" s="2"/>
      <c r="AMH674" s="2"/>
      <c r="AMI674" s="2"/>
      <c r="AMJ674" s="2"/>
      <c r="AMK674" s="2"/>
    </row>
    <row r="675" s="157" customFormat="true" ht="17.6" hidden="true" customHeight="false" outlineLevel="0" collapsed="false">
      <c r="B675" s="148"/>
      <c r="C675" s="149" t="s">
        <v>144</v>
      </c>
      <c r="D675" s="149" t="n">
        <v>934</v>
      </c>
      <c r="E675" s="151" t="s">
        <v>56</v>
      </c>
      <c r="F675" s="151" t="s">
        <v>56</v>
      </c>
      <c r="G675" s="152" t="n">
        <v>5320000000</v>
      </c>
      <c r="H675" s="153"/>
      <c r="I675" s="154" t="n">
        <f aca="false">SUM(J675:P675)</f>
        <v>0</v>
      </c>
      <c r="J675" s="154"/>
      <c r="K675" s="155"/>
      <c r="L675" s="155"/>
      <c r="M675" s="155"/>
      <c r="N675" s="155"/>
      <c r="O675" s="154" t="n">
        <f aca="false">O676</f>
        <v>0</v>
      </c>
      <c r="P675" s="156"/>
      <c r="ALO675" s="158"/>
      <c r="ALP675" s="159"/>
      <c r="ALQ675" s="159"/>
      <c r="ALR675" s="159"/>
      <c r="ALS675" s="159"/>
      <c r="ALT675" s="159"/>
      <c r="ALU675" s="159"/>
      <c r="ALV675" s="159"/>
      <c r="ALW675" s="159"/>
      <c r="ALX675" s="159"/>
      <c r="ALY675" s="159"/>
      <c r="ALZ675" s="159"/>
      <c r="AMA675" s="159"/>
      <c r="AMB675" s="159"/>
      <c r="AMC675" s="159"/>
      <c r="AMD675" s="159"/>
      <c r="AME675" s="159"/>
      <c r="AMF675" s="159"/>
      <c r="AMG675" s="159"/>
      <c r="AMH675" s="159"/>
      <c r="AMI675" s="159"/>
      <c r="AMJ675" s="159"/>
      <c r="AMK675" s="159"/>
    </row>
    <row r="676" s="157" customFormat="true" ht="32.8" hidden="true" customHeight="false" outlineLevel="0" collapsed="false">
      <c r="B676" s="148"/>
      <c r="C676" s="149" t="s">
        <v>145</v>
      </c>
      <c r="D676" s="149" t="n">
        <v>934</v>
      </c>
      <c r="E676" s="151" t="s">
        <v>56</v>
      </c>
      <c r="F676" s="151" t="s">
        <v>56</v>
      </c>
      <c r="G676" s="152" t="n">
        <v>5320010360</v>
      </c>
      <c r="H676" s="153"/>
      <c r="I676" s="154" t="n">
        <f aca="false">SUM(J676:P676)</f>
        <v>0</v>
      </c>
      <c r="J676" s="154"/>
      <c r="K676" s="155"/>
      <c r="L676" s="155"/>
      <c r="M676" s="155"/>
      <c r="N676" s="155"/>
      <c r="O676" s="154" t="n">
        <f aca="false">O677+O678</f>
        <v>0</v>
      </c>
      <c r="P676" s="156"/>
      <c r="ALO676" s="158"/>
      <c r="ALP676" s="159"/>
      <c r="ALQ676" s="159"/>
      <c r="ALR676" s="159"/>
      <c r="ALS676" s="159"/>
      <c r="ALT676" s="159"/>
      <c r="ALU676" s="159"/>
      <c r="ALV676" s="159"/>
      <c r="ALW676" s="159"/>
      <c r="ALX676" s="159"/>
      <c r="ALY676" s="159"/>
      <c r="ALZ676" s="159"/>
      <c r="AMA676" s="159"/>
      <c r="AMB676" s="159"/>
      <c r="AMC676" s="159"/>
      <c r="AMD676" s="159"/>
      <c r="AME676" s="159"/>
      <c r="AMF676" s="159"/>
      <c r="AMG676" s="159"/>
      <c r="AMH676" s="159"/>
      <c r="AMI676" s="159"/>
      <c r="AMJ676" s="159"/>
      <c r="AMK676" s="159"/>
    </row>
    <row r="677" s="157" customFormat="true" ht="64.15" hidden="true" customHeight="false" outlineLevel="0" collapsed="false">
      <c r="B677" s="148"/>
      <c r="C677" s="149" t="s">
        <v>100</v>
      </c>
      <c r="D677" s="149" t="n">
        <v>934</v>
      </c>
      <c r="E677" s="151" t="s">
        <v>56</v>
      </c>
      <c r="F677" s="151" t="s">
        <v>56</v>
      </c>
      <c r="G677" s="152" t="n">
        <v>5320010360</v>
      </c>
      <c r="H677" s="153" t="s">
        <v>101</v>
      </c>
      <c r="I677" s="154" t="n">
        <f aca="false">SUM(J677:P677)</f>
        <v>0</v>
      </c>
      <c r="J677" s="154"/>
      <c r="K677" s="155"/>
      <c r="L677" s="155"/>
      <c r="M677" s="155"/>
      <c r="N677" s="155"/>
      <c r="O677" s="154"/>
      <c r="P677" s="156"/>
      <c r="ALO677" s="158"/>
      <c r="ALP677" s="159"/>
      <c r="ALQ677" s="159"/>
      <c r="ALR677" s="159"/>
      <c r="ALS677" s="159"/>
      <c r="ALT677" s="159"/>
      <c r="ALU677" s="159"/>
      <c r="ALV677" s="159"/>
      <c r="ALW677" s="159"/>
      <c r="ALX677" s="159"/>
      <c r="ALY677" s="159"/>
      <c r="ALZ677" s="159"/>
      <c r="AMA677" s="159"/>
      <c r="AMB677" s="159"/>
      <c r="AMC677" s="159"/>
      <c r="AMD677" s="159"/>
      <c r="AME677" s="159"/>
      <c r="AMF677" s="159"/>
      <c r="AMG677" s="159"/>
      <c r="AMH677" s="159"/>
      <c r="AMI677" s="159"/>
      <c r="AMJ677" s="159"/>
      <c r="AMK677" s="159"/>
    </row>
    <row r="678" s="157" customFormat="true" ht="17.6" hidden="true" customHeight="false" outlineLevel="0" collapsed="false">
      <c r="B678" s="148"/>
      <c r="C678" s="149" t="s">
        <v>106</v>
      </c>
      <c r="D678" s="149" t="n">
        <v>934</v>
      </c>
      <c r="E678" s="151" t="s">
        <v>56</v>
      </c>
      <c r="F678" s="151" t="s">
        <v>56</v>
      </c>
      <c r="G678" s="152" t="n">
        <v>5320010360</v>
      </c>
      <c r="H678" s="153" t="s">
        <v>107</v>
      </c>
      <c r="I678" s="154" t="n">
        <f aca="false">SUM(J678:P678)</f>
        <v>0</v>
      </c>
      <c r="J678" s="154"/>
      <c r="K678" s="155"/>
      <c r="L678" s="155"/>
      <c r="M678" s="155"/>
      <c r="N678" s="155"/>
      <c r="O678" s="154"/>
      <c r="P678" s="156"/>
      <c r="ALO678" s="158"/>
      <c r="ALP678" s="159"/>
      <c r="ALQ678" s="159"/>
      <c r="ALR678" s="159"/>
      <c r="ALS678" s="159"/>
      <c r="ALT678" s="159"/>
      <c r="ALU678" s="159"/>
      <c r="ALV678" s="159"/>
      <c r="ALW678" s="159"/>
      <c r="ALX678" s="159"/>
      <c r="ALY678" s="159"/>
      <c r="ALZ678" s="159"/>
      <c r="AMA678" s="159"/>
      <c r="AMB678" s="159"/>
      <c r="AMC678" s="159"/>
      <c r="AMD678" s="159"/>
      <c r="AME678" s="159"/>
      <c r="AMF678" s="159"/>
      <c r="AMG678" s="159"/>
      <c r="AMH678" s="159"/>
      <c r="AMI678" s="159"/>
      <c r="AMJ678" s="159"/>
      <c r="AMK678" s="159"/>
    </row>
    <row r="679" s="99" customFormat="true" ht="48.5" hidden="false" customHeight="false" outlineLevel="0" collapsed="false">
      <c r="B679" s="86"/>
      <c r="C679" s="30" t="s">
        <v>286</v>
      </c>
      <c r="D679" s="30" t="n">
        <v>934</v>
      </c>
      <c r="E679" s="138" t="s">
        <v>56</v>
      </c>
      <c r="F679" s="138" t="s">
        <v>56</v>
      </c>
      <c r="G679" s="79" t="n">
        <v>6700000000</v>
      </c>
      <c r="H679" s="80"/>
      <c r="I679" s="141" t="n">
        <f aca="false">SUM(J679:P679)</f>
        <v>100000</v>
      </c>
      <c r="J679" s="141" t="n">
        <f aca="false">J680</f>
        <v>100000</v>
      </c>
      <c r="K679" s="74" t="n">
        <f aca="false">K680</f>
        <v>0</v>
      </c>
      <c r="L679" s="74" t="n">
        <f aca="false">L680</f>
        <v>0</v>
      </c>
      <c r="M679" s="74" t="n">
        <f aca="false">M680</f>
        <v>0</v>
      </c>
      <c r="N679" s="74" t="n">
        <f aca="false">N680</f>
        <v>0</v>
      </c>
      <c r="O679" s="141" t="n">
        <f aca="false">O680</f>
        <v>0</v>
      </c>
      <c r="P679" s="142" t="n">
        <f aca="false">P680</f>
        <v>0</v>
      </c>
      <c r="ALO679" s="1"/>
      <c r="ALP679" s="2"/>
      <c r="ALQ679" s="2"/>
      <c r="ALR679" s="2"/>
      <c r="ALS679" s="2"/>
      <c r="ALT679" s="2"/>
      <c r="ALU679" s="2"/>
      <c r="ALV679" s="2"/>
      <c r="ALW679" s="2"/>
      <c r="ALX679" s="2"/>
      <c r="ALY679" s="2"/>
      <c r="ALZ679" s="2"/>
      <c r="AMA679" s="2"/>
      <c r="AMB679" s="2"/>
      <c r="AMC679" s="2"/>
      <c r="AMD679" s="2"/>
      <c r="AME679" s="2"/>
      <c r="AMF679" s="2"/>
      <c r="AMG679" s="2"/>
      <c r="AMH679" s="2"/>
      <c r="AMI679" s="2"/>
      <c r="AMJ679" s="2"/>
      <c r="AMK679" s="2"/>
    </row>
    <row r="680" s="99" customFormat="true" ht="54.7" hidden="false" customHeight="true" outlineLevel="0" collapsed="false">
      <c r="B680" s="86"/>
      <c r="C680" s="30" t="s">
        <v>287</v>
      </c>
      <c r="D680" s="30" t="n">
        <v>934</v>
      </c>
      <c r="E680" s="138" t="s">
        <v>56</v>
      </c>
      <c r="F680" s="138" t="s">
        <v>56</v>
      </c>
      <c r="G680" s="79" t="n">
        <v>6710000000</v>
      </c>
      <c r="H680" s="80"/>
      <c r="I680" s="141" t="n">
        <f aca="false">SUM(J680:P680)</f>
        <v>100000</v>
      </c>
      <c r="J680" s="141" t="n">
        <f aca="false">J681</f>
        <v>100000</v>
      </c>
      <c r="K680" s="74" t="n">
        <f aca="false">K681</f>
        <v>0</v>
      </c>
      <c r="L680" s="74" t="n">
        <f aca="false">L681</f>
        <v>0</v>
      </c>
      <c r="M680" s="74" t="n">
        <f aca="false">M681</f>
        <v>0</v>
      </c>
      <c r="N680" s="74" t="n">
        <f aca="false">N681</f>
        <v>0</v>
      </c>
      <c r="O680" s="141" t="n">
        <f aca="false">O681</f>
        <v>0</v>
      </c>
      <c r="P680" s="142" t="n">
        <f aca="false">P681</f>
        <v>0</v>
      </c>
      <c r="ALO680" s="1"/>
      <c r="ALP680" s="2"/>
      <c r="ALQ680" s="2"/>
      <c r="ALR680" s="2"/>
      <c r="ALS680" s="2"/>
      <c r="ALT680" s="2"/>
      <c r="ALU680" s="2"/>
      <c r="ALV680" s="2"/>
      <c r="ALW680" s="2"/>
      <c r="ALX680" s="2"/>
      <c r="ALY680" s="2"/>
      <c r="ALZ680" s="2"/>
      <c r="AMA680" s="2"/>
      <c r="AMB680" s="2"/>
      <c r="AMC680" s="2"/>
      <c r="AMD680" s="2"/>
      <c r="AME680" s="2"/>
      <c r="AMF680" s="2"/>
      <c r="AMG680" s="2"/>
      <c r="AMH680" s="2"/>
      <c r="AMI680" s="2"/>
      <c r="AMJ680" s="2"/>
      <c r="AMK680" s="2"/>
    </row>
    <row r="681" s="99" customFormat="true" ht="17.6" hidden="false" customHeight="false" outlineLevel="0" collapsed="false">
      <c r="B681" s="86"/>
      <c r="C681" s="30" t="s">
        <v>288</v>
      </c>
      <c r="D681" s="30" t="n">
        <v>934</v>
      </c>
      <c r="E681" s="138" t="s">
        <v>56</v>
      </c>
      <c r="F681" s="138" t="s">
        <v>56</v>
      </c>
      <c r="G681" s="79" t="n">
        <v>6710010220</v>
      </c>
      <c r="H681" s="80"/>
      <c r="I681" s="141" t="n">
        <f aca="false">SUM(J681:P681)</f>
        <v>100000</v>
      </c>
      <c r="J681" s="141" t="n">
        <f aca="false">J682</f>
        <v>100000</v>
      </c>
      <c r="K681" s="74" t="n">
        <f aca="false">K682</f>
        <v>0</v>
      </c>
      <c r="L681" s="74" t="n">
        <f aca="false">L682</f>
        <v>0</v>
      </c>
      <c r="M681" s="74" t="n">
        <f aca="false">M682</f>
        <v>0</v>
      </c>
      <c r="N681" s="74" t="n">
        <f aca="false">N682</f>
        <v>0</v>
      </c>
      <c r="O681" s="141" t="n">
        <f aca="false">O682</f>
        <v>0</v>
      </c>
      <c r="P681" s="142" t="n">
        <f aca="false">P682</f>
        <v>0</v>
      </c>
      <c r="ALO681" s="1"/>
      <c r="ALP681" s="2"/>
      <c r="ALQ681" s="2"/>
      <c r="ALR681" s="2"/>
      <c r="ALS681" s="2"/>
      <c r="ALT681" s="2"/>
      <c r="ALU681" s="2"/>
      <c r="ALV681" s="2"/>
      <c r="ALW681" s="2"/>
      <c r="ALX681" s="2"/>
      <c r="ALY681" s="2"/>
      <c r="ALZ681" s="2"/>
      <c r="AMA681" s="2"/>
      <c r="AMB681" s="2"/>
      <c r="AMC681" s="2"/>
      <c r="AMD681" s="2"/>
      <c r="AME681" s="2"/>
      <c r="AMF681" s="2"/>
      <c r="AMG681" s="2"/>
      <c r="AMH681" s="2"/>
      <c r="AMI681" s="2"/>
      <c r="AMJ681" s="2"/>
      <c r="AMK681" s="2"/>
    </row>
    <row r="682" s="99" customFormat="true" ht="32.8" hidden="false" customHeight="false" outlineLevel="0" collapsed="false">
      <c r="B682" s="86"/>
      <c r="C682" s="30" t="s">
        <v>103</v>
      </c>
      <c r="D682" s="30" t="n">
        <v>934</v>
      </c>
      <c r="E682" s="138" t="s">
        <v>56</v>
      </c>
      <c r="F682" s="138" t="s">
        <v>56</v>
      </c>
      <c r="G682" s="79" t="n">
        <v>6710010220</v>
      </c>
      <c r="H682" s="80" t="s">
        <v>104</v>
      </c>
      <c r="I682" s="141" t="n">
        <f aca="false">SUM(J682:P682)</f>
        <v>100000</v>
      </c>
      <c r="J682" s="141" t="n">
        <v>100000</v>
      </c>
      <c r="K682" s="74" t="n">
        <v>0</v>
      </c>
      <c r="L682" s="74" t="n">
        <v>0</v>
      </c>
      <c r="M682" s="74" t="n">
        <v>0</v>
      </c>
      <c r="N682" s="74" t="n">
        <v>0</v>
      </c>
      <c r="O682" s="141" t="n">
        <v>0</v>
      </c>
      <c r="P682" s="142" t="n">
        <v>0</v>
      </c>
      <c r="ALO682" s="1"/>
      <c r="ALP682" s="2"/>
      <c r="ALQ682" s="2"/>
      <c r="ALR682" s="2"/>
      <c r="ALS682" s="2"/>
      <c r="ALT682" s="2"/>
      <c r="ALU682" s="2"/>
      <c r="ALV682" s="2"/>
      <c r="ALW682" s="2"/>
      <c r="ALX682" s="2"/>
      <c r="ALY682" s="2"/>
      <c r="ALZ682" s="2"/>
      <c r="AMA682" s="2"/>
      <c r="AMB682" s="2"/>
      <c r="AMC682" s="2"/>
      <c r="AMD682" s="2"/>
      <c r="AME682" s="2"/>
      <c r="AMF682" s="2"/>
      <c r="AMG682" s="2"/>
      <c r="AMH682" s="2"/>
      <c r="AMI682" s="2"/>
      <c r="AMJ682" s="2"/>
      <c r="AMK682" s="2"/>
    </row>
    <row r="683" s="99" customFormat="true" ht="93.6" hidden="false" customHeight="true" outlineLevel="0" collapsed="false">
      <c r="B683" s="86"/>
      <c r="C683" s="30" t="s">
        <v>392</v>
      </c>
      <c r="D683" s="30" t="n">
        <v>934</v>
      </c>
      <c r="E683" s="138" t="s">
        <v>56</v>
      </c>
      <c r="F683" s="138" t="s">
        <v>56</v>
      </c>
      <c r="G683" s="79" t="n">
        <v>6900000000</v>
      </c>
      <c r="H683" s="80"/>
      <c r="I683" s="141" t="n">
        <f aca="false">SUM(J683:P683)</f>
        <v>100000</v>
      </c>
      <c r="J683" s="141" t="n">
        <f aca="false">J684</f>
        <v>130000</v>
      </c>
      <c r="K683" s="74" t="n">
        <f aca="false">K684</f>
        <v>-30000</v>
      </c>
      <c r="L683" s="74" t="n">
        <f aca="false">L684</f>
        <v>0</v>
      </c>
      <c r="M683" s="74" t="n">
        <f aca="false">M684</f>
        <v>0</v>
      </c>
      <c r="N683" s="74" t="n">
        <f aca="false">N684</f>
        <v>0</v>
      </c>
      <c r="O683" s="141" t="n">
        <f aca="false">O684</f>
        <v>0</v>
      </c>
      <c r="P683" s="142" t="n">
        <f aca="false">P684</f>
        <v>0</v>
      </c>
      <c r="ALO683" s="1"/>
      <c r="ALP683" s="2"/>
      <c r="ALQ683" s="2"/>
      <c r="ALR683" s="2"/>
      <c r="ALS683" s="2"/>
      <c r="ALT683" s="2"/>
      <c r="ALU683" s="2"/>
      <c r="ALV683" s="2"/>
      <c r="ALW683" s="2"/>
      <c r="ALX683" s="2"/>
      <c r="ALY683" s="2"/>
      <c r="ALZ683" s="2"/>
      <c r="AMA683" s="2"/>
      <c r="AMB683" s="2"/>
      <c r="AMC683" s="2"/>
      <c r="AMD683" s="2"/>
      <c r="AME683" s="2"/>
      <c r="AMF683" s="2"/>
      <c r="AMG683" s="2"/>
      <c r="AMH683" s="2"/>
      <c r="AMI683" s="2"/>
      <c r="AMJ683" s="2"/>
      <c r="AMK683" s="2"/>
    </row>
    <row r="684" s="99" customFormat="true" ht="32.8" hidden="false" customHeight="false" outlineLevel="0" collapsed="false">
      <c r="B684" s="86"/>
      <c r="C684" s="30" t="s">
        <v>297</v>
      </c>
      <c r="D684" s="30" t="n">
        <v>934</v>
      </c>
      <c r="E684" s="138" t="s">
        <v>56</v>
      </c>
      <c r="F684" s="138" t="s">
        <v>56</v>
      </c>
      <c r="G684" s="79" t="n">
        <v>6910000000</v>
      </c>
      <c r="H684" s="80"/>
      <c r="I684" s="141" t="n">
        <f aca="false">SUM(J684:P684)</f>
        <v>100000</v>
      </c>
      <c r="J684" s="141" t="n">
        <f aca="false">J685</f>
        <v>130000</v>
      </c>
      <c r="K684" s="74" t="n">
        <f aca="false">K685</f>
        <v>-30000</v>
      </c>
      <c r="L684" s="74" t="n">
        <f aca="false">L685</f>
        <v>0</v>
      </c>
      <c r="M684" s="74" t="n">
        <f aca="false">M685</f>
        <v>0</v>
      </c>
      <c r="N684" s="74" t="n">
        <f aca="false">N685</f>
        <v>0</v>
      </c>
      <c r="O684" s="141" t="n">
        <f aca="false">O685</f>
        <v>0</v>
      </c>
      <c r="P684" s="142" t="n">
        <f aca="false">P685</f>
        <v>0</v>
      </c>
      <c r="ALO684" s="1"/>
      <c r="ALP684" s="2"/>
      <c r="ALQ684" s="2"/>
      <c r="ALR684" s="2"/>
      <c r="ALS684" s="2"/>
      <c r="ALT684" s="2"/>
      <c r="ALU684" s="2"/>
      <c r="ALV684" s="2"/>
      <c r="ALW684" s="2"/>
      <c r="ALX684" s="2"/>
      <c r="ALY684" s="2"/>
      <c r="ALZ684" s="2"/>
      <c r="AMA684" s="2"/>
      <c r="AMB684" s="2"/>
      <c r="AMC684" s="2"/>
      <c r="AMD684" s="2"/>
      <c r="AME684" s="2"/>
      <c r="AMF684" s="2"/>
      <c r="AMG684" s="2"/>
      <c r="AMH684" s="2"/>
      <c r="AMI684" s="2"/>
      <c r="AMJ684" s="2"/>
      <c r="AMK684" s="2"/>
    </row>
    <row r="685" s="99" customFormat="true" ht="95.5" hidden="false" customHeight="false" outlineLevel="0" collapsed="false">
      <c r="B685" s="86"/>
      <c r="C685" s="30" t="s">
        <v>393</v>
      </c>
      <c r="D685" s="30" t="n">
        <v>934</v>
      </c>
      <c r="E685" s="138" t="s">
        <v>56</v>
      </c>
      <c r="F685" s="138" t="s">
        <v>56</v>
      </c>
      <c r="G685" s="79" t="n">
        <v>6910010500</v>
      </c>
      <c r="H685" s="80"/>
      <c r="I685" s="141" t="n">
        <f aca="false">SUM(J685:P685)</f>
        <v>100000</v>
      </c>
      <c r="J685" s="141" t="n">
        <f aca="false">J686</f>
        <v>130000</v>
      </c>
      <c r="K685" s="74" t="n">
        <f aca="false">K686</f>
        <v>-30000</v>
      </c>
      <c r="L685" s="74" t="n">
        <f aca="false">L686</f>
        <v>0</v>
      </c>
      <c r="M685" s="74" t="n">
        <f aca="false">M686</f>
        <v>0</v>
      </c>
      <c r="N685" s="74" t="n">
        <f aca="false">N686</f>
        <v>0</v>
      </c>
      <c r="O685" s="141" t="n">
        <f aca="false">O686</f>
        <v>0</v>
      </c>
      <c r="P685" s="142" t="n">
        <f aca="false">P686</f>
        <v>0</v>
      </c>
      <c r="ALO685" s="1"/>
      <c r="ALP685" s="2"/>
      <c r="ALQ685" s="2"/>
      <c r="ALR685" s="2"/>
      <c r="ALS685" s="2"/>
      <c r="ALT685" s="2"/>
      <c r="ALU685" s="2"/>
      <c r="ALV685" s="2"/>
      <c r="ALW685" s="2"/>
      <c r="ALX685" s="2"/>
      <c r="ALY685" s="2"/>
      <c r="ALZ685" s="2"/>
      <c r="AMA685" s="2"/>
      <c r="AMB685" s="2"/>
      <c r="AMC685" s="2"/>
      <c r="AMD685" s="2"/>
      <c r="AME685" s="2"/>
      <c r="AMF685" s="2"/>
      <c r="AMG685" s="2"/>
      <c r="AMH685" s="2"/>
      <c r="AMI685" s="2"/>
      <c r="AMJ685" s="2"/>
      <c r="AMK685" s="2"/>
    </row>
    <row r="686" s="99" customFormat="true" ht="32.8" hidden="false" customHeight="false" outlineLevel="0" collapsed="false">
      <c r="B686" s="86"/>
      <c r="C686" s="30" t="s">
        <v>103</v>
      </c>
      <c r="D686" s="30" t="n">
        <v>934</v>
      </c>
      <c r="E686" s="138" t="s">
        <v>56</v>
      </c>
      <c r="F686" s="138" t="s">
        <v>56</v>
      </c>
      <c r="G686" s="79" t="n">
        <v>6910010500</v>
      </c>
      <c r="H686" s="80" t="s">
        <v>104</v>
      </c>
      <c r="I686" s="141" t="n">
        <f aca="false">SUM(J686:P686)</f>
        <v>100000</v>
      </c>
      <c r="J686" s="141" t="n">
        <v>130000</v>
      </c>
      <c r="K686" s="74" t="n">
        <v>-30000</v>
      </c>
      <c r="L686" s="74" t="n">
        <v>0</v>
      </c>
      <c r="M686" s="74" t="n">
        <v>0</v>
      </c>
      <c r="N686" s="74" t="n">
        <v>0</v>
      </c>
      <c r="O686" s="141" t="n">
        <v>0</v>
      </c>
      <c r="P686" s="142" t="n">
        <v>0</v>
      </c>
      <c r="ALO686" s="1"/>
      <c r="ALP686" s="2"/>
      <c r="ALQ686" s="2"/>
      <c r="ALR686" s="2"/>
      <c r="ALS686" s="2"/>
      <c r="ALT686" s="2"/>
      <c r="ALU686" s="2"/>
      <c r="ALV686" s="2"/>
      <c r="ALW686" s="2"/>
      <c r="ALX686" s="2"/>
      <c r="ALY686" s="2"/>
      <c r="ALZ686" s="2"/>
      <c r="AMA686" s="2"/>
      <c r="AMB686" s="2"/>
      <c r="AMC686" s="2"/>
      <c r="AMD686" s="2"/>
      <c r="AME686" s="2"/>
      <c r="AMF686" s="2"/>
      <c r="AMG686" s="2"/>
      <c r="AMH686" s="2"/>
      <c r="AMI686" s="2"/>
      <c r="AMJ686" s="2"/>
      <c r="AMK686" s="2"/>
    </row>
    <row r="687" s="99" customFormat="true" ht="32.8" hidden="false" customHeight="false" outlineLevel="0" collapsed="false">
      <c r="B687" s="86"/>
      <c r="C687" s="30" t="s">
        <v>310</v>
      </c>
      <c r="D687" s="30" t="n">
        <v>934</v>
      </c>
      <c r="E687" s="138" t="s">
        <v>56</v>
      </c>
      <c r="F687" s="138" t="s">
        <v>56</v>
      </c>
      <c r="G687" s="79" t="n">
        <v>7100000000</v>
      </c>
      <c r="H687" s="80"/>
      <c r="I687" s="141" t="n">
        <f aca="false">SUM(J687:P687)</f>
        <v>1100000</v>
      </c>
      <c r="J687" s="141" t="n">
        <f aca="false">J688</f>
        <v>981000</v>
      </c>
      <c r="K687" s="74" t="n">
        <f aca="false">K688</f>
        <v>119000</v>
      </c>
      <c r="L687" s="74" t="n">
        <f aca="false">L688</f>
        <v>0</v>
      </c>
      <c r="M687" s="74" t="n">
        <f aca="false">M688</f>
        <v>0</v>
      </c>
      <c r="N687" s="74" t="n">
        <f aca="false">N688</f>
        <v>0</v>
      </c>
      <c r="O687" s="141" t="n">
        <f aca="false">O688</f>
        <v>0</v>
      </c>
      <c r="P687" s="142" t="n">
        <f aca="false">P688</f>
        <v>0</v>
      </c>
      <c r="ALO687" s="1"/>
      <c r="ALP687" s="2"/>
      <c r="ALQ687" s="2"/>
      <c r="ALR687" s="2"/>
      <c r="ALS687" s="2"/>
      <c r="ALT687" s="2"/>
      <c r="ALU687" s="2"/>
      <c r="ALV687" s="2"/>
      <c r="ALW687" s="2"/>
      <c r="ALX687" s="2"/>
      <c r="ALY687" s="2"/>
      <c r="ALZ687" s="2"/>
      <c r="AMA687" s="2"/>
      <c r="AMB687" s="2"/>
      <c r="AMC687" s="2"/>
      <c r="AMD687" s="2"/>
      <c r="AME687" s="2"/>
      <c r="AMF687" s="2"/>
      <c r="AMG687" s="2"/>
      <c r="AMH687" s="2"/>
      <c r="AMI687" s="2"/>
      <c r="AMJ687" s="2"/>
      <c r="AMK687" s="2"/>
    </row>
    <row r="688" s="99" customFormat="true" ht="32.8" hidden="false" customHeight="false" outlineLevel="0" collapsed="false">
      <c r="B688" s="86"/>
      <c r="C688" s="30" t="s">
        <v>311</v>
      </c>
      <c r="D688" s="30" t="n">
        <v>934</v>
      </c>
      <c r="E688" s="138" t="s">
        <v>56</v>
      </c>
      <c r="F688" s="138" t="s">
        <v>56</v>
      </c>
      <c r="G688" s="79" t="n">
        <v>7110000000</v>
      </c>
      <c r="H688" s="80"/>
      <c r="I688" s="141" t="n">
        <f aca="false">SUM(J688:P688)</f>
        <v>1100000</v>
      </c>
      <c r="J688" s="141" t="n">
        <f aca="false">J689</f>
        <v>981000</v>
      </c>
      <c r="K688" s="74" t="n">
        <f aca="false">K689</f>
        <v>119000</v>
      </c>
      <c r="L688" s="74" t="n">
        <f aca="false">L689</f>
        <v>0</v>
      </c>
      <c r="M688" s="74" t="n">
        <f aca="false">M689</f>
        <v>0</v>
      </c>
      <c r="N688" s="74" t="n">
        <f aca="false">N689</f>
        <v>0</v>
      </c>
      <c r="O688" s="141" t="n">
        <f aca="false">O689</f>
        <v>0</v>
      </c>
      <c r="P688" s="142" t="n">
        <f aca="false">P689</f>
        <v>0</v>
      </c>
      <c r="ALO688" s="1"/>
      <c r="ALP688" s="2"/>
      <c r="ALQ688" s="2"/>
      <c r="ALR688" s="2"/>
      <c r="ALS688" s="2"/>
      <c r="ALT688" s="2"/>
      <c r="ALU688" s="2"/>
      <c r="ALV688" s="2"/>
      <c r="ALW688" s="2"/>
      <c r="ALX688" s="2"/>
      <c r="ALY688" s="2"/>
      <c r="ALZ688" s="2"/>
      <c r="AMA688" s="2"/>
      <c r="AMB688" s="2"/>
      <c r="AMC688" s="2"/>
      <c r="AMD688" s="2"/>
      <c r="AME688" s="2"/>
      <c r="AMF688" s="2"/>
      <c r="AMG688" s="2"/>
      <c r="AMH688" s="2"/>
      <c r="AMI688" s="2"/>
      <c r="AMJ688" s="2"/>
      <c r="AMK688" s="2"/>
    </row>
    <row r="689" s="99" customFormat="true" ht="32.8" hidden="false" customHeight="false" outlineLevel="0" collapsed="false">
      <c r="B689" s="86"/>
      <c r="C689" s="30" t="s">
        <v>312</v>
      </c>
      <c r="D689" s="30" t="n">
        <v>934</v>
      </c>
      <c r="E689" s="138" t="s">
        <v>56</v>
      </c>
      <c r="F689" s="138" t="s">
        <v>56</v>
      </c>
      <c r="G689" s="79" t="n">
        <v>7110010610</v>
      </c>
      <c r="H689" s="80"/>
      <c r="I689" s="141" t="n">
        <f aca="false">SUM(J689:P689)</f>
        <v>1100000</v>
      </c>
      <c r="J689" s="141" t="n">
        <f aca="false">J690</f>
        <v>981000</v>
      </c>
      <c r="K689" s="74" t="n">
        <f aca="false">K690</f>
        <v>119000</v>
      </c>
      <c r="L689" s="74" t="n">
        <f aca="false">L690</f>
        <v>0</v>
      </c>
      <c r="M689" s="74" t="n">
        <f aca="false">M690</f>
        <v>0</v>
      </c>
      <c r="N689" s="74" t="n">
        <f aca="false">N690</f>
        <v>0</v>
      </c>
      <c r="O689" s="141" t="n">
        <f aca="false">O690</f>
        <v>0</v>
      </c>
      <c r="P689" s="142" t="n">
        <f aca="false">P690</f>
        <v>0</v>
      </c>
      <c r="ALO689" s="1"/>
      <c r="ALP689" s="2"/>
      <c r="ALQ689" s="2"/>
      <c r="ALR689" s="2"/>
      <c r="ALS689" s="2"/>
      <c r="ALT689" s="2"/>
      <c r="ALU689" s="2"/>
      <c r="ALV689" s="2"/>
      <c r="ALW689" s="2"/>
      <c r="ALX689" s="2"/>
      <c r="ALY689" s="2"/>
      <c r="ALZ689" s="2"/>
      <c r="AMA689" s="2"/>
      <c r="AMB689" s="2"/>
      <c r="AMC689" s="2"/>
      <c r="AMD689" s="2"/>
      <c r="AME689" s="2"/>
      <c r="AMF689" s="2"/>
      <c r="AMG689" s="2"/>
      <c r="AMH689" s="2"/>
      <c r="AMI689" s="2"/>
      <c r="AMJ689" s="2"/>
      <c r="AMK689" s="2"/>
    </row>
    <row r="690" s="99" customFormat="true" ht="32.8" hidden="false" customHeight="false" outlineLevel="0" collapsed="false">
      <c r="B690" s="86"/>
      <c r="C690" s="30" t="s">
        <v>103</v>
      </c>
      <c r="D690" s="30" t="n">
        <v>934</v>
      </c>
      <c r="E690" s="138" t="s">
        <v>56</v>
      </c>
      <c r="F690" s="138" t="s">
        <v>56</v>
      </c>
      <c r="G690" s="79" t="n">
        <v>7110010610</v>
      </c>
      <c r="H690" s="80" t="s">
        <v>104</v>
      </c>
      <c r="I690" s="141" t="n">
        <f aca="false">SUM(J690:P690)</f>
        <v>1100000</v>
      </c>
      <c r="J690" s="141" t="n">
        <v>981000</v>
      </c>
      <c r="K690" s="74" t="n">
        <v>119000</v>
      </c>
      <c r="L690" s="74" t="n">
        <v>0</v>
      </c>
      <c r="M690" s="74" t="n">
        <v>0</v>
      </c>
      <c r="N690" s="74" t="n">
        <v>0</v>
      </c>
      <c r="O690" s="141" t="n">
        <v>0</v>
      </c>
      <c r="P690" s="142" t="n">
        <v>0</v>
      </c>
      <c r="ALO690" s="1"/>
      <c r="ALP690" s="2"/>
      <c r="ALQ690" s="2"/>
      <c r="ALR690" s="2"/>
      <c r="ALS690" s="2"/>
      <c r="ALT690" s="2"/>
      <c r="ALU690" s="2"/>
      <c r="ALV690" s="2"/>
      <c r="ALW690" s="2"/>
      <c r="ALX690" s="2"/>
      <c r="ALY690" s="2"/>
      <c r="ALZ690" s="2"/>
      <c r="AMA690" s="2"/>
      <c r="AMB690" s="2"/>
      <c r="AMC690" s="2"/>
      <c r="AMD690" s="2"/>
      <c r="AME690" s="2"/>
      <c r="AMF690" s="2"/>
      <c r="AMG690" s="2"/>
      <c r="AMH690" s="2"/>
      <c r="AMI690" s="2"/>
      <c r="AMJ690" s="2"/>
      <c r="AMK690" s="2"/>
    </row>
    <row r="691" s="99" customFormat="true" ht="32.8" hidden="false" customHeight="false" outlineLevel="0" collapsed="false">
      <c r="B691" s="86"/>
      <c r="C691" s="30" t="s">
        <v>337</v>
      </c>
      <c r="D691" s="30" t="n">
        <v>934</v>
      </c>
      <c r="E691" s="138" t="s">
        <v>56</v>
      </c>
      <c r="F691" s="138" t="s">
        <v>56</v>
      </c>
      <c r="G691" s="79" t="n">
        <v>9900000000</v>
      </c>
      <c r="H691" s="80"/>
      <c r="I691" s="141" t="n">
        <f aca="false">SUM(J691:P691)</f>
        <v>150000</v>
      </c>
      <c r="J691" s="141"/>
      <c r="K691" s="74"/>
      <c r="L691" s="74"/>
      <c r="M691" s="74"/>
      <c r="N691" s="74"/>
      <c r="O691" s="141" t="n">
        <f aca="false">O692</f>
        <v>150000</v>
      </c>
      <c r="P691" s="142"/>
      <c r="ALO691" s="1"/>
      <c r="ALP691" s="2"/>
      <c r="ALQ691" s="2"/>
      <c r="ALR691" s="2"/>
      <c r="ALS691" s="2"/>
      <c r="ALT691" s="2"/>
      <c r="ALU691" s="2"/>
      <c r="ALV691" s="2"/>
      <c r="ALW691" s="2"/>
      <c r="ALX691" s="2"/>
      <c r="ALY691" s="2"/>
      <c r="ALZ691" s="2"/>
      <c r="AMA691" s="2"/>
      <c r="AMB691" s="2"/>
      <c r="AMC691" s="2"/>
      <c r="AMD691" s="2"/>
      <c r="AME691" s="2"/>
      <c r="AMF691" s="2"/>
      <c r="AMG691" s="2"/>
      <c r="AMH691" s="2"/>
      <c r="AMI691" s="2"/>
      <c r="AMJ691" s="2"/>
      <c r="AMK691" s="2"/>
    </row>
    <row r="692" s="99" customFormat="true" ht="32.8" hidden="false" customHeight="false" outlineLevel="0" collapsed="false">
      <c r="B692" s="86"/>
      <c r="C692" s="30" t="s">
        <v>339</v>
      </c>
      <c r="D692" s="30" t="n">
        <v>934</v>
      </c>
      <c r="E692" s="138" t="s">
        <v>56</v>
      </c>
      <c r="F692" s="138" t="s">
        <v>56</v>
      </c>
      <c r="G692" s="79" t="n">
        <v>9900010150</v>
      </c>
      <c r="H692" s="80"/>
      <c r="I692" s="141" t="n">
        <f aca="false">SUM(J692:P692)</f>
        <v>150000</v>
      </c>
      <c r="J692" s="141"/>
      <c r="K692" s="74"/>
      <c r="L692" s="74"/>
      <c r="M692" s="74"/>
      <c r="N692" s="74"/>
      <c r="O692" s="141" t="n">
        <f aca="false">O693</f>
        <v>150000</v>
      </c>
      <c r="P692" s="142"/>
      <c r="ALO692" s="1"/>
      <c r="ALP692" s="2"/>
      <c r="ALQ692" s="2"/>
      <c r="ALR692" s="2"/>
      <c r="ALS692" s="2"/>
      <c r="ALT692" s="2"/>
      <c r="ALU692" s="2"/>
      <c r="ALV692" s="2"/>
      <c r="ALW692" s="2"/>
      <c r="ALX692" s="2"/>
      <c r="ALY692" s="2"/>
      <c r="ALZ692" s="2"/>
      <c r="AMA692" s="2"/>
      <c r="AMB692" s="2"/>
      <c r="AMC692" s="2"/>
      <c r="AMD692" s="2"/>
      <c r="AME692" s="2"/>
      <c r="AMF692" s="2"/>
      <c r="AMG692" s="2"/>
      <c r="AMH692" s="2"/>
      <c r="AMI692" s="2"/>
      <c r="AMJ692" s="2"/>
      <c r="AMK692" s="2"/>
    </row>
    <row r="693" s="99" customFormat="true" ht="32.8" hidden="false" customHeight="false" outlineLevel="0" collapsed="false">
      <c r="B693" s="86"/>
      <c r="C693" s="30" t="s">
        <v>103</v>
      </c>
      <c r="D693" s="30" t="n">
        <v>934</v>
      </c>
      <c r="E693" s="138" t="s">
        <v>56</v>
      </c>
      <c r="F693" s="138" t="s">
        <v>56</v>
      </c>
      <c r="G693" s="79" t="n">
        <v>9900010150</v>
      </c>
      <c r="H693" s="80" t="s">
        <v>104</v>
      </c>
      <c r="I693" s="141" t="n">
        <f aca="false">SUM(J693:P693)</f>
        <v>150000</v>
      </c>
      <c r="J693" s="141"/>
      <c r="K693" s="74"/>
      <c r="L693" s="74"/>
      <c r="M693" s="74"/>
      <c r="N693" s="74"/>
      <c r="O693" s="141" t="n">
        <v>150000</v>
      </c>
      <c r="P693" s="142"/>
      <c r="ALO693" s="1"/>
      <c r="ALP693" s="2"/>
      <c r="ALQ693" s="2"/>
      <c r="ALR693" s="2"/>
      <c r="ALS693" s="2"/>
      <c r="ALT693" s="2"/>
      <c r="ALU693" s="2"/>
      <c r="ALV693" s="2"/>
      <c r="ALW693" s="2"/>
      <c r="ALX693" s="2"/>
      <c r="ALY693" s="2"/>
      <c r="ALZ693" s="2"/>
      <c r="AMA693" s="2"/>
      <c r="AMB693" s="2"/>
      <c r="AMC693" s="2"/>
      <c r="AMD693" s="2"/>
      <c r="AME693" s="2"/>
      <c r="AMF693" s="2"/>
      <c r="AMG693" s="2"/>
      <c r="AMH693" s="2"/>
      <c r="AMI693" s="2"/>
      <c r="AMJ693" s="2"/>
      <c r="AMK693" s="2"/>
    </row>
    <row r="694" s="99" customFormat="true" ht="17.6" hidden="false" customHeight="false" outlineLevel="0" collapsed="false">
      <c r="B694" s="86"/>
      <c r="C694" s="30" t="s">
        <v>61</v>
      </c>
      <c r="D694" s="30" t="n">
        <v>934</v>
      </c>
      <c r="E694" s="138" t="s">
        <v>56</v>
      </c>
      <c r="F694" s="138" t="s">
        <v>37</v>
      </c>
      <c r="G694" s="79"/>
      <c r="H694" s="80"/>
      <c r="I694" s="141" t="n">
        <f aca="false">SUM(J694:P694)</f>
        <v>3133200</v>
      </c>
      <c r="J694" s="141" t="n">
        <f aca="false">J695</f>
        <v>1996100</v>
      </c>
      <c r="K694" s="74" t="n">
        <f aca="false">K695</f>
        <v>1137100</v>
      </c>
      <c r="L694" s="74" t="n">
        <f aca="false">L695</f>
        <v>0</v>
      </c>
      <c r="M694" s="74" t="n">
        <f aca="false">M695</f>
        <v>0</v>
      </c>
      <c r="N694" s="74" t="n">
        <f aca="false">N695</f>
        <v>0</v>
      </c>
      <c r="O694" s="141" t="n">
        <f aca="false">O695</f>
        <v>0</v>
      </c>
      <c r="P694" s="142" t="n">
        <f aca="false">P695</f>
        <v>0</v>
      </c>
      <c r="ALO694" s="1"/>
      <c r="ALP694" s="2"/>
      <c r="ALQ694" s="2"/>
      <c r="ALR694" s="2"/>
      <c r="ALS694" s="2"/>
      <c r="ALT694" s="2"/>
      <c r="ALU694" s="2"/>
      <c r="ALV694" s="2"/>
      <c r="ALW694" s="2"/>
      <c r="ALX694" s="2"/>
      <c r="ALY694" s="2"/>
      <c r="ALZ694" s="2"/>
      <c r="AMA694" s="2"/>
      <c r="AMB694" s="2"/>
      <c r="AMC694" s="2"/>
      <c r="AMD694" s="2"/>
      <c r="AME694" s="2"/>
      <c r="AMF694" s="2"/>
      <c r="AMG694" s="2"/>
      <c r="AMH694" s="2"/>
      <c r="AMI694" s="2"/>
      <c r="AMJ694" s="2"/>
      <c r="AMK694" s="2"/>
    </row>
    <row r="695" s="99" customFormat="true" ht="32.8" hidden="false" customHeight="false" outlineLevel="0" collapsed="false">
      <c r="B695" s="86"/>
      <c r="C695" s="30" t="s">
        <v>97</v>
      </c>
      <c r="D695" s="30" t="n">
        <v>934</v>
      </c>
      <c r="E695" s="138" t="s">
        <v>56</v>
      </c>
      <c r="F695" s="138" t="s">
        <v>37</v>
      </c>
      <c r="G695" s="79" t="n">
        <v>5000000000</v>
      </c>
      <c r="H695" s="80"/>
      <c r="I695" s="141" t="n">
        <f aca="false">SUM(J695:P695)</f>
        <v>3133200</v>
      </c>
      <c r="J695" s="141" t="n">
        <f aca="false">J696</f>
        <v>1996100</v>
      </c>
      <c r="K695" s="74" t="n">
        <f aca="false">K696</f>
        <v>1137100</v>
      </c>
      <c r="L695" s="74" t="n">
        <f aca="false">L696</f>
        <v>0</v>
      </c>
      <c r="M695" s="74" t="n">
        <f aca="false">M696</f>
        <v>0</v>
      </c>
      <c r="N695" s="74" t="n">
        <f aca="false">N696</f>
        <v>0</v>
      </c>
      <c r="O695" s="141" t="n">
        <f aca="false">O696</f>
        <v>0</v>
      </c>
      <c r="P695" s="142" t="n">
        <f aca="false">P696</f>
        <v>0</v>
      </c>
      <c r="ALO695" s="1"/>
      <c r="ALP695" s="2"/>
      <c r="ALQ695" s="2"/>
      <c r="ALR695" s="2"/>
      <c r="ALS695" s="2"/>
      <c r="ALT695" s="2"/>
      <c r="ALU695" s="2"/>
      <c r="ALV695" s="2"/>
      <c r="ALW695" s="2"/>
      <c r="ALX695" s="2"/>
      <c r="ALY695" s="2"/>
      <c r="ALZ695" s="2"/>
      <c r="AMA695" s="2"/>
      <c r="AMB695" s="2"/>
      <c r="AMC695" s="2"/>
      <c r="AMD695" s="2"/>
      <c r="AME695" s="2"/>
      <c r="AMF695" s="2"/>
      <c r="AMG695" s="2"/>
      <c r="AMH695" s="2"/>
      <c r="AMI695" s="2"/>
      <c r="AMJ695" s="2"/>
      <c r="AMK695" s="2"/>
    </row>
    <row r="696" s="113" customFormat="true" ht="32.8" hidden="false" customHeight="false" outlineLevel="0" collapsed="false">
      <c r="A696" s="99"/>
      <c r="B696" s="86"/>
      <c r="C696" s="30" t="s">
        <v>105</v>
      </c>
      <c r="D696" s="30" t="n">
        <v>934</v>
      </c>
      <c r="E696" s="138" t="s">
        <v>56</v>
      </c>
      <c r="F696" s="138" t="s">
        <v>37</v>
      </c>
      <c r="G696" s="79" t="n">
        <v>5020000000</v>
      </c>
      <c r="H696" s="80"/>
      <c r="I696" s="141" t="n">
        <f aca="false">SUM(J696:P696)</f>
        <v>3133200</v>
      </c>
      <c r="J696" s="141" t="n">
        <f aca="false">J697</f>
        <v>1996100</v>
      </c>
      <c r="K696" s="74" t="n">
        <f aca="false">K697</f>
        <v>1137100</v>
      </c>
      <c r="L696" s="74" t="n">
        <f aca="false">L697</f>
        <v>0</v>
      </c>
      <c r="M696" s="74" t="n">
        <f aca="false">M697</f>
        <v>0</v>
      </c>
      <c r="N696" s="74" t="n">
        <f aca="false">N697</f>
        <v>0</v>
      </c>
      <c r="O696" s="141" t="n">
        <f aca="false">O697</f>
        <v>0</v>
      </c>
      <c r="P696" s="142" t="n">
        <f aca="false">P697</f>
        <v>0</v>
      </c>
      <c r="Q696" s="99"/>
      <c r="R696" s="99"/>
      <c r="S696" s="99"/>
      <c r="T696" s="99"/>
      <c r="U696" s="99"/>
      <c r="V696" s="99"/>
      <c r="W696" s="99"/>
      <c r="X696" s="99"/>
      <c r="Y696" s="99"/>
      <c r="Z696" s="99"/>
      <c r="AA696" s="99"/>
      <c r="AB696" s="99"/>
      <c r="AC696" s="99"/>
      <c r="AD696" s="99"/>
      <c r="AE696" s="99"/>
      <c r="AF696" s="99"/>
      <c r="AG696" s="99"/>
      <c r="AH696" s="99"/>
      <c r="AI696" s="99"/>
      <c r="AJ696" s="99"/>
      <c r="AK696" s="99"/>
      <c r="AL696" s="99"/>
      <c r="AM696" s="99"/>
      <c r="AN696" s="99"/>
      <c r="AO696" s="99"/>
      <c r="AP696" s="99"/>
      <c r="AQ696" s="99"/>
      <c r="AR696" s="99"/>
      <c r="AS696" s="99"/>
      <c r="AT696" s="99"/>
      <c r="AU696" s="99"/>
      <c r="AV696" s="99"/>
      <c r="AW696" s="99"/>
      <c r="AX696" s="99"/>
      <c r="AY696" s="99"/>
      <c r="AZ696" s="99"/>
      <c r="BA696" s="99"/>
      <c r="BB696" s="99"/>
      <c r="BC696" s="99"/>
      <c r="BD696" s="99"/>
      <c r="BE696" s="99"/>
      <c r="BF696" s="99"/>
      <c r="BG696" s="99"/>
      <c r="BH696" s="99"/>
      <c r="BI696" s="99"/>
      <c r="BJ696" s="99"/>
      <c r="BK696" s="99"/>
      <c r="BL696" s="99"/>
      <c r="BM696" s="99"/>
      <c r="BN696" s="99"/>
      <c r="BO696" s="99"/>
      <c r="BP696" s="99"/>
      <c r="BQ696" s="99"/>
      <c r="BR696" s="99"/>
      <c r="BS696" s="99"/>
      <c r="BT696" s="99"/>
      <c r="BU696" s="99"/>
      <c r="BV696" s="99"/>
      <c r="BW696" s="99"/>
      <c r="BX696" s="99"/>
      <c r="BY696" s="99"/>
      <c r="BZ696" s="99"/>
      <c r="CA696" s="99"/>
      <c r="CB696" s="99"/>
      <c r="CC696" s="99"/>
      <c r="CD696" s="99"/>
      <c r="CE696" s="99"/>
      <c r="CF696" s="99"/>
      <c r="CG696" s="99"/>
      <c r="CH696" s="99"/>
      <c r="CI696" s="99"/>
      <c r="CJ696" s="99"/>
      <c r="CK696" s="99"/>
      <c r="CL696" s="99"/>
      <c r="CM696" s="99"/>
      <c r="CN696" s="99"/>
      <c r="CO696" s="99"/>
      <c r="CP696" s="99"/>
      <c r="CQ696" s="99"/>
      <c r="CR696" s="99"/>
      <c r="CS696" s="99"/>
      <c r="CT696" s="99"/>
      <c r="CU696" s="99"/>
      <c r="CV696" s="99"/>
      <c r="CW696" s="99"/>
      <c r="CX696" s="99"/>
      <c r="CY696" s="99"/>
      <c r="CZ696" s="99"/>
      <c r="DA696" s="99"/>
      <c r="DB696" s="99"/>
      <c r="DC696" s="99"/>
      <c r="DD696" s="99"/>
      <c r="DE696" s="99"/>
      <c r="DF696" s="99"/>
      <c r="DG696" s="99"/>
      <c r="DH696" s="99"/>
      <c r="DI696" s="99"/>
      <c r="DJ696" s="99"/>
      <c r="DK696" s="99"/>
      <c r="DL696" s="99"/>
      <c r="DM696" s="99"/>
      <c r="DN696" s="99"/>
      <c r="DO696" s="99"/>
      <c r="DP696" s="99"/>
      <c r="DQ696" s="99"/>
      <c r="DR696" s="99"/>
      <c r="DS696" s="99"/>
      <c r="DT696" s="99"/>
      <c r="DU696" s="99"/>
      <c r="DV696" s="99"/>
      <c r="DW696" s="99"/>
      <c r="DX696" s="99"/>
      <c r="DY696" s="99"/>
      <c r="DZ696" s="99"/>
      <c r="EA696" s="99"/>
      <c r="EB696" s="99"/>
      <c r="EC696" s="99"/>
      <c r="ED696" s="99"/>
      <c r="EE696" s="99"/>
      <c r="EF696" s="99"/>
      <c r="EG696" s="99"/>
      <c r="EH696" s="99"/>
      <c r="EI696" s="99"/>
      <c r="EJ696" s="99"/>
      <c r="EK696" s="99"/>
      <c r="EL696" s="99"/>
      <c r="EM696" s="99"/>
      <c r="EN696" s="99"/>
      <c r="EO696" s="99"/>
      <c r="EP696" s="99"/>
      <c r="EQ696" s="99"/>
      <c r="ER696" s="99"/>
      <c r="ES696" s="99"/>
      <c r="ET696" s="99"/>
      <c r="EU696" s="99"/>
      <c r="EV696" s="99"/>
      <c r="EW696" s="99"/>
      <c r="EX696" s="99"/>
      <c r="EY696" s="99"/>
      <c r="EZ696" s="99"/>
      <c r="FA696" s="99"/>
      <c r="FB696" s="99"/>
      <c r="FC696" s="99"/>
      <c r="FD696" s="99"/>
      <c r="FE696" s="99"/>
      <c r="FF696" s="99"/>
      <c r="FG696" s="99"/>
      <c r="FH696" s="99"/>
      <c r="FI696" s="99"/>
      <c r="FJ696" s="99"/>
      <c r="FK696" s="99"/>
      <c r="FL696" s="99"/>
      <c r="FM696" s="99"/>
      <c r="FN696" s="99"/>
      <c r="FO696" s="99"/>
      <c r="FP696" s="99"/>
      <c r="FQ696" s="99"/>
      <c r="FR696" s="99"/>
      <c r="FS696" s="99"/>
      <c r="FT696" s="99"/>
      <c r="FU696" s="99"/>
      <c r="FV696" s="99"/>
      <c r="FW696" s="99"/>
      <c r="FX696" s="99"/>
      <c r="FY696" s="99"/>
      <c r="FZ696" s="99"/>
      <c r="GA696" s="99"/>
      <c r="GB696" s="99"/>
      <c r="GC696" s="99"/>
      <c r="GD696" s="99"/>
      <c r="GE696" s="99"/>
      <c r="GF696" s="99"/>
      <c r="GG696" s="99"/>
      <c r="GH696" s="99"/>
      <c r="GI696" s="99"/>
      <c r="GJ696" s="99"/>
      <c r="GK696" s="99"/>
      <c r="GL696" s="99"/>
      <c r="GM696" s="99"/>
      <c r="GN696" s="99"/>
      <c r="GO696" s="99"/>
      <c r="GP696" s="99"/>
      <c r="GQ696" s="99"/>
      <c r="GR696" s="99"/>
      <c r="GS696" s="99"/>
      <c r="GT696" s="99"/>
      <c r="GU696" s="99"/>
      <c r="GV696" s="99"/>
      <c r="GW696" s="99"/>
      <c r="GX696" s="99"/>
      <c r="GY696" s="99"/>
      <c r="GZ696" s="99"/>
      <c r="HA696" s="99"/>
      <c r="HB696" s="99"/>
      <c r="HC696" s="99"/>
      <c r="HD696" s="99"/>
      <c r="HE696" s="99"/>
      <c r="HF696" s="99"/>
      <c r="HG696" s="99"/>
      <c r="HH696" s="99"/>
      <c r="HI696" s="99"/>
      <c r="HJ696" s="99"/>
      <c r="HK696" s="99"/>
      <c r="HL696" s="99"/>
      <c r="HM696" s="99"/>
      <c r="HN696" s="99"/>
      <c r="HO696" s="99"/>
      <c r="HP696" s="99"/>
      <c r="HQ696" s="99"/>
      <c r="HR696" s="99"/>
      <c r="HS696" s="99"/>
      <c r="HT696" s="99"/>
      <c r="HU696" s="99"/>
      <c r="HV696" s="99"/>
      <c r="HW696" s="99"/>
      <c r="HX696" s="99"/>
      <c r="HY696" s="99"/>
      <c r="HZ696" s="99"/>
      <c r="IA696" s="99"/>
      <c r="IB696" s="99"/>
      <c r="IC696" s="99"/>
      <c r="ID696" s="99"/>
      <c r="IE696" s="99"/>
      <c r="IF696" s="99"/>
      <c r="IG696" s="99"/>
      <c r="IH696" s="99"/>
      <c r="II696" s="99"/>
      <c r="IJ696" s="99"/>
      <c r="IK696" s="99"/>
      <c r="IL696" s="99"/>
      <c r="IM696" s="99"/>
      <c r="IN696" s="99"/>
      <c r="IO696" s="99"/>
      <c r="IP696" s="99"/>
      <c r="IQ696" s="99"/>
      <c r="IR696" s="99"/>
      <c r="IS696" s="99"/>
      <c r="IT696" s="99"/>
      <c r="IU696" s="99"/>
      <c r="IV696" s="99"/>
      <c r="IW696" s="99"/>
      <c r="IX696" s="99"/>
      <c r="IY696" s="99"/>
      <c r="IZ696" s="99"/>
      <c r="JA696" s="99"/>
      <c r="JB696" s="99"/>
      <c r="JC696" s="99"/>
      <c r="JD696" s="99"/>
      <c r="JE696" s="99"/>
      <c r="JF696" s="99"/>
      <c r="JG696" s="99"/>
      <c r="JH696" s="99"/>
      <c r="JI696" s="99"/>
      <c r="JJ696" s="99"/>
      <c r="JK696" s="99"/>
      <c r="JL696" s="99"/>
      <c r="JM696" s="99"/>
      <c r="JN696" s="99"/>
      <c r="JO696" s="99"/>
      <c r="JP696" s="99"/>
      <c r="JQ696" s="99"/>
      <c r="JR696" s="99"/>
      <c r="JS696" s="99"/>
      <c r="JT696" s="99"/>
      <c r="JU696" s="99"/>
      <c r="JV696" s="99"/>
      <c r="JW696" s="99"/>
      <c r="JX696" s="99"/>
      <c r="JY696" s="99"/>
      <c r="JZ696" s="99"/>
      <c r="KA696" s="99"/>
      <c r="KB696" s="99"/>
      <c r="KC696" s="99"/>
      <c r="KD696" s="99"/>
      <c r="KE696" s="99"/>
      <c r="KF696" s="99"/>
      <c r="KG696" s="99"/>
      <c r="KH696" s="99"/>
      <c r="KI696" s="99"/>
      <c r="KJ696" s="99"/>
      <c r="KK696" s="99"/>
      <c r="KL696" s="99"/>
      <c r="KM696" s="99"/>
      <c r="KN696" s="99"/>
      <c r="KO696" s="99"/>
      <c r="KP696" s="99"/>
      <c r="KQ696" s="99"/>
      <c r="KR696" s="99"/>
      <c r="KS696" s="99"/>
      <c r="KT696" s="99"/>
      <c r="KU696" s="99"/>
      <c r="KV696" s="99"/>
      <c r="KW696" s="99"/>
      <c r="KX696" s="99"/>
      <c r="KY696" s="99"/>
      <c r="KZ696" s="99"/>
      <c r="LA696" s="99"/>
      <c r="LB696" s="99"/>
      <c r="LC696" s="99"/>
      <c r="LD696" s="99"/>
      <c r="LE696" s="99"/>
      <c r="LF696" s="99"/>
      <c r="LG696" s="99"/>
      <c r="LH696" s="99"/>
      <c r="LI696" s="99"/>
      <c r="LJ696" s="99"/>
      <c r="LK696" s="99"/>
      <c r="LL696" s="99"/>
      <c r="LM696" s="99"/>
      <c r="LN696" s="99"/>
      <c r="LO696" s="99"/>
      <c r="LP696" s="99"/>
      <c r="LQ696" s="99"/>
      <c r="LR696" s="99"/>
      <c r="LS696" s="99"/>
      <c r="LT696" s="99"/>
      <c r="LU696" s="99"/>
      <c r="LV696" s="99"/>
      <c r="LW696" s="99"/>
      <c r="LX696" s="99"/>
      <c r="LY696" s="99"/>
      <c r="LZ696" s="99"/>
      <c r="MA696" s="99"/>
      <c r="MB696" s="99"/>
      <c r="MC696" s="99"/>
      <c r="MD696" s="99"/>
      <c r="ME696" s="99"/>
      <c r="MF696" s="99"/>
      <c r="MG696" s="99"/>
      <c r="MH696" s="99"/>
      <c r="MI696" s="99"/>
      <c r="MJ696" s="99"/>
      <c r="MK696" s="99"/>
      <c r="ML696" s="99"/>
      <c r="MM696" s="99"/>
      <c r="MN696" s="99"/>
      <c r="MO696" s="99"/>
      <c r="MP696" s="99"/>
      <c r="MQ696" s="99"/>
      <c r="MR696" s="99"/>
      <c r="MS696" s="99"/>
      <c r="MT696" s="99"/>
      <c r="MU696" s="99"/>
      <c r="MV696" s="99"/>
      <c r="MW696" s="99"/>
      <c r="MX696" s="99"/>
      <c r="MY696" s="99"/>
      <c r="MZ696" s="99"/>
      <c r="NA696" s="99"/>
      <c r="NB696" s="99"/>
      <c r="NC696" s="99"/>
      <c r="ND696" s="99"/>
      <c r="NE696" s="99"/>
      <c r="NF696" s="99"/>
      <c r="NG696" s="99"/>
      <c r="NH696" s="99"/>
      <c r="NI696" s="99"/>
      <c r="NJ696" s="99"/>
      <c r="NK696" s="99"/>
      <c r="NL696" s="99"/>
      <c r="NM696" s="99"/>
      <c r="NN696" s="99"/>
      <c r="NO696" s="99"/>
      <c r="NP696" s="99"/>
      <c r="NQ696" s="99"/>
      <c r="NR696" s="99"/>
      <c r="NS696" s="99"/>
      <c r="NT696" s="99"/>
      <c r="NU696" s="99"/>
      <c r="NV696" s="99"/>
      <c r="NW696" s="99"/>
      <c r="NX696" s="99"/>
      <c r="NY696" s="99"/>
      <c r="NZ696" s="99"/>
      <c r="OA696" s="99"/>
      <c r="OB696" s="99"/>
      <c r="OC696" s="99"/>
      <c r="OD696" s="99"/>
      <c r="OE696" s="99"/>
      <c r="OF696" s="99"/>
      <c r="OG696" s="99"/>
      <c r="OH696" s="99"/>
      <c r="OI696" s="99"/>
      <c r="OJ696" s="99"/>
      <c r="OK696" s="99"/>
      <c r="OL696" s="99"/>
      <c r="OM696" s="99"/>
      <c r="ON696" s="99"/>
      <c r="OO696" s="99"/>
      <c r="OP696" s="99"/>
      <c r="OQ696" s="99"/>
      <c r="OR696" s="99"/>
      <c r="OS696" s="99"/>
      <c r="OT696" s="99"/>
      <c r="OU696" s="99"/>
      <c r="OV696" s="99"/>
      <c r="OW696" s="99"/>
      <c r="OX696" s="99"/>
      <c r="OY696" s="99"/>
      <c r="OZ696" s="99"/>
      <c r="PA696" s="99"/>
      <c r="PB696" s="99"/>
      <c r="PC696" s="99"/>
      <c r="PD696" s="99"/>
      <c r="PE696" s="99"/>
      <c r="PF696" s="99"/>
      <c r="PG696" s="99"/>
      <c r="PH696" s="99"/>
      <c r="PI696" s="99"/>
      <c r="PJ696" s="99"/>
      <c r="PK696" s="99"/>
      <c r="PL696" s="99"/>
      <c r="PM696" s="99"/>
      <c r="PN696" s="99"/>
      <c r="PO696" s="99"/>
      <c r="PP696" s="99"/>
      <c r="PQ696" s="99"/>
      <c r="PR696" s="99"/>
      <c r="PS696" s="99"/>
      <c r="PT696" s="99"/>
      <c r="PU696" s="99"/>
      <c r="PV696" s="99"/>
      <c r="PW696" s="99"/>
      <c r="PX696" s="99"/>
      <c r="PY696" s="99"/>
      <c r="PZ696" s="99"/>
      <c r="QA696" s="99"/>
      <c r="QB696" s="99"/>
      <c r="QC696" s="99"/>
      <c r="QD696" s="99"/>
      <c r="QE696" s="99"/>
      <c r="QF696" s="99"/>
      <c r="QG696" s="99"/>
      <c r="QH696" s="99"/>
      <c r="QI696" s="99"/>
      <c r="QJ696" s="99"/>
      <c r="QK696" s="99"/>
      <c r="QL696" s="99"/>
      <c r="QM696" s="99"/>
      <c r="QN696" s="99"/>
      <c r="QO696" s="99"/>
      <c r="QP696" s="99"/>
      <c r="QQ696" s="99"/>
      <c r="QR696" s="99"/>
      <c r="QS696" s="99"/>
      <c r="QT696" s="99"/>
      <c r="QU696" s="99"/>
      <c r="QV696" s="99"/>
      <c r="QW696" s="99"/>
      <c r="QX696" s="99"/>
      <c r="QY696" s="99"/>
      <c r="QZ696" s="99"/>
      <c r="RA696" s="99"/>
      <c r="RB696" s="99"/>
      <c r="RC696" s="99"/>
      <c r="RD696" s="99"/>
      <c r="RE696" s="99"/>
      <c r="RF696" s="99"/>
      <c r="RG696" s="99"/>
      <c r="RH696" s="99"/>
      <c r="RI696" s="99"/>
      <c r="RJ696" s="99"/>
      <c r="RK696" s="99"/>
      <c r="RL696" s="99"/>
      <c r="RM696" s="99"/>
      <c r="RN696" s="99"/>
      <c r="RO696" s="99"/>
      <c r="RP696" s="99"/>
      <c r="RQ696" s="99"/>
      <c r="RR696" s="99"/>
      <c r="RS696" s="99"/>
      <c r="RT696" s="99"/>
      <c r="RU696" s="99"/>
      <c r="RV696" s="99"/>
      <c r="RW696" s="99"/>
      <c r="RX696" s="99"/>
      <c r="RY696" s="99"/>
      <c r="RZ696" s="99"/>
      <c r="SA696" s="99"/>
      <c r="SB696" s="99"/>
      <c r="SC696" s="99"/>
      <c r="SD696" s="99"/>
      <c r="SE696" s="99"/>
      <c r="SF696" s="99"/>
      <c r="SG696" s="99"/>
      <c r="SH696" s="99"/>
      <c r="SI696" s="99"/>
      <c r="SJ696" s="99"/>
      <c r="SK696" s="99"/>
      <c r="SL696" s="99"/>
      <c r="SM696" s="99"/>
      <c r="SN696" s="99"/>
      <c r="SO696" s="99"/>
      <c r="SP696" s="99"/>
      <c r="SQ696" s="99"/>
      <c r="SR696" s="99"/>
      <c r="SS696" s="99"/>
      <c r="ST696" s="99"/>
      <c r="SU696" s="99"/>
      <c r="SV696" s="99"/>
      <c r="SW696" s="99"/>
      <c r="SX696" s="99"/>
      <c r="SY696" s="99"/>
      <c r="SZ696" s="99"/>
      <c r="TA696" s="99"/>
      <c r="TB696" s="99"/>
      <c r="TC696" s="99"/>
      <c r="TD696" s="99"/>
      <c r="TE696" s="99"/>
      <c r="TF696" s="99"/>
      <c r="TG696" s="99"/>
      <c r="TH696" s="99"/>
      <c r="TI696" s="99"/>
      <c r="TJ696" s="99"/>
      <c r="TK696" s="99"/>
      <c r="TL696" s="99"/>
      <c r="TM696" s="99"/>
      <c r="TN696" s="99"/>
      <c r="TO696" s="99"/>
      <c r="TP696" s="99"/>
      <c r="TQ696" s="99"/>
      <c r="TR696" s="99"/>
      <c r="TS696" s="99"/>
      <c r="TT696" s="99"/>
      <c r="TU696" s="99"/>
      <c r="TV696" s="99"/>
      <c r="TW696" s="99"/>
      <c r="TX696" s="99"/>
      <c r="TY696" s="99"/>
      <c r="TZ696" s="99"/>
      <c r="UA696" s="99"/>
      <c r="UB696" s="99"/>
      <c r="UC696" s="99"/>
      <c r="UD696" s="99"/>
      <c r="UE696" s="99"/>
      <c r="UF696" s="99"/>
      <c r="UG696" s="99"/>
      <c r="UH696" s="99"/>
      <c r="UI696" s="99"/>
      <c r="UJ696" s="99"/>
      <c r="UK696" s="99"/>
      <c r="UL696" s="99"/>
      <c r="UM696" s="99"/>
      <c r="UN696" s="99"/>
      <c r="UO696" s="99"/>
      <c r="UP696" s="99"/>
      <c r="UQ696" s="99"/>
      <c r="UR696" s="99"/>
      <c r="US696" s="99"/>
      <c r="UT696" s="99"/>
      <c r="UU696" s="99"/>
      <c r="UV696" s="99"/>
      <c r="UW696" s="99"/>
      <c r="UX696" s="99"/>
      <c r="UY696" s="99"/>
      <c r="UZ696" s="99"/>
      <c r="VA696" s="99"/>
      <c r="VB696" s="99"/>
      <c r="VC696" s="99"/>
      <c r="VD696" s="99"/>
      <c r="VE696" s="99"/>
      <c r="VF696" s="99"/>
      <c r="VG696" s="99"/>
      <c r="VH696" s="99"/>
      <c r="VI696" s="99"/>
      <c r="VJ696" s="99"/>
      <c r="VK696" s="99"/>
      <c r="VL696" s="99"/>
      <c r="VM696" s="99"/>
      <c r="VN696" s="99"/>
      <c r="VO696" s="99"/>
      <c r="VP696" s="99"/>
      <c r="VQ696" s="99"/>
      <c r="VR696" s="99"/>
      <c r="VS696" s="99"/>
      <c r="VT696" s="99"/>
      <c r="VU696" s="99"/>
      <c r="VV696" s="99"/>
      <c r="VW696" s="99"/>
      <c r="VX696" s="99"/>
      <c r="VY696" s="99"/>
      <c r="VZ696" s="99"/>
      <c r="WA696" s="99"/>
      <c r="WB696" s="99"/>
      <c r="WC696" s="99"/>
      <c r="WD696" s="99"/>
      <c r="WE696" s="99"/>
      <c r="WF696" s="99"/>
      <c r="WG696" s="99"/>
      <c r="WH696" s="99"/>
      <c r="WI696" s="99"/>
      <c r="WJ696" s="99"/>
      <c r="WK696" s="99"/>
      <c r="WL696" s="99"/>
      <c r="WM696" s="99"/>
      <c r="WN696" s="99"/>
      <c r="WO696" s="99"/>
      <c r="WP696" s="99"/>
      <c r="WQ696" s="99"/>
      <c r="WR696" s="99"/>
      <c r="WS696" s="99"/>
      <c r="WT696" s="99"/>
      <c r="WU696" s="99"/>
      <c r="WV696" s="99"/>
      <c r="WW696" s="99"/>
      <c r="WX696" s="99"/>
      <c r="WY696" s="99"/>
      <c r="WZ696" s="99"/>
      <c r="XA696" s="99"/>
      <c r="XB696" s="99"/>
      <c r="XC696" s="99"/>
      <c r="XD696" s="99"/>
      <c r="XE696" s="99"/>
      <c r="XF696" s="99"/>
      <c r="XG696" s="99"/>
      <c r="XH696" s="99"/>
      <c r="XI696" s="99"/>
      <c r="XJ696" s="99"/>
      <c r="XK696" s="99"/>
      <c r="XL696" s="99"/>
      <c r="XM696" s="99"/>
      <c r="XN696" s="99"/>
      <c r="XO696" s="99"/>
      <c r="XP696" s="99"/>
      <c r="XQ696" s="99"/>
      <c r="XR696" s="99"/>
      <c r="XS696" s="99"/>
      <c r="XT696" s="99"/>
      <c r="XU696" s="99"/>
      <c r="XV696" s="99"/>
      <c r="XW696" s="99"/>
      <c r="XX696" s="99"/>
      <c r="XY696" s="99"/>
      <c r="XZ696" s="99"/>
      <c r="YA696" s="99"/>
      <c r="YB696" s="99"/>
      <c r="YC696" s="99"/>
      <c r="YD696" s="99"/>
      <c r="YE696" s="99"/>
      <c r="YF696" s="99"/>
      <c r="YG696" s="99"/>
      <c r="YH696" s="99"/>
      <c r="YI696" s="99"/>
      <c r="YJ696" s="99"/>
      <c r="YK696" s="99"/>
      <c r="YL696" s="99"/>
      <c r="YM696" s="99"/>
      <c r="YN696" s="99"/>
      <c r="YO696" s="99"/>
      <c r="YP696" s="99"/>
      <c r="YQ696" s="99"/>
      <c r="YR696" s="99"/>
      <c r="YS696" s="99"/>
      <c r="YT696" s="99"/>
      <c r="YU696" s="99"/>
      <c r="YV696" s="99"/>
      <c r="YW696" s="99"/>
      <c r="YX696" s="99"/>
      <c r="YY696" s="99"/>
      <c r="YZ696" s="99"/>
      <c r="ZA696" s="99"/>
      <c r="ZB696" s="99"/>
      <c r="ZC696" s="99"/>
      <c r="ZD696" s="99"/>
      <c r="ZE696" s="99"/>
      <c r="ZF696" s="99"/>
      <c r="ZG696" s="99"/>
      <c r="ZH696" s="99"/>
      <c r="ZI696" s="99"/>
      <c r="ZJ696" s="99"/>
      <c r="ZK696" s="99"/>
      <c r="ZL696" s="99"/>
      <c r="ZM696" s="99"/>
      <c r="ZN696" s="99"/>
      <c r="ZO696" s="99"/>
      <c r="ZP696" s="99"/>
      <c r="ZQ696" s="99"/>
      <c r="ZR696" s="99"/>
      <c r="ZS696" s="99"/>
      <c r="ZT696" s="99"/>
      <c r="ZU696" s="99"/>
      <c r="ZV696" s="99"/>
      <c r="ZW696" s="99"/>
      <c r="ZX696" s="99"/>
      <c r="ZY696" s="99"/>
      <c r="ZZ696" s="99"/>
      <c r="AAA696" s="99"/>
      <c r="AAB696" s="99"/>
      <c r="AAC696" s="99"/>
      <c r="AAD696" s="99"/>
      <c r="AAE696" s="99"/>
      <c r="AAF696" s="99"/>
      <c r="AAG696" s="99"/>
      <c r="AAH696" s="99"/>
      <c r="AAI696" s="99"/>
      <c r="AAJ696" s="99"/>
      <c r="AAK696" s="99"/>
      <c r="AAL696" s="99"/>
      <c r="AAM696" s="99"/>
      <c r="AAN696" s="99"/>
      <c r="AAO696" s="99"/>
      <c r="AAP696" s="99"/>
      <c r="AAQ696" s="99"/>
      <c r="AAR696" s="99"/>
      <c r="AAS696" s="99"/>
      <c r="AAT696" s="99"/>
      <c r="AAU696" s="99"/>
      <c r="AAV696" s="99"/>
      <c r="AAW696" s="99"/>
      <c r="AAX696" s="99"/>
      <c r="AAY696" s="99"/>
      <c r="AAZ696" s="99"/>
      <c r="ABA696" s="99"/>
      <c r="ABB696" s="99"/>
      <c r="ABC696" s="99"/>
      <c r="ABD696" s="99"/>
      <c r="ABE696" s="99"/>
      <c r="ABF696" s="99"/>
      <c r="ABG696" s="99"/>
      <c r="ABH696" s="99"/>
      <c r="ABI696" s="99"/>
      <c r="ABJ696" s="99"/>
      <c r="ABK696" s="99"/>
      <c r="ABL696" s="99"/>
      <c r="ABM696" s="99"/>
      <c r="ABN696" s="99"/>
      <c r="ABO696" s="99"/>
      <c r="ABP696" s="99"/>
      <c r="ABQ696" s="99"/>
      <c r="ABR696" s="99"/>
      <c r="ABS696" s="99"/>
      <c r="ABT696" s="99"/>
      <c r="ABU696" s="99"/>
      <c r="ABV696" s="99"/>
      <c r="ABW696" s="99"/>
      <c r="ABX696" s="99"/>
      <c r="ABY696" s="99"/>
      <c r="ABZ696" s="99"/>
      <c r="ACA696" s="99"/>
      <c r="ACB696" s="99"/>
      <c r="ACC696" s="99"/>
      <c r="ACD696" s="99"/>
      <c r="ACE696" s="99"/>
      <c r="ACF696" s="99"/>
      <c r="ACG696" s="99"/>
      <c r="ACH696" s="99"/>
      <c r="ACI696" s="99"/>
      <c r="ACJ696" s="99"/>
      <c r="ACK696" s="99"/>
      <c r="ACL696" s="99"/>
      <c r="ACM696" s="99"/>
      <c r="ACN696" s="99"/>
      <c r="ACO696" s="99"/>
      <c r="ACP696" s="99"/>
      <c r="ACQ696" s="99"/>
      <c r="ACR696" s="99"/>
      <c r="ACS696" s="99"/>
      <c r="ACT696" s="99"/>
      <c r="ACU696" s="99"/>
      <c r="ACV696" s="99"/>
      <c r="ACW696" s="99"/>
      <c r="ACX696" s="99"/>
      <c r="ACY696" s="99"/>
      <c r="ACZ696" s="99"/>
      <c r="ADA696" s="99"/>
      <c r="ADB696" s="99"/>
      <c r="ADC696" s="99"/>
      <c r="ADD696" s="99"/>
      <c r="ADE696" s="99"/>
      <c r="ADF696" s="99"/>
      <c r="ADG696" s="99"/>
      <c r="ADH696" s="99"/>
      <c r="ADI696" s="99"/>
      <c r="ADJ696" s="99"/>
      <c r="ADK696" s="99"/>
      <c r="ADL696" s="99"/>
      <c r="ADM696" s="99"/>
      <c r="ADN696" s="99"/>
      <c r="ADO696" s="99"/>
      <c r="ADP696" s="99"/>
      <c r="ADQ696" s="99"/>
      <c r="ADR696" s="99"/>
      <c r="ADS696" s="99"/>
      <c r="ADT696" s="99"/>
      <c r="ADU696" s="99"/>
      <c r="ADV696" s="99"/>
      <c r="ADW696" s="99"/>
      <c r="ADX696" s="99"/>
      <c r="ADY696" s="99"/>
      <c r="ADZ696" s="99"/>
      <c r="AEA696" s="99"/>
      <c r="AEB696" s="99"/>
      <c r="AEC696" s="99"/>
      <c r="AED696" s="99"/>
      <c r="AEE696" s="99"/>
      <c r="AEF696" s="99"/>
      <c r="AEG696" s="99"/>
      <c r="AEH696" s="99"/>
      <c r="AEI696" s="99"/>
      <c r="AEJ696" s="99"/>
      <c r="AEK696" s="99"/>
      <c r="AEL696" s="99"/>
      <c r="AEM696" s="99"/>
      <c r="AEN696" s="99"/>
      <c r="AEO696" s="99"/>
      <c r="AEP696" s="99"/>
      <c r="AEQ696" s="99"/>
      <c r="AER696" s="99"/>
      <c r="AES696" s="99"/>
      <c r="AET696" s="99"/>
      <c r="AEU696" s="99"/>
      <c r="AEV696" s="99"/>
      <c r="AEW696" s="99"/>
      <c r="AEX696" s="99"/>
      <c r="AEY696" s="99"/>
      <c r="AEZ696" s="99"/>
      <c r="AFA696" s="99"/>
      <c r="AFB696" s="99"/>
      <c r="AFC696" s="99"/>
      <c r="AFD696" s="99"/>
      <c r="AFE696" s="99"/>
      <c r="AFF696" s="99"/>
      <c r="AFG696" s="99"/>
      <c r="AFH696" s="99"/>
      <c r="AFI696" s="99"/>
      <c r="AFJ696" s="99"/>
      <c r="AFK696" s="99"/>
      <c r="AFL696" s="99"/>
      <c r="AFM696" s="99"/>
      <c r="AFN696" s="99"/>
      <c r="AFO696" s="99"/>
      <c r="AFP696" s="99"/>
      <c r="AFQ696" s="99"/>
      <c r="AFR696" s="99"/>
      <c r="AFS696" s="99"/>
      <c r="AFT696" s="99"/>
      <c r="AFU696" s="99"/>
      <c r="AFV696" s="99"/>
      <c r="AFW696" s="99"/>
      <c r="AFX696" s="99"/>
      <c r="AFY696" s="99"/>
      <c r="AFZ696" s="99"/>
      <c r="AGA696" s="99"/>
      <c r="AGB696" s="99"/>
      <c r="AGC696" s="99"/>
      <c r="AGD696" s="99"/>
      <c r="AGE696" s="99"/>
      <c r="AGF696" s="99"/>
      <c r="AGG696" s="99"/>
      <c r="AGH696" s="99"/>
      <c r="AGI696" s="99"/>
      <c r="AGJ696" s="99"/>
      <c r="AGK696" s="99"/>
      <c r="AGL696" s="99"/>
      <c r="AGM696" s="99"/>
      <c r="AGN696" s="99"/>
      <c r="AGO696" s="99"/>
      <c r="AGP696" s="99"/>
      <c r="AGQ696" s="99"/>
      <c r="AGR696" s="99"/>
      <c r="AGS696" s="99"/>
      <c r="AGT696" s="99"/>
      <c r="AGU696" s="99"/>
      <c r="AGV696" s="99"/>
      <c r="AGW696" s="99"/>
      <c r="AGX696" s="99"/>
      <c r="AGY696" s="99"/>
      <c r="AGZ696" s="99"/>
      <c r="AHA696" s="99"/>
      <c r="AHB696" s="99"/>
      <c r="AHC696" s="99"/>
      <c r="AHD696" s="99"/>
      <c r="AHE696" s="99"/>
      <c r="AHF696" s="99"/>
      <c r="AHG696" s="99"/>
      <c r="AHH696" s="99"/>
      <c r="AHI696" s="99"/>
      <c r="AHJ696" s="99"/>
      <c r="AHK696" s="99"/>
      <c r="AHL696" s="99"/>
      <c r="AHM696" s="99"/>
      <c r="AHN696" s="99"/>
      <c r="AHO696" s="99"/>
      <c r="AHP696" s="99"/>
      <c r="AHQ696" s="99"/>
      <c r="AHR696" s="99"/>
      <c r="AHS696" s="99"/>
      <c r="AHT696" s="99"/>
      <c r="AHU696" s="99"/>
      <c r="AHV696" s="99"/>
      <c r="AHW696" s="99"/>
      <c r="AHX696" s="99"/>
      <c r="AHY696" s="99"/>
      <c r="AHZ696" s="99"/>
      <c r="AIA696" s="99"/>
      <c r="AIB696" s="99"/>
      <c r="AIC696" s="99"/>
      <c r="AID696" s="99"/>
      <c r="AIE696" s="99"/>
      <c r="AIF696" s="99"/>
      <c r="AIG696" s="99"/>
      <c r="AIH696" s="99"/>
      <c r="AII696" s="99"/>
      <c r="AIJ696" s="99"/>
      <c r="AIK696" s="99"/>
      <c r="AIL696" s="99"/>
      <c r="AIM696" s="99"/>
      <c r="AIN696" s="99"/>
      <c r="AIO696" s="99"/>
      <c r="AIP696" s="99"/>
      <c r="AIQ696" s="99"/>
      <c r="AIR696" s="99"/>
      <c r="AIS696" s="99"/>
      <c r="AIT696" s="99"/>
      <c r="AIU696" s="99"/>
      <c r="AIV696" s="99"/>
      <c r="AIW696" s="99"/>
      <c r="AIX696" s="99"/>
      <c r="AIY696" s="99"/>
      <c r="AIZ696" s="99"/>
      <c r="AJA696" s="99"/>
      <c r="AJB696" s="99"/>
      <c r="AJC696" s="99"/>
      <c r="AJD696" s="99"/>
      <c r="AJE696" s="99"/>
      <c r="AJF696" s="99"/>
      <c r="AJG696" s="99"/>
      <c r="AJH696" s="99"/>
      <c r="AJI696" s="99"/>
      <c r="AJJ696" s="99"/>
      <c r="AJK696" s="99"/>
      <c r="AJL696" s="99"/>
      <c r="AJM696" s="99"/>
      <c r="AJN696" s="99"/>
      <c r="AJO696" s="99"/>
      <c r="AJP696" s="99"/>
      <c r="AJQ696" s="99"/>
      <c r="AJR696" s="99"/>
      <c r="AJS696" s="99"/>
      <c r="AJT696" s="99"/>
      <c r="AJU696" s="99"/>
      <c r="AJV696" s="99"/>
      <c r="AJW696" s="99"/>
      <c r="AJX696" s="99"/>
      <c r="AJY696" s="99"/>
      <c r="AJZ696" s="99"/>
      <c r="AKA696" s="99"/>
      <c r="AKB696" s="99"/>
      <c r="AKC696" s="99"/>
      <c r="AKD696" s="99"/>
      <c r="AKE696" s="99"/>
      <c r="AKF696" s="99"/>
      <c r="AKG696" s="99"/>
      <c r="AKH696" s="99"/>
      <c r="AKI696" s="99"/>
      <c r="AKJ696" s="99"/>
      <c r="AKK696" s="99"/>
      <c r="AKL696" s="99"/>
      <c r="AKM696" s="99"/>
      <c r="AKN696" s="99"/>
      <c r="AKO696" s="99"/>
      <c r="AKP696" s="99"/>
      <c r="AKQ696" s="99"/>
      <c r="AKR696" s="99"/>
      <c r="AKS696" s="99"/>
      <c r="AKT696" s="99"/>
      <c r="AKU696" s="99"/>
      <c r="AKV696" s="99"/>
      <c r="AKW696" s="99"/>
      <c r="AKX696" s="99"/>
      <c r="AKY696" s="99"/>
      <c r="AKZ696" s="99"/>
      <c r="ALA696" s="99"/>
      <c r="ALB696" s="99"/>
      <c r="ALC696" s="99"/>
      <c r="ALD696" s="99"/>
      <c r="ALE696" s="99"/>
      <c r="ALF696" s="99"/>
      <c r="ALG696" s="99"/>
      <c r="ALH696" s="99"/>
      <c r="ALI696" s="99"/>
      <c r="ALJ696" s="99"/>
      <c r="ALK696" s="99"/>
      <c r="ALL696" s="99"/>
      <c r="ALM696" s="99"/>
      <c r="ALN696" s="99"/>
      <c r="ALO696" s="1"/>
      <c r="ALP696" s="2"/>
      <c r="ALQ696" s="2"/>
      <c r="ALR696" s="2"/>
      <c r="ALS696" s="2"/>
      <c r="ALT696" s="2"/>
      <c r="ALU696" s="2"/>
      <c r="ALV696" s="2"/>
      <c r="ALW696" s="2"/>
      <c r="ALX696" s="2"/>
      <c r="ALY696" s="2"/>
      <c r="ALZ696" s="2"/>
      <c r="AMA696" s="2"/>
      <c r="AMB696" s="2"/>
      <c r="AMC696" s="2"/>
      <c r="AMD696" s="2"/>
      <c r="AME696" s="2"/>
      <c r="AMF696" s="2"/>
      <c r="AMG696" s="2"/>
      <c r="AMH696" s="2"/>
      <c r="AMI696" s="2"/>
      <c r="AMJ696" s="2"/>
      <c r="AMK696" s="2"/>
      <c r="AML696" s="99"/>
    </row>
    <row r="697" s="99" customFormat="true" ht="31.8" hidden="false" customHeight="true" outlineLevel="0" collapsed="false">
      <c r="B697" s="86"/>
      <c r="C697" s="30" t="s">
        <v>395</v>
      </c>
      <c r="D697" s="30" t="n">
        <v>934</v>
      </c>
      <c r="E697" s="138" t="s">
        <v>56</v>
      </c>
      <c r="F697" s="138" t="s">
        <v>37</v>
      </c>
      <c r="G697" s="79" t="n">
        <v>5020000190</v>
      </c>
      <c r="H697" s="80"/>
      <c r="I697" s="141" t="n">
        <f aca="false">SUM(J697:P697)</f>
        <v>3133200</v>
      </c>
      <c r="J697" s="141" t="n">
        <f aca="false">J698+J699</f>
        <v>1996100</v>
      </c>
      <c r="K697" s="74" t="n">
        <f aca="false">K698+K699</f>
        <v>1137100</v>
      </c>
      <c r="L697" s="74" t="n">
        <f aca="false">L698+L699</f>
        <v>0</v>
      </c>
      <c r="M697" s="74" t="n">
        <f aca="false">M698+M699</f>
        <v>0</v>
      </c>
      <c r="N697" s="74" t="n">
        <f aca="false">N698+N699</f>
        <v>0</v>
      </c>
      <c r="O697" s="141" t="n">
        <f aca="false">O698+O699</f>
        <v>0</v>
      </c>
      <c r="P697" s="142" t="n">
        <f aca="false">P698+P699</f>
        <v>0</v>
      </c>
      <c r="ALO697" s="1"/>
      <c r="ALP697" s="2"/>
      <c r="ALQ697" s="2"/>
      <c r="ALR697" s="2"/>
      <c r="ALS697" s="2"/>
      <c r="ALT697" s="2"/>
      <c r="ALU697" s="2"/>
      <c r="ALV697" s="2"/>
      <c r="ALW697" s="2"/>
      <c r="ALX697" s="2"/>
      <c r="ALY697" s="2"/>
      <c r="ALZ697" s="2"/>
      <c r="AMA697" s="2"/>
      <c r="AMB697" s="2"/>
      <c r="AMC697" s="2"/>
      <c r="AMD697" s="2"/>
      <c r="AME697" s="2"/>
      <c r="AMF697" s="2"/>
      <c r="AMG697" s="2"/>
      <c r="AMH697" s="2"/>
      <c r="AMI697" s="2"/>
      <c r="AMJ697" s="2"/>
      <c r="AMK697" s="2"/>
    </row>
    <row r="698" s="99" customFormat="true" ht="64.15" hidden="false" customHeight="false" outlineLevel="0" collapsed="false">
      <c r="B698" s="86"/>
      <c r="C698" s="30" t="s">
        <v>100</v>
      </c>
      <c r="D698" s="30" t="n">
        <v>934</v>
      </c>
      <c r="E698" s="138" t="s">
        <v>56</v>
      </c>
      <c r="F698" s="138" t="s">
        <v>37</v>
      </c>
      <c r="G698" s="79" t="n">
        <v>5020000190</v>
      </c>
      <c r="H698" s="80" t="s">
        <v>101</v>
      </c>
      <c r="I698" s="141" t="n">
        <f aca="false">SUM(J698:P698)</f>
        <v>3132200</v>
      </c>
      <c r="J698" s="141" t="n">
        <v>1995300</v>
      </c>
      <c r="K698" s="74" t="n">
        <v>1136900</v>
      </c>
      <c r="L698" s="74"/>
      <c r="M698" s="74"/>
      <c r="N698" s="74"/>
      <c r="O698" s="141"/>
      <c r="P698" s="142"/>
      <c r="ALO698" s="1"/>
      <c r="ALP698" s="2"/>
      <c r="ALQ698" s="2"/>
      <c r="ALR698" s="2"/>
      <c r="ALS698" s="2"/>
      <c r="ALT698" s="2"/>
      <c r="ALU698" s="2"/>
      <c r="ALV698" s="2"/>
      <c r="ALW698" s="2"/>
      <c r="ALX698" s="2"/>
      <c r="ALY698" s="2"/>
      <c r="ALZ698" s="2"/>
      <c r="AMA698" s="2"/>
      <c r="AMB698" s="2"/>
      <c r="AMC698" s="2"/>
      <c r="AMD698" s="2"/>
      <c r="AME698" s="2"/>
      <c r="AMF698" s="2"/>
      <c r="AMG698" s="2"/>
      <c r="AMH698" s="2"/>
      <c r="AMI698" s="2"/>
      <c r="AMJ698" s="2"/>
      <c r="AMK698" s="2"/>
    </row>
    <row r="699" s="99" customFormat="true" ht="17.6" hidden="false" customHeight="false" outlineLevel="0" collapsed="false">
      <c r="B699" s="86"/>
      <c r="C699" s="30" t="s">
        <v>106</v>
      </c>
      <c r="D699" s="30" t="n">
        <v>934</v>
      </c>
      <c r="E699" s="138" t="s">
        <v>56</v>
      </c>
      <c r="F699" s="138" t="s">
        <v>37</v>
      </c>
      <c r="G699" s="79" t="n">
        <v>5020000190</v>
      </c>
      <c r="H699" s="80" t="s">
        <v>107</v>
      </c>
      <c r="I699" s="141" t="n">
        <f aca="false">SUM(J699:P699)</f>
        <v>1000</v>
      </c>
      <c r="J699" s="141" t="n">
        <v>800</v>
      </c>
      <c r="K699" s="74" t="n">
        <v>200</v>
      </c>
      <c r="L699" s="74"/>
      <c r="M699" s="74"/>
      <c r="N699" s="74"/>
      <c r="O699" s="141"/>
      <c r="P699" s="142"/>
      <c r="ALO699" s="1"/>
      <c r="ALP699" s="2"/>
      <c r="ALQ699" s="2"/>
      <c r="ALR699" s="2"/>
      <c r="ALS699" s="2"/>
      <c r="ALT699" s="2"/>
      <c r="ALU699" s="2"/>
      <c r="ALV699" s="2"/>
      <c r="ALW699" s="2"/>
      <c r="ALX699" s="2"/>
      <c r="ALY699" s="2"/>
      <c r="ALZ699" s="2"/>
      <c r="AMA699" s="2"/>
      <c r="AMB699" s="2"/>
      <c r="AMC699" s="2"/>
      <c r="AMD699" s="2"/>
      <c r="AME699" s="2"/>
      <c r="AMF699" s="2"/>
      <c r="AMG699" s="2"/>
      <c r="AMH699" s="2"/>
      <c r="AMI699" s="2"/>
      <c r="AMJ699" s="2"/>
      <c r="AMK699" s="2"/>
    </row>
    <row r="700" s="99" customFormat="true" ht="64.15" hidden="false" customHeight="false" outlineLevel="0" collapsed="false">
      <c r="A700" s="113"/>
      <c r="B700" s="144" t="s">
        <v>214</v>
      </c>
      <c r="C700" s="21" t="s">
        <v>397</v>
      </c>
      <c r="D700" s="21" t="n">
        <v>953</v>
      </c>
      <c r="E700" s="146"/>
      <c r="F700" s="146"/>
      <c r="G700" s="85"/>
      <c r="H700" s="86"/>
      <c r="I700" s="135" t="n">
        <f aca="false">SUM(J700:P700)</f>
        <v>109919600</v>
      </c>
      <c r="J700" s="135" t="n">
        <f aca="false">J712+J701</f>
        <v>110370800</v>
      </c>
      <c r="K700" s="72" t="n">
        <f aca="false">K712+K701</f>
        <v>-451200</v>
      </c>
      <c r="L700" s="72" t="n">
        <f aca="false">L712+L701</f>
        <v>0</v>
      </c>
      <c r="M700" s="72" t="n">
        <f aca="false">M712+M701</f>
        <v>0</v>
      </c>
      <c r="N700" s="72" t="n">
        <f aca="false">N712+N701</f>
        <v>0</v>
      </c>
      <c r="O700" s="135" t="n">
        <f aca="false">O712+O701</f>
        <v>0</v>
      </c>
      <c r="P700" s="136" t="n">
        <f aca="false">P712+P701</f>
        <v>0</v>
      </c>
      <c r="Q700" s="113"/>
      <c r="R700" s="113"/>
      <c r="S700" s="113"/>
      <c r="T700" s="113"/>
      <c r="U700" s="113"/>
      <c r="V700" s="113"/>
      <c r="W700" s="113"/>
      <c r="X700" s="113"/>
      <c r="Y700" s="113"/>
      <c r="Z700" s="113"/>
      <c r="AA700" s="113"/>
      <c r="AB700" s="113"/>
      <c r="AC700" s="113"/>
      <c r="AD700" s="113"/>
      <c r="AE700" s="113"/>
      <c r="AF700" s="113"/>
      <c r="AG700" s="113"/>
      <c r="AH700" s="113"/>
      <c r="AI700" s="113"/>
      <c r="AJ700" s="113"/>
      <c r="AK700" s="113"/>
      <c r="AL700" s="113"/>
      <c r="AM700" s="113"/>
      <c r="AN700" s="113"/>
      <c r="AO700" s="113"/>
      <c r="AP700" s="113"/>
      <c r="AQ700" s="113"/>
      <c r="AR700" s="113"/>
      <c r="AS700" s="113"/>
      <c r="AT700" s="113"/>
      <c r="AU700" s="113"/>
      <c r="AV700" s="113"/>
      <c r="AW700" s="113"/>
      <c r="AX700" s="113"/>
      <c r="AY700" s="113"/>
      <c r="AZ700" s="113"/>
      <c r="BA700" s="113"/>
      <c r="BB700" s="113"/>
      <c r="BC700" s="113"/>
      <c r="BD700" s="113"/>
      <c r="BE700" s="113"/>
      <c r="BF700" s="113"/>
      <c r="BG700" s="113"/>
      <c r="BH700" s="113"/>
      <c r="BI700" s="113"/>
      <c r="BJ700" s="113"/>
      <c r="BK700" s="113"/>
      <c r="BL700" s="113"/>
      <c r="BM700" s="113"/>
      <c r="BN700" s="113"/>
      <c r="BO700" s="113"/>
      <c r="BP700" s="113"/>
      <c r="BQ700" s="113"/>
      <c r="BR700" s="113"/>
      <c r="BS700" s="113"/>
      <c r="BT700" s="113"/>
      <c r="BU700" s="113"/>
      <c r="BV700" s="113"/>
      <c r="BW700" s="113"/>
      <c r="BX700" s="113"/>
      <c r="BY700" s="113"/>
      <c r="BZ700" s="113"/>
      <c r="CA700" s="113"/>
      <c r="CB700" s="113"/>
      <c r="CC700" s="113"/>
      <c r="CD700" s="113"/>
      <c r="CE700" s="113"/>
      <c r="CF700" s="113"/>
      <c r="CG700" s="113"/>
      <c r="CH700" s="113"/>
      <c r="CI700" s="113"/>
      <c r="CJ700" s="113"/>
      <c r="CK700" s="113"/>
      <c r="CL700" s="113"/>
      <c r="CM700" s="113"/>
      <c r="CN700" s="113"/>
      <c r="CO700" s="113"/>
      <c r="CP700" s="113"/>
      <c r="CQ700" s="113"/>
      <c r="CR700" s="113"/>
      <c r="CS700" s="113"/>
      <c r="CT700" s="113"/>
      <c r="CU700" s="113"/>
      <c r="CV700" s="113"/>
      <c r="CW700" s="113"/>
      <c r="CX700" s="113"/>
      <c r="CY700" s="113"/>
      <c r="CZ700" s="113"/>
      <c r="DA700" s="113"/>
      <c r="DB700" s="113"/>
      <c r="DC700" s="113"/>
      <c r="DD700" s="113"/>
      <c r="DE700" s="113"/>
      <c r="DF700" s="113"/>
      <c r="DG700" s="113"/>
      <c r="DH700" s="113"/>
      <c r="DI700" s="113"/>
      <c r="DJ700" s="113"/>
      <c r="DK700" s="113"/>
      <c r="DL700" s="113"/>
      <c r="DM700" s="113"/>
      <c r="DN700" s="113"/>
      <c r="DO700" s="113"/>
      <c r="DP700" s="113"/>
      <c r="DQ700" s="113"/>
      <c r="DR700" s="113"/>
      <c r="DS700" s="113"/>
      <c r="DT700" s="113"/>
      <c r="DU700" s="113"/>
      <c r="DV700" s="113"/>
      <c r="DW700" s="113"/>
      <c r="DX700" s="113"/>
      <c r="DY700" s="113"/>
      <c r="DZ700" s="113"/>
      <c r="EA700" s="113"/>
      <c r="EB700" s="113"/>
      <c r="EC700" s="113"/>
      <c r="ED700" s="113"/>
      <c r="EE700" s="113"/>
      <c r="EF700" s="113"/>
      <c r="EG700" s="113"/>
      <c r="EH700" s="113"/>
      <c r="EI700" s="113"/>
      <c r="EJ700" s="113"/>
      <c r="EK700" s="113"/>
      <c r="EL700" s="113"/>
      <c r="EM700" s="113"/>
      <c r="EN700" s="113"/>
      <c r="EO700" s="113"/>
      <c r="EP700" s="113"/>
      <c r="EQ700" s="113"/>
      <c r="ER700" s="113"/>
      <c r="ES700" s="113"/>
      <c r="ET700" s="113"/>
      <c r="EU700" s="113"/>
      <c r="EV700" s="113"/>
      <c r="EW700" s="113"/>
      <c r="EX700" s="113"/>
      <c r="EY700" s="113"/>
      <c r="EZ700" s="113"/>
      <c r="FA700" s="113"/>
      <c r="FB700" s="113"/>
      <c r="FC700" s="113"/>
      <c r="FD700" s="113"/>
      <c r="FE700" s="113"/>
      <c r="FF700" s="113"/>
      <c r="FG700" s="113"/>
      <c r="FH700" s="113"/>
      <c r="FI700" s="113"/>
      <c r="FJ700" s="113"/>
      <c r="FK700" s="113"/>
      <c r="FL700" s="113"/>
      <c r="FM700" s="113"/>
      <c r="FN700" s="113"/>
      <c r="FO700" s="113"/>
      <c r="FP700" s="113"/>
      <c r="FQ700" s="113"/>
      <c r="FR700" s="113"/>
      <c r="FS700" s="113"/>
      <c r="FT700" s="113"/>
      <c r="FU700" s="113"/>
      <c r="FV700" s="113"/>
      <c r="FW700" s="113"/>
      <c r="FX700" s="113"/>
      <c r="FY700" s="113"/>
      <c r="FZ700" s="113"/>
      <c r="GA700" s="113"/>
      <c r="GB700" s="113"/>
      <c r="GC700" s="113"/>
      <c r="GD700" s="113"/>
      <c r="GE700" s="113"/>
      <c r="GF700" s="113"/>
      <c r="GG700" s="113"/>
      <c r="GH700" s="113"/>
      <c r="GI700" s="113"/>
      <c r="GJ700" s="113"/>
      <c r="GK700" s="113"/>
      <c r="GL700" s="113"/>
      <c r="GM700" s="113"/>
      <c r="GN700" s="113"/>
      <c r="GO700" s="113"/>
      <c r="GP700" s="113"/>
      <c r="GQ700" s="113"/>
      <c r="GR700" s="113"/>
      <c r="GS700" s="113"/>
      <c r="GT700" s="113"/>
      <c r="GU700" s="113"/>
      <c r="GV700" s="113"/>
      <c r="GW700" s="113"/>
      <c r="GX700" s="113"/>
      <c r="GY700" s="113"/>
      <c r="GZ700" s="113"/>
      <c r="HA700" s="113"/>
      <c r="HB700" s="113"/>
      <c r="HC700" s="113"/>
      <c r="HD700" s="113"/>
      <c r="HE700" s="113"/>
      <c r="HF700" s="113"/>
      <c r="HG700" s="113"/>
      <c r="HH700" s="113"/>
      <c r="HI700" s="113"/>
      <c r="HJ700" s="113"/>
      <c r="HK700" s="113"/>
      <c r="HL700" s="113"/>
      <c r="HM700" s="113"/>
      <c r="HN700" s="113"/>
      <c r="HO700" s="113"/>
      <c r="HP700" s="113"/>
      <c r="HQ700" s="113"/>
      <c r="HR700" s="113"/>
      <c r="HS700" s="113"/>
      <c r="HT700" s="113"/>
      <c r="HU700" s="113"/>
      <c r="HV700" s="113"/>
      <c r="HW700" s="113"/>
      <c r="HX700" s="113"/>
      <c r="HY700" s="113"/>
      <c r="HZ700" s="113"/>
      <c r="IA700" s="113"/>
      <c r="IB700" s="113"/>
      <c r="IC700" s="113"/>
      <c r="ID700" s="113"/>
      <c r="IE700" s="113"/>
      <c r="IF700" s="113"/>
      <c r="IG700" s="113"/>
      <c r="IH700" s="113"/>
      <c r="II700" s="113"/>
      <c r="IJ700" s="113"/>
      <c r="IK700" s="113"/>
      <c r="IL700" s="113"/>
      <c r="IM700" s="113"/>
      <c r="IN700" s="113"/>
      <c r="IO700" s="113"/>
      <c r="IP700" s="113"/>
      <c r="IQ700" s="113"/>
      <c r="IR700" s="113"/>
      <c r="IS700" s="113"/>
      <c r="IT700" s="113"/>
      <c r="IU700" s="113"/>
      <c r="IV700" s="113"/>
      <c r="IW700" s="113"/>
      <c r="IX700" s="113"/>
      <c r="IY700" s="113"/>
      <c r="IZ700" s="113"/>
      <c r="JA700" s="113"/>
      <c r="JB700" s="113"/>
      <c r="JC700" s="113"/>
      <c r="JD700" s="113"/>
      <c r="JE700" s="113"/>
      <c r="JF700" s="113"/>
      <c r="JG700" s="113"/>
      <c r="JH700" s="113"/>
      <c r="JI700" s="113"/>
      <c r="JJ700" s="113"/>
      <c r="JK700" s="113"/>
      <c r="JL700" s="113"/>
      <c r="JM700" s="113"/>
      <c r="JN700" s="113"/>
      <c r="JO700" s="113"/>
      <c r="JP700" s="113"/>
      <c r="JQ700" s="113"/>
      <c r="JR700" s="113"/>
      <c r="JS700" s="113"/>
      <c r="JT700" s="113"/>
      <c r="JU700" s="113"/>
      <c r="JV700" s="113"/>
      <c r="JW700" s="113"/>
      <c r="JX700" s="113"/>
      <c r="JY700" s="113"/>
      <c r="JZ700" s="113"/>
      <c r="KA700" s="113"/>
      <c r="KB700" s="113"/>
      <c r="KC700" s="113"/>
      <c r="KD700" s="113"/>
      <c r="KE700" s="113"/>
      <c r="KF700" s="113"/>
      <c r="KG700" s="113"/>
      <c r="KH700" s="113"/>
      <c r="KI700" s="113"/>
      <c r="KJ700" s="113"/>
      <c r="KK700" s="113"/>
      <c r="KL700" s="113"/>
      <c r="KM700" s="113"/>
      <c r="KN700" s="113"/>
      <c r="KO700" s="113"/>
      <c r="KP700" s="113"/>
      <c r="KQ700" s="113"/>
      <c r="KR700" s="113"/>
      <c r="KS700" s="113"/>
      <c r="KT700" s="113"/>
      <c r="KU700" s="113"/>
      <c r="KV700" s="113"/>
      <c r="KW700" s="113"/>
      <c r="KX700" s="113"/>
      <c r="KY700" s="113"/>
      <c r="KZ700" s="113"/>
      <c r="LA700" s="113"/>
      <c r="LB700" s="113"/>
      <c r="LC700" s="113"/>
      <c r="LD700" s="113"/>
      <c r="LE700" s="113"/>
      <c r="LF700" s="113"/>
      <c r="LG700" s="113"/>
      <c r="LH700" s="113"/>
      <c r="LI700" s="113"/>
      <c r="LJ700" s="113"/>
      <c r="LK700" s="113"/>
      <c r="LL700" s="113"/>
      <c r="LM700" s="113"/>
      <c r="LN700" s="113"/>
      <c r="LO700" s="113"/>
      <c r="LP700" s="113"/>
      <c r="LQ700" s="113"/>
      <c r="LR700" s="113"/>
      <c r="LS700" s="113"/>
      <c r="LT700" s="113"/>
      <c r="LU700" s="113"/>
      <c r="LV700" s="113"/>
      <c r="LW700" s="113"/>
      <c r="LX700" s="113"/>
      <c r="LY700" s="113"/>
      <c r="LZ700" s="113"/>
      <c r="MA700" s="113"/>
      <c r="MB700" s="113"/>
      <c r="MC700" s="113"/>
      <c r="MD700" s="113"/>
      <c r="ME700" s="113"/>
      <c r="MF700" s="113"/>
      <c r="MG700" s="113"/>
      <c r="MH700" s="113"/>
      <c r="MI700" s="113"/>
      <c r="MJ700" s="113"/>
      <c r="MK700" s="113"/>
      <c r="ML700" s="113"/>
      <c r="MM700" s="113"/>
      <c r="MN700" s="113"/>
      <c r="MO700" s="113"/>
      <c r="MP700" s="113"/>
      <c r="MQ700" s="113"/>
      <c r="MR700" s="113"/>
      <c r="MS700" s="113"/>
      <c r="MT700" s="113"/>
      <c r="MU700" s="113"/>
      <c r="MV700" s="113"/>
      <c r="MW700" s="113"/>
      <c r="MX700" s="113"/>
      <c r="MY700" s="113"/>
      <c r="MZ700" s="113"/>
      <c r="NA700" s="113"/>
      <c r="NB700" s="113"/>
      <c r="NC700" s="113"/>
      <c r="ND700" s="113"/>
      <c r="NE700" s="113"/>
      <c r="NF700" s="113"/>
      <c r="NG700" s="113"/>
      <c r="NH700" s="113"/>
      <c r="NI700" s="113"/>
      <c r="NJ700" s="113"/>
      <c r="NK700" s="113"/>
      <c r="NL700" s="113"/>
      <c r="NM700" s="113"/>
      <c r="NN700" s="113"/>
      <c r="NO700" s="113"/>
      <c r="NP700" s="113"/>
      <c r="NQ700" s="113"/>
      <c r="NR700" s="113"/>
      <c r="NS700" s="113"/>
      <c r="NT700" s="113"/>
      <c r="NU700" s="113"/>
      <c r="NV700" s="113"/>
      <c r="NW700" s="113"/>
      <c r="NX700" s="113"/>
      <c r="NY700" s="113"/>
      <c r="NZ700" s="113"/>
      <c r="OA700" s="113"/>
      <c r="OB700" s="113"/>
      <c r="OC700" s="113"/>
      <c r="OD700" s="113"/>
      <c r="OE700" s="113"/>
      <c r="OF700" s="113"/>
      <c r="OG700" s="113"/>
      <c r="OH700" s="113"/>
      <c r="OI700" s="113"/>
      <c r="OJ700" s="113"/>
      <c r="OK700" s="113"/>
      <c r="OL700" s="113"/>
      <c r="OM700" s="113"/>
      <c r="ON700" s="113"/>
      <c r="OO700" s="113"/>
      <c r="OP700" s="113"/>
      <c r="OQ700" s="113"/>
      <c r="OR700" s="113"/>
      <c r="OS700" s="113"/>
      <c r="OT700" s="113"/>
      <c r="OU700" s="113"/>
      <c r="OV700" s="113"/>
      <c r="OW700" s="113"/>
      <c r="OX700" s="113"/>
      <c r="OY700" s="113"/>
      <c r="OZ700" s="113"/>
      <c r="PA700" s="113"/>
      <c r="PB700" s="113"/>
      <c r="PC700" s="113"/>
      <c r="PD700" s="113"/>
      <c r="PE700" s="113"/>
      <c r="PF700" s="113"/>
      <c r="PG700" s="113"/>
      <c r="PH700" s="113"/>
      <c r="PI700" s="113"/>
      <c r="PJ700" s="113"/>
      <c r="PK700" s="113"/>
      <c r="PL700" s="113"/>
      <c r="PM700" s="113"/>
      <c r="PN700" s="113"/>
      <c r="PO700" s="113"/>
      <c r="PP700" s="113"/>
      <c r="PQ700" s="113"/>
      <c r="PR700" s="113"/>
      <c r="PS700" s="113"/>
      <c r="PT700" s="113"/>
      <c r="PU700" s="113"/>
      <c r="PV700" s="113"/>
      <c r="PW700" s="113"/>
      <c r="PX700" s="113"/>
      <c r="PY700" s="113"/>
      <c r="PZ700" s="113"/>
      <c r="QA700" s="113"/>
      <c r="QB700" s="113"/>
      <c r="QC700" s="113"/>
      <c r="QD700" s="113"/>
      <c r="QE700" s="113"/>
      <c r="QF700" s="113"/>
      <c r="QG700" s="113"/>
      <c r="QH700" s="113"/>
      <c r="QI700" s="113"/>
      <c r="QJ700" s="113"/>
      <c r="QK700" s="113"/>
      <c r="QL700" s="113"/>
      <c r="QM700" s="113"/>
      <c r="QN700" s="113"/>
      <c r="QO700" s="113"/>
      <c r="QP700" s="113"/>
      <c r="QQ700" s="113"/>
      <c r="QR700" s="113"/>
      <c r="QS700" s="113"/>
      <c r="QT700" s="113"/>
      <c r="QU700" s="113"/>
      <c r="QV700" s="113"/>
      <c r="QW700" s="113"/>
      <c r="QX700" s="113"/>
      <c r="QY700" s="113"/>
      <c r="QZ700" s="113"/>
      <c r="RA700" s="113"/>
      <c r="RB700" s="113"/>
      <c r="RC700" s="113"/>
      <c r="RD700" s="113"/>
      <c r="RE700" s="113"/>
      <c r="RF700" s="113"/>
      <c r="RG700" s="113"/>
      <c r="RH700" s="113"/>
      <c r="RI700" s="113"/>
      <c r="RJ700" s="113"/>
      <c r="RK700" s="113"/>
      <c r="RL700" s="113"/>
      <c r="RM700" s="113"/>
      <c r="RN700" s="113"/>
      <c r="RO700" s="113"/>
      <c r="RP700" s="113"/>
      <c r="RQ700" s="113"/>
      <c r="RR700" s="113"/>
      <c r="RS700" s="113"/>
      <c r="RT700" s="113"/>
      <c r="RU700" s="113"/>
      <c r="RV700" s="113"/>
      <c r="RW700" s="113"/>
      <c r="RX700" s="113"/>
      <c r="RY700" s="113"/>
      <c r="RZ700" s="113"/>
      <c r="SA700" s="113"/>
      <c r="SB700" s="113"/>
      <c r="SC700" s="113"/>
      <c r="SD700" s="113"/>
      <c r="SE700" s="113"/>
      <c r="SF700" s="113"/>
      <c r="SG700" s="113"/>
      <c r="SH700" s="113"/>
      <c r="SI700" s="113"/>
      <c r="SJ700" s="113"/>
      <c r="SK700" s="113"/>
      <c r="SL700" s="113"/>
      <c r="SM700" s="113"/>
      <c r="SN700" s="113"/>
      <c r="SO700" s="113"/>
      <c r="SP700" s="113"/>
      <c r="SQ700" s="113"/>
      <c r="SR700" s="113"/>
      <c r="SS700" s="113"/>
      <c r="ST700" s="113"/>
      <c r="SU700" s="113"/>
      <c r="SV700" s="113"/>
      <c r="SW700" s="113"/>
      <c r="SX700" s="113"/>
      <c r="SY700" s="113"/>
      <c r="SZ700" s="113"/>
      <c r="TA700" s="113"/>
      <c r="TB700" s="113"/>
      <c r="TC700" s="113"/>
      <c r="TD700" s="113"/>
      <c r="TE700" s="113"/>
      <c r="TF700" s="113"/>
      <c r="TG700" s="113"/>
      <c r="TH700" s="113"/>
      <c r="TI700" s="113"/>
      <c r="TJ700" s="113"/>
      <c r="TK700" s="113"/>
      <c r="TL700" s="113"/>
      <c r="TM700" s="113"/>
      <c r="TN700" s="113"/>
      <c r="TO700" s="113"/>
      <c r="TP700" s="113"/>
      <c r="TQ700" s="113"/>
      <c r="TR700" s="113"/>
      <c r="TS700" s="113"/>
      <c r="TT700" s="113"/>
      <c r="TU700" s="113"/>
      <c r="TV700" s="113"/>
      <c r="TW700" s="113"/>
      <c r="TX700" s="113"/>
      <c r="TY700" s="113"/>
      <c r="TZ700" s="113"/>
      <c r="UA700" s="113"/>
      <c r="UB700" s="113"/>
      <c r="UC700" s="113"/>
      <c r="UD700" s="113"/>
      <c r="UE700" s="113"/>
      <c r="UF700" s="113"/>
      <c r="UG700" s="113"/>
      <c r="UH700" s="113"/>
      <c r="UI700" s="113"/>
      <c r="UJ700" s="113"/>
      <c r="UK700" s="113"/>
      <c r="UL700" s="113"/>
      <c r="UM700" s="113"/>
      <c r="UN700" s="113"/>
      <c r="UO700" s="113"/>
      <c r="UP700" s="113"/>
      <c r="UQ700" s="113"/>
      <c r="UR700" s="113"/>
      <c r="US700" s="113"/>
      <c r="UT700" s="113"/>
      <c r="UU700" s="113"/>
      <c r="UV700" s="113"/>
      <c r="UW700" s="113"/>
      <c r="UX700" s="113"/>
      <c r="UY700" s="113"/>
      <c r="UZ700" s="113"/>
      <c r="VA700" s="113"/>
      <c r="VB700" s="113"/>
      <c r="VC700" s="113"/>
      <c r="VD700" s="113"/>
      <c r="VE700" s="113"/>
      <c r="VF700" s="113"/>
      <c r="VG700" s="113"/>
      <c r="VH700" s="113"/>
      <c r="VI700" s="113"/>
      <c r="VJ700" s="113"/>
      <c r="VK700" s="113"/>
      <c r="VL700" s="113"/>
      <c r="VM700" s="113"/>
      <c r="VN700" s="113"/>
      <c r="VO700" s="113"/>
      <c r="VP700" s="113"/>
      <c r="VQ700" s="113"/>
      <c r="VR700" s="113"/>
      <c r="VS700" s="113"/>
      <c r="VT700" s="113"/>
      <c r="VU700" s="113"/>
      <c r="VV700" s="113"/>
      <c r="VW700" s="113"/>
      <c r="VX700" s="113"/>
      <c r="VY700" s="113"/>
      <c r="VZ700" s="113"/>
      <c r="WA700" s="113"/>
      <c r="WB700" s="113"/>
      <c r="WC700" s="113"/>
      <c r="WD700" s="113"/>
      <c r="WE700" s="113"/>
      <c r="WF700" s="113"/>
      <c r="WG700" s="113"/>
      <c r="WH700" s="113"/>
      <c r="WI700" s="113"/>
      <c r="WJ700" s="113"/>
      <c r="WK700" s="113"/>
      <c r="WL700" s="113"/>
      <c r="WM700" s="113"/>
      <c r="WN700" s="113"/>
      <c r="WO700" s="113"/>
      <c r="WP700" s="113"/>
      <c r="WQ700" s="113"/>
      <c r="WR700" s="113"/>
      <c r="WS700" s="113"/>
      <c r="WT700" s="113"/>
      <c r="WU700" s="113"/>
      <c r="WV700" s="113"/>
      <c r="WW700" s="113"/>
      <c r="WX700" s="113"/>
      <c r="WY700" s="113"/>
      <c r="WZ700" s="113"/>
      <c r="XA700" s="113"/>
      <c r="XB700" s="113"/>
      <c r="XC700" s="113"/>
      <c r="XD700" s="113"/>
      <c r="XE700" s="113"/>
      <c r="XF700" s="113"/>
      <c r="XG700" s="113"/>
      <c r="XH700" s="113"/>
      <c r="XI700" s="113"/>
      <c r="XJ700" s="113"/>
      <c r="XK700" s="113"/>
      <c r="XL700" s="113"/>
      <c r="XM700" s="113"/>
      <c r="XN700" s="113"/>
      <c r="XO700" s="113"/>
      <c r="XP700" s="113"/>
      <c r="XQ700" s="113"/>
      <c r="XR700" s="113"/>
      <c r="XS700" s="113"/>
      <c r="XT700" s="113"/>
      <c r="XU700" s="113"/>
      <c r="XV700" s="113"/>
      <c r="XW700" s="113"/>
      <c r="XX700" s="113"/>
      <c r="XY700" s="113"/>
      <c r="XZ700" s="113"/>
      <c r="YA700" s="113"/>
      <c r="YB700" s="113"/>
      <c r="YC700" s="113"/>
      <c r="YD700" s="113"/>
      <c r="YE700" s="113"/>
      <c r="YF700" s="113"/>
      <c r="YG700" s="113"/>
      <c r="YH700" s="113"/>
      <c r="YI700" s="113"/>
      <c r="YJ700" s="113"/>
      <c r="YK700" s="113"/>
      <c r="YL700" s="113"/>
      <c r="YM700" s="113"/>
      <c r="YN700" s="113"/>
      <c r="YO700" s="113"/>
      <c r="YP700" s="113"/>
      <c r="YQ700" s="113"/>
      <c r="YR700" s="113"/>
      <c r="YS700" s="113"/>
      <c r="YT700" s="113"/>
      <c r="YU700" s="113"/>
      <c r="YV700" s="113"/>
      <c r="YW700" s="113"/>
      <c r="YX700" s="113"/>
      <c r="YY700" s="113"/>
      <c r="YZ700" s="113"/>
      <c r="ZA700" s="113"/>
      <c r="ZB700" s="113"/>
      <c r="ZC700" s="113"/>
      <c r="ZD700" s="113"/>
      <c r="ZE700" s="113"/>
      <c r="ZF700" s="113"/>
      <c r="ZG700" s="113"/>
      <c r="ZH700" s="113"/>
      <c r="ZI700" s="113"/>
      <c r="ZJ700" s="113"/>
      <c r="ZK700" s="113"/>
      <c r="ZL700" s="113"/>
      <c r="ZM700" s="113"/>
      <c r="ZN700" s="113"/>
      <c r="ZO700" s="113"/>
      <c r="ZP700" s="113"/>
      <c r="ZQ700" s="113"/>
      <c r="ZR700" s="113"/>
      <c r="ZS700" s="113"/>
      <c r="ZT700" s="113"/>
      <c r="ZU700" s="113"/>
      <c r="ZV700" s="113"/>
      <c r="ZW700" s="113"/>
      <c r="ZX700" s="113"/>
      <c r="ZY700" s="113"/>
      <c r="ZZ700" s="113"/>
      <c r="AAA700" s="113"/>
      <c r="AAB700" s="113"/>
      <c r="AAC700" s="113"/>
      <c r="AAD700" s="113"/>
      <c r="AAE700" s="113"/>
      <c r="AAF700" s="113"/>
      <c r="AAG700" s="113"/>
      <c r="AAH700" s="113"/>
      <c r="AAI700" s="113"/>
      <c r="AAJ700" s="113"/>
      <c r="AAK700" s="113"/>
      <c r="AAL700" s="113"/>
      <c r="AAM700" s="113"/>
      <c r="AAN700" s="113"/>
      <c r="AAO700" s="113"/>
      <c r="AAP700" s="113"/>
      <c r="AAQ700" s="113"/>
      <c r="AAR700" s="113"/>
      <c r="AAS700" s="113"/>
      <c r="AAT700" s="113"/>
      <c r="AAU700" s="113"/>
      <c r="AAV700" s="113"/>
      <c r="AAW700" s="113"/>
      <c r="AAX700" s="113"/>
      <c r="AAY700" s="113"/>
      <c r="AAZ700" s="113"/>
      <c r="ABA700" s="113"/>
      <c r="ABB700" s="113"/>
      <c r="ABC700" s="113"/>
      <c r="ABD700" s="113"/>
      <c r="ABE700" s="113"/>
      <c r="ABF700" s="113"/>
      <c r="ABG700" s="113"/>
      <c r="ABH700" s="113"/>
      <c r="ABI700" s="113"/>
      <c r="ABJ700" s="113"/>
      <c r="ABK700" s="113"/>
      <c r="ABL700" s="113"/>
      <c r="ABM700" s="113"/>
      <c r="ABN700" s="113"/>
      <c r="ABO700" s="113"/>
      <c r="ABP700" s="113"/>
      <c r="ABQ700" s="113"/>
      <c r="ABR700" s="113"/>
      <c r="ABS700" s="113"/>
      <c r="ABT700" s="113"/>
      <c r="ABU700" s="113"/>
      <c r="ABV700" s="113"/>
      <c r="ABW700" s="113"/>
      <c r="ABX700" s="113"/>
      <c r="ABY700" s="113"/>
      <c r="ABZ700" s="113"/>
      <c r="ACA700" s="113"/>
      <c r="ACB700" s="113"/>
      <c r="ACC700" s="113"/>
      <c r="ACD700" s="113"/>
      <c r="ACE700" s="113"/>
      <c r="ACF700" s="113"/>
      <c r="ACG700" s="113"/>
      <c r="ACH700" s="113"/>
      <c r="ACI700" s="113"/>
      <c r="ACJ700" s="113"/>
      <c r="ACK700" s="113"/>
      <c r="ACL700" s="113"/>
      <c r="ACM700" s="113"/>
      <c r="ACN700" s="113"/>
      <c r="ACO700" s="113"/>
      <c r="ACP700" s="113"/>
      <c r="ACQ700" s="113"/>
      <c r="ACR700" s="113"/>
      <c r="ACS700" s="113"/>
      <c r="ACT700" s="113"/>
      <c r="ACU700" s="113"/>
      <c r="ACV700" s="113"/>
      <c r="ACW700" s="113"/>
      <c r="ACX700" s="113"/>
      <c r="ACY700" s="113"/>
      <c r="ACZ700" s="113"/>
      <c r="ADA700" s="113"/>
      <c r="ADB700" s="113"/>
      <c r="ADC700" s="113"/>
      <c r="ADD700" s="113"/>
      <c r="ADE700" s="113"/>
      <c r="ADF700" s="113"/>
      <c r="ADG700" s="113"/>
      <c r="ADH700" s="113"/>
      <c r="ADI700" s="113"/>
      <c r="ADJ700" s="113"/>
      <c r="ADK700" s="113"/>
      <c r="ADL700" s="113"/>
      <c r="ADM700" s="113"/>
      <c r="ADN700" s="113"/>
      <c r="ADO700" s="113"/>
      <c r="ADP700" s="113"/>
      <c r="ADQ700" s="113"/>
      <c r="ADR700" s="113"/>
      <c r="ADS700" s="113"/>
      <c r="ADT700" s="113"/>
      <c r="ADU700" s="113"/>
      <c r="ADV700" s="113"/>
      <c r="ADW700" s="113"/>
      <c r="ADX700" s="113"/>
      <c r="ADY700" s="113"/>
      <c r="ADZ700" s="113"/>
      <c r="AEA700" s="113"/>
      <c r="AEB700" s="113"/>
      <c r="AEC700" s="113"/>
      <c r="AED700" s="113"/>
      <c r="AEE700" s="113"/>
      <c r="AEF700" s="113"/>
      <c r="AEG700" s="113"/>
      <c r="AEH700" s="113"/>
      <c r="AEI700" s="113"/>
      <c r="AEJ700" s="113"/>
      <c r="AEK700" s="113"/>
      <c r="AEL700" s="113"/>
      <c r="AEM700" s="113"/>
      <c r="AEN700" s="113"/>
      <c r="AEO700" s="113"/>
      <c r="AEP700" s="113"/>
      <c r="AEQ700" s="113"/>
      <c r="AER700" s="113"/>
      <c r="AES700" s="113"/>
      <c r="AET700" s="113"/>
      <c r="AEU700" s="113"/>
      <c r="AEV700" s="113"/>
      <c r="AEW700" s="113"/>
      <c r="AEX700" s="113"/>
      <c r="AEY700" s="113"/>
      <c r="AEZ700" s="113"/>
      <c r="AFA700" s="113"/>
      <c r="AFB700" s="113"/>
      <c r="AFC700" s="113"/>
      <c r="AFD700" s="113"/>
      <c r="AFE700" s="113"/>
      <c r="AFF700" s="113"/>
      <c r="AFG700" s="113"/>
      <c r="AFH700" s="113"/>
      <c r="AFI700" s="113"/>
      <c r="AFJ700" s="113"/>
      <c r="AFK700" s="113"/>
      <c r="AFL700" s="113"/>
      <c r="AFM700" s="113"/>
      <c r="AFN700" s="113"/>
      <c r="AFO700" s="113"/>
      <c r="AFP700" s="113"/>
      <c r="AFQ700" s="113"/>
      <c r="AFR700" s="113"/>
      <c r="AFS700" s="113"/>
      <c r="AFT700" s="113"/>
      <c r="AFU700" s="113"/>
      <c r="AFV700" s="113"/>
      <c r="AFW700" s="113"/>
      <c r="AFX700" s="113"/>
      <c r="AFY700" s="113"/>
      <c r="AFZ700" s="113"/>
      <c r="AGA700" s="113"/>
      <c r="AGB700" s="113"/>
      <c r="AGC700" s="113"/>
      <c r="AGD700" s="113"/>
      <c r="AGE700" s="113"/>
      <c r="AGF700" s="113"/>
      <c r="AGG700" s="113"/>
      <c r="AGH700" s="113"/>
      <c r="AGI700" s="113"/>
      <c r="AGJ700" s="113"/>
      <c r="AGK700" s="113"/>
      <c r="AGL700" s="113"/>
      <c r="AGM700" s="113"/>
      <c r="AGN700" s="113"/>
      <c r="AGO700" s="113"/>
      <c r="AGP700" s="113"/>
      <c r="AGQ700" s="113"/>
      <c r="AGR700" s="113"/>
      <c r="AGS700" s="113"/>
      <c r="AGT700" s="113"/>
      <c r="AGU700" s="113"/>
      <c r="AGV700" s="113"/>
      <c r="AGW700" s="113"/>
      <c r="AGX700" s="113"/>
      <c r="AGY700" s="113"/>
      <c r="AGZ700" s="113"/>
      <c r="AHA700" s="113"/>
      <c r="AHB700" s="113"/>
      <c r="AHC700" s="113"/>
      <c r="AHD700" s="113"/>
      <c r="AHE700" s="113"/>
      <c r="AHF700" s="113"/>
      <c r="AHG700" s="113"/>
      <c r="AHH700" s="113"/>
      <c r="AHI700" s="113"/>
      <c r="AHJ700" s="113"/>
      <c r="AHK700" s="113"/>
      <c r="AHL700" s="113"/>
      <c r="AHM700" s="113"/>
      <c r="AHN700" s="113"/>
      <c r="AHO700" s="113"/>
      <c r="AHP700" s="113"/>
      <c r="AHQ700" s="113"/>
      <c r="AHR700" s="113"/>
      <c r="AHS700" s="113"/>
      <c r="AHT700" s="113"/>
      <c r="AHU700" s="113"/>
      <c r="AHV700" s="113"/>
      <c r="AHW700" s="113"/>
      <c r="AHX700" s="113"/>
      <c r="AHY700" s="113"/>
      <c r="AHZ700" s="113"/>
      <c r="AIA700" s="113"/>
      <c r="AIB700" s="113"/>
      <c r="AIC700" s="113"/>
      <c r="AID700" s="113"/>
      <c r="AIE700" s="113"/>
      <c r="AIF700" s="113"/>
      <c r="AIG700" s="113"/>
      <c r="AIH700" s="113"/>
      <c r="AII700" s="113"/>
      <c r="AIJ700" s="113"/>
      <c r="AIK700" s="113"/>
      <c r="AIL700" s="113"/>
      <c r="AIM700" s="113"/>
      <c r="AIN700" s="113"/>
      <c r="AIO700" s="113"/>
      <c r="AIP700" s="113"/>
      <c r="AIQ700" s="113"/>
      <c r="AIR700" s="113"/>
      <c r="AIS700" s="113"/>
      <c r="AIT700" s="113"/>
      <c r="AIU700" s="113"/>
      <c r="AIV700" s="113"/>
      <c r="AIW700" s="113"/>
      <c r="AIX700" s="113"/>
      <c r="AIY700" s="113"/>
      <c r="AIZ700" s="113"/>
      <c r="AJA700" s="113"/>
      <c r="AJB700" s="113"/>
      <c r="AJC700" s="113"/>
      <c r="AJD700" s="113"/>
      <c r="AJE700" s="113"/>
      <c r="AJF700" s="113"/>
      <c r="AJG700" s="113"/>
      <c r="AJH700" s="113"/>
      <c r="AJI700" s="113"/>
      <c r="AJJ700" s="113"/>
      <c r="AJK700" s="113"/>
      <c r="AJL700" s="113"/>
      <c r="AJM700" s="113"/>
      <c r="AJN700" s="113"/>
      <c r="AJO700" s="113"/>
      <c r="AJP700" s="113"/>
      <c r="AJQ700" s="113"/>
      <c r="AJR700" s="113"/>
      <c r="AJS700" s="113"/>
      <c r="AJT700" s="113"/>
      <c r="AJU700" s="113"/>
      <c r="AJV700" s="113"/>
      <c r="AJW700" s="113"/>
      <c r="AJX700" s="113"/>
      <c r="AJY700" s="113"/>
      <c r="AJZ700" s="113"/>
      <c r="AKA700" s="113"/>
      <c r="AKB700" s="113"/>
      <c r="AKC700" s="113"/>
      <c r="AKD700" s="113"/>
      <c r="AKE700" s="113"/>
      <c r="AKF700" s="113"/>
      <c r="AKG700" s="113"/>
      <c r="AKH700" s="113"/>
      <c r="AKI700" s="113"/>
      <c r="AKJ700" s="113"/>
      <c r="AKK700" s="113"/>
      <c r="AKL700" s="113"/>
      <c r="AKM700" s="113"/>
      <c r="AKN700" s="113"/>
      <c r="AKO700" s="113"/>
      <c r="AKP700" s="113"/>
      <c r="AKQ700" s="113"/>
      <c r="AKR700" s="113"/>
      <c r="AKS700" s="113"/>
      <c r="AKT700" s="113"/>
      <c r="AKU700" s="113"/>
      <c r="AKV700" s="113"/>
      <c r="AKW700" s="113"/>
      <c r="AKX700" s="113"/>
      <c r="AKY700" s="113"/>
      <c r="AKZ700" s="113"/>
      <c r="ALA700" s="113"/>
      <c r="ALB700" s="113"/>
      <c r="ALC700" s="113"/>
      <c r="ALD700" s="113"/>
      <c r="ALE700" s="113"/>
      <c r="ALF700" s="113"/>
      <c r="ALG700" s="113"/>
      <c r="ALH700" s="113"/>
      <c r="ALI700" s="113"/>
      <c r="ALJ700" s="113"/>
      <c r="ALK700" s="113"/>
      <c r="ALL700" s="113"/>
      <c r="ALM700" s="113"/>
      <c r="ALN700" s="113"/>
      <c r="ALO700" s="33"/>
      <c r="ALP700" s="33"/>
      <c r="ALQ700" s="33"/>
      <c r="ALR700" s="33"/>
      <c r="ALS700" s="33"/>
      <c r="ALT700" s="33"/>
      <c r="ALU700" s="33"/>
      <c r="ALV700" s="33"/>
      <c r="ALW700" s="33"/>
      <c r="ALX700" s="33"/>
      <c r="ALY700" s="33"/>
      <c r="ALZ700" s="33"/>
      <c r="AMA700" s="33"/>
      <c r="AMB700" s="33"/>
      <c r="AMC700" s="33"/>
      <c r="AMD700" s="33"/>
      <c r="AME700" s="33"/>
      <c r="AMF700" s="33"/>
      <c r="AMG700" s="33"/>
      <c r="AMH700" s="33"/>
      <c r="AMI700" s="33"/>
      <c r="AMJ700" s="33"/>
      <c r="AMK700" s="33"/>
      <c r="AML700" s="113"/>
    </row>
    <row r="701" s="99" customFormat="true" ht="17.6" hidden="false" customHeight="false" outlineLevel="0" collapsed="false">
      <c r="B701" s="80"/>
      <c r="C701" s="30" t="s">
        <v>55</v>
      </c>
      <c r="D701" s="138" t="n">
        <v>953</v>
      </c>
      <c r="E701" s="138" t="s">
        <v>56</v>
      </c>
      <c r="F701" s="138" t="s">
        <v>83</v>
      </c>
      <c r="G701" s="79"/>
      <c r="H701" s="80"/>
      <c r="I701" s="141" t="n">
        <f aca="false">SUM(J701:P701)</f>
        <v>275300</v>
      </c>
      <c r="J701" s="141" t="n">
        <f aca="false">J702+J707</f>
        <v>284300</v>
      </c>
      <c r="K701" s="141" t="n">
        <f aca="false">K702+K707</f>
        <v>-9000</v>
      </c>
      <c r="L701" s="74" t="n">
        <f aca="false">L702+L707</f>
        <v>0</v>
      </c>
      <c r="M701" s="74" t="n">
        <f aca="false">M702+M707</f>
        <v>0</v>
      </c>
      <c r="N701" s="74" t="n">
        <f aca="false">N702+N707</f>
        <v>0</v>
      </c>
      <c r="O701" s="141" t="n">
        <f aca="false">O702+O707</f>
        <v>0</v>
      </c>
      <c r="P701" s="142" t="n">
        <f aca="false">P702+P707</f>
        <v>0</v>
      </c>
      <c r="ALO701" s="1"/>
      <c r="ALP701" s="2"/>
      <c r="ALQ701" s="2"/>
      <c r="ALR701" s="2"/>
      <c r="ALS701" s="2"/>
      <c r="ALT701" s="2"/>
      <c r="ALU701" s="2"/>
      <c r="ALV701" s="2"/>
      <c r="ALW701" s="2"/>
      <c r="ALX701" s="2"/>
      <c r="ALY701" s="2"/>
      <c r="ALZ701" s="2"/>
      <c r="AMA701" s="2"/>
      <c r="AMB701" s="2"/>
      <c r="AMC701" s="2"/>
      <c r="AMD701" s="2"/>
      <c r="AME701" s="2"/>
      <c r="AMF701" s="2"/>
      <c r="AMG701" s="2"/>
      <c r="AMH701" s="2"/>
      <c r="AMI701" s="2"/>
      <c r="AMJ701" s="2"/>
      <c r="AMK701" s="2"/>
    </row>
    <row r="702" s="157" customFormat="true" ht="17.6" hidden="true" customHeight="false" outlineLevel="0" collapsed="false">
      <c r="B702" s="153"/>
      <c r="C702" s="149" t="s">
        <v>60</v>
      </c>
      <c r="D702" s="151" t="n">
        <v>953</v>
      </c>
      <c r="E702" s="151" t="s">
        <v>56</v>
      </c>
      <c r="F702" s="151" t="s">
        <v>56</v>
      </c>
      <c r="G702" s="152"/>
      <c r="H702" s="153"/>
      <c r="I702" s="154" t="n">
        <f aca="false">SUM(J702:P702)</f>
        <v>0</v>
      </c>
      <c r="J702" s="154" t="n">
        <f aca="false">J703</f>
        <v>284300</v>
      </c>
      <c r="K702" s="155" t="n">
        <f aca="false">K703</f>
        <v>-284300</v>
      </c>
      <c r="L702" s="155" t="n">
        <f aca="false">L703</f>
        <v>0</v>
      </c>
      <c r="M702" s="155" t="n">
        <f aca="false">M703</f>
        <v>0</v>
      </c>
      <c r="N702" s="155" t="n">
        <f aca="false">N703</f>
        <v>0</v>
      </c>
      <c r="O702" s="155"/>
      <c r="P702" s="156" t="n">
        <f aca="false">P703</f>
        <v>0</v>
      </c>
      <c r="ALO702" s="158"/>
      <c r="ALP702" s="159"/>
      <c r="ALQ702" s="159"/>
      <c r="ALR702" s="159"/>
      <c r="ALS702" s="159"/>
      <c r="ALT702" s="159"/>
      <c r="ALU702" s="159"/>
      <c r="ALV702" s="159"/>
      <c r="ALW702" s="159"/>
      <c r="ALX702" s="159"/>
      <c r="ALY702" s="159"/>
      <c r="ALZ702" s="159"/>
      <c r="AMA702" s="159"/>
      <c r="AMB702" s="159"/>
      <c r="AMC702" s="159"/>
      <c r="AMD702" s="159"/>
      <c r="AME702" s="159"/>
      <c r="AMF702" s="159"/>
      <c r="AMG702" s="159"/>
      <c r="AMH702" s="159"/>
      <c r="AMI702" s="159"/>
      <c r="AMJ702" s="159"/>
      <c r="AMK702" s="159"/>
    </row>
    <row r="703" s="157" customFormat="true" ht="32.8" hidden="true" customHeight="false" outlineLevel="0" collapsed="false">
      <c r="B703" s="153"/>
      <c r="C703" s="149" t="s">
        <v>147</v>
      </c>
      <c r="D703" s="151" t="n">
        <v>953</v>
      </c>
      <c r="E703" s="151" t="s">
        <v>56</v>
      </c>
      <c r="F703" s="151" t="s">
        <v>56</v>
      </c>
      <c r="G703" s="152" t="n">
        <v>5400000000</v>
      </c>
      <c r="H703" s="153"/>
      <c r="I703" s="154" t="n">
        <f aca="false">SUM(J703:P703)</f>
        <v>0</v>
      </c>
      <c r="J703" s="154" t="n">
        <f aca="false">J704</f>
        <v>284300</v>
      </c>
      <c r="K703" s="155" t="n">
        <f aca="false">K704</f>
        <v>-284300</v>
      </c>
      <c r="L703" s="155" t="n">
        <f aca="false">L704</f>
        <v>0</v>
      </c>
      <c r="M703" s="155" t="n">
        <f aca="false">M704</f>
        <v>0</v>
      </c>
      <c r="N703" s="155" t="n">
        <f aca="false">N704</f>
        <v>0</v>
      </c>
      <c r="O703" s="155"/>
      <c r="P703" s="156" t="n">
        <f aca="false">P704</f>
        <v>0</v>
      </c>
      <c r="ALO703" s="158"/>
      <c r="ALP703" s="159"/>
      <c r="ALQ703" s="159"/>
      <c r="ALR703" s="159"/>
      <c r="ALS703" s="159"/>
      <c r="ALT703" s="159"/>
      <c r="ALU703" s="159"/>
      <c r="ALV703" s="159"/>
      <c r="ALW703" s="159"/>
      <c r="ALX703" s="159"/>
      <c r="ALY703" s="159"/>
      <c r="ALZ703" s="159"/>
      <c r="AMA703" s="159"/>
      <c r="AMB703" s="159"/>
      <c r="AMC703" s="159"/>
      <c r="AMD703" s="159"/>
      <c r="AME703" s="159"/>
      <c r="AMF703" s="159"/>
      <c r="AMG703" s="159"/>
      <c r="AMH703" s="159"/>
      <c r="AMI703" s="159"/>
      <c r="AMJ703" s="159"/>
      <c r="AMK703" s="159"/>
    </row>
    <row r="704" s="157" customFormat="true" ht="17.6" hidden="true" customHeight="false" outlineLevel="0" collapsed="false">
      <c r="B704" s="153"/>
      <c r="C704" s="149" t="s">
        <v>148</v>
      </c>
      <c r="D704" s="151" t="n">
        <v>953</v>
      </c>
      <c r="E704" s="151" t="s">
        <v>56</v>
      </c>
      <c r="F704" s="151" t="s">
        <v>56</v>
      </c>
      <c r="G704" s="152" t="n">
        <v>5410000000</v>
      </c>
      <c r="H704" s="153"/>
      <c r="I704" s="154" t="n">
        <f aca="false">SUM(J704:P704)</f>
        <v>0</v>
      </c>
      <c r="J704" s="154" t="n">
        <f aca="false">J705</f>
        <v>284300</v>
      </c>
      <c r="K704" s="155" t="n">
        <f aca="false">K705</f>
        <v>-284300</v>
      </c>
      <c r="L704" s="155" t="n">
        <f aca="false">L705</f>
        <v>0</v>
      </c>
      <c r="M704" s="155" t="n">
        <f aca="false">M705</f>
        <v>0</v>
      </c>
      <c r="N704" s="155" t="n">
        <f aca="false">N705</f>
        <v>0</v>
      </c>
      <c r="O704" s="155"/>
      <c r="P704" s="156" t="n">
        <f aca="false">P705</f>
        <v>0</v>
      </c>
      <c r="ALO704" s="158"/>
      <c r="ALP704" s="159"/>
      <c r="ALQ704" s="159"/>
      <c r="ALR704" s="159"/>
      <c r="ALS704" s="159"/>
      <c r="ALT704" s="159"/>
      <c r="ALU704" s="159"/>
      <c r="ALV704" s="159"/>
      <c r="ALW704" s="159"/>
      <c r="ALX704" s="159"/>
      <c r="ALY704" s="159"/>
      <c r="ALZ704" s="159"/>
      <c r="AMA704" s="159"/>
      <c r="AMB704" s="159"/>
      <c r="AMC704" s="159"/>
      <c r="AMD704" s="159"/>
      <c r="AME704" s="159"/>
      <c r="AMF704" s="159"/>
      <c r="AMG704" s="159"/>
      <c r="AMH704" s="159"/>
      <c r="AMI704" s="159"/>
      <c r="AMJ704" s="159"/>
      <c r="AMK704" s="159"/>
    </row>
    <row r="705" s="157" customFormat="true" ht="95.5" hidden="true" customHeight="false" outlineLevel="0" collapsed="false">
      <c r="B705" s="153"/>
      <c r="C705" s="149" t="s">
        <v>151</v>
      </c>
      <c r="D705" s="151" t="n">
        <v>953</v>
      </c>
      <c r="E705" s="151" t="s">
        <v>56</v>
      </c>
      <c r="F705" s="151" t="s">
        <v>56</v>
      </c>
      <c r="G705" s="152" t="n">
        <v>5410069120</v>
      </c>
      <c r="H705" s="153"/>
      <c r="I705" s="154" t="n">
        <f aca="false">SUM(J705:P705)</f>
        <v>0</v>
      </c>
      <c r="J705" s="154" t="n">
        <f aca="false">J706</f>
        <v>284300</v>
      </c>
      <c r="K705" s="155" t="n">
        <f aca="false">K706</f>
        <v>-284300</v>
      </c>
      <c r="L705" s="155" t="n">
        <f aca="false">L706</f>
        <v>0</v>
      </c>
      <c r="M705" s="155" t="n">
        <f aca="false">M706</f>
        <v>0</v>
      </c>
      <c r="N705" s="155" t="n">
        <f aca="false">N706</f>
        <v>0</v>
      </c>
      <c r="O705" s="155"/>
      <c r="P705" s="156" t="n">
        <f aca="false">P706</f>
        <v>0</v>
      </c>
      <c r="ALO705" s="158"/>
      <c r="ALP705" s="159"/>
      <c r="ALQ705" s="159"/>
      <c r="ALR705" s="159"/>
      <c r="ALS705" s="159"/>
      <c r="ALT705" s="159"/>
      <c r="ALU705" s="159"/>
      <c r="ALV705" s="159"/>
      <c r="ALW705" s="159"/>
      <c r="ALX705" s="159"/>
      <c r="ALY705" s="159"/>
      <c r="ALZ705" s="159"/>
      <c r="AMA705" s="159"/>
      <c r="AMB705" s="159"/>
      <c r="AMC705" s="159"/>
      <c r="AMD705" s="159"/>
      <c r="AME705" s="159"/>
      <c r="AMF705" s="159"/>
      <c r="AMG705" s="159"/>
      <c r="AMH705" s="159"/>
      <c r="AMI705" s="159"/>
      <c r="AMJ705" s="159"/>
      <c r="AMK705" s="159"/>
    </row>
    <row r="706" s="157" customFormat="true" ht="32.8" hidden="true" customHeight="false" outlineLevel="0" collapsed="false">
      <c r="B706" s="153"/>
      <c r="C706" s="149" t="s">
        <v>103</v>
      </c>
      <c r="D706" s="151" t="n">
        <v>953</v>
      </c>
      <c r="E706" s="151" t="s">
        <v>56</v>
      </c>
      <c r="F706" s="151" t="s">
        <v>56</v>
      </c>
      <c r="G706" s="152" t="n">
        <v>5410069120</v>
      </c>
      <c r="H706" s="153" t="s">
        <v>104</v>
      </c>
      <c r="I706" s="154" t="n">
        <f aca="false">SUM(J706:P706)</f>
        <v>0</v>
      </c>
      <c r="J706" s="154" t="n">
        <v>284300</v>
      </c>
      <c r="K706" s="155" t="n">
        <v>-284300</v>
      </c>
      <c r="L706" s="155"/>
      <c r="M706" s="155"/>
      <c r="N706" s="155"/>
      <c r="O706" s="155"/>
      <c r="P706" s="156"/>
      <c r="ALO706" s="158"/>
      <c r="ALP706" s="159"/>
      <c r="ALQ706" s="159"/>
      <c r="ALR706" s="159"/>
      <c r="ALS706" s="159"/>
      <c r="ALT706" s="159"/>
      <c r="ALU706" s="159"/>
      <c r="ALV706" s="159"/>
      <c r="ALW706" s="159"/>
      <c r="ALX706" s="159"/>
      <c r="ALY706" s="159"/>
      <c r="ALZ706" s="159"/>
      <c r="AMA706" s="159"/>
      <c r="AMB706" s="159"/>
      <c r="AMC706" s="159"/>
      <c r="AMD706" s="159"/>
      <c r="AME706" s="159"/>
      <c r="AMF706" s="159"/>
      <c r="AMG706" s="159"/>
      <c r="AMH706" s="159"/>
      <c r="AMI706" s="159"/>
      <c r="AMJ706" s="159"/>
      <c r="AMK706" s="159"/>
    </row>
    <row r="707" s="99" customFormat="true" ht="17.6" hidden="false" customHeight="false" outlineLevel="0" collapsed="false">
      <c r="B707" s="80"/>
      <c r="C707" s="30" t="s">
        <v>61</v>
      </c>
      <c r="D707" s="138" t="n">
        <v>953</v>
      </c>
      <c r="E707" s="138" t="s">
        <v>56</v>
      </c>
      <c r="F707" s="138" t="s">
        <v>37</v>
      </c>
      <c r="G707" s="79"/>
      <c r="H707" s="80"/>
      <c r="I707" s="141" t="n">
        <f aca="false">SUM(J707:P707)</f>
        <v>275300</v>
      </c>
      <c r="J707" s="141" t="n">
        <f aca="false">J708</f>
        <v>0</v>
      </c>
      <c r="K707" s="141" t="n">
        <f aca="false">K708</f>
        <v>275300</v>
      </c>
      <c r="L707" s="74" t="n">
        <f aca="false">L708</f>
        <v>0</v>
      </c>
      <c r="M707" s="74" t="n">
        <f aca="false">M708</f>
        <v>0</v>
      </c>
      <c r="N707" s="74" t="n">
        <f aca="false">N708</f>
        <v>0</v>
      </c>
      <c r="O707" s="141" t="n">
        <f aca="false">O708</f>
        <v>0</v>
      </c>
      <c r="P707" s="142" t="n">
        <f aca="false">P708</f>
        <v>0</v>
      </c>
      <c r="ALO707" s="1"/>
      <c r="ALP707" s="2"/>
      <c r="ALQ707" s="2"/>
      <c r="ALR707" s="2"/>
      <c r="ALS707" s="2"/>
      <c r="ALT707" s="2"/>
      <c r="ALU707" s="2"/>
      <c r="ALV707" s="2"/>
      <c r="ALW707" s="2"/>
      <c r="ALX707" s="2"/>
      <c r="ALY707" s="2"/>
      <c r="ALZ707" s="2"/>
      <c r="AMA707" s="2"/>
      <c r="AMB707" s="2"/>
      <c r="AMC707" s="2"/>
      <c r="AMD707" s="2"/>
      <c r="AME707" s="2"/>
      <c r="AMF707" s="2"/>
      <c r="AMG707" s="2"/>
      <c r="AMH707" s="2"/>
      <c r="AMI707" s="2"/>
      <c r="AMJ707" s="2"/>
      <c r="AMK707" s="2"/>
    </row>
    <row r="708" s="99" customFormat="true" ht="32.8" hidden="false" customHeight="false" outlineLevel="0" collapsed="false">
      <c r="B708" s="80"/>
      <c r="C708" s="30" t="s">
        <v>147</v>
      </c>
      <c r="D708" s="138" t="n">
        <v>953</v>
      </c>
      <c r="E708" s="138" t="s">
        <v>56</v>
      </c>
      <c r="F708" s="138" t="s">
        <v>37</v>
      </c>
      <c r="G708" s="79" t="n">
        <v>5400000000</v>
      </c>
      <c r="H708" s="80"/>
      <c r="I708" s="141" t="n">
        <f aca="false">SUM(J708:P708)</f>
        <v>275300</v>
      </c>
      <c r="J708" s="141" t="n">
        <f aca="false">J709</f>
        <v>0</v>
      </c>
      <c r="K708" s="141" t="n">
        <f aca="false">K709</f>
        <v>275300</v>
      </c>
      <c r="L708" s="74" t="n">
        <f aca="false">L709</f>
        <v>0</v>
      </c>
      <c r="M708" s="74" t="n">
        <f aca="false">M709</f>
        <v>0</v>
      </c>
      <c r="N708" s="74" t="n">
        <f aca="false">N709</f>
        <v>0</v>
      </c>
      <c r="O708" s="141" t="n">
        <f aca="false">O709</f>
        <v>0</v>
      </c>
      <c r="P708" s="142" t="n">
        <f aca="false">P709</f>
        <v>0</v>
      </c>
      <c r="ALO708" s="1"/>
      <c r="ALP708" s="2"/>
      <c r="ALQ708" s="2"/>
      <c r="ALR708" s="2"/>
      <c r="ALS708" s="2"/>
      <c r="ALT708" s="2"/>
      <c r="ALU708" s="2"/>
      <c r="ALV708" s="2"/>
      <c r="ALW708" s="2"/>
      <c r="ALX708" s="2"/>
      <c r="ALY708" s="2"/>
      <c r="ALZ708" s="2"/>
      <c r="AMA708" s="2"/>
      <c r="AMB708" s="2"/>
      <c r="AMC708" s="2"/>
      <c r="AMD708" s="2"/>
      <c r="AME708" s="2"/>
      <c r="AMF708" s="2"/>
      <c r="AMG708" s="2"/>
      <c r="AMH708" s="2"/>
      <c r="AMI708" s="2"/>
      <c r="AMJ708" s="2"/>
      <c r="AMK708" s="2"/>
    </row>
    <row r="709" s="99" customFormat="true" ht="17.6" hidden="false" customHeight="false" outlineLevel="0" collapsed="false">
      <c r="B709" s="80"/>
      <c r="C709" s="30" t="s">
        <v>148</v>
      </c>
      <c r="D709" s="138" t="n">
        <v>953</v>
      </c>
      <c r="E709" s="138" t="s">
        <v>56</v>
      </c>
      <c r="F709" s="138" t="s">
        <v>37</v>
      </c>
      <c r="G709" s="79" t="n">
        <v>5410000000</v>
      </c>
      <c r="H709" s="80"/>
      <c r="I709" s="141" t="n">
        <f aca="false">SUM(J709:P709)</f>
        <v>275300</v>
      </c>
      <c r="J709" s="141" t="n">
        <f aca="false">J710</f>
        <v>0</v>
      </c>
      <c r="K709" s="141" t="n">
        <f aca="false">K710</f>
        <v>275300</v>
      </c>
      <c r="L709" s="74" t="n">
        <f aca="false">L710</f>
        <v>0</v>
      </c>
      <c r="M709" s="74" t="n">
        <f aca="false">M710</f>
        <v>0</v>
      </c>
      <c r="N709" s="74" t="n">
        <f aca="false">N710</f>
        <v>0</v>
      </c>
      <c r="O709" s="141" t="n">
        <f aca="false">O710</f>
        <v>0</v>
      </c>
      <c r="P709" s="142" t="n">
        <f aca="false">P710</f>
        <v>0</v>
      </c>
      <c r="ALO709" s="1"/>
      <c r="ALP709" s="2"/>
      <c r="ALQ709" s="2"/>
      <c r="ALR709" s="2"/>
      <c r="ALS709" s="2"/>
      <c r="ALT709" s="2"/>
      <c r="ALU709" s="2"/>
      <c r="ALV709" s="2"/>
      <c r="ALW709" s="2"/>
      <c r="ALX709" s="2"/>
      <c r="ALY709" s="2"/>
      <c r="ALZ709" s="2"/>
      <c r="AMA709" s="2"/>
      <c r="AMB709" s="2"/>
      <c r="AMC709" s="2"/>
      <c r="AMD709" s="2"/>
      <c r="AME709" s="2"/>
      <c r="AMF709" s="2"/>
      <c r="AMG709" s="2"/>
      <c r="AMH709" s="2"/>
      <c r="AMI709" s="2"/>
      <c r="AMJ709" s="2"/>
      <c r="AMK709" s="2"/>
    </row>
    <row r="710" s="99" customFormat="true" ht="102.35" hidden="false" customHeight="true" outlineLevel="0" collapsed="false">
      <c r="B710" s="80"/>
      <c r="C710" s="30" t="s">
        <v>151</v>
      </c>
      <c r="D710" s="138" t="n">
        <v>953</v>
      </c>
      <c r="E710" s="138" t="s">
        <v>56</v>
      </c>
      <c r="F710" s="138" t="s">
        <v>37</v>
      </c>
      <c r="G710" s="79" t="n">
        <v>5410069120</v>
      </c>
      <c r="H710" s="80"/>
      <c r="I710" s="141" t="n">
        <f aca="false">SUM(J710:P710)</f>
        <v>275300</v>
      </c>
      <c r="J710" s="141" t="n">
        <f aca="false">J711</f>
        <v>0</v>
      </c>
      <c r="K710" s="141" t="n">
        <f aca="false">K711</f>
        <v>275300</v>
      </c>
      <c r="L710" s="74" t="n">
        <f aca="false">L711</f>
        <v>0</v>
      </c>
      <c r="M710" s="74" t="n">
        <f aca="false">M711</f>
        <v>0</v>
      </c>
      <c r="N710" s="74" t="n">
        <f aca="false">N711</f>
        <v>0</v>
      </c>
      <c r="O710" s="141" t="n">
        <f aca="false">O711</f>
        <v>0</v>
      </c>
      <c r="P710" s="142" t="n">
        <f aca="false">P711</f>
        <v>0</v>
      </c>
      <c r="ALO710" s="1"/>
      <c r="ALP710" s="2"/>
      <c r="ALQ710" s="2"/>
      <c r="ALR710" s="2"/>
      <c r="ALS710" s="2"/>
      <c r="ALT710" s="2"/>
      <c r="ALU710" s="2"/>
      <c r="ALV710" s="2"/>
      <c r="ALW710" s="2"/>
      <c r="ALX710" s="2"/>
      <c r="ALY710" s="2"/>
      <c r="ALZ710" s="2"/>
      <c r="AMA710" s="2"/>
      <c r="AMB710" s="2"/>
      <c r="AMC710" s="2"/>
      <c r="AMD710" s="2"/>
      <c r="AME710" s="2"/>
      <c r="AMF710" s="2"/>
      <c r="AMG710" s="2"/>
      <c r="AMH710" s="2"/>
      <c r="AMI710" s="2"/>
      <c r="AMJ710" s="2"/>
      <c r="AMK710" s="2"/>
    </row>
    <row r="711" s="99" customFormat="true" ht="32.8" hidden="false" customHeight="false" outlineLevel="0" collapsed="false">
      <c r="B711" s="80"/>
      <c r="C711" s="30" t="s">
        <v>103</v>
      </c>
      <c r="D711" s="138" t="n">
        <v>953</v>
      </c>
      <c r="E711" s="138" t="s">
        <v>56</v>
      </c>
      <c r="F711" s="138" t="s">
        <v>37</v>
      </c>
      <c r="G711" s="79" t="n">
        <v>5410069120</v>
      </c>
      <c r="H711" s="80" t="s">
        <v>104</v>
      </c>
      <c r="I711" s="141" t="n">
        <f aca="false">SUM(J711:P711)</f>
        <v>275300</v>
      </c>
      <c r="J711" s="141"/>
      <c r="K711" s="74" t="n">
        <v>275300</v>
      </c>
      <c r="L711" s="74"/>
      <c r="M711" s="74"/>
      <c r="N711" s="74"/>
      <c r="O711" s="141"/>
      <c r="P711" s="142"/>
      <c r="ALO711" s="1"/>
      <c r="ALP711" s="2"/>
      <c r="ALQ711" s="2"/>
      <c r="ALR711" s="2"/>
      <c r="ALS711" s="2"/>
      <c r="ALT711" s="2"/>
      <c r="ALU711" s="2"/>
      <c r="ALV711" s="2"/>
      <c r="ALW711" s="2"/>
      <c r="ALX711" s="2"/>
      <c r="ALY711" s="2"/>
      <c r="ALZ711" s="2"/>
      <c r="AMA711" s="2"/>
      <c r="AMB711" s="2"/>
      <c r="AMC711" s="2"/>
      <c r="AMD711" s="2"/>
      <c r="AME711" s="2"/>
      <c r="AMF711" s="2"/>
      <c r="AMG711" s="2"/>
      <c r="AMH711" s="2"/>
      <c r="AMI711" s="2"/>
      <c r="AMJ711" s="2"/>
      <c r="AMK711" s="2"/>
    </row>
    <row r="712" s="99" customFormat="true" ht="17.6" hidden="false" customHeight="false" outlineLevel="0" collapsed="false">
      <c r="B712" s="80"/>
      <c r="C712" s="30" t="s">
        <v>70</v>
      </c>
      <c r="D712" s="30" t="n">
        <v>953</v>
      </c>
      <c r="E712" s="138" t="s">
        <v>39</v>
      </c>
      <c r="F712" s="138" t="s">
        <v>83</v>
      </c>
      <c r="G712" s="79"/>
      <c r="H712" s="80"/>
      <c r="I712" s="141" t="n">
        <f aca="false">SUM(J712:P712)</f>
        <v>109644300</v>
      </c>
      <c r="J712" s="141" t="n">
        <f aca="false">J713+J724</f>
        <v>110086500</v>
      </c>
      <c r="K712" s="74" t="n">
        <f aca="false">K713+K724</f>
        <v>-442200</v>
      </c>
      <c r="L712" s="74" t="n">
        <f aca="false">L713+L724</f>
        <v>0</v>
      </c>
      <c r="M712" s="74" t="n">
        <f aca="false">M713+M724</f>
        <v>0</v>
      </c>
      <c r="N712" s="74" t="n">
        <f aca="false">N713+N724</f>
        <v>0</v>
      </c>
      <c r="O712" s="141" t="n">
        <f aca="false">O713+O724</f>
        <v>0</v>
      </c>
      <c r="P712" s="142" t="n">
        <f aca="false">P713+P724</f>
        <v>0</v>
      </c>
      <c r="ALO712" s="1"/>
      <c r="ALP712" s="2"/>
      <c r="ALQ712" s="2"/>
      <c r="ALR712" s="2"/>
      <c r="ALS712" s="2"/>
      <c r="ALT712" s="2"/>
      <c r="ALU712" s="2"/>
      <c r="ALV712" s="2"/>
      <c r="ALW712" s="2"/>
      <c r="ALX712" s="2"/>
      <c r="ALY712" s="2"/>
      <c r="ALZ712" s="2"/>
      <c r="AMA712" s="2"/>
      <c r="AMB712" s="2"/>
      <c r="AMC712" s="2"/>
      <c r="AMD712" s="2"/>
      <c r="AME712" s="2"/>
      <c r="AMF712" s="2"/>
      <c r="AMG712" s="2"/>
      <c r="AMH712" s="2"/>
      <c r="AMI712" s="2"/>
      <c r="AMJ712" s="2"/>
      <c r="AMK712" s="2"/>
    </row>
    <row r="713" s="99" customFormat="true" ht="17.6" hidden="false" customHeight="false" outlineLevel="0" collapsed="false">
      <c r="B713" s="26"/>
      <c r="C713" s="30" t="s">
        <v>72</v>
      </c>
      <c r="D713" s="138" t="n">
        <v>953</v>
      </c>
      <c r="E713" s="138" t="n">
        <v>10</v>
      </c>
      <c r="F713" s="138" t="s">
        <v>23</v>
      </c>
      <c r="G713" s="79"/>
      <c r="H713" s="26"/>
      <c r="I713" s="141" t="n">
        <f aca="false">SUM(J713:P713)</f>
        <v>95314500</v>
      </c>
      <c r="J713" s="141" t="n">
        <f aca="false">J714</f>
        <v>95800900</v>
      </c>
      <c r="K713" s="74" t="n">
        <f aca="false">K714</f>
        <v>-486400</v>
      </c>
      <c r="L713" s="74" t="n">
        <f aca="false">L714</f>
        <v>0</v>
      </c>
      <c r="M713" s="74" t="n">
        <f aca="false">M714</f>
        <v>0</v>
      </c>
      <c r="N713" s="74" t="n">
        <f aca="false">N714</f>
        <v>0</v>
      </c>
      <c r="O713" s="141" t="n">
        <f aca="false">O714</f>
        <v>0</v>
      </c>
      <c r="P713" s="142" t="n">
        <f aca="false">P714</f>
        <v>0</v>
      </c>
      <c r="ALO713" s="1"/>
      <c r="ALP713" s="2"/>
      <c r="ALQ713" s="2"/>
      <c r="ALR713" s="2"/>
      <c r="ALS713" s="2"/>
      <c r="ALT713" s="2"/>
      <c r="ALU713" s="2"/>
      <c r="ALV713" s="2"/>
      <c r="ALW713" s="2"/>
      <c r="ALX713" s="2"/>
      <c r="ALY713" s="2"/>
      <c r="ALZ713" s="2"/>
      <c r="AMA713" s="2"/>
      <c r="AMB713" s="2"/>
      <c r="AMC713" s="2"/>
      <c r="AMD713" s="2"/>
      <c r="AME713" s="2"/>
      <c r="AMF713" s="2"/>
      <c r="AMG713" s="2"/>
      <c r="AMH713" s="2"/>
      <c r="AMI713" s="2"/>
      <c r="AMJ713" s="2"/>
      <c r="AMK713" s="2"/>
    </row>
    <row r="714" s="99" customFormat="true" ht="32.8" hidden="false" customHeight="false" outlineLevel="0" collapsed="false">
      <c r="B714" s="26"/>
      <c r="C714" s="30" t="s">
        <v>147</v>
      </c>
      <c r="D714" s="138" t="n">
        <v>953</v>
      </c>
      <c r="E714" s="138" t="n">
        <v>10</v>
      </c>
      <c r="F714" s="138" t="s">
        <v>23</v>
      </c>
      <c r="G714" s="79" t="n">
        <v>5400000000</v>
      </c>
      <c r="H714" s="26"/>
      <c r="I714" s="141" t="n">
        <f aca="false">SUM(J714:P714)</f>
        <v>95314500</v>
      </c>
      <c r="J714" s="141" t="n">
        <f aca="false">J715</f>
        <v>95800900</v>
      </c>
      <c r="K714" s="74" t="n">
        <f aca="false">K715</f>
        <v>-486400</v>
      </c>
      <c r="L714" s="74" t="n">
        <f aca="false">L715</f>
        <v>0</v>
      </c>
      <c r="M714" s="74" t="n">
        <f aca="false">M715</f>
        <v>0</v>
      </c>
      <c r="N714" s="74" t="n">
        <f aca="false">N715</f>
        <v>0</v>
      </c>
      <c r="O714" s="141" t="n">
        <f aca="false">O715</f>
        <v>0</v>
      </c>
      <c r="P714" s="142" t="n">
        <f aca="false">P715</f>
        <v>0</v>
      </c>
      <c r="ALO714" s="1"/>
      <c r="ALP714" s="2"/>
      <c r="ALQ714" s="2"/>
      <c r="ALR714" s="2"/>
      <c r="ALS714" s="2"/>
      <c r="ALT714" s="2"/>
      <c r="ALU714" s="2"/>
      <c r="ALV714" s="2"/>
      <c r="ALW714" s="2"/>
      <c r="ALX714" s="2"/>
      <c r="ALY714" s="2"/>
      <c r="ALZ714" s="2"/>
      <c r="AMA714" s="2"/>
      <c r="AMB714" s="2"/>
      <c r="AMC714" s="2"/>
      <c r="AMD714" s="2"/>
      <c r="AME714" s="2"/>
      <c r="AMF714" s="2"/>
      <c r="AMG714" s="2"/>
      <c r="AMH714" s="2"/>
      <c r="AMI714" s="2"/>
      <c r="AMJ714" s="2"/>
      <c r="AMK714" s="2"/>
    </row>
    <row r="715" s="99" customFormat="true" ht="17.6" hidden="false" customHeight="false" outlineLevel="0" collapsed="false">
      <c r="B715" s="86"/>
      <c r="C715" s="30" t="s">
        <v>148</v>
      </c>
      <c r="D715" s="30" t="n">
        <v>953</v>
      </c>
      <c r="E715" s="138" t="s">
        <v>39</v>
      </c>
      <c r="F715" s="138" t="s">
        <v>23</v>
      </c>
      <c r="G715" s="79" t="n">
        <v>5410000000</v>
      </c>
      <c r="H715" s="83"/>
      <c r="I715" s="141" t="n">
        <f aca="false">SUM(J715:P715)</f>
        <v>95314500</v>
      </c>
      <c r="J715" s="141" t="n">
        <f aca="false">J716+J718+J720+J722</f>
        <v>95800900</v>
      </c>
      <c r="K715" s="141" t="n">
        <f aca="false">K716+K718+K720+K722</f>
        <v>-486400</v>
      </c>
      <c r="L715" s="74" t="n">
        <f aca="false">L716+L718+L720+L722</f>
        <v>0</v>
      </c>
      <c r="M715" s="74" t="n">
        <f aca="false">M716+M718+M720+M722</f>
        <v>0</v>
      </c>
      <c r="N715" s="74" t="n">
        <f aca="false">N716+N718+N720+N722</f>
        <v>0</v>
      </c>
      <c r="O715" s="141" t="n">
        <f aca="false">O716+O718+O720+O722</f>
        <v>0</v>
      </c>
      <c r="P715" s="142" t="n">
        <f aca="false">P716+P718+P720+P722</f>
        <v>0</v>
      </c>
      <c r="ALO715" s="1"/>
      <c r="ALP715" s="2"/>
      <c r="ALQ715" s="2"/>
      <c r="ALR715" s="2"/>
      <c r="ALS715" s="2"/>
      <c r="ALT715" s="2"/>
      <c r="ALU715" s="2"/>
      <c r="ALV715" s="2"/>
      <c r="ALW715" s="2"/>
      <c r="ALX715" s="2"/>
      <c r="ALY715" s="2"/>
      <c r="ALZ715" s="2"/>
      <c r="AMA715" s="2"/>
      <c r="AMB715" s="2"/>
      <c r="AMC715" s="2"/>
      <c r="AMD715" s="2"/>
      <c r="AME715" s="2"/>
      <c r="AMF715" s="2"/>
      <c r="AMG715" s="2"/>
      <c r="AMH715" s="2"/>
      <c r="AMI715" s="2"/>
      <c r="AMJ715" s="2"/>
      <c r="AMK715" s="2"/>
    </row>
    <row r="716" s="99" customFormat="true" ht="111.2" hidden="false" customHeight="true" outlineLevel="0" collapsed="false">
      <c r="B716" s="86"/>
      <c r="C716" s="30" t="s">
        <v>149</v>
      </c>
      <c r="D716" s="30" t="n">
        <v>953</v>
      </c>
      <c r="E716" s="138" t="s">
        <v>39</v>
      </c>
      <c r="F716" s="138" t="s">
        <v>23</v>
      </c>
      <c r="G716" s="79" t="n">
        <v>5410069100</v>
      </c>
      <c r="H716" s="83"/>
      <c r="I716" s="141" t="n">
        <f aca="false">SUM(J716:P716)</f>
        <v>54625900</v>
      </c>
      <c r="J716" s="141" t="n">
        <f aca="false">J717</f>
        <v>54038200</v>
      </c>
      <c r="K716" s="74" t="n">
        <f aca="false">K717</f>
        <v>587700</v>
      </c>
      <c r="L716" s="74" t="n">
        <f aca="false">L717</f>
        <v>0</v>
      </c>
      <c r="M716" s="74" t="n">
        <f aca="false">M717</f>
        <v>0</v>
      </c>
      <c r="N716" s="74" t="n">
        <f aca="false">N717</f>
        <v>0</v>
      </c>
      <c r="O716" s="141" t="n">
        <f aca="false">O717</f>
        <v>0</v>
      </c>
      <c r="P716" s="142" t="n">
        <f aca="false">P717</f>
        <v>0</v>
      </c>
      <c r="ALO716" s="1"/>
      <c r="ALP716" s="2"/>
      <c r="ALQ716" s="2"/>
      <c r="ALR716" s="2"/>
      <c r="ALS716" s="2"/>
      <c r="ALT716" s="2"/>
      <c r="ALU716" s="2"/>
      <c r="ALV716" s="2"/>
      <c r="ALW716" s="2"/>
      <c r="ALX716" s="2"/>
      <c r="ALY716" s="2"/>
      <c r="ALZ716" s="2"/>
      <c r="AMA716" s="2"/>
      <c r="AMB716" s="2"/>
      <c r="AMC716" s="2"/>
      <c r="AMD716" s="2"/>
      <c r="AME716" s="2"/>
      <c r="AMF716" s="2"/>
      <c r="AMG716" s="2"/>
      <c r="AMH716" s="2"/>
      <c r="AMI716" s="2"/>
      <c r="AMJ716" s="2"/>
      <c r="AMK716" s="2"/>
    </row>
    <row r="717" s="99" customFormat="true" ht="17.6" hidden="false" customHeight="false" outlineLevel="0" collapsed="false">
      <c r="B717" s="86"/>
      <c r="C717" s="30" t="s">
        <v>142</v>
      </c>
      <c r="D717" s="30" t="n">
        <v>953</v>
      </c>
      <c r="E717" s="138" t="s">
        <v>39</v>
      </c>
      <c r="F717" s="138" t="s">
        <v>23</v>
      </c>
      <c r="G717" s="79" t="n">
        <v>5410069100</v>
      </c>
      <c r="H717" s="83" t="n">
        <v>300</v>
      </c>
      <c r="I717" s="141" t="n">
        <f aca="false">SUM(J717:P717)</f>
        <v>54625900</v>
      </c>
      <c r="J717" s="141" t="n">
        <v>54038200</v>
      </c>
      <c r="K717" s="74" t="n">
        <v>587700</v>
      </c>
      <c r="L717" s="74"/>
      <c r="M717" s="74"/>
      <c r="N717" s="74"/>
      <c r="O717" s="141"/>
      <c r="P717" s="142"/>
      <c r="ALO717" s="1"/>
      <c r="ALP717" s="2"/>
      <c r="ALQ717" s="2"/>
      <c r="ALR717" s="2"/>
      <c r="ALS717" s="2"/>
      <c r="ALT717" s="2"/>
      <c r="ALU717" s="2"/>
      <c r="ALV717" s="2"/>
      <c r="ALW717" s="2"/>
      <c r="ALX717" s="2"/>
      <c r="ALY717" s="2"/>
      <c r="ALZ717" s="2"/>
      <c r="AMA717" s="2"/>
      <c r="AMB717" s="2"/>
      <c r="AMC717" s="2"/>
      <c r="AMD717" s="2"/>
      <c r="AME717" s="2"/>
      <c r="AMF717" s="2"/>
      <c r="AMG717" s="2"/>
      <c r="AMH717" s="2"/>
      <c r="AMI717" s="2"/>
      <c r="AMJ717" s="2"/>
      <c r="AMK717" s="2"/>
    </row>
    <row r="718" s="99" customFormat="true" ht="64.15" hidden="false" customHeight="false" outlineLevel="0" collapsed="false">
      <c r="B718" s="86"/>
      <c r="C718" s="30" t="s">
        <v>150</v>
      </c>
      <c r="D718" s="30" t="n">
        <v>953</v>
      </c>
      <c r="E718" s="138" t="s">
        <v>39</v>
      </c>
      <c r="F718" s="138" t="s">
        <v>23</v>
      </c>
      <c r="G718" s="79" t="n">
        <v>5410069110</v>
      </c>
      <c r="H718" s="83"/>
      <c r="I718" s="141" t="n">
        <f aca="false">SUM(J718:P718)</f>
        <v>205000</v>
      </c>
      <c r="J718" s="141" t="n">
        <f aca="false">J719</f>
        <v>393600</v>
      </c>
      <c r="K718" s="74" t="n">
        <f aca="false">K719</f>
        <v>-188600</v>
      </c>
      <c r="L718" s="74" t="n">
        <f aca="false">L719</f>
        <v>0</v>
      </c>
      <c r="M718" s="74" t="n">
        <f aca="false">M719</f>
        <v>0</v>
      </c>
      <c r="N718" s="74" t="n">
        <f aca="false">N719</f>
        <v>0</v>
      </c>
      <c r="O718" s="141" t="n">
        <f aca="false">O719</f>
        <v>0</v>
      </c>
      <c r="P718" s="142" t="n">
        <f aca="false">P719</f>
        <v>0</v>
      </c>
      <c r="ALO718" s="1"/>
      <c r="ALP718" s="2"/>
      <c r="ALQ718" s="2"/>
      <c r="ALR718" s="2"/>
      <c r="ALS718" s="2"/>
      <c r="ALT718" s="2"/>
      <c r="ALU718" s="2"/>
      <c r="ALV718" s="2"/>
      <c r="ALW718" s="2"/>
      <c r="ALX718" s="2"/>
      <c r="ALY718" s="2"/>
      <c r="ALZ718" s="2"/>
      <c r="AMA718" s="2"/>
      <c r="AMB718" s="2"/>
      <c r="AMC718" s="2"/>
      <c r="AMD718" s="2"/>
      <c r="AME718" s="2"/>
      <c r="AMF718" s="2"/>
      <c r="AMG718" s="2"/>
      <c r="AMH718" s="2"/>
      <c r="AMI718" s="2"/>
      <c r="AMJ718" s="2"/>
      <c r="AMK718" s="2"/>
    </row>
    <row r="719" s="99" customFormat="true" ht="17.6" hidden="false" customHeight="false" outlineLevel="0" collapsed="false">
      <c r="B719" s="86"/>
      <c r="C719" s="30" t="s">
        <v>142</v>
      </c>
      <c r="D719" s="30" t="n">
        <v>953</v>
      </c>
      <c r="E719" s="138" t="s">
        <v>39</v>
      </c>
      <c r="F719" s="138" t="s">
        <v>23</v>
      </c>
      <c r="G719" s="79" t="n">
        <v>5410069110</v>
      </c>
      <c r="H719" s="83" t="n">
        <v>300</v>
      </c>
      <c r="I719" s="141" t="n">
        <f aca="false">SUM(J719:P719)</f>
        <v>205000</v>
      </c>
      <c r="J719" s="141" t="n">
        <v>393600</v>
      </c>
      <c r="K719" s="74" t="n">
        <v>-188600</v>
      </c>
      <c r="L719" s="74"/>
      <c r="M719" s="74"/>
      <c r="N719" s="74"/>
      <c r="O719" s="141"/>
      <c r="P719" s="142"/>
      <c r="ALO719" s="1"/>
      <c r="ALP719" s="2"/>
      <c r="ALQ719" s="2"/>
      <c r="ALR719" s="2"/>
      <c r="ALS719" s="2"/>
      <c r="ALT719" s="2"/>
      <c r="ALU719" s="2"/>
      <c r="ALV719" s="2"/>
      <c r="ALW719" s="2"/>
      <c r="ALX719" s="2"/>
      <c r="ALY719" s="2"/>
      <c r="ALZ719" s="2"/>
      <c r="AMA719" s="2"/>
      <c r="AMB719" s="2"/>
      <c r="AMC719" s="2"/>
      <c r="AMD719" s="2"/>
      <c r="AME719" s="2"/>
      <c r="AMF719" s="2"/>
      <c r="AMG719" s="2"/>
      <c r="AMH719" s="2"/>
      <c r="AMI719" s="2"/>
      <c r="AMJ719" s="2"/>
      <c r="AMK719" s="2"/>
    </row>
    <row r="720" s="99" customFormat="true" ht="78.4" hidden="false" customHeight="true" outlineLevel="0" collapsed="false">
      <c r="B720" s="86"/>
      <c r="C720" s="30" t="s">
        <v>152</v>
      </c>
      <c r="D720" s="30" t="n">
        <v>953</v>
      </c>
      <c r="E720" s="138" t="s">
        <v>39</v>
      </c>
      <c r="F720" s="138" t="s">
        <v>23</v>
      </c>
      <c r="G720" s="79" t="n">
        <v>5410069130</v>
      </c>
      <c r="H720" s="83"/>
      <c r="I720" s="141" t="n">
        <f aca="false">SUM(J720:P720)</f>
        <v>40278900</v>
      </c>
      <c r="J720" s="141" t="n">
        <f aca="false">J721</f>
        <v>40961100</v>
      </c>
      <c r="K720" s="74" t="n">
        <f aca="false">K721</f>
        <v>-682200</v>
      </c>
      <c r="L720" s="74" t="n">
        <f aca="false">L721</f>
        <v>0</v>
      </c>
      <c r="M720" s="74" t="n">
        <f aca="false">M721</f>
        <v>0</v>
      </c>
      <c r="N720" s="74" t="n">
        <f aca="false">N721</f>
        <v>0</v>
      </c>
      <c r="O720" s="141" t="n">
        <f aca="false">O721</f>
        <v>0</v>
      </c>
      <c r="P720" s="142" t="n">
        <f aca="false">P721</f>
        <v>0</v>
      </c>
      <c r="ALO720" s="1"/>
      <c r="ALP720" s="2"/>
      <c r="ALQ720" s="2"/>
      <c r="ALR720" s="2"/>
      <c r="ALS720" s="2"/>
      <c r="ALT720" s="2"/>
      <c r="ALU720" s="2"/>
      <c r="ALV720" s="2"/>
      <c r="ALW720" s="2"/>
      <c r="ALX720" s="2"/>
      <c r="ALY720" s="2"/>
      <c r="ALZ720" s="2"/>
      <c r="AMA720" s="2"/>
      <c r="AMB720" s="2"/>
      <c r="AMC720" s="2"/>
      <c r="AMD720" s="2"/>
      <c r="AME720" s="2"/>
      <c r="AMF720" s="2"/>
      <c r="AMG720" s="2"/>
      <c r="AMH720" s="2"/>
      <c r="AMI720" s="2"/>
      <c r="AMJ720" s="2"/>
      <c r="AMK720" s="2"/>
    </row>
    <row r="721" s="99" customFormat="true" ht="17.6" hidden="false" customHeight="false" outlineLevel="0" collapsed="false">
      <c r="B721" s="86"/>
      <c r="C721" s="30" t="s">
        <v>142</v>
      </c>
      <c r="D721" s="30" t="n">
        <v>953</v>
      </c>
      <c r="E721" s="138" t="s">
        <v>39</v>
      </c>
      <c r="F721" s="138" t="s">
        <v>23</v>
      </c>
      <c r="G721" s="79" t="n">
        <v>5410069130</v>
      </c>
      <c r="H721" s="83" t="n">
        <v>300</v>
      </c>
      <c r="I721" s="141" t="n">
        <f aca="false">SUM(J721:P721)</f>
        <v>40278900</v>
      </c>
      <c r="J721" s="141" t="n">
        <v>40961100</v>
      </c>
      <c r="K721" s="74" t="n">
        <v>-682200</v>
      </c>
      <c r="L721" s="74"/>
      <c r="M721" s="74"/>
      <c r="N721" s="74"/>
      <c r="O721" s="141"/>
      <c r="P721" s="142"/>
      <c r="ALO721" s="1"/>
      <c r="ALP721" s="2"/>
      <c r="ALQ721" s="2"/>
      <c r="ALR721" s="2"/>
      <c r="ALS721" s="2"/>
      <c r="ALT721" s="2"/>
      <c r="ALU721" s="2"/>
      <c r="ALV721" s="2"/>
      <c r="ALW721" s="2"/>
      <c r="ALX721" s="2"/>
      <c r="ALY721" s="2"/>
      <c r="ALZ721" s="2"/>
      <c r="AMA721" s="2"/>
      <c r="AMB721" s="2"/>
      <c r="AMC721" s="2"/>
      <c r="AMD721" s="2"/>
      <c r="AME721" s="2"/>
      <c r="AMF721" s="2"/>
      <c r="AMG721" s="2"/>
      <c r="AMH721" s="2"/>
      <c r="AMI721" s="2"/>
      <c r="AMJ721" s="2"/>
      <c r="AMK721" s="2"/>
    </row>
    <row r="722" s="99" customFormat="true" ht="79.2" hidden="false" customHeight="true" outlineLevel="0" collapsed="false">
      <c r="B722" s="86"/>
      <c r="C722" s="30" t="s">
        <v>153</v>
      </c>
      <c r="D722" s="30" t="n">
        <v>953</v>
      </c>
      <c r="E722" s="138" t="s">
        <v>39</v>
      </c>
      <c r="F722" s="138" t="s">
        <v>23</v>
      </c>
      <c r="G722" s="79" t="n">
        <v>5410069140</v>
      </c>
      <c r="H722" s="83"/>
      <c r="I722" s="141" t="n">
        <f aca="false">SUM(J722:P722)</f>
        <v>204700</v>
      </c>
      <c r="J722" s="141" t="n">
        <f aca="false">J723</f>
        <v>408000</v>
      </c>
      <c r="K722" s="74" t="n">
        <f aca="false">K723</f>
        <v>-203300</v>
      </c>
      <c r="L722" s="74" t="n">
        <f aca="false">L723</f>
        <v>0</v>
      </c>
      <c r="M722" s="74" t="n">
        <f aca="false">M723</f>
        <v>0</v>
      </c>
      <c r="N722" s="74" t="n">
        <f aca="false">N723</f>
        <v>0</v>
      </c>
      <c r="O722" s="141" t="n">
        <f aca="false">O723</f>
        <v>0</v>
      </c>
      <c r="P722" s="142" t="n">
        <f aca="false">P723</f>
        <v>0</v>
      </c>
      <c r="ALO722" s="1"/>
      <c r="ALP722" s="2"/>
      <c r="ALQ722" s="2"/>
      <c r="ALR722" s="2"/>
      <c r="ALS722" s="2"/>
      <c r="ALT722" s="2"/>
      <c r="ALU722" s="2"/>
      <c r="ALV722" s="2"/>
      <c r="ALW722" s="2"/>
      <c r="ALX722" s="2"/>
      <c r="ALY722" s="2"/>
      <c r="ALZ722" s="2"/>
      <c r="AMA722" s="2"/>
      <c r="AMB722" s="2"/>
      <c r="AMC722" s="2"/>
      <c r="AMD722" s="2"/>
      <c r="AME722" s="2"/>
      <c r="AMF722" s="2"/>
      <c r="AMG722" s="2"/>
      <c r="AMH722" s="2"/>
      <c r="AMI722" s="2"/>
      <c r="AMJ722" s="2"/>
      <c r="AMK722" s="2"/>
    </row>
    <row r="723" customFormat="false" ht="17.6" hidden="false" customHeight="false" outlineLevel="0" collapsed="false">
      <c r="A723" s="99"/>
      <c r="B723" s="86"/>
      <c r="C723" s="30" t="s">
        <v>142</v>
      </c>
      <c r="D723" s="30" t="n">
        <v>953</v>
      </c>
      <c r="E723" s="138" t="s">
        <v>39</v>
      </c>
      <c r="F723" s="138" t="s">
        <v>23</v>
      </c>
      <c r="G723" s="79" t="n">
        <v>5410069140</v>
      </c>
      <c r="H723" s="83" t="n">
        <v>300</v>
      </c>
      <c r="I723" s="141" t="n">
        <f aca="false">SUM(J723:P723)</f>
        <v>204700</v>
      </c>
      <c r="J723" s="141" t="n">
        <v>408000</v>
      </c>
      <c r="K723" s="74" t="n">
        <v>-203300</v>
      </c>
      <c r="L723" s="74"/>
      <c r="M723" s="74"/>
      <c r="N723" s="74"/>
      <c r="O723" s="141"/>
      <c r="P723" s="142"/>
      <c r="ID723" s="99"/>
      <c r="IE723" s="99"/>
      <c r="IF723" s="99"/>
      <c r="IG723" s="99"/>
      <c r="IH723" s="99"/>
      <c r="II723" s="99"/>
      <c r="IJ723" s="99"/>
      <c r="IK723" s="99"/>
      <c r="IL723" s="99"/>
      <c r="IM723" s="99"/>
      <c r="IN723" s="99"/>
      <c r="IO723" s="99"/>
      <c r="IP723" s="99"/>
      <c r="IQ723" s="99"/>
      <c r="IR723" s="99"/>
      <c r="IS723" s="99"/>
      <c r="IT723" s="99"/>
      <c r="IU723" s="99"/>
      <c r="IV723" s="99"/>
      <c r="IW723" s="99"/>
      <c r="IX723" s="99"/>
      <c r="IY723" s="99"/>
      <c r="IZ723" s="99"/>
      <c r="JA723" s="99"/>
      <c r="JB723" s="99"/>
      <c r="JC723" s="99"/>
      <c r="JD723" s="99"/>
      <c r="JE723" s="99"/>
      <c r="JF723" s="99"/>
      <c r="JG723" s="99"/>
      <c r="JH723" s="99"/>
      <c r="JI723" s="99"/>
      <c r="JJ723" s="99"/>
      <c r="JK723" s="99"/>
      <c r="JL723" s="99"/>
      <c r="JM723" s="99"/>
      <c r="JN723" s="99"/>
      <c r="JO723" s="99"/>
      <c r="JP723" s="99"/>
      <c r="JQ723" s="99"/>
      <c r="JR723" s="99"/>
      <c r="JS723" s="99"/>
      <c r="JT723" s="99"/>
      <c r="JU723" s="99"/>
      <c r="JV723" s="99"/>
      <c r="JW723" s="99"/>
      <c r="JX723" s="99"/>
      <c r="JY723" s="99"/>
      <c r="JZ723" s="99"/>
      <c r="KA723" s="99"/>
      <c r="KB723" s="99"/>
      <c r="KC723" s="99"/>
      <c r="KD723" s="99"/>
      <c r="KE723" s="99"/>
      <c r="KF723" s="99"/>
      <c r="KG723" s="99"/>
      <c r="KH723" s="99"/>
      <c r="KI723" s="99"/>
      <c r="KJ723" s="99"/>
      <c r="KK723" s="99"/>
      <c r="KL723" s="99"/>
      <c r="KM723" s="99"/>
      <c r="KN723" s="99"/>
      <c r="KO723" s="99"/>
      <c r="KP723" s="99"/>
      <c r="KQ723" s="99"/>
      <c r="KR723" s="99"/>
      <c r="KS723" s="99"/>
      <c r="KT723" s="99"/>
      <c r="KU723" s="99"/>
      <c r="KV723" s="99"/>
      <c r="KW723" s="99"/>
      <c r="KX723" s="99"/>
      <c r="KY723" s="99"/>
      <c r="KZ723" s="99"/>
      <c r="LA723" s="99"/>
      <c r="LB723" s="99"/>
      <c r="LC723" s="99"/>
      <c r="LD723" s="99"/>
      <c r="LE723" s="99"/>
      <c r="LF723" s="99"/>
      <c r="LG723" s="99"/>
      <c r="LH723" s="99"/>
      <c r="LI723" s="99"/>
      <c r="LJ723" s="99"/>
      <c r="LK723" s="99"/>
      <c r="LL723" s="99"/>
      <c r="LM723" s="99"/>
      <c r="LN723" s="99"/>
      <c r="LO723" s="99"/>
      <c r="LP723" s="99"/>
      <c r="LQ723" s="99"/>
      <c r="LR723" s="99"/>
      <c r="LS723" s="99"/>
      <c r="LT723" s="99"/>
      <c r="LU723" s="99"/>
      <c r="LV723" s="99"/>
      <c r="LW723" s="99"/>
      <c r="LX723" s="99"/>
      <c r="LY723" s="99"/>
      <c r="LZ723" s="99"/>
      <c r="MA723" s="99"/>
      <c r="MB723" s="99"/>
      <c r="MC723" s="99"/>
      <c r="MD723" s="99"/>
      <c r="ME723" s="99"/>
      <c r="MF723" s="99"/>
      <c r="MG723" s="99"/>
      <c r="MH723" s="99"/>
      <c r="MI723" s="99"/>
      <c r="MJ723" s="99"/>
      <c r="MK723" s="99"/>
      <c r="ML723" s="99"/>
      <c r="MM723" s="99"/>
      <c r="MN723" s="99"/>
      <c r="MO723" s="99"/>
      <c r="MP723" s="99"/>
      <c r="MQ723" s="99"/>
      <c r="MR723" s="99"/>
      <c r="MS723" s="99"/>
      <c r="MT723" s="99"/>
      <c r="MU723" s="99"/>
      <c r="MV723" s="99"/>
      <c r="MW723" s="99"/>
      <c r="MX723" s="99"/>
      <c r="MY723" s="99"/>
      <c r="MZ723" s="99"/>
      <c r="NA723" s="99"/>
      <c r="NB723" s="99"/>
      <c r="NC723" s="99"/>
      <c r="ND723" s="99"/>
      <c r="NE723" s="99"/>
      <c r="NF723" s="99"/>
      <c r="NG723" s="99"/>
      <c r="NH723" s="99"/>
      <c r="NI723" s="99"/>
      <c r="NJ723" s="99"/>
      <c r="NK723" s="99"/>
      <c r="NL723" s="99"/>
      <c r="NM723" s="99"/>
      <c r="NN723" s="99"/>
      <c r="NO723" s="99"/>
      <c r="NP723" s="99"/>
      <c r="NQ723" s="99"/>
      <c r="NR723" s="99"/>
      <c r="NS723" s="99"/>
      <c r="NT723" s="99"/>
      <c r="NU723" s="99"/>
      <c r="NV723" s="99"/>
      <c r="NW723" s="99"/>
      <c r="NX723" s="99"/>
      <c r="NY723" s="99"/>
      <c r="NZ723" s="99"/>
      <c r="OA723" s="99"/>
      <c r="OB723" s="99"/>
      <c r="OC723" s="99"/>
      <c r="OD723" s="99"/>
      <c r="OE723" s="99"/>
      <c r="OF723" s="99"/>
      <c r="OG723" s="99"/>
      <c r="OH723" s="99"/>
      <c r="OI723" s="99"/>
      <c r="OJ723" s="99"/>
      <c r="OK723" s="99"/>
      <c r="OL723" s="99"/>
      <c r="OM723" s="99"/>
      <c r="ON723" s="99"/>
      <c r="OO723" s="99"/>
      <c r="OP723" s="99"/>
      <c r="OQ723" s="99"/>
      <c r="OR723" s="99"/>
      <c r="OS723" s="99"/>
      <c r="OT723" s="99"/>
      <c r="OU723" s="99"/>
      <c r="OV723" s="99"/>
      <c r="OW723" s="99"/>
      <c r="OX723" s="99"/>
      <c r="OY723" s="99"/>
      <c r="OZ723" s="99"/>
      <c r="PA723" s="99"/>
      <c r="PB723" s="99"/>
      <c r="PC723" s="99"/>
      <c r="PD723" s="99"/>
      <c r="PE723" s="99"/>
      <c r="PF723" s="99"/>
      <c r="PG723" s="99"/>
      <c r="PH723" s="99"/>
      <c r="PI723" s="99"/>
      <c r="PJ723" s="99"/>
      <c r="PK723" s="99"/>
      <c r="PL723" s="99"/>
      <c r="PM723" s="99"/>
      <c r="PN723" s="99"/>
      <c r="PO723" s="99"/>
      <c r="PP723" s="99"/>
      <c r="PQ723" s="99"/>
      <c r="PR723" s="99"/>
      <c r="PS723" s="99"/>
      <c r="PT723" s="99"/>
      <c r="PU723" s="99"/>
      <c r="PV723" s="99"/>
      <c r="PW723" s="99"/>
      <c r="PX723" s="99"/>
      <c r="PY723" s="99"/>
      <c r="PZ723" s="99"/>
      <c r="QA723" s="99"/>
      <c r="QB723" s="99"/>
      <c r="QC723" s="99"/>
      <c r="QD723" s="99"/>
      <c r="QE723" s="99"/>
      <c r="QF723" s="99"/>
      <c r="QG723" s="99"/>
      <c r="QH723" s="99"/>
      <c r="QI723" s="99"/>
      <c r="QJ723" s="99"/>
      <c r="QK723" s="99"/>
      <c r="QL723" s="99"/>
      <c r="QM723" s="99"/>
      <c r="QN723" s="99"/>
      <c r="QO723" s="99"/>
      <c r="QP723" s="99"/>
      <c r="QQ723" s="99"/>
      <c r="QR723" s="99"/>
      <c r="QS723" s="99"/>
      <c r="QT723" s="99"/>
      <c r="QU723" s="99"/>
      <c r="QV723" s="99"/>
      <c r="QW723" s="99"/>
      <c r="QX723" s="99"/>
      <c r="QY723" s="99"/>
      <c r="QZ723" s="99"/>
      <c r="RA723" s="99"/>
      <c r="RB723" s="99"/>
      <c r="RC723" s="99"/>
      <c r="RD723" s="99"/>
      <c r="RE723" s="99"/>
      <c r="RF723" s="99"/>
      <c r="RG723" s="99"/>
      <c r="RH723" s="99"/>
      <c r="RI723" s="99"/>
      <c r="RJ723" s="99"/>
      <c r="RK723" s="99"/>
      <c r="RL723" s="99"/>
      <c r="RM723" s="99"/>
      <c r="RN723" s="99"/>
      <c r="RO723" s="99"/>
      <c r="RP723" s="99"/>
      <c r="RQ723" s="99"/>
      <c r="RR723" s="99"/>
      <c r="RS723" s="99"/>
      <c r="RT723" s="99"/>
      <c r="RU723" s="99"/>
      <c r="RV723" s="99"/>
      <c r="RW723" s="99"/>
      <c r="RX723" s="99"/>
      <c r="RY723" s="99"/>
      <c r="RZ723" s="99"/>
      <c r="SA723" s="99"/>
      <c r="SB723" s="99"/>
      <c r="SC723" s="99"/>
      <c r="SD723" s="99"/>
      <c r="SE723" s="99"/>
      <c r="SF723" s="99"/>
      <c r="SG723" s="99"/>
      <c r="SH723" s="99"/>
      <c r="SI723" s="99"/>
      <c r="SJ723" s="99"/>
      <c r="SK723" s="99"/>
      <c r="SL723" s="99"/>
      <c r="SM723" s="99"/>
      <c r="SN723" s="99"/>
      <c r="SO723" s="99"/>
      <c r="SP723" s="99"/>
      <c r="SQ723" s="99"/>
      <c r="SR723" s="99"/>
      <c r="SS723" s="99"/>
      <c r="ST723" s="99"/>
      <c r="SU723" s="99"/>
      <c r="SV723" s="99"/>
      <c r="SW723" s="99"/>
      <c r="SX723" s="99"/>
      <c r="SY723" s="99"/>
      <c r="SZ723" s="99"/>
      <c r="TA723" s="99"/>
      <c r="TB723" s="99"/>
      <c r="TC723" s="99"/>
      <c r="TD723" s="99"/>
      <c r="TE723" s="99"/>
      <c r="TF723" s="99"/>
      <c r="TG723" s="99"/>
      <c r="TH723" s="99"/>
      <c r="TI723" s="99"/>
      <c r="TJ723" s="99"/>
      <c r="TK723" s="99"/>
      <c r="TL723" s="99"/>
      <c r="TM723" s="99"/>
      <c r="TN723" s="99"/>
      <c r="TO723" s="99"/>
      <c r="TP723" s="99"/>
      <c r="TQ723" s="99"/>
      <c r="TR723" s="99"/>
      <c r="TS723" s="99"/>
      <c r="TT723" s="99"/>
      <c r="TU723" s="99"/>
      <c r="TV723" s="99"/>
      <c r="TW723" s="99"/>
      <c r="TX723" s="99"/>
      <c r="TY723" s="99"/>
      <c r="TZ723" s="99"/>
      <c r="UA723" s="99"/>
      <c r="UB723" s="99"/>
      <c r="UC723" s="99"/>
      <c r="UD723" s="99"/>
      <c r="UE723" s="99"/>
      <c r="UF723" s="99"/>
      <c r="UG723" s="99"/>
      <c r="UH723" s="99"/>
      <c r="UI723" s="99"/>
      <c r="UJ723" s="99"/>
      <c r="UK723" s="99"/>
      <c r="UL723" s="99"/>
      <c r="UM723" s="99"/>
      <c r="UN723" s="99"/>
      <c r="UO723" s="99"/>
      <c r="UP723" s="99"/>
      <c r="UQ723" s="99"/>
      <c r="UR723" s="99"/>
      <c r="US723" s="99"/>
      <c r="UT723" s="99"/>
      <c r="UU723" s="99"/>
      <c r="UV723" s="99"/>
      <c r="UW723" s="99"/>
      <c r="UX723" s="99"/>
      <c r="UY723" s="99"/>
      <c r="UZ723" s="99"/>
      <c r="VA723" s="99"/>
      <c r="VB723" s="99"/>
      <c r="VC723" s="99"/>
      <c r="VD723" s="99"/>
      <c r="VE723" s="99"/>
      <c r="VF723" s="99"/>
      <c r="VG723" s="99"/>
      <c r="VH723" s="99"/>
      <c r="VI723" s="99"/>
      <c r="VJ723" s="99"/>
      <c r="VK723" s="99"/>
      <c r="VL723" s="99"/>
      <c r="VM723" s="99"/>
      <c r="VN723" s="99"/>
      <c r="VO723" s="99"/>
      <c r="VP723" s="99"/>
      <c r="VQ723" s="99"/>
      <c r="VR723" s="99"/>
      <c r="VS723" s="99"/>
      <c r="VT723" s="99"/>
      <c r="VU723" s="99"/>
      <c r="VV723" s="99"/>
      <c r="VW723" s="99"/>
      <c r="VX723" s="99"/>
      <c r="VY723" s="99"/>
      <c r="VZ723" s="99"/>
      <c r="WA723" s="99"/>
      <c r="WB723" s="99"/>
      <c r="WC723" s="99"/>
      <c r="WD723" s="99"/>
      <c r="WE723" s="99"/>
      <c r="WF723" s="99"/>
      <c r="WG723" s="99"/>
      <c r="WH723" s="99"/>
      <c r="WI723" s="99"/>
      <c r="WJ723" s="99"/>
      <c r="WK723" s="99"/>
      <c r="WL723" s="99"/>
      <c r="WM723" s="99"/>
      <c r="WN723" s="99"/>
      <c r="WO723" s="99"/>
      <c r="WP723" s="99"/>
      <c r="WQ723" s="99"/>
      <c r="WR723" s="99"/>
      <c r="WS723" s="99"/>
      <c r="WT723" s="99"/>
      <c r="WU723" s="99"/>
      <c r="WV723" s="99"/>
      <c r="WW723" s="99"/>
      <c r="WX723" s="99"/>
      <c r="WY723" s="99"/>
      <c r="WZ723" s="99"/>
      <c r="XA723" s="99"/>
      <c r="XB723" s="99"/>
      <c r="XC723" s="99"/>
      <c r="XD723" s="99"/>
      <c r="XE723" s="99"/>
      <c r="XF723" s="99"/>
      <c r="XG723" s="99"/>
      <c r="XH723" s="99"/>
      <c r="XI723" s="99"/>
      <c r="XJ723" s="99"/>
      <c r="XK723" s="99"/>
      <c r="XL723" s="99"/>
      <c r="XM723" s="99"/>
      <c r="XN723" s="99"/>
      <c r="XO723" s="99"/>
      <c r="XP723" s="99"/>
      <c r="XQ723" s="99"/>
      <c r="XR723" s="99"/>
      <c r="XS723" s="99"/>
      <c r="XT723" s="99"/>
      <c r="XU723" s="99"/>
      <c r="XV723" s="99"/>
      <c r="XW723" s="99"/>
      <c r="XX723" s="99"/>
      <c r="XY723" s="99"/>
      <c r="XZ723" s="99"/>
      <c r="YA723" s="99"/>
      <c r="YB723" s="99"/>
      <c r="YC723" s="99"/>
      <c r="YD723" s="99"/>
      <c r="YE723" s="99"/>
      <c r="YF723" s="99"/>
      <c r="YG723" s="99"/>
      <c r="YH723" s="99"/>
      <c r="YI723" s="99"/>
      <c r="YJ723" s="99"/>
      <c r="YK723" s="99"/>
      <c r="YL723" s="99"/>
      <c r="YM723" s="99"/>
      <c r="YN723" s="99"/>
      <c r="YO723" s="99"/>
      <c r="YP723" s="99"/>
      <c r="YQ723" s="99"/>
      <c r="YR723" s="99"/>
      <c r="YS723" s="99"/>
      <c r="YT723" s="99"/>
      <c r="YU723" s="99"/>
      <c r="YV723" s="99"/>
      <c r="YW723" s="99"/>
      <c r="YX723" s="99"/>
      <c r="YY723" s="99"/>
      <c r="YZ723" s="99"/>
      <c r="ZA723" s="99"/>
      <c r="ZB723" s="99"/>
      <c r="ZC723" s="99"/>
      <c r="ZD723" s="99"/>
      <c r="ZE723" s="99"/>
      <c r="ZF723" s="99"/>
      <c r="ZG723" s="99"/>
      <c r="ZH723" s="99"/>
      <c r="ZI723" s="99"/>
      <c r="ZJ723" s="99"/>
      <c r="ZK723" s="99"/>
      <c r="ZL723" s="99"/>
      <c r="ZM723" s="99"/>
      <c r="ZN723" s="99"/>
      <c r="ZO723" s="99"/>
      <c r="ZP723" s="99"/>
      <c r="ZQ723" s="99"/>
      <c r="ZR723" s="99"/>
      <c r="ZS723" s="99"/>
      <c r="ZT723" s="99"/>
      <c r="ZU723" s="99"/>
      <c r="ZV723" s="99"/>
      <c r="ZW723" s="99"/>
      <c r="ZX723" s="99"/>
      <c r="ZY723" s="99"/>
      <c r="ZZ723" s="99"/>
      <c r="AAA723" s="99"/>
      <c r="AAB723" s="99"/>
      <c r="AAC723" s="99"/>
      <c r="AAD723" s="99"/>
      <c r="AAE723" s="99"/>
      <c r="AAF723" s="99"/>
      <c r="AAG723" s="99"/>
      <c r="AAH723" s="99"/>
      <c r="AAI723" s="99"/>
      <c r="AAJ723" s="99"/>
      <c r="AAK723" s="99"/>
      <c r="AAL723" s="99"/>
      <c r="AAM723" s="99"/>
      <c r="AAN723" s="99"/>
      <c r="AAO723" s="99"/>
      <c r="AAP723" s="99"/>
      <c r="AAQ723" s="99"/>
      <c r="AAR723" s="99"/>
      <c r="AAS723" s="99"/>
      <c r="AAT723" s="99"/>
      <c r="AAU723" s="99"/>
      <c r="AAV723" s="99"/>
      <c r="AAW723" s="99"/>
      <c r="AAX723" s="99"/>
      <c r="AAY723" s="99"/>
      <c r="AAZ723" s="99"/>
      <c r="ABA723" s="99"/>
      <c r="ABB723" s="99"/>
      <c r="ABC723" s="99"/>
      <c r="ABD723" s="99"/>
      <c r="ABE723" s="99"/>
      <c r="ABF723" s="99"/>
      <c r="ABG723" s="99"/>
      <c r="ABH723" s="99"/>
      <c r="ABI723" s="99"/>
      <c r="ABJ723" s="99"/>
      <c r="ABK723" s="99"/>
      <c r="ABL723" s="99"/>
      <c r="ABM723" s="99"/>
      <c r="ABN723" s="99"/>
      <c r="ABO723" s="99"/>
      <c r="ABP723" s="99"/>
      <c r="ABQ723" s="99"/>
      <c r="ABR723" s="99"/>
      <c r="ABS723" s="99"/>
      <c r="ABT723" s="99"/>
      <c r="ABU723" s="99"/>
      <c r="ABV723" s="99"/>
      <c r="ABW723" s="99"/>
      <c r="ABX723" s="99"/>
      <c r="ABY723" s="99"/>
      <c r="ABZ723" s="99"/>
      <c r="ACA723" s="99"/>
      <c r="ACB723" s="99"/>
      <c r="ACC723" s="99"/>
      <c r="ACD723" s="99"/>
      <c r="ACE723" s="99"/>
      <c r="ACF723" s="99"/>
      <c r="ACG723" s="99"/>
      <c r="ACH723" s="99"/>
      <c r="ACI723" s="99"/>
      <c r="ACJ723" s="99"/>
      <c r="ACK723" s="99"/>
      <c r="ACL723" s="99"/>
      <c r="ACM723" s="99"/>
      <c r="ACN723" s="99"/>
      <c r="ACO723" s="99"/>
      <c r="ACP723" s="99"/>
      <c r="ACQ723" s="99"/>
      <c r="ACR723" s="99"/>
      <c r="ACS723" s="99"/>
      <c r="ACT723" s="99"/>
      <c r="ACU723" s="99"/>
      <c r="ACV723" s="99"/>
      <c r="ACW723" s="99"/>
      <c r="ACX723" s="99"/>
      <c r="ACY723" s="99"/>
      <c r="ACZ723" s="99"/>
      <c r="ADA723" s="99"/>
      <c r="ADB723" s="99"/>
      <c r="ADC723" s="99"/>
      <c r="ADD723" s="99"/>
      <c r="ADE723" s="99"/>
      <c r="ADF723" s="99"/>
      <c r="ADG723" s="99"/>
      <c r="ADH723" s="99"/>
      <c r="ADI723" s="99"/>
      <c r="ADJ723" s="99"/>
      <c r="ADK723" s="99"/>
      <c r="ADL723" s="99"/>
      <c r="ADM723" s="99"/>
      <c r="ADN723" s="99"/>
      <c r="ADO723" s="99"/>
      <c r="ADP723" s="99"/>
      <c r="ADQ723" s="99"/>
      <c r="ADR723" s="99"/>
      <c r="ADS723" s="99"/>
      <c r="ADT723" s="99"/>
      <c r="ADU723" s="99"/>
      <c r="ADV723" s="99"/>
      <c r="ADW723" s="99"/>
      <c r="ADX723" s="99"/>
      <c r="ADY723" s="99"/>
      <c r="ADZ723" s="99"/>
      <c r="AEA723" s="99"/>
      <c r="AEB723" s="99"/>
      <c r="AEC723" s="99"/>
      <c r="AED723" s="99"/>
      <c r="AEE723" s="99"/>
      <c r="AEF723" s="99"/>
      <c r="AEG723" s="99"/>
      <c r="AEH723" s="99"/>
      <c r="AEI723" s="99"/>
      <c r="AEJ723" s="99"/>
      <c r="AEK723" s="99"/>
      <c r="AEL723" s="99"/>
      <c r="AEM723" s="99"/>
      <c r="AEN723" s="99"/>
      <c r="AEO723" s="99"/>
      <c r="AEP723" s="99"/>
      <c r="AEQ723" s="99"/>
      <c r="AER723" s="99"/>
      <c r="AES723" s="99"/>
      <c r="AET723" s="99"/>
      <c r="AEU723" s="99"/>
      <c r="AEV723" s="99"/>
      <c r="AEW723" s="99"/>
      <c r="AEX723" s="99"/>
      <c r="AEY723" s="99"/>
      <c r="AEZ723" s="99"/>
      <c r="AFA723" s="99"/>
      <c r="AFB723" s="99"/>
      <c r="AFC723" s="99"/>
      <c r="AFD723" s="99"/>
      <c r="AFE723" s="99"/>
      <c r="AFF723" s="99"/>
      <c r="AFG723" s="99"/>
      <c r="AFH723" s="99"/>
      <c r="AFI723" s="99"/>
      <c r="AFJ723" s="99"/>
      <c r="AFK723" s="99"/>
      <c r="AFL723" s="99"/>
      <c r="AFM723" s="99"/>
      <c r="AFN723" s="99"/>
      <c r="AFO723" s="99"/>
      <c r="AFP723" s="99"/>
      <c r="AFQ723" s="99"/>
      <c r="AFR723" s="99"/>
      <c r="AFS723" s="99"/>
      <c r="AFT723" s="99"/>
      <c r="AFU723" s="99"/>
      <c r="AFV723" s="99"/>
      <c r="AFW723" s="99"/>
      <c r="AFX723" s="99"/>
      <c r="AFY723" s="99"/>
      <c r="AFZ723" s="99"/>
      <c r="AGA723" s="99"/>
      <c r="AGB723" s="99"/>
      <c r="AGC723" s="99"/>
      <c r="AGD723" s="99"/>
      <c r="AGE723" s="99"/>
      <c r="AGF723" s="99"/>
      <c r="AGG723" s="99"/>
      <c r="AGH723" s="99"/>
      <c r="AGI723" s="99"/>
      <c r="AGJ723" s="99"/>
      <c r="AGK723" s="99"/>
      <c r="AGL723" s="99"/>
      <c r="AGM723" s="99"/>
      <c r="AGN723" s="99"/>
      <c r="AGO723" s="99"/>
      <c r="AGP723" s="99"/>
      <c r="AGQ723" s="99"/>
      <c r="AGR723" s="99"/>
      <c r="AGS723" s="99"/>
      <c r="AGT723" s="99"/>
      <c r="AGU723" s="99"/>
      <c r="AGV723" s="99"/>
      <c r="AGW723" s="99"/>
      <c r="AGX723" s="99"/>
      <c r="AGY723" s="99"/>
      <c r="AGZ723" s="99"/>
      <c r="AHA723" s="99"/>
      <c r="AHB723" s="99"/>
      <c r="AHC723" s="99"/>
      <c r="AHD723" s="99"/>
      <c r="AHE723" s="99"/>
      <c r="AHF723" s="99"/>
      <c r="AHG723" s="99"/>
      <c r="AHH723" s="99"/>
      <c r="AHI723" s="99"/>
      <c r="AHJ723" s="99"/>
      <c r="AHK723" s="99"/>
      <c r="AHL723" s="99"/>
      <c r="AHM723" s="99"/>
      <c r="AHN723" s="99"/>
      <c r="AHO723" s="99"/>
      <c r="AHP723" s="99"/>
      <c r="AHQ723" s="99"/>
      <c r="AHR723" s="99"/>
      <c r="AHS723" s="99"/>
      <c r="AHT723" s="99"/>
      <c r="AHU723" s="99"/>
      <c r="AHV723" s="99"/>
      <c r="AHW723" s="99"/>
      <c r="AHX723" s="99"/>
      <c r="AHY723" s="99"/>
      <c r="AHZ723" s="99"/>
      <c r="AIA723" s="99"/>
      <c r="AIB723" s="99"/>
      <c r="AIC723" s="99"/>
      <c r="AID723" s="99"/>
      <c r="AIE723" s="99"/>
      <c r="AIF723" s="99"/>
      <c r="AIG723" s="99"/>
      <c r="AIH723" s="99"/>
      <c r="AII723" s="99"/>
      <c r="AIJ723" s="99"/>
      <c r="AIK723" s="99"/>
      <c r="AIL723" s="99"/>
      <c r="AIM723" s="99"/>
      <c r="AIN723" s="99"/>
      <c r="AIO723" s="99"/>
      <c r="AIP723" s="99"/>
      <c r="AIQ723" s="99"/>
      <c r="AIR723" s="99"/>
      <c r="AIS723" s="99"/>
      <c r="AIT723" s="99"/>
      <c r="AIU723" s="99"/>
      <c r="AIV723" s="99"/>
      <c r="AIW723" s="99"/>
      <c r="AIX723" s="99"/>
      <c r="AIY723" s="99"/>
      <c r="AIZ723" s="99"/>
      <c r="AJA723" s="99"/>
      <c r="AJB723" s="99"/>
      <c r="AJC723" s="99"/>
      <c r="AJD723" s="99"/>
      <c r="AJE723" s="99"/>
      <c r="AJF723" s="99"/>
      <c r="AJG723" s="99"/>
      <c r="AJH723" s="99"/>
      <c r="AJI723" s="99"/>
      <c r="AJJ723" s="99"/>
      <c r="AJK723" s="99"/>
      <c r="AJL723" s="99"/>
      <c r="AJM723" s="99"/>
      <c r="AJN723" s="99"/>
      <c r="AJO723" s="99"/>
      <c r="AJP723" s="99"/>
      <c r="AJQ723" s="99"/>
      <c r="AJR723" s="99"/>
      <c r="AJS723" s="99"/>
      <c r="AJT723" s="99"/>
      <c r="AJU723" s="99"/>
      <c r="AJV723" s="99"/>
      <c r="AJW723" s="99"/>
      <c r="AJX723" s="99"/>
      <c r="AJY723" s="99"/>
      <c r="AJZ723" s="99"/>
      <c r="AKA723" s="99"/>
      <c r="AKB723" s="99"/>
      <c r="AKC723" s="99"/>
      <c r="AKD723" s="99"/>
      <c r="AKE723" s="99"/>
      <c r="AKF723" s="99"/>
      <c r="AKG723" s="99"/>
      <c r="AKH723" s="99"/>
      <c r="AKI723" s="99"/>
      <c r="AKJ723" s="99"/>
      <c r="AKK723" s="99"/>
      <c r="AKL723" s="99"/>
      <c r="AKM723" s="99"/>
      <c r="AKN723" s="99"/>
      <c r="AKO723" s="99"/>
      <c r="AKP723" s="99"/>
      <c r="AKQ723" s="99"/>
      <c r="AKR723" s="99"/>
      <c r="AKS723" s="99"/>
      <c r="AKT723" s="99"/>
      <c r="AKU723" s="99"/>
      <c r="AKV723" s="99"/>
      <c r="AKW723" s="99"/>
      <c r="AKX723" s="99"/>
      <c r="AKY723" s="99"/>
      <c r="AKZ723" s="99"/>
      <c r="ALA723" s="99"/>
      <c r="ALB723" s="99"/>
      <c r="ALC723" s="99"/>
      <c r="ALD723" s="99"/>
      <c r="ALE723" s="99"/>
      <c r="ALF723" s="99"/>
      <c r="ALG723" s="99"/>
      <c r="ALH723" s="99"/>
      <c r="ALI723" s="99"/>
      <c r="ALJ723" s="99"/>
      <c r="ALK723" s="99"/>
      <c r="ALL723" s="99"/>
      <c r="ALM723" s="99"/>
      <c r="ALN723" s="99"/>
      <c r="AML723" s="99"/>
    </row>
    <row r="724" customFormat="false" ht="17.6" hidden="false" customHeight="false" outlineLevel="0" collapsed="false">
      <c r="A724" s="99"/>
      <c r="B724" s="80"/>
      <c r="C724" s="30" t="s">
        <v>73</v>
      </c>
      <c r="D724" s="30" t="n">
        <v>953</v>
      </c>
      <c r="E724" s="138" t="s">
        <v>39</v>
      </c>
      <c r="F724" s="138" t="s">
        <v>27</v>
      </c>
      <c r="G724" s="79"/>
      <c r="H724" s="80"/>
      <c r="I724" s="141" t="n">
        <f aca="false">SUM(J724:P724)</f>
        <v>14329800</v>
      </c>
      <c r="J724" s="141" t="n">
        <f aca="false">J725</f>
        <v>14285600</v>
      </c>
      <c r="K724" s="74" t="n">
        <f aca="false">K725</f>
        <v>44200</v>
      </c>
      <c r="L724" s="74" t="n">
        <f aca="false">L725</f>
        <v>0</v>
      </c>
      <c r="M724" s="74" t="n">
        <f aca="false">M725</f>
        <v>0</v>
      </c>
      <c r="N724" s="74" t="n">
        <f aca="false">N725</f>
        <v>0</v>
      </c>
      <c r="O724" s="141" t="n">
        <f aca="false">O725</f>
        <v>0</v>
      </c>
      <c r="P724" s="142" t="n">
        <f aca="false">P725</f>
        <v>0</v>
      </c>
      <c r="ID724" s="99"/>
      <c r="IE724" s="99"/>
      <c r="IF724" s="99"/>
      <c r="IG724" s="99"/>
      <c r="IH724" s="99"/>
      <c r="II724" s="99"/>
      <c r="IJ724" s="99"/>
      <c r="IK724" s="99"/>
      <c r="IL724" s="99"/>
      <c r="IM724" s="99"/>
      <c r="IN724" s="99"/>
      <c r="IO724" s="99"/>
      <c r="IP724" s="99"/>
      <c r="IQ724" s="99"/>
      <c r="IR724" s="99"/>
      <c r="IS724" s="99"/>
      <c r="IT724" s="99"/>
      <c r="IU724" s="99"/>
      <c r="IV724" s="99"/>
      <c r="IW724" s="99"/>
      <c r="IX724" s="99"/>
      <c r="IY724" s="99"/>
      <c r="IZ724" s="99"/>
      <c r="JA724" s="99"/>
      <c r="JB724" s="99"/>
      <c r="JC724" s="99"/>
      <c r="JD724" s="99"/>
      <c r="JE724" s="99"/>
      <c r="JF724" s="99"/>
      <c r="JG724" s="99"/>
      <c r="JH724" s="99"/>
      <c r="JI724" s="99"/>
      <c r="JJ724" s="99"/>
      <c r="JK724" s="99"/>
      <c r="JL724" s="99"/>
      <c r="JM724" s="99"/>
      <c r="JN724" s="99"/>
      <c r="JO724" s="99"/>
      <c r="JP724" s="99"/>
      <c r="JQ724" s="99"/>
      <c r="JR724" s="99"/>
      <c r="JS724" s="99"/>
      <c r="JT724" s="99"/>
      <c r="JU724" s="99"/>
      <c r="JV724" s="99"/>
      <c r="JW724" s="99"/>
      <c r="JX724" s="99"/>
      <c r="JY724" s="99"/>
      <c r="JZ724" s="99"/>
      <c r="KA724" s="99"/>
      <c r="KB724" s="99"/>
      <c r="KC724" s="99"/>
      <c r="KD724" s="99"/>
      <c r="KE724" s="99"/>
      <c r="KF724" s="99"/>
      <c r="KG724" s="99"/>
      <c r="KH724" s="99"/>
      <c r="KI724" s="99"/>
      <c r="KJ724" s="99"/>
      <c r="KK724" s="99"/>
      <c r="KL724" s="99"/>
      <c r="KM724" s="99"/>
      <c r="KN724" s="99"/>
      <c r="KO724" s="99"/>
      <c r="KP724" s="99"/>
      <c r="KQ724" s="99"/>
      <c r="KR724" s="99"/>
      <c r="KS724" s="99"/>
      <c r="KT724" s="99"/>
      <c r="KU724" s="99"/>
      <c r="KV724" s="99"/>
      <c r="KW724" s="99"/>
      <c r="KX724" s="99"/>
      <c r="KY724" s="99"/>
      <c r="KZ724" s="99"/>
      <c r="LA724" s="99"/>
      <c r="LB724" s="99"/>
      <c r="LC724" s="99"/>
      <c r="LD724" s="99"/>
      <c r="LE724" s="99"/>
      <c r="LF724" s="99"/>
      <c r="LG724" s="99"/>
      <c r="LH724" s="99"/>
      <c r="LI724" s="99"/>
      <c r="LJ724" s="99"/>
      <c r="LK724" s="99"/>
      <c r="LL724" s="99"/>
      <c r="LM724" s="99"/>
      <c r="LN724" s="99"/>
      <c r="LO724" s="99"/>
      <c r="LP724" s="99"/>
      <c r="LQ724" s="99"/>
      <c r="LR724" s="99"/>
      <c r="LS724" s="99"/>
      <c r="LT724" s="99"/>
      <c r="LU724" s="99"/>
      <c r="LV724" s="99"/>
      <c r="LW724" s="99"/>
      <c r="LX724" s="99"/>
      <c r="LY724" s="99"/>
      <c r="LZ724" s="99"/>
      <c r="MA724" s="99"/>
      <c r="MB724" s="99"/>
      <c r="MC724" s="99"/>
      <c r="MD724" s="99"/>
      <c r="ME724" s="99"/>
      <c r="MF724" s="99"/>
      <c r="MG724" s="99"/>
      <c r="MH724" s="99"/>
      <c r="MI724" s="99"/>
      <c r="MJ724" s="99"/>
      <c r="MK724" s="99"/>
      <c r="ML724" s="99"/>
      <c r="MM724" s="99"/>
      <c r="MN724" s="99"/>
      <c r="MO724" s="99"/>
      <c r="MP724" s="99"/>
      <c r="MQ724" s="99"/>
      <c r="MR724" s="99"/>
      <c r="MS724" s="99"/>
      <c r="MT724" s="99"/>
      <c r="MU724" s="99"/>
      <c r="MV724" s="99"/>
      <c r="MW724" s="99"/>
      <c r="MX724" s="99"/>
      <c r="MY724" s="99"/>
      <c r="MZ724" s="99"/>
      <c r="NA724" s="99"/>
      <c r="NB724" s="99"/>
      <c r="NC724" s="99"/>
      <c r="ND724" s="99"/>
      <c r="NE724" s="99"/>
      <c r="NF724" s="99"/>
      <c r="NG724" s="99"/>
      <c r="NH724" s="99"/>
      <c r="NI724" s="99"/>
      <c r="NJ724" s="99"/>
      <c r="NK724" s="99"/>
      <c r="NL724" s="99"/>
      <c r="NM724" s="99"/>
      <c r="NN724" s="99"/>
      <c r="NO724" s="99"/>
      <c r="NP724" s="99"/>
      <c r="NQ724" s="99"/>
      <c r="NR724" s="99"/>
      <c r="NS724" s="99"/>
      <c r="NT724" s="99"/>
      <c r="NU724" s="99"/>
      <c r="NV724" s="99"/>
      <c r="NW724" s="99"/>
      <c r="NX724" s="99"/>
      <c r="NY724" s="99"/>
      <c r="NZ724" s="99"/>
      <c r="OA724" s="99"/>
      <c r="OB724" s="99"/>
      <c r="OC724" s="99"/>
      <c r="OD724" s="99"/>
      <c r="OE724" s="99"/>
      <c r="OF724" s="99"/>
      <c r="OG724" s="99"/>
      <c r="OH724" s="99"/>
      <c r="OI724" s="99"/>
      <c r="OJ724" s="99"/>
      <c r="OK724" s="99"/>
      <c r="OL724" s="99"/>
      <c r="OM724" s="99"/>
      <c r="ON724" s="99"/>
      <c r="OO724" s="99"/>
      <c r="OP724" s="99"/>
      <c r="OQ724" s="99"/>
      <c r="OR724" s="99"/>
      <c r="OS724" s="99"/>
      <c r="OT724" s="99"/>
      <c r="OU724" s="99"/>
      <c r="OV724" s="99"/>
      <c r="OW724" s="99"/>
      <c r="OX724" s="99"/>
      <c r="OY724" s="99"/>
      <c r="OZ724" s="99"/>
      <c r="PA724" s="99"/>
      <c r="PB724" s="99"/>
      <c r="PC724" s="99"/>
      <c r="PD724" s="99"/>
      <c r="PE724" s="99"/>
      <c r="PF724" s="99"/>
      <c r="PG724" s="99"/>
      <c r="PH724" s="99"/>
      <c r="PI724" s="99"/>
      <c r="PJ724" s="99"/>
      <c r="PK724" s="99"/>
      <c r="PL724" s="99"/>
      <c r="PM724" s="99"/>
      <c r="PN724" s="99"/>
      <c r="PO724" s="99"/>
      <c r="PP724" s="99"/>
      <c r="PQ724" s="99"/>
      <c r="PR724" s="99"/>
      <c r="PS724" s="99"/>
      <c r="PT724" s="99"/>
      <c r="PU724" s="99"/>
      <c r="PV724" s="99"/>
      <c r="PW724" s="99"/>
      <c r="PX724" s="99"/>
      <c r="PY724" s="99"/>
      <c r="PZ724" s="99"/>
      <c r="QA724" s="99"/>
      <c r="QB724" s="99"/>
      <c r="QC724" s="99"/>
      <c r="QD724" s="99"/>
      <c r="QE724" s="99"/>
      <c r="QF724" s="99"/>
      <c r="QG724" s="99"/>
      <c r="QH724" s="99"/>
      <c r="QI724" s="99"/>
      <c r="QJ724" s="99"/>
      <c r="QK724" s="99"/>
      <c r="QL724" s="99"/>
      <c r="QM724" s="99"/>
      <c r="QN724" s="99"/>
      <c r="QO724" s="99"/>
      <c r="QP724" s="99"/>
      <c r="QQ724" s="99"/>
      <c r="QR724" s="99"/>
      <c r="QS724" s="99"/>
      <c r="QT724" s="99"/>
      <c r="QU724" s="99"/>
      <c r="QV724" s="99"/>
      <c r="QW724" s="99"/>
      <c r="QX724" s="99"/>
      <c r="QY724" s="99"/>
      <c r="QZ724" s="99"/>
      <c r="RA724" s="99"/>
      <c r="RB724" s="99"/>
      <c r="RC724" s="99"/>
      <c r="RD724" s="99"/>
      <c r="RE724" s="99"/>
      <c r="RF724" s="99"/>
      <c r="RG724" s="99"/>
      <c r="RH724" s="99"/>
      <c r="RI724" s="99"/>
      <c r="RJ724" s="99"/>
      <c r="RK724" s="99"/>
      <c r="RL724" s="99"/>
      <c r="RM724" s="99"/>
      <c r="RN724" s="99"/>
      <c r="RO724" s="99"/>
      <c r="RP724" s="99"/>
      <c r="RQ724" s="99"/>
      <c r="RR724" s="99"/>
      <c r="RS724" s="99"/>
      <c r="RT724" s="99"/>
      <c r="RU724" s="99"/>
      <c r="RV724" s="99"/>
      <c r="RW724" s="99"/>
      <c r="RX724" s="99"/>
      <c r="RY724" s="99"/>
      <c r="RZ724" s="99"/>
      <c r="SA724" s="99"/>
      <c r="SB724" s="99"/>
      <c r="SC724" s="99"/>
      <c r="SD724" s="99"/>
      <c r="SE724" s="99"/>
      <c r="SF724" s="99"/>
      <c r="SG724" s="99"/>
      <c r="SH724" s="99"/>
      <c r="SI724" s="99"/>
      <c r="SJ724" s="99"/>
      <c r="SK724" s="99"/>
      <c r="SL724" s="99"/>
      <c r="SM724" s="99"/>
      <c r="SN724" s="99"/>
      <c r="SO724" s="99"/>
      <c r="SP724" s="99"/>
      <c r="SQ724" s="99"/>
      <c r="SR724" s="99"/>
      <c r="SS724" s="99"/>
      <c r="ST724" s="99"/>
      <c r="SU724" s="99"/>
      <c r="SV724" s="99"/>
      <c r="SW724" s="99"/>
      <c r="SX724" s="99"/>
      <c r="SY724" s="99"/>
      <c r="SZ724" s="99"/>
      <c r="TA724" s="99"/>
      <c r="TB724" s="99"/>
      <c r="TC724" s="99"/>
      <c r="TD724" s="99"/>
      <c r="TE724" s="99"/>
      <c r="TF724" s="99"/>
      <c r="TG724" s="99"/>
      <c r="TH724" s="99"/>
      <c r="TI724" s="99"/>
      <c r="TJ724" s="99"/>
      <c r="TK724" s="99"/>
      <c r="TL724" s="99"/>
      <c r="TM724" s="99"/>
      <c r="TN724" s="99"/>
      <c r="TO724" s="99"/>
      <c r="TP724" s="99"/>
      <c r="TQ724" s="99"/>
      <c r="TR724" s="99"/>
      <c r="TS724" s="99"/>
      <c r="TT724" s="99"/>
      <c r="TU724" s="99"/>
      <c r="TV724" s="99"/>
      <c r="TW724" s="99"/>
      <c r="TX724" s="99"/>
      <c r="TY724" s="99"/>
      <c r="TZ724" s="99"/>
      <c r="UA724" s="99"/>
      <c r="UB724" s="99"/>
      <c r="UC724" s="99"/>
      <c r="UD724" s="99"/>
      <c r="UE724" s="99"/>
      <c r="UF724" s="99"/>
      <c r="UG724" s="99"/>
      <c r="UH724" s="99"/>
      <c r="UI724" s="99"/>
      <c r="UJ724" s="99"/>
      <c r="UK724" s="99"/>
      <c r="UL724" s="99"/>
      <c r="UM724" s="99"/>
      <c r="UN724" s="99"/>
      <c r="UO724" s="99"/>
      <c r="UP724" s="99"/>
      <c r="UQ724" s="99"/>
      <c r="UR724" s="99"/>
      <c r="US724" s="99"/>
      <c r="UT724" s="99"/>
      <c r="UU724" s="99"/>
      <c r="UV724" s="99"/>
      <c r="UW724" s="99"/>
      <c r="UX724" s="99"/>
      <c r="UY724" s="99"/>
      <c r="UZ724" s="99"/>
      <c r="VA724" s="99"/>
      <c r="VB724" s="99"/>
      <c r="VC724" s="99"/>
      <c r="VD724" s="99"/>
      <c r="VE724" s="99"/>
      <c r="VF724" s="99"/>
      <c r="VG724" s="99"/>
      <c r="VH724" s="99"/>
      <c r="VI724" s="99"/>
      <c r="VJ724" s="99"/>
      <c r="VK724" s="99"/>
      <c r="VL724" s="99"/>
      <c r="VM724" s="99"/>
      <c r="VN724" s="99"/>
      <c r="VO724" s="99"/>
      <c r="VP724" s="99"/>
      <c r="VQ724" s="99"/>
      <c r="VR724" s="99"/>
      <c r="VS724" s="99"/>
      <c r="VT724" s="99"/>
      <c r="VU724" s="99"/>
      <c r="VV724" s="99"/>
      <c r="VW724" s="99"/>
      <c r="VX724" s="99"/>
      <c r="VY724" s="99"/>
      <c r="VZ724" s="99"/>
      <c r="WA724" s="99"/>
      <c r="WB724" s="99"/>
      <c r="WC724" s="99"/>
      <c r="WD724" s="99"/>
      <c r="WE724" s="99"/>
      <c r="WF724" s="99"/>
      <c r="WG724" s="99"/>
      <c r="WH724" s="99"/>
      <c r="WI724" s="99"/>
      <c r="WJ724" s="99"/>
      <c r="WK724" s="99"/>
      <c r="WL724" s="99"/>
      <c r="WM724" s="99"/>
      <c r="WN724" s="99"/>
      <c r="WO724" s="99"/>
      <c r="WP724" s="99"/>
      <c r="WQ724" s="99"/>
      <c r="WR724" s="99"/>
      <c r="WS724" s="99"/>
      <c r="WT724" s="99"/>
      <c r="WU724" s="99"/>
      <c r="WV724" s="99"/>
      <c r="WW724" s="99"/>
      <c r="WX724" s="99"/>
      <c r="WY724" s="99"/>
      <c r="WZ724" s="99"/>
      <c r="XA724" s="99"/>
      <c r="XB724" s="99"/>
      <c r="XC724" s="99"/>
      <c r="XD724" s="99"/>
      <c r="XE724" s="99"/>
      <c r="XF724" s="99"/>
      <c r="XG724" s="99"/>
      <c r="XH724" s="99"/>
      <c r="XI724" s="99"/>
      <c r="XJ724" s="99"/>
      <c r="XK724" s="99"/>
      <c r="XL724" s="99"/>
      <c r="XM724" s="99"/>
      <c r="XN724" s="99"/>
      <c r="XO724" s="99"/>
      <c r="XP724" s="99"/>
      <c r="XQ724" s="99"/>
      <c r="XR724" s="99"/>
      <c r="XS724" s="99"/>
      <c r="XT724" s="99"/>
      <c r="XU724" s="99"/>
      <c r="XV724" s="99"/>
      <c r="XW724" s="99"/>
      <c r="XX724" s="99"/>
      <c r="XY724" s="99"/>
      <c r="XZ724" s="99"/>
      <c r="YA724" s="99"/>
      <c r="YB724" s="99"/>
      <c r="YC724" s="99"/>
      <c r="YD724" s="99"/>
      <c r="YE724" s="99"/>
      <c r="YF724" s="99"/>
      <c r="YG724" s="99"/>
      <c r="YH724" s="99"/>
      <c r="YI724" s="99"/>
      <c r="YJ724" s="99"/>
      <c r="YK724" s="99"/>
      <c r="YL724" s="99"/>
      <c r="YM724" s="99"/>
      <c r="YN724" s="99"/>
      <c r="YO724" s="99"/>
      <c r="YP724" s="99"/>
      <c r="YQ724" s="99"/>
      <c r="YR724" s="99"/>
      <c r="YS724" s="99"/>
      <c r="YT724" s="99"/>
      <c r="YU724" s="99"/>
      <c r="YV724" s="99"/>
      <c r="YW724" s="99"/>
      <c r="YX724" s="99"/>
      <c r="YY724" s="99"/>
      <c r="YZ724" s="99"/>
      <c r="ZA724" s="99"/>
      <c r="ZB724" s="99"/>
      <c r="ZC724" s="99"/>
      <c r="ZD724" s="99"/>
      <c r="ZE724" s="99"/>
      <c r="ZF724" s="99"/>
      <c r="ZG724" s="99"/>
      <c r="ZH724" s="99"/>
      <c r="ZI724" s="99"/>
      <c r="ZJ724" s="99"/>
      <c r="ZK724" s="99"/>
      <c r="ZL724" s="99"/>
      <c r="ZM724" s="99"/>
      <c r="ZN724" s="99"/>
      <c r="ZO724" s="99"/>
      <c r="ZP724" s="99"/>
      <c r="ZQ724" s="99"/>
      <c r="ZR724" s="99"/>
      <c r="ZS724" s="99"/>
      <c r="ZT724" s="99"/>
      <c r="ZU724" s="99"/>
      <c r="ZV724" s="99"/>
      <c r="ZW724" s="99"/>
      <c r="ZX724" s="99"/>
      <c r="ZY724" s="99"/>
      <c r="ZZ724" s="99"/>
      <c r="AAA724" s="99"/>
      <c r="AAB724" s="99"/>
      <c r="AAC724" s="99"/>
      <c r="AAD724" s="99"/>
      <c r="AAE724" s="99"/>
      <c r="AAF724" s="99"/>
      <c r="AAG724" s="99"/>
      <c r="AAH724" s="99"/>
      <c r="AAI724" s="99"/>
      <c r="AAJ724" s="99"/>
      <c r="AAK724" s="99"/>
      <c r="AAL724" s="99"/>
      <c r="AAM724" s="99"/>
      <c r="AAN724" s="99"/>
      <c r="AAO724" s="99"/>
      <c r="AAP724" s="99"/>
      <c r="AAQ724" s="99"/>
      <c r="AAR724" s="99"/>
      <c r="AAS724" s="99"/>
      <c r="AAT724" s="99"/>
      <c r="AAU724" s="99"/>
      <c r="AAV724" s="99"/>
      <c r="AAW724" s="99"/>
      <c r="AAX724" s="99"/>
      <c r="AAY724" s="99"/>
      <c r="AAZ724" s="99"/>
      <c r="ABA724" s="99"/>
      <c r="ABB724" s="99"/>
      <c r="ABC724" s="99"/>
      <c r="ABD724" s="99"/>
      <c r="ABE724" s="99"/>
      <c r="ABF724" s="99"/>
      <c r="ABG724" s="99"/>
      <c r="ABH724" s="99"/>
      <c r="ABI724" s="99"/>
      <c r="ABJ724" s="99"/>
      <c r="ABK724" s="99"/>
      <c r="ABL724" s="99"/>
      <c r="ABM724" s="99"/>
      <c r="ABN724" s="99"/>
      <c r="ABO724" s="99"/>
      <c r="ABP724" s="99"/>
      <c r="ABQ724" s="99"/>
      <c r="ABR724" s="99"/>
      <c r="ABS724" s="99"/>
      <c r="ABT724" s="99"/>
      <c r="ABU724" s="99"/>
      <c r="ABV724" s="99"/>
      <c r="ABW724" s="99"/>
      <c r="ABX724" s="99"/>
      <c r="ABY724" s="99"/>
      <c r="ABZ724" s="99"/>
      <c r="ACA724" s="99"/>
      <c r="ACB724" s="99"/>
      <c r="ACC724" s="99"/>
      <c r="ACD724" s="99"/>
      <c r="ACE724" s="99"/>
      <c r="ACF724" s="99"/>
      <c r="ACG724" s="99"/>
      <c r="ACH724" s="99"/>
      <c r="ACI724" s="99"/>
      <c r="ACJ724" s="99"/>
      <c r="ACK724" s="99"/>
      <c r="ACL724" s="99"/>
      <c r="ACM724" s="99"/>
      <c r="ACN724" s="99"/>
      <c r="ACO724" s="99"/>
      <c r="ACP724" s="99"/>
      <c r="ACQ724" s="99"/>
      <c r="ACR724" s="99"/>
      <c r="ACS724" s="99"/>
      <c r="ACT724" s="99"/>
      <c r="ACU724" s="99"/>
      <c r="ACV724" s="99"/>
      <c r="ACW724" s="99"/>
      <c r="ACX724" s="99"/>
      <c r="ACY724" s="99"/>
      <c r="ACZ724" s="99"/>
      <c r="ADA724" s="99"/>
      <c r="ADB724" s="99"/>
      <c r="ADC724" s="99"/>
      <c r="ADD724" s="99"/>
      <c r="ADE724" s="99"/>
      <c r="ADF724" s="99"/>
      <c r="ADG724" s="99"/>
      <c r="ADH724" s="99"/>
      <c r="ADI724" s="99"/>
      <c r="ADJ724" s="99"/>
      <c r="ADK724" s="99"/>
      <c r="ADL724" s="99"/>
      <c r="ADM724" s="99"/>
      <c r="ADN724" s="99"/>
      <c r="ADO724" s="99"/>
      <c r="ADP724" s="99"/>
      <c r="ADQ724" s="99"/>
      <c r="ADR724" s="99"/>
      <c r="ADS724" s="99"/>
      <c r="ADT724" s="99"/>
      <c r="ADU724" s="99"/>
      <c r="ADV724" s="99"/>
      <c r="ADW724" s="99"/>
      <c r="ADX724" s="99"/>
      <c r="ADY724" s="99"/>
      <c r="ADZ724" s="99"/>
      <c r="AEA724" s="99"/>
      <c r="AEB724" s="99"/>
      <c r="AEC724" s="99"/>
      <c r="AED724" s="99"/>
      <c r="AEE724" s="99"/>
      <c r="AEF724" s="99"/>
      <c r="AEG724" s="99"/>
      <c r="AEH724" s="99"/>
      <c r="AEI724" s="99"/>
      <c r="AEJ724" s="99"/>
      <c r="AEK724" s="99"/>
      <c r="AEL724" s="99"/>
      <c r="AEM724" s="99"/>
      <c r="AEN724" s="99"/>
      <c r="AEO724" s="99"/>
      <c r="AEP724" s="99"/>
      <c r="AEQ724" s="99"/>
      <c r="AER724" s="99"/>
      <c r="AES724" s="99"/>
      <c r="AET724" s="99"/>
      <c r="AEU724" s="99"/>
      <c r="AEV724" s="99"/>
      <c r="AEW724" s="99"/>
      <c r="AEX724" s="99"/>
      <c r="AEY724" s="99"/>
      <c r="AEZ724" s="99"/>
      <c r="AFA724" s="99"/>
      <c r="AFB724" s="99"/>
      <c r="AFC724" s="99"/>
      <c r="AFD724" s="99"/>
      <c r="AFE724" s="99"/>
      <c r="AFF724" s="99"/>
      <c r="AFG724" s="99"/>
      <c r="AFH724" s="99"/>
      <c r="AFI724" s="99"/>
      <c r="AFJ724" s="99"/>
      <c r="AFK724" s="99"/>
      <c r="AFL724" s="99"/>
      <c r="AFM724" s="99"/>
      <c r="AFN724" s="99"/>
      <c r="AFO724" s="99"/>
      <c r="AFP724" s="99"/>
      <c r="AFQ724" s="99"/>
      <c r="AFR724" s="99"/>
      <c r="AFS724" s="99"/>
      <c r="AFT724" s="99"/>
      <c r="AFU724" s="99"/>
      <c r="AFV724" s="99"/>
      <c r="AFW724" s="99"/>
      <c r="AFX724" s="99"/>
      <c r="AFY724" s="99"/>
      <c r="AFZ724" s="99"/>
      <c r="AGA724" s="99"/>
      <c r="AGB724" s="99"/>
      <c r="AGC724" s="99"/>
      <c r="AGD724" s="99"/>
      <c r="AGE724" s="99"/>
      <c r="AGF724" s="99"/>
      <c r="AGG724" s="99"/>
      <c r="AGH724" s="99"/>
      <c r="AGI724" s="99"/>
      <c r="AGJ724" s="99"/>
      <c r="AGK724" s="99"/>
      <c r="AGL724" s="99"/>
      <c r="AGM724" s="99"/>
      <c r="AGN724" s="99"/>
      <c r="AGO724" s="99"/>
      <c r="AGP724" s="99"/>
      <c r="AGQ724" s="99"/>
      <c r="AGR724" s="99"/>
      <c r="AGS724" s="99"/>
      <c r="AGT724" s="99"/>
      <c r="AGU724" s="99"/>
      <c r="AGV724" s="99"/>
      <c r="AGW724" s="99"/>
      <c r="AGX724" s="99"/>
      <c r="AGY724" s="99"/>
      <c r="AGZ724" s="99"/>
      <c r="AHA724" s="99"/>
      <c r="AHB724" s="99"/>
      <c r="AHC724" s="99"/>
      <c r="AHD724" s="99"/>
      <c r="AHE724" s="99"/>
      <c r="AHF724" s="99"/>
      <c r="AHG724" s="99"/>
      <c r="AHH724" s="99"/>
      <c r="AHI724" s="99"/>
      <c r="AHJ724" s="99"/>
      <c r="AHK724" s="99"/>
      <c r="AHL724" s="99"/>
      <c r="AHM724" s="99"/>
      <c r="AHN724" s="99"/>
      <c r="AHO724" s="99"/>
      <c r="AHP724" s="99"/>
      <c r="AHQ724" s="99"/>
      <c r="AHR724" s="99"/>
      <c r="AHS724" s="99"/>
      <c r="AHT724" s="99"/>
      <c r="AHU724" s="99"/>
      <c r="AHV724" s="99"/>
      <c r="AHW724" s="99"/>
      <c r="AHX724" s="99"/>
      <c r="AHY724" s="99"/>
      <c r="AHZ724" s="99"/>
      <c r="AIA724" s="99"/>
      <c r="AIB724" s="99"/>
      <c r="AIC724" s="99"/>
      <c r="AID724" s="99"/>
      <c r="AIE724" s="99"/>
      <c r="AIF724" s="99"/>
      <c r="AIG724" s="99"/>
      <c r="AIH724" s="99"/>
      <c r="AII724" s="99"/>
      <c r="AIJ724" s="99"/>
      <c r="AIK724" s="99"/>
      <c r="AIL724" s="99"/>
      <c r="AIM724" s="99"/>
      <c r="AIN724" s="99"/>
      <c r="AIO724" s="99"/>
      <c r="AIP724" s="99"/>
      <c r="AIQ724" s="99"/>
      <c r="AIR724" s="99"/>
      <c r="AIS724" s="99"/>
      <c r="AIT724" s="99"/>
      <c r="AIU724" s="99"/>
      <c r="AIV724" s="99"/>
      <c r="AIW724" s="99"/>
      <c r="AIX724" s="99"/>
      <c r="AIY724" s="99"/>
      <c r="AIZ724" s="99"/>
      <c r="AJA724" s="99"/>
      <c r="AJB724" s="99"/>
      <c r="AJC724" s="99"/>
      <c r="AJD724" s="99"/>
      <c r="AJE724" s="99"/>
      <c r="AJF724" s="99"/>
      <c r="AJG724" s="99"/>
      <c r="AJH724" s="99"/>
      <c r="AJI724" s="99"/>
      <c r="AJJ724" s="99"/>
      <c r="AJK724" s="99"/>
      <c r="AJL724" s="99"/>
      <c r="AJM724" s="99"/>
      <c r="AJN724" s="99"/>
      <c r="AJO724" s="99"/>
      <c r="AJP724" s="99"/>
      <c r="AJQ724" s="99"/>
      <c r="AJR724" s="99"/>
      <c r="AJS724" s="99"/>
      <c r="AJT724" s="99"/>
      <c r="AJU724" s="99"/>
      <c r="AJV724" s="99"/>
      <c r="AJW724" s="99"/>
      <c r="AJX724" s="99"/>
      <c r="AJY724" s="99"/>
      <c r="AJZ724" s="99"/>
      <c r="AKA724" s="99"/>
      <c r="AKB724" s="99"/>
      <c r="AKC724" s="99"/>
      <c r="AKD724" s="99"/>
      <c r="AKE724" s="99"/>
      <c r="AKF724" s="99"/>
      <c r="AKG724" s="99"/>
      <c r="AKH724" s="99"/>
      <c r="AKI724" s="99"/>
      <c r="AKJ724" s="99"/>
      <c r="AKK724" s="99"/>
      <c r="AKL724" s="99"/>
      <c r="AKM724" s="99"/>
      <c r="AKN724" s="99"/>
      <c r="AKO724" s="99"/>
      <c r="AKP724" s="99"/>
      <c r="AKQ724" s="99"/>
      <c r="AKR724" s="99"/>
      <c r="AKS724" s="99"/>
      <c r="AKT724" s="99"/>
      <c r="AKU724" s="99"/>
      <c r="AKV724" s="99"/>
      <c r="AKW724" s="99"/>
      <c r="AKX724" s="99"/>
      <c r="AKY724" s="99"/>
      <c r="AKZ724" s="99"/>
      <c r="ALA724" s="99"/>
      <c r="ALB724" s="99"/>
      <c r="ALC724" s="99"/>
      <c r="ALD724" s="99"/>
      <c r="ALE724" s="99"/>
      <c r="ALF724" s="99"/>
      <c r="ALG724" s="99"/>
      <c r="ALH724" s="99"/>
      <c r="ALI724" s="99"/>
      <c r="ALJ724" s="99"/>
      <c r="ALK724" s="99"/>
      <c r="ALL724" s="99"/>
      <c r="ALM724" s="99"/>
      <c r="ALN724" s="99"/>
      <c r="AML724" s="99"/>
    </row>
    <row r="725" customFormat="false" ht="32.8" hidden="false" customHeight="false" outlineLevel="0" collapsed="false">
      <c r="A725" s="99"/>
      <c r="B725" s="86"/>
      <c r="C725" s="30" t="s">
        <v>97</v>
      </c>
      <c r="D725" s="30" t="n">
        <v>953</v>
      </c>
      <c r="E725" s="138" t="s">
        <v>39</v>
      </c>
      <c r="F725" s="138" t="s">
        <v>27</v>
      </c>
      <c r="G725" s="79" t="n">
        <v>5000000000</v>
      </c>
      <c r="H725" s="83"/>
      <c r="I725" s="141" t="n">
        <f aca="false">SUM(J725:P725)</f>
        <v>14329800</v>
      </c>
      <c r="J725" s="141" t="n">
        <f aca="false">J726</f>
        <v>14285600</v>
      </c>
      <c r="K725" s="74" t="n">
        <f aca="false">K726</f>
        <v>44200</v>
      </c>
      <c r="L725" s="74" t="n">
        <f aca="false">L726</f>
        <v>0</v>
      </c>
      <c r="M725" s="74" t="n">
        <f aca="false">M726</f>
        <v>0</v>
      </c>
      <c r="N725" s="74" t="n">
        <f aca="false">N726</f>
        <v>0</v>
      </c>
      <c r="O725" s="141" t="n">
        <f aca="false">O726</f>
        <v>0</v>
      </c>
      <c r="P725" s="142" t="n">
        <f aca="false">P726</f>
        <v>0</v>
      </c>
      <c r="ID725" s="99"/>
      <c r="IE725" s="99"/>
      <c r="IF725" s="99"/>
      <c r="IG725" s="99"/>
      <c r="IH725" s="99"/>
      <c r="II725" s="99"/>
      <c r="IJ725" s="99"/>
      <c r="IK725" s="99"/>
      <c r="IL725" s="99"/>
      <c r="IM725" s="99"/>
      <c r="IN725" s="99"/>
      <c r="IO725" s="99"/>
      <c r="IP725" s="99"/>
      <c r="IQ725" s="99"/>
      <c r="IR725" s="99"/>
      <c r="IS725" s="99"/>
      <c r="IT725" s="99"/>
      <c r="IU725" s="99"/>
      <c r="IV725" s="99"/>
      <c r="IW725" s="99"/>
      <c r="IX725" s="99"/>
      <c r="IY725" s="99"/>
      <c r="IZ725" s="99"/>
      <c r="JA725" s="99"/>
      <c r="JB725" s="99"/>
      <c r="JC725" s="99"/>
      <c r="JD725" s="99"/>
      <c r="JE725" s="99"/>
      <c r="JF725" s="99"/>
      <c r="JG725" s="99"/>
      <c r="JH725" s="99"/>
      <c r="JI725" s="99"/>
      <c r="JJ725" s="99"/>
      <c r="JK725" s="99"/>
      <c r="JL725" s="99"/>
      <c r="JM725" s="99"/>
      <c r="JN725" s="99"/>
      <c r="JO725" s="99"/>
      <c r="JP725" s="99"/>
      <c r="JQ725" s="99"/>
      <c r="JR725" s="99"/>
      <c r="JS725" s="99"/>
      <c r="JT725" s="99"/>
      <c r="JU725" s="99"/>
      <c r="JV725" s="99"/>
      <c r="JW725" s="99"/>
      <c r="JX725" s="99"/>
      <c r="JY725" s="99"/>
      <c r="JZ725" s="99"/>
      <c r="KA725" s="99"/>
      <c r="KB725" s="99"/>
      <c r="KC725" s="99"/>
      <c r="KD725" s="99"/>
      <c r="KE725" s="99"/>
      <c r="KF725" s="99"/>
      <c r="KG725" s="99"/>
      <c r="KH725" s="99"/>
      <c r="KI725" s="99"/>
      <c r="KJ725" s="99"/>
      <c r="KK725" s="99"/>
      <c r="KL725" s="99"/>
      <c r="KM725" s="99"/>
      <c r="KN725" s="99"/>
      <c r="KO725" s="99"/>
      <c r="KP725" s="99"/>
      <c r="KQ725" s="99"/>
      <c r="KR725" s="99"/>
      <c r="KS725" s="99"/>
      <c r="KT725" s="99"/>
      <c r="KU725" s="99"/>
      <c r="KV725" s="99"/>
      <c r="KW725" s="99"/>
      <c r="KX725" s="99"/>
      <c r="KY725" s="99"/>
      <c r="KZ725" s="99"/>
      <c r="LA725" s="99"/>
      <c r="LB725" s="99"/>
      <c r="LC725" s="99"/>
      <c r="LD725" s="99"/>
      <c r="LE725" s="99"/>
      <c r="LF725" s="99"/>
      <c r="LG725" s="99"/>
      <c r="LH725" s="99"/>
      <c r="LI725" s="99"/>
      <c r="LJ725" s="99"/>
      <c r="LK725" s="99"/>
      <c r="LL725" s="99"/>
      <c r="LM725" s="99"/>
      <c r="LN725" s="99"/>
      <c r="LO725" s="99"/>
      <c r="LP725" s="99"/>
      <c r="LQ725" s="99"/>
      <c r="LR725" s="99"/>
      <c r="LS725" s="99"/>
      <c r="LT725" s="99"/>
      <c r="LU725" s="99"/>
      <c r="LV725" s="99"/>
      <c r="LW725" s="99"/>
      <c r="LX725" s="99"/>
      <c r="LY725" s="99"/>
      <c r="LZ725" s="99"/>
      <c r="MA725" s="99"/>
      <c r="MB725" s="99"/>
      <c r="MC725" s="99"/>
      <c r="MD725" s="99"/>
      <c r="ME725" s="99"/>
      <c r="MF725" s="99"/>
      <c r="MG725" s="99"/>
      <c r="MH725" s="99"/>
      <c r="MI725" s="99"/>
      <c r="MJ725" s="99"/>
      <c r="MK725" s="99"/>
      <c r="ML725" s="99"/>
      <c r="MM725" s="99"/>
      <c r="MN725" s="99"/>
      <c r="MO725" s="99"/>
      <c r="MP725" s="99"/>
      <c r="MQ725" s="99"/>
      <c r="MR725" s="99"/>
      <c r="MS725" s="99"/>
      <c r="MT725" s="99"/>
      <c r="MU725" s="99"/>
      <c r="MV725" s="99"/>
      <c r="MW725" s="99"/>
      <c r="MX725" s="99"/>
      <c r="MY725" s="99"/>
      <c r="MZ725" s="99"/>
      <c r="NA725" s="99"/>
      <c r="NB725" s="99"/>
      <c r="NC725" s="99"/>
      <c r="ND725" s="99"/>
      <c r="NE725" s="99"/>
      <c r="NF725" s="99"/>
      <c r="NG725" s="99"/>
      <c r="NH725" s="99"/>
      <c r="NI725" s="99"/>
      <c r="NJ725" s="99"/>
      <c r="NK725" s="99"/>
      <c r="NL725" s="99"/>
      <c r="NM725" s="99"/>
      <c r="NN725" s="99"/>
      <c r="NO725" s="99"/>
      <c r="NP725" s="99"/>
      <c r="NQ725" s="99"/>
      <c r="NR725" s="99"/>
      <c r="NS725" s="99"/>
      <c r="NT725" s="99"/>
      <c r="NU725" s="99"/>
      <c r="NV725" s="99"/>
      <c r="NW725" s="99"/>
      <c r="NX725" s="99"/>
      <c r="NY725" s="99"/>
      <c r="NZ725" s="99"/>
      <c r="OA725" s="99"/>
      <c r="OB725" s="99"/>
      <c r="OC725" s="99"/>
      <c r="OD725" s="99"/>
      <c r="OE725" s="99"/>
      <c r="OF725" s="99"/>
      <c r="OG725" s="99"/>
      <c r="OH725" s="99"/>
      <c r="OI725" s="99"/>
      <c r="OJ725" s="99"/>
      <c r="OK725" s="99"/>
      <c r="OL725" s="99"/>
      <c r="OM725" s="99"/>
      <c r="ON725" s="99"/>
      <c r="OO725" s="99"/>
      <c r="OP725" s="99"/>
      <c r="OQ725" s="99"/>
      <c r="OR725" s="99"/>
      <c r="OS725" s="99"/>
      <c r="OT725" s="99"/>
      <c r="OU725" s="99"/>
      <c r="OV725" s="99"/>
      <c r="OW725" s="99"/>
      <c r="OX725" s="99"/>
      <c r="OY725" s="99"/>
      <c r="OZ725" s="99"/>
      <c r="PA725" s="99"/>
      <c r="PB725" s="99"/>
      <c r="PC725" s="99"/>
      <c r="PD725" s="99"/>
      <c r="PE725" s="99"/>
      <c r="PF725" s="99"/>
      <c r="PG725" s="99"/>
      <c r="PH725" s="99"/>
      <c r="PI725" s="99"/>
      <c r="PJ725" s="99"/>
      <c r="PK725" s="99"/>
      <c r="PL725" s="99"/>
      <c r="PM725" s="99"/>
      <c r="PN725" s="99"/>
      <c r="PO725" s="99"/>
      <c r="PP725" s="99"/>
      <c r="PQ725" s="99"/>
      <c r="PR725" s="99"/>
      <c r="PS725" s="99"/>
      <c r="PT725" s="99"/>
      <c r="PU725" s="99"/>
      <c r="PV725" s="99"/>
      <c r="PW725" s="99"/>
      <c r="PX725" s="99"/>
      <c r="PY725" s="99"/>
      <c r="PZ725" s="99"/>
      <c r="QA725" s="99"/>
      <c r="QB725" s="99"/>
      <c r="QC725" s="99"/>
      <c r="QD725" s="99"/>
      <c r="QE725" s="99"/>
      <c r="QF725" s="99"/>
      <c r="QG725" s="99"/>
      <c r="QH725" s="99"/>
      <c r="QI725" s="99"/>
      <c r="QJ725" s="99"/>
      <c r="QK725" s="99"/>
      <c r="QL725" s="99"/>
      <c r="QM725" s="99"/>
      <c r="QN725" s="99"/>
      <c r="QO725" s="99"/>
      <c r="QP725" s="99"/>
      <c r="QQ725" s="99"/>
      <c r="QR725" s="99"/>
      <c r="QS725" s="99"/>
      <c r="QT725" s="99"/>
      <c r="QU725" s="99"/>
      <c r="QV725" s="99"/>
      <c r="QW725" s="99"/>
      <c r="QX725" s="99"/>
      <c r="QY725" s="99"/>
      <c r="QZ725" s="99"/>
      <c r="RA725" s="99"/>
      <c r="RB725" s="99"/>
      <c r="RC725" s="99"/>
      <c r="RD725" s="99"/>
      <c r="RE725" s="99"/>
      <c r="RF725" s="99"/>
      <c r="RG725" s="99"/>
      <c r="RH725" s="99"/>
      <c r="RI725" s="99"/>
      <c r="RJ725" s="99"/>
      <c r="RK725" s="99"/>
      <c r="RL725" s="99"/>
      <c r="RM725" s="99"/>
      <c r="RN725" s="99"/>
      <c r="RO725" s="99"/>
      <c r="RP725" s="99"/>
      <c r="RQ725" s="99"/>
      <c r="RR725" s="99"/>
      <c r="RS725" s="99"/>
      <c r="RT725" s="99"/>
      <c r="RU725" s="99"/>
      <c r="RV725" s="99"/>
      <c r="RW725" s="99"/>
      <c r="RX725" s="99"/>
      <c r="RY725" s="99"/>
      <c r="RZ725" s="99"/>
      <c r="SA725" s="99"/>
      <c r="SB725" s="99"/>
      <c r="SC725" s="99"/>
      <c r="SD725" s="99"/>
      <c r="SE725" s="99"/>
      <c r="SF725" s="99"/>
      <c r="SG725" s="99"/>
      <c r="SH725" s="99"/>
      <c r="SI725" s="99"/>
      <c r="SJ725" s="99"/>
      <c r="SK725" s="99"/>
      <c r="SL725" s="99"/>
      <c r="SM725" s="99"/>
      <c r="SN725" s="99"/>
      <c r="SO725" s="99"/>
      <c r="SP725" s="99"/>
      <c r="SQ725" s="99"/>
      <c r="SR725" s="99"/>
      <c r="SS725" s="99"/>
      <c r="ST725" s="99"/>
      <c r="SU725" s="99"/>
      <c r="SV725" s="99"/>
      <c r="SW725" s="99"/>
      <c r="SX725" s="99"/>
      <c r="SY725" s="99"/>
      <c r="SZ725" s="99"/>
      <c r="TA725" s="99"/>
      <c r="TB725" s="99"/>
      <c r="TC725" s="99"/>
      <c r="TD725" s="99"/>
      <c r="TE725" s="99"/>
      <c r="TF725" s="99"/>
      <c r="TG725" s="99"/>
      <c r="TH725" s="99"/>
      <c r="TI725" s="99"/>
      <c r="TJ725" s="99"/>
      <c r="TK725" s="99"/>
      <c r="TL725" s="99"/>
      <c r="TM725" s="99"/>
      <c r="TN725" s="99"/>
      <c r="TO725" s="99"/>
      <c r="TP725" s="99"/>
      <c r="TQ725" s="99"/>
      <c r="TR725" s="99"/>
      <c r="TS725" s="99"/>
      <c r="TT725" s="99"/>
      <c r="TU725" s="99"/>
      <c r="TV725" s="99"/>
      <c r="TW725" s="99"/>
      <c r="TX725" s="99"/>
      <c r="TY725" s="99"/>
      <c r="TZ725" s="99"/>
      <c r="UA725" s="99"/>
      <c r="UB725" s="99"/>
      <c r="UC725" s="99"/>
      <c r="UD725" s="99"/>
      <c r="UE725" s="99"/>
      <c r="UF725" s="99"/>
      <c r="UG725" s="99"/>
      <c r="UH725" s="99"/>
      <c r="UI725" s="99"/>
      <c r="UJ725" s="99"/>
      <c r="UK725" s="99"/>
      <c r="UL725" s="99"/>
      <c r="UM725" s="99"/>
      <c r="UN725" s="99"/>
      <c r="UO725" s="99"/>
      <c r="UP725" s="99"/>
      <c r="UQ725" s="99"/>
      <c r="UR725" s="99"/>
      <c r="US725" s="99"/>
      <c r="UT725" s="99"/>
      <c r="UU725" s="99"/>
      <c r="UV725" s="99"/>
      <c r="UW725" s="99"/>
      <c r="UX725" s="99"/>
      <c r="UY725" s="99"/>
      <c r="UZ725" s="99"/>
      <c r="VA725" s="99"/>
      <c r="VB725" s="99"/>
      <c r="VC725" s="99"/>
      <c r="VD725" s="99"/>
      <c r="VE725" s="99"/>
      <c r="VF725" s="99"/>
      <c r="VG725" s="99"/>
      <c r="VH725" s="99"/>
      <c r="VI725" s="99"/>
      <c r="VJ725" s="99"/>
      <c r="VK725" s="99"/>
      <c r="VL725" s="99"/>
      <c r="VM725" s="99"/>
      <c r="VN725" s="99"/>
      <c r="VO725" s="99"/>
      <c r="VP725" s="99"/>
      <c r="VQ725" s="99"/>
      <c r="VR725" s="99"/>
      <c r="VS725" s="99"/>
      <c r="VT725" s="99"/>
      <c r="VU725" s="99"/>
      <c r="VV725" s="99"/>
      <c r="VW725" s="99"/>
      <c r="VX725" s="99"/>
      <c r="VY725" s="99"/>
      <c r="VZ725" s="99"/>
      <c r="WA725" s="99"/>
      <c r="WB725" s="99"/>
      <c r="WC725" s="99"/>
      <c r="WD725" s="99"/>
      <c r="WE725" s="99"/>
      <c r="WF725" s="99"/>
      <c r="WG725" s="99"/>
      <c r="WH725" s="99"/>
      <c r="WI725" s="99"/>
      <c r="WJ725" s="99"/>
      <c r="WK725" s="99"/>
      <c r="WL725" s="99"/>
      <c r="WM725" s="99"/>
      <c r="WN725" s="99"/>
      <c r="WO725" s="99"/>
      <c r="WP725" s="99"/>
      <c r="WQ725" s="99"/>
      <c r="WR725" s="99"/>
      <c r="WS725" s="99"/>
      <c r="WT725" s="99"/>
      <c r="WU725" s="99"/>
      <c r="WV725" s="99"/>
      <c r="WW725" s="99"/>
      <c r="WX725" s="99"/>
      <c r="WY725" s="99"/>
      <c r="WZ725" s="99"/>
      <c r="XA725" s="99"/>
      <c r="XB725" s="99"/>
      <c r="XC725" s="99"/>
      <c r="XD725" s="99"/>
      <c r="XE725" s="99"/>
      <c r="XF725" s="99"/>
      <c r="XG725" s="99"/>
      <c r="XH725" s="99"/>
      <c r="XI725" s="99"/>
      <c r="XJ725" s="99"/>
      <c r="XK725" s="99"/>
      <c r="XL725" s="99"/>
      <c r="XM725" s="99"/>
      <c r="XN725" s="99"/>
      <c r="XO725" s="99"/>
      <c r="XP725" s="99"/>
      <c r="XQ725" s="99"/>
      <c r="XR725" s="99"/>
      <c r="XS725" s="99"/>
      <c r="XT725" s="99"/>
      <c r="XU725" s="99"/>
      <c r="XV725" s="99"/>
      <c r="XW725" s="99"/>
      <c r="XX725" s="99"/>
      <c r="XY725" s="99"/>
      <c r="XZ725" s="99"/>
      <c r="YA725" s="99"/>
      <c r="YB725" s="99"/>
      <c r="YC725" s="99"/>
      <c r="YD725" s="99"/>
      <c r="YE725" s="99"/>
      <c r="YF725" s="99"/>
      <c r="YG725" s="99"/>
      <c r="YH725" s="99"/>
      <c r="YI725" s="99"/>
      <c r="YJ725" s="99"/>
      <c r="YK725" s="99"/>
      <c r="YL725" s="99"/>
      <c r="YM725" s="99"/>
      <c r="YN725" s="99"/>
      <c r="YO725" s="99"/>
      <c r="YP725" s="99"/>
      <c r="YQ725" s="99"/>
      <c r="YR725" s="99"/>
      <c r="YS725" s="99"/>
      <c r="YT725" s="99"/>
      <c r="YU725" s="99"/>
      <c r="YV725" s="99"/>
      <c r="YW725" s="99"/>
      <c r="YX725" s="99"/>
      <c r="YY725" s="99"/>
      <c r="YZ725" s="99"/>
      <c r="ZA725" s="99"/>
      <c r="ZB725" s="99"/>
      <c r="ZC725" s="99"/>
      <c r="ZD725" s="99"/>
      <c r="ZE725" s="99"/>
      <c r="ZF725" s="99"/>
      <c r="ZG725" s="99"/>
      <c r="ZH725" s="99"/>
      <c r="ZI725" s="99"/>
      <c r="ZJ725" s="99"/>
      <c r="ZK725" s="99"/>
      <c r="ZL725" s="99"/>
      <c r="ZM725" s="99"/>
      <c r="ZN725" s="99"/>
      <c r="ZO725" s="99"/>
      <c r="ZP725" s="99"/>
      <c r="ZQ725" s="99"/>
      <c r="ZR725" s="99"/>
      <c r="ZS725" s="99"/>
      <c r="ZT725" s="99"/>
      <c r="ZU725" s="99"/>
      <c r="ZV725" s="99"/>
      <c r="ZW725" s="99"/>
      <c r="ZX725" s="99"/>
      <c r="ZY725" s="99"/>
      <c r="ZZ725" s="99"/>
      <c r="AAA725" s="99"/>
      <c r="AAB725" s="99"/>
      <c r="AAC725" s="99"/>
      <c r="AAD725" s="99"/>
      <c r="AAE725" s="99"/>
      <c r="AAF725" s="99"/>
      <c r="AAG725" s="99"/>
      <c r="AAH725" s="99"/>
      <c r="AAI725" s="99"/>
      <c r="AAJ725" s="99"/>
      <c r="AAK725" s="99"/>
      <c r="AAL725" s="99"/>
      <c r="AAM725" s="99"/>
      <c r="AAN725" s="99"/>
      <c r="AAO725" s="99"/>
      <c r="AAP725" s="99"/>
      <c r="AAQ725" s="99"/>
      <c r="AAR725" s="99"/>
      <c r="AAS725" s="99"/>
      <c r="AAT725" s="99"/>
      <c r="AAU725" s="99"/>
      <c r="AAV725" s="99"/>
      <c r="AAW725" s="99"/>
      <c r="AAX725" s="99"/>
      <c r="AAY725" s="99"/>
      <c r="AAZ725" s="99"/>
      <c r="ABA725" s="99"/>
      <c r="ABB725" s="99"/>
      <c r="ABC725" s="99"/>
      <c r="ABD725" s="99"/>
      <c r="ABE725" s="99"/>
      <c r="ABF725" s="99"/>
      <c r="ABG725" s="99"/>
      <c r="ABH725" s="99"/>
      <c r="ABI725" s="99"/>
      <c r="ABJ725" s="99"/>
      <c r="ABK725" s="99"/>
      <c r="ABL725" s="99"/>
      <c r="ABM725" s="99"/>
      <c r="ABN725" s="99"/>
      <c r="ABO725" s="99"/>
      <c r="ABP725" s="99"/>
      <c r="ABQ725" s="99"/>
      <c r="ABR725" s="99"/>
      <c r="ABS725" s="99"/>
      <c r="ABT725" s="99"/>
      <c r="ABU725" s="99"/>
      <c r="ABV725" s="99"/>
      <c r="ABW725" s="99"/>
      <c r="ABX725" s="99"/>
      <c r="ABY725" s="99"/>
      <c r="ABZ725" s="99"/>
      <c r="ACA725" s="99"/>
      <c r="ACB725" s="99"/>
      <c r="ACC725" s="99"/>
      <c r="ACD725" s="99"/>
      <c r="ACE725" s="99"/>
      <c r="ACF725" s="99"/>
      <c r="ACG725" s="99"/>
      <c r="ACH725" s="99"/>
      <c r="ACI725" s="99"/>
      <c r="ACJ725" s="99"/>
      <c r="ACK725" s="99"/>
      <c r="ACL725" s="99"/>
      <c r="ACM725" s="99"/>
      <c r="ACN725" s="99"/>
      <c r="ACO725" s="99"/>
      <c r="ACP725" s="99"/>
      <c r="ACQ725" s="99"/>
      <c r="ACR725" s="99"/>
      <c r="ACS725" s="99"/>
      <c r="ACT725" s="99"/>
      <c r="ACU725" s="99"/>
      <c r="ACV725" s="99"/>
      <c r="ACW725" s="99"/>
      <c r="ACX725" s="99"/>
      <c r="ACY725" s="99"/>
      <c r="ACZ725" s="99"/>
      <c r="ADA725" s="99"/>
      <c r="ADB725" s="99"/>
      <c r="ADC725" s="99"/>
      <c r="ADD725" s="99"/>
      <c r="ADE725" s="99"/>
      <c r="ADF725" s="99"/>
      <c r="ADG725" s="99"/>
      <c r="ADH725" s="99"/>
      <c r="ADI725" s="99"/>
      <c r="ADJ725" s="99"/>
      <c r="ADK725" s="99"/>
      <c r="ADL725" s="99"/>
      <c r="ADM725" s="99"/>
      <c r="ADN725" s="99"/>
      <c r="ADO725" s="99"/>
      <c r="ADP725" s="99"/>
      <c r="ADQ725" s="99"/>
      <c r="ADR725" s="99"/>
      <c r="ADS725" s="99"/>
      <c r="ADT725" s="99"/>
      <c r="ADU725" s="99"/>
      <c r="ADV725" s="99"/>
      <c r="ADW725" s="99"/>
      <c r="ADX725" s="99"/>
      <c r="ADY725" s="99"/>
      <c r="ADZ725" s="99"/>
      <c r="AEA725" s="99"/>
      <c r="AEB725" s="99"/>
      <c r="AEC725" s="99"/>
      <c r="AED725" s="99"/>
      <c r="AEE725" s="99"/>
      <c r="AEF725" s="99"/>
      <c r="AEG725" s="99"/>
      <c r="AEH725" s="99"/>
      <c r="AEI725" s="99"/>
      <c r="AEJ725" s="99"/>
      <c r="AEK725" s="99"/>
      <c r="AEL725" s="99"/>
      <c r="AEM725" s="99"/>
      <c r="AEN725" s="99"/>
      <c r="AEO725" s="99"/>
      <c r="AEP725" s="99"/>
      <c r="AEQ725" s="99"/>
      <c r="AER725" s="99"/>
      <c r="AES725" s="99"/>
      <c r="AET725" s="99"/>
      <c r="AEU725" s="99"/>
      <c r="AEV725" s="99"/>
      <c r="AEW725" s="99"/>
      <c r="AEX725" s="99"/>
      <c r="AEY725" s="99"/>
      <c r="AEZ725" s="99"/>
      <c r="AFA725" s="99"/>
      <c r="AFB725" s="99"/>
      <c r="AFC725" s="99"/>
      <c r="AFD725" s="99"/>
      <c r="AFE725" s="99"/>
      <c r="AFF725" s="99"/>
      <c r="AFG725" s="99"/>
      <c r="AFH725" s="99"/>
      <c r="AFI725" s="99"/>
      <c r="AFJ725" s="99"/>
      <c r="AFK725" s="99"/>
      <c r="AFL725" s="99"/>
      <c r="AFM725" s="99"/>
      <c r="AFN725" s="99"/>
      <c r="AFO725" s="99"/>
      <c r="AFP725" s="99"/>
      <c r="AFQ725" s="99"/>
      <c r="AFR725" s="99"/>
      <c r="AFS725" s="99"/>
      <c r="AFT725" s="99"/>
      <c r="AFU725" s="99"/>
      <c r="AFV725" s="99"/>
      <c r="AFW725" s="99"/>
      <c r="AFX725" s="99"/>
      <c r="AFY725" s="99"/>
      <c r="AFZ725" s="99"/>
      <c r="AGA725" s="99"/>
      <c r="AGB725" s="99"/>
      <c r="AGC725" s="99"/>
      <c r="AGD725" s="99"/>
      <c r="AGE725" s="99"/>
      <c r="AGF725" s="99"/>
      <c r="AGG725" s="99"/>
      <c r="AGH725" s="99"/>
      <c r="AGI725" s="99"/>
      <c r="AGJ725" s="99"/>
      <c r="AGK725" s="99"/>
      <c r="AGL725" s="99"/>
      <c r="AGM725" s="99"/>
      <c r="AGN725" s="99"/>
      <c r="AGO725" s="99"/>
      <c r="AGP725" s="99"/>
      <c r="AGQ725" s="99"/>
      <c r="AGR725" s="99"/>
      <c r="AGS725" s="99"/>
      <c r="AGT725" s="99"/>
      <c r="AGU725" s="99"/>
      <c r="AGV725" s="99"/>
      <c r="AGW725" s="99"/>
      <c r="AGX725" s="99"/>
      <c r="AGY725" s="99"/>
      <c r="AGZ725" s="99"/>
      <c r="AHA725" s="99"/>
      <c r="AHB725" s="99"/>
      <c r="AHC725" s="99"/>
      <c r="AHD725" s="99"/>
      <c r="AHE725" s="99"/>
      <c r="AHF725" s="99"/>
      <c r="AHG725" s="99"/>
      <c r="AHH725" s="99"/>
      <c r="AHI725" s="99"/>
      <c r="AHJ725" s="99"/>
      <c r="AHK725" s="99"/>
      <c r="AHL725" s="99"/>
      <c r="AHM725" s="99"/>
      <c r="AHN725" s="99"/>
      <c r="AHO725" s="99"/>
      <c r="AHP725" s="99"/>
      <c r="AHQ725" s="99"/>
      <c r="AHR725" s="99"/>
      <c r="AHS725" s="99"/>
      <c r="AHT725" s="99"/>
      <c r="AHU725" s="99"/>
      <c r="AHV725" s="99"/>
      <c r="AHW725" s="99"/>
      <c r="AHX725" s="99"/>
      <c r="AHY725" s="99"/>
      <c r="AHZ725" s="99"/>
      <c r="AIA725" s="99"/>
      <c r="AIB725" s="99"/>
      <c r="AIC725" s="99"/>
      <c r="AID725" s="99"/>
      <c r="AIE725" s="99"/>
      <c r="AIF725" s="99"/>
      <c r="AIG725" s="99"/>
      <c r="AIH725" s="99"/>
      <c r="AII725" s="99"/>
      <c r="AIJ725" s="99"/>
      <c r="AIK725" s="99"/>
      <c r="AIL725" s="99"/>
      <c r="AIM725" s="99"/>
      <c r="AIN725" s="99"/>
      <c r="AIO725" s="99"/>
      <c r="AIP725" s="99"/>
      <c r="AIQ725" s="99"/>
      <c r="AIR725" s="99"/>
      <c r="AIS725" s="99"/>
      <c r="AIT725" s="99"/>
      <c r="AIU725" s="99"/>
      <c r="AIV725" s="99"/>
      <c r="AIW725" s="99"/>
      <c r="AIX725" s="99"/>
      <c r="AIY725" s="99"/>
      <c r="AIZ725" s="99"/>
      <c r="AJA725" s="99"/>
      <c r="AJB725" s="99"/>
      <c r="AJC725" s="99"/>
      <c r="AJD725" s="99"/>
      <c r="AJE725" s="99"/>
      <c r="AJF725" s="99"/>
      <c r="AJG725" s="99"/>
      <c r="AJH725" s="99"/>
      <c r="AJI725" s="99"/>
      <c r="AJJ725" s="99"/>
      <c r="AJK725" s="99"/>
      <c r="AJL725" s="99"/>
      <c r="AJM725" s="99"/>
      <c r="AJN725" s="99"/>
      <c r="AJO725" s="99"/>
      <c r="AJP725" s="99"/>
      <c r="AJQ725" s="99"/>
      <c r="AJR725" s="99"/>
      <c r="AJS725" s="99"/>
      <c r="AJT725" s="99"/>
      <c r="AJU725" s="99"/>
      <c r="AJV725" s="99"/>
      <c r="AJW725" s="99"/>
      <c r="AJX725" s="99"/>
      <c r="AJY725" s="99"/>
      <c r="AJZ725" s="99"/>
      <c r="AKA725" s="99"/>
      <c r="AKB725" s="99"/>
      <c r="AKC725" s="99"/>
      <c r="AKD725" s="99"/>
      <c r="AKE725" s="99"/>
      <c r="AKF725" s="99"/>
      <c r="AKG725" s="99"/>
      <c r="AKH725" s="99"/>
      <c r="AKI725" s="99"/>
      <c r="AKJ725" s="99"/>
      <c r="AKK725" s="99"/>
      <c r="AKL725" s="99"/>
      <c r="AKM725" s="99"/>
      <c r="AKN725" s="99"/>
      <c r="AKO725" s="99"/>
      <c r="AKP725" s="99"/>
      <c r="AKQ725" s="99"/>
      <c r="AKR725" s="99"/>
      <c r="AKS725" s="99"/>
      <c r="AKT725" s="99"/>
      <c r="AKU725" s="99"/>
      <c r="AKV725" s="99"/>
      <c r="AKW725" s="99"/>
      <c r="AKX725" s="99"/>
      <c r="AKY725" s="99"/>
      <c r="AKZ725" s="99"/>
      <c r="ALA725" s="99"/>
      <c r="ALB725" s="99"/>
      <c r="ALC725" s="99"/>
      <c r="ALD725" s="99"/>
      <c r="ALE725" s="99"/>
      <c r="ALF725" s="99"/>
      <c r="ALG725" s="99"/>
      <c r="ALH725" s="99"/>
      <c r="ALI725" s="99"/>
      <c r="ALJ725" s="99"/>
      <c r="ALK725" s="99"/>
      <c r="ALL725" s="99"/>
      <c r="ALM725" s="99"/>
      <c r="ALN725" s="99"/>
      <c r="AML725" s="99"/>
    </row>
    <row r="726" customFormat="false" ht="32.8" hidden="false" customHeight="false" outlineLevel="0" collapsed="false">
      <c r="A726" s="99"/>
      <c r="B726" s="86"/>
      <c r="C726" s="30" t="s">
        <v>105</v>
      </c>
      <c r="D726" s="30" t="n">
        <v>953</v>
      </c>
      <c r="E726" s="138" t="s">
        <v>39</v>
      </c>
      <c r="F726" s="138" t="s">
        <v>27</v>
      </c>
      <c r="G726" s="79" t="n">
        <v>5020000000</v>
      </c>
      <c r="H726" s="83"/>
      <c r="I726" s="141" t="n">
        <f aca="false">SUM(J726:P726)</f>
        <v>14329800</v>
      </c>
      <c r="J726" s="141" t="n">
        <f aca="false">J727+J733+J731</f>
        <v>14285600</v>
      </c>
      <c r="K726" s="74" t="n">
        <f aca="false">K727+K733+K731</f>
        <v>44200</v>
      </c>
      <c r="L726" s="74" t="n">
        <f aca="false">L727+L733+L731</f>
        <v>0</v>
      </c>
      <c r="M726" s="74" t="n">
        <f aca="false">M727+M733+M731</f>
        <v>0</v>
      </c>
      <c r="N726" s="74" t="n">
        <f aca="false">N727+N733+N731</f>
        <v>0</v>
      </c>
      <c r="O726" s="141" t="n">
        <f aca="false">O727+O733+O731</f>
        <v>0</v>
      </c>
      <c r="P726" s="142" t="n">
        <f aca="false">P727+P733+P731</f>
        <v>0</v>
      </c>
      <c r="ID726" s="99"/>
      <c r="IE726" s="99"/>
      <c r="IF726" s="99"/>
      <c r="IG726" s="99"/>
      <c r="IH726" s="99"/>
      <c r="II726" s="99"/>
      <c r="IJ726" s="99"/>
      <c r="IK726" s="99"/>
      <c r="IL726" s="99"/>
      <c r="IM726" s="99"/>
      <c r="IN726" s="99"/>
      <c r="IO726" s="99"/>
      <c r="IP726" s="99"/>
      <c r="IQ726" s="99"/>
      <c r="IR726" s="99"/>
      <c r="IS726" s="99"/>
      <c r="IT726" s="99"/>
      <c r="IU726" s="99"/>
      <c r="IV726" s="99"/>
      <c r="IW726" s="99"/>
      <c r="IX726" s="99"/>
      <c r="IY726" s="99"/>
      <c r="IZ726" s="99"/>
      <c r="JA726" s="99"/>
      <c r="JB726" s="99"/>
      <c r="JC726" s="99"/>
      <c r="JD726" s="99"/>
      <c r="JE726" s="99"/>
      <c r="JF726" s="99"/>
      <c r="JG726" s="99"/>
      <c r="JH726" s="99"/>
      <c r="JI726" s="99"/>
      <c r="JJ726" s="99"/>
      <c r="JK726" s="99"/>
      <c r="JL726" s="99"/>
      <c r="JM726" s="99"/>
      <c r="JN726" s="99"/>
      <c r="JO726" s="99"/>
      <c r="JP726" s="99"/>
      <c r="JQ726" s="99"/>
      <c r="JR726" s="99"/>
      <c r="JS726" s="99"/>
      <c r="JT726" s="99"/>
      <c r="JU726" s="99"/>
      <c r="JV726" s="99"/>
      <c r="JW726" s="99"/>
      <c r="JX726" s="99"/>
      <c r="JY726" s="99"/>
      <c r="JZ726" s="99"/>
      <c r="KA726" s="99"/>
      <c r="KB726" s="99"/>
      <c r="KC726" s="99"/>
      <c r="KD726" s="99"/>
      <c r="KE726" s="99"/>
      <c r="KF726" s="99"/>
      <c r="KG726" s="99"/>
      <c r="KH726" s="99"/>
      <c r="KI726" s="99"/>
      <c r="KJ726" s="99"/>
      <c r="KK726" s="99"/>
      <c r="KL726" s="99"/>
      <c r="KM726" s="99"/>
      <c r="KN726" s="99"/>
      <c r="KO726" s="99"/>
      <c r="KP726" s="99"/>
      <c r="KQ726" s="99"/>
      <c r="KR726" s="99"/>
      <c r="KS726" s="99"/>
      <c r="KT726" s="99"/>
      <c r="KU726" s="99"/>
      <c r="KV726" s="99"/>
      <c r="KW726" s="99"/>
      <c r="KX726" s="99"/>
      <c r="KY726" s="99"/>
      <c r="KZ726" s="99"/>
      <c r="LA726" s="99"/>
      <c r="LB726" s="99"/>
      <c r="LC726" s="99"/>
      <c r="LD726" s="99"/>
      <c r="LE726" s="99"/>
      <c r="LF726" s="99"/>
      <c r="LG726" s="99"/>
      <c r="LH726" s="99"/>
      <c r="LI726" s="99"/>
      <c r="LJ726" s="99"/>
      <c r="LK726" s="99"/>
      <c r="LL726" s="99"/>
      <c r="LM726" s="99"/>
      <c r="LN726" s="99"/>
      <c r="LO726" s="99"/>
      <c r="LP726" s="99"/>
      <c r="LQ726" s="99"/>
      <c r="LR726" s="99"/>
      <c r="LS726" s="99"/>
      <c r="LT726" s="99"/>
      <c r="LU726" s="99"/>
      <c r="LV726" s="99"/>
      <c r="LW726" s="99"/>
      <c r="LX726" s="99"/>
      <c r="LY726" s="99"/>
      <c r="LZ726" s="99"/>
      <c r="MA726" s="99"/>
      <c r="MB726" s="99"/>
      <c r="MC726" s="99"/>
      <c r="MD726" s="99"/>
      <c r="ME726" s="99"/>
      <c r="MF726" s="99"/>
      <c r="MG726" s="99"/>
      <c r="MH726" s="99"/>
      <c r="MI726" s="99"/>
      <c r="MJ726" s="99"/>
      <c r="MK726" s="99"/>
      <c r="ML726" s="99"/>
      <c r="MM726" s="99"/>
      <c r="MN726" s="99"/>
      <c r="MO726" s="99"/>
      <c r="MP726" s="99"/>
      <c r="MQ726" s="99"/>
      <c r="MR726" s="99"/>
      <c r="MS726" s="99"/>
      <c r="MT726" s="99"/>
      <c r="MU726" s="99"/>
      <c r="MV726" s="99"/>
      <c r="MW726" s="99"/>
      <c r="MX726" s="99"/>
      <c r="MY726" s="99"/>
      <c r="MZ726" s="99"/>
      <c r="NA726" s="99"/>
      <c r="NB726" s="99"/>
      <c r="NC726" s="99"/>
      <c r="ND726" s="99"/>
      <c r="NE726" s="99"/>
      <c r="NF726" s="99"/>
      <c r="NG726" s="99"/>
      <c r="NH726" s="99"/>
      <c r="NI726" s="99"/>
      <c r="NJ726" s="99"/>
      <c r="NK726" s="99"/>
      <c r="NL726" s="99"/>
      <c r="NM726" s="99"/>
      <c r="NN726" s="99"/>
      <c r="NO726" s="99"/>
      <c r="NP726" s="99"/>
      <c r="NQ726" s="99"/>
      <c r="NR726" s="99"/>
      <c r="NS726" s="99"/>
      <c r="NT726" s="99"/>
      <c r="NU726" s="99"/>
      <c r="NV726" s="99"/>
      <c r="NW726" s="99"/>
      <c r="NX726" s="99"/>
      <c r="NY726" s="99"/>
      <c r="NZ726" s="99"/>
      <c r="OA726" s="99"/>
      <c r="OB726" s="99"/>
      <c r="OC726" s="99"/>
      <c r="OD726" s="99"/>
      <c r="OE726" s="99"/>
      <c r="OF726" s="99"/>
      <c r="OG726" s="99"/>
      <c r="OH726" s="99"/>
      <c r="OI726" s="99"/>
      <c r="OJ726" s="99"/>
      <c r="OK726" s="99"/>
      <c r="OL726" s="99"/>
      <c r="OM726" s="99"/>
      <c r="ON726" s="99"/>
      <c r="OO726" s="99"/>
      <c r="OP726" s="99"/>
      <c r="OQ726" s="99"/>
      <c r="OR726" s="99"/>
      <c r="OS726" s="99"/>
      <c r="OT726" s="99"/>
      <c r="OU726" s="99"/>
      <c r="OV726" s="99"/>
      <c r="OW726" s="99"/>
      <c r="OX726" s="99"/>
      <c r="OY726" s="99"/>
      <c r="OZ726" s="99"/>
      <c r="PA726" s="99"/>
      <c r="PB726" s="99"/>
      <c r="PC726" s="99"/>
      <c r="PD726" s="99"/>
      <c r="PE726" s="99"/>
      <c r="PF726" s="99"/>
      <c r="PG726" s="99"/>
      <c r="PH726" s="99"/>
      <c r="PI726" s="99"/>
      <c r="PJ726" s="99"/>
      <c r="PK726" s="99"/>
      <c r="PL726" s="99"/>
      <c r="PM726" s="99"/>
      <c r="PN726" s="99"/>
      <c r="PO726" s="99"/>
      <c r="PP726" s="99"/>
      <c r="PQ726" s="99"/>
      <c r="PR726" s="99"/>
      <c r="PS726" s="99"/>
      <c r="PT726" s="99"/>
      <c r="PU726" s="99"/>
      <c r="PV726" s="99"/>
      <c r="PW726" s="99"/>
      <c r="PX726" s="99"/>
      <c r="PY726" s="99"/>
      <c r="PZ726" s="99"/>
      <c r="QA726" s="99"/>
      <c r="QB726" s="99"/>
      <c r="QC726" s="99"/>
      <c r="QD726" s="99"/>
      <c r="QE726" s="99"/>
      <c r="QF726" s="99"/>
      <c r="QG726" s="99"/>
      <c r="QH726" s="99"/>
      <c r="QI726" s="99"/>
      <c r="QJ726" s="99"/>
      <c r="QK726" s="99"/>
      <c r="QL726" s="99"/>
      <c r="QM726" s="99"/>
      <c r="QN726" s="99"/>
      <c r="QO726" s="99"/>
      <c r="QP726" s="99"/>
      <c r="QQ726" s="99"/>
      <c r="QR726" s="99"/>
      <c r="QS726" s="99"/>
      <c r="QT726" s="99"/>
      <c r="QU726" s="99"/>
      <c r="QV726" s="99"/>
      <c r="QW726" s="99"/>
      <c r="QX726" s="99"/>
      <c r="QY726" s="99"/>
      <c r="QZ726" s="99"/>
      <c r="RA726" s="99"/>
      <c r="RB726" s="99"/>
      <c r="RC726" s="99"/>
      <c r="RD726" s="99"/>
      <c r="RE726" s="99"/>
      <c r="RF726" s="99"/>
      <c r="RG726" s="99"/>
      <c r="RH726" s="99"/>
      <c r="RI726" s="99"/>
      <c r="RJ726" s="99"/>
      <c r="RK726" s="99"/>
      <c r="RL726" s="99"/>
      <c r="RM726" s="99"/>
      <c r="RN726" s="99"/>
      <c r="RO726" s="99"/>
      <c r="RP726" s="99"/>
      <c r="RQ726" s="99"/>
      <c r="RR726" s="99"/>
      <c r="RS726" s="99"/>
      <c r="RT726" s="99"/>
      <c r="RU726" s="99"/>
      <c r="RV726" s="99"/>
      <c r="RW726" s="99"/>
      <c r="RX726" s="99"/>
      <c r="RY726" s="99"/>
      <c r="RZ726" s="99"/>
      <c r="SA726" s="99"/>
      <c r="SB726" s="99"/>
      <c r="SC726" s="99"/>
      <c r="SD726" s="99"/>
      <c r="SE726" s="99"/>
      <c r="SF726" s="99"/>
      <c r="SG726" s="99"/>
      <c r="SH726" s="99"/>
      <c r="SI726" s="99"/>
      <c r="SJ726" s="99"/>
      <c r="SK726" s="99"/>
      <c r="SL726" s="99"/>
      <c r="SM726" s="99"/>
      <c r="SN726" s="99"/>
      <c r="SO726" s="99"/>
      <c r="SP726" s="99"/>
      <c r="SQ726" s="99"/>
      <c r="SR726" s="99"/>
      <c r="SS726" s="99"/>
      <c r="ST726" s="99"/>
      <c r="SU726" s="99"/>
      <c r="SV726" s="99"/>
      <c r="SW726" s="99"/>
      <c r="SX726" s="99"/>
      <c r="SY726" s="99"/>
      <c r="SZ726" s="99"/>
      <c r="TA726" s="99"/>
      <c r="TB726" s="99"/>
      <c r="TC726" s="99"/>
      <c r="TD726" s="99"/>
      <c r="TE726" s="99"/>
      <c r="TF726" s="99"/>
      <c r="TG726" s="99"/>
      <c r="TH726" s="99"/>
      <c r="TI726" s="99"/>
      <c r="TJ726" s="99"/>
      <c r="TK726" s="99"/>
      <c r="TL726" s="99"/>
      <c r="TM726" s="99"/>
      <c r="TN726" s="99"/>
      <c r="TO726" s="99"/>
      <c r="TP726" s="99"/>
      <c r="TQ726" s="99"/>
      <c r="TR726" s="99"/>
      <c r="TS726" s="99"/>
      <c r="TT726" s="99"/>
      <c r="TU726" s="99"/>
      <c r="TV726" s="99"/>
      <c r="TW726" s="99"/>
      <c r="TX726" s="99"/>
      <c r="TY726" s="99"/>
      <c r="TZ726" s="99"/>
      <c r="UA726" s="99"/>
      <c r="UB726" s="99"/>
      <c r="UC726" s="99"/>
      <c r="UD726" s="99"/>
      <c r="UE726" s="99"/>
      <c r="UF726" s="99"/>
      <c r="UG726" s="99"/>
      <c r="UH726" s="99"/>
      <c r="UI726" s="99"/>
      <c r="UJ726" s="99"/>
      <c r="UK726" s="99"/>
      <c r="UL726" s="99"/>
      <c r="UM726" s="99"/>
      <c r="UN726" s="99"/>
      <c r="UO726" s="99"/>
      <c r="UP726" s="99"/>
      <c r="UQ726" s="99"/>
      <c r="UR726" s="99"/>
      <c r="US726" s="99"/>
      <c r="UT726" s="99"/>
      <c r="UU726" s="99"/>
      <c r="UV726" s="99"/>
      <c r="UW726" s="99"/>
      <c r="UX726" s="99"/>
      <c r="UY726" s="99"/>
      <c r="UZ726" s="99"/>
      <c r="VA726" s="99"/>
      <c r="VB726" s="99"/>
      <c r="VC726" s="99"/>
      <c r="VD726" s="99"/>
      <c r="VE726" s="99"/>
      <c r="VF726" s="99"/>
      <c r="VG726" s="99"/>
      <c r="VH726" s="99"/>
      <c r="VI726" s="99"/>
      <c r="VJ726" s="99"/>
      <c r="VK726" s="99"/>
      <c r="VL726" s="99"/>
      <c r="VM726" s="99"/>
      <c r="VN726" s="99"/>
      <c r="VO726" s="99"/>
      <c r="VP726" s="99"/>
      <c r="VQ726" s="99"/>
      <c r="VR726" s="99"/>
      <c r="VS726" s="99"/>
      <c r="VT726" s="99"/>
      <c r="VU726" s="99"/>
      <c r="VV726" s="99"/>
      <c r="VW726" s="99"/>
      <c r="VX726" s="99"/>
      <c r="VY726" s="99"/>
      <c r="VZ726" s="99"/>
      <c r="WA726" s="99"/>
      <c r="WB726" s="99"/>
      <c r="WC726" s="99"/>
      <c r="WD726" s="99"/>
      <c r="WE726" s="99"/>
      <c r="WF726" s="99"/>
      <c r="WG726" s="99"/>
      <c r="WH726" s="99"/>
      <c r="WI726" s="99"/>
      <c r="WJ726" s="99"/>
      <c r="WK726" s="99"/>
      <c r="WL726" s="99"/>
      <c r="WM726" s="99"/>
      <c r="WN726" s="99"/>
      <c r="WO726" s="99"/>
      <c r="WP726" s="99"/>
      <c r="WQ726" s="99"/>
      <c r="WR726" s="99"/>
      <c r="WS726" s="99"/>
      <c r="WT726" s="99"/>
      <c r="WU726" s="99"/>
      <c r="WV726" s="99"/>
      <c r="WW726" s="99"/>
      <c r="WX726" s="99"/>
      <c r="WY726" s="99"/>
      <c r="WZ726" s="99"/>
      <c r="XA726" s="99"/>
      <c r="XB726" s="99"/>
      <c r="XC726" s="99"/>
      <c r="XD726" s="99"/>
      <c r="XE726" s="99"/>
      <c r="XF726" s="99"/>
      <c r="XG726" s="99"/>
      <c r="XH726" s="99"/>
      <c r="XI726" s="99"/>
      <c r="XJ726" s="99"/>
      <c r="XK726" s="99"/>
      <c r="XL726" s="99"/>
      <c r="XM726" s="99"/>
      <c r="XN726" s="99"/>
      <c r="XO726" s="99"/>
      <c r="XP726" s="99"/>
      <c r="XQ726" s="99"/>
      <c r="XR726" s="99"/>
      <c r="XS726" s="99"/>
      <c r="XT726" s="99"/>
      <c r="XU726" s="99"/>
      <c r="XV726" s="99"/>
      <c r="XW726" s="99"/>
      <c r="XX726" s="99"/>
      <c r="XY726" s="99"/>
      <c r="XZ726" s="99"/>
      <c r="YA726" s="99"/>
      <c r="YB726" s="99"/>
      <c r="YC726" s="99"/>
      <c r="YD726" s="99"/>
      <c r="YE726" s="99"/>
      <c r="YF726" s="99"/>
      <c r="YG726" s="99"/>
      <c r="YH726" s="99"/>
      <c r="YI726" s="99"/>
      <c r="YJ726" s="99"/>
      <c r="YK726" s="99"/>
      <c r="YL726" s="99"/>
      <c r="YM726" s="99"/>
      <c r="YN726" s="99"/>
      <c r="YO726" s="99"/>
      <c r="YP726" s="99"/>
      <c r="YQ726" s="99"/>
      <c r="YR726" s="99"/>
      <c r="YS726" s="99"/>
      <c r="YT726" s="99"/>
      <c r="YU726" s="99"/>
      <c r="YV726" s="99"/>
      <c r="YW726" s="99"/>
      <c r="YX726" s="99"/>
      <c r="YY726" s="99"/>
      <c r="YZ726" s="99"/>
      <c r="ZA726" s="99"/>
      <c r="ZB726" s="99"/>
      <c r="ZC726" s="99"/>
      <c r="ZD726" s="99"/>
      <c r="ZE726" s="99"/>
      <c r="ZF726" s="99"/>
      <c r="ZG726" s="99"/>
      <c r="ZH726" s="99"/>
      <c r="ZI726" s="99"/>
      <c r="ZJ726" s="99"/>
      <c r="ZK726" s="99"/>
      <c r="ZL726" s="99"/>
      <c r="ZM726" s="99"/>
      <c r="ZN726" s="99"/>
      <c r="ZO726" s="99"/>
      <c r="ZP726" s="99"/>
      <c r="ZQ726" s="99"/>
      <c r="ZR726" s="99"/>
      <c r="ZS726" s="99"/>
      <c r="ZT726" s="99"/>
      <c r="ZU726" s="99"/>
      <c r="ZV726" s="99"/>
      <c r="ZW726" s="99"/>
      <c r="ZX726" s="99"/>
      <c r="ZY726" s="99"/>
      <c r="ZZ726" s="99"/>
      <c r="AAA726" s="99"/>
      <c r="AAB726" s="99"/>
      <c r="AAC726" s="99"/>
      <c r="AAD726" s="99"/>
      <c r="AAE726" s="99"/>
      <c r="AAF726" s="99"/>
      <c r="AAG726" s="99"/>
      <c r="AAH726" s="99"/>
      <c r="AAI726" s="99"/>
      <c r="AAJ726" s="99"/>
      <c r="AAK726" s="99"/>
      <c r="AAL726" s="99"/>
      <c r="AAM726" s="99"/>
      <c r="AAN726" s="99"/>
      <c r="AAO726" s="99"/>
      <c r="AAP726" s="99"/>
      <c r="AAQ726" s="99"/>
      <c r="AAR726" s="99"/>
      <c r="AAS726" s="99"/>
      <c r="AAT726" s="99"/>
      <c r="AAU726" s="99"/>
      <c r="AAV726" s="99"/>
      <c r="AAW726" s="99"/>
      <c r="AAX726" s="99"/>
      <c r="AAY726" s="99"/>
      <c r="AAZ726" s="99"/>
      <c r="ABA726" s="99"/>
      <c r="ABB726" s="99"/>
      <c r="ABC726" s="99"/>
      <c r="ABD726" s="99"/>
      <c r="ABE726" s="99"/>
      <c r="ABF726" s="99"/>
      <c r="ABG726" s="99"/>
      <c r="ABH726" s="99"/>
      <c r="ABI726" s="99"/>
      <c r="ABJ726" s="99"/>
      <c r="ABK726" s="99"/>
      <c r="ABL726" s="99"/>
      <c r="ABM726" s="99"/>
      <c r="ABN726" s="99"/>
      <c r="ABO726" s="99"/>
      <c r="ABP726" s="99"/>
      <c r="ABQ726" s="99"/>
      <c r="ABR726" s="99"/>
      <c r="ABS726" s="99"/>
      <c r="ABT726" s="99"/>
      <c r="ABU726" s="99"/>
      <c r="ABV726" s="99"/>
      <c r="ABW726" s="99"/>
      <c r="ABX726" s="99"/>
      <c r="ABY726" s="99"/>
      <c r="ABZ726" s="99"/>
      <c r="ACA726" s="99"/>
      <c r="ACB726" s="99"/>
      <c r="ACC726" s="99"/>
      <c r="ACD726" s="99"/>
      <c r="ACE726" s="99"/>
      <c r="ACF726" s="99"/>
      <c r="ACG726" s="99"/>
      <c r="ACH726" s="99"/>
      <c r="ACI726" s="99"/>
      <c r="ACJ726" s="99"/>
      <c r="ACK726" s="99"/>
      <c r="ACL726" s="99"/>
      <c r="ACM726" s="99"/>
      <c r="ACN726" s="99"/>
      <c r="ACO726" s="99"/>
      <c r="ACP726" s="99"/>
      <c r="ACQ726" s="99"/>
      <c r="ACR726" s="99"/>
      <c r="ACS726" s="99"/>
      <c r="ACT726" s="99"/>
      <c r="ACU726" s="99"/>
      <c r="ACV726" s="99"/>
      <c r="ACW726" s="99"/>
      <c r="ACX726" s="99"/>
      <c r="ACY726" s="99"/>
      <c r="ACZ726" s="99"/>
      <c r="ADA726" s="99"/>
      <c r="ADB726" s="99"/>
      <c r="ADC726" s="99"/>
      <c r="ADD726" s="99"/>
      <c r="ADE726" s="99"/>
      <c r="ADF726" s="99"/>
      <c r="ADG726" s="99"/>
      <c r="ADH726" s="99"/>
      <c r="ADI726" s="99"/>
      <c r="ADJ726" s="99"/>
      <c r="ADK726" s="99"/>
      <c r="ADL726" s="99"/>
      <c r="ADM726" s="99"/>
      <c r="ADN726" s="99"/>
      <c r="ADO726" s="99"/>
      <c r="ADP726" s="99"/>
      <c r="ADQ726" s="99"/>
      <c r="ADR726" s="99"/>
      <c r="ADS726" s="99"/>
      <c r="ADT726" s="99"/>
      <c r="ADU726" s="99"/>
      <c r="ADV726" s="99"/>
      <c r="ADW726" s="99"/>
      <c r="ADX726" s="99"/>
      <c r="ADY726" s="99"/>
      <c r="ADZ726" s="99"/>
      <c r="AEA726" s="99"/>
      <c r="AEB726" s="99"/>
      <c r="AEC726" s="99"/>
      <c r="AED726" s="99"/>
      <c r="AEE726" s="99"/>
      <c r="AEF726" s="99"/>
      <c r="AEG726" s="99"/>
      <c r="AEH726" s="99"/>
      <c r="AEI726" s="99"/>
      <c r="AEJ726" s="99"/>
      <c r="AEK726" s="99"/>
      <c r="AEL726" s="99"/>
      <c r="AEM726" s="99"/>
      <c r="AEN726" s="99"/>
      <c r="AEO726" s="99"/>
      <c r="AEP726" s="99"/>
      <c r="AEQ726" s="99"/>
      <c r="AER726" s="99"/>
      <c r="AES726" s="99"/>
      <c r="AET726" s="99"/>
      <c r="AEU726" s="99"/>
      <c r="AEV726" s="99"/>
      <c r="AEW726" s="99"/>
      <c r="AEX726" s="99"/>
      <c r="AEY726" s="99"/>
      <c r="AEZ726" s="99"/>
      <c r="AFA726" s="99"/>
      <c r="AFB726" s="99"/>
      <c r="AFC726" s="99"/>
      <c r="AFD726" s="99"/>
      <c r="AFE726" s="99"/>
      <c r="AFF726" s="99"/>
      <c r="AFG726" s="99"/>
      <c r="AFH726" s="99"/>
      <c r="AFI726" s="99"/>
      <c r="AFJ726" s="99"/>
      <c r="AFK726" s="99"/>
      <c r="AFL726" s="99"/>
      <c r="AFM726" s="99"/>
      <c r="AFN726" s="99"/>
      <c r="AFO726" s="99"/>
      <c r="AFP726" s="99"/>
      <c r="AFQ726" s="99"/>
      <c r="AFR726" s="99"/>
      <c r="AFS726" s="99"/>
      <c r="AFT726" s="99"/>
      <c r="AFU726" s="99"/>
      <c r="AFV726" s="99"/>
      <c r="AFW726" s="99"/>
      <c r="AFX726" s="99"/>
      <c r="AFY726" s="99"/>
      <c r="AFZ726" s="99"/>
      <c r="AGA726" s="99"/>
      <c r="AGB726" s="99"/>
      <c r="AGC726" s="99"/>
      <c r="AGD726" s="99"/>
      <c r="AGE726" s="99"/>
      <c r="AGF726" s="99"/>
      <c r="AGG726" s="99"/>
      <c r="AGH726" s="99"/>
      <c r="AGI726" s="99"/>
      <c r="AGJ726" s="99"/>
      <c r="AGK726" s="99"/>
      <c r="AGL726" s="99"/>
      <c r="AGM726" s="99"/>
      <c r="AGN726" s="99"/>
      <c r="AGO726" s="99"/>
      <c r="AGP726" s="99"/>
      <c r="AGQ726" s="99"/>
      <c r="AGR726" s="99"/>
      <c r="AGS726" s="99"/>
      <c r="AGT726" s="99"/>
      <c r="AGU726" s="99"/>
      <c r="AGV726" s="99"/>
      <c r="AGW726" s="99"/>
      <c r="AGX726" s="99"/>
      <c r="AGY726" s="99"/>
      <c r="AGZ726" s="99"/>
      <c r="AHA726" s="99"/>
      <c r="AHB726" s="99"/>
      <c r="AHC726" s="99"/>
      <c r="AHD726" s="99"/>
      <c r="AHE726" s="99"/>
      <c r="AHF726" s="99"/>
      <c r="AHG726" s="99"/>
      <c r="AHH726" s="99"/>
      <c r="AHI726" s="99"/>
      <c r="AHJ726" s="99"/>
      <c r="AHK726" s="99"/>
      <c r="AHL726" s="99"/>
      <c r="AHM726" s="99"/>
      <c r="AHN726" s="99"/>
      <c r="AHO726" s="99"/>
      <c r="AHP726" s="99"/>
      <c r="AHQ726" s="99"/>
      <c r="AHR726" s="99"/>
      <c r="AHS726" s="99"/>
      <c r="AHT726" s="99"/>
      <c r="AHU726" s="99"/>
      <c r="AHV726" s="99"/>
      <c r="AHW726" s="99"/>
      <c r="AHX726" s="99"/>
      <c r="AHY726" s="99"/>
      <c r="AHZ726" s="99"/>
      <c r="AIA726" s="99"/>
      <c r="AIB726" s="99"/>
      <c r="AIC726" s="99"/>
      <c r="AID726" s="99"/>
      <c r="AIE726" s="99"/>
      <c r="AIF726" s="99"/>
      <c r="AIG726" s="99"/>
      <c r="AIH726" s="99"/>
      <c r="AII726" s="99"/>
      <c r="AIJ726" s="99"/>
      <c r="AIK726" s="99"/>
      <c r="AIL726" s="99"/>
      <c r="AIM726" s="99"/>
      <c r="AIN726" s="99"/>
      <c r="AIO726" s="99"/>
      <c r="AIP726" s="99"/>
      <c r="AIQ726" s="99"/>
      <c r="AIR726" s="99"/>
      <c r="AIS726" s="99"/>
      <c r="AIT726" s="99"/>
      <c r="AIU726" s="99"/>
      <c r="AIV726" s="99"/>
      <c r="AIW726" s="99"/>
      <c r="AIX726" s="99"/>
      <c r="AIY726" s="99"/>
      <c r="AIZ726" s="99"/>
      <c r="AJA726" s="99"/>
      <c r="AJB726" s="99"/>
      <c r="AJC726" s="99"/>
      <c r="AJD726" s="99"/>
      <c r="AJE726" s="99"/>
      <c r="AJF726" s="99"/>
      <c r="AJG726" s="99"/>
      <c r="AJH726" s="99"/>
      <c r="AJI726" s="99"/>
      <c r="AJJ726" s="99"/>
      <c r="AJK726" s="99"/>
      <c r="AJL726" s="99"/>
      <c r="AJM726" s="99"/>
      <c r="AJN726" s="99"/>
      <c r="AJO726" s="99"/>
      <c r="AJP726" s="99"/>
      <c r="AJQ726" s="99"/>
      <c r="AJR726" s="99"/>
      <c r="AJS726" s="99"/>
      <c r="AJT726" s="99"/>
      <c r="AJU726" s="99"/>
      <c r="AJV726" s="99"/>
      <c r="AJW726" s="99"/>
      <c r="AJX726" s="99"/>
      <c r="AJY726" s="99"/>
      <c r="AJZ726" s="99"/>
      <c r="AKA726" s="99"/>
      <c r="AKB726" s="99"/>
      <c r="AKC726" s="99"/>
      <c r="AKD726" s="99"/>
      <c r="AKE726" s="99"/>
      <c r="AKF726" s="99"/>
      <c r="AKG726" s="99"/>
      <c r="AKH726" s="99"/>
      <c r="AKI726" s="99"/>
      <c r="AKJ726" s="99"/>
      <c r="AKK726" s="99"/>
      <c r="AKL726" s="99"/>
      <c r="AKM726" s="99"/>
      <c r="AKN726" s="99"/>
      <c r="AKO726" s="99"/>
      <c r="AKP726" s="99"/>
      <c r="AKQ726" s="99"/>
      <c r="AKR726" s="99"/>
      <c r="AKS726" s="99"/>
      <c r="AKT726" s="99"/>
      <c r="AKU726" s="99"/>
      <c r="AKV726" s="99"/>
      <c r="AKW726" s="99"/>
      <c r="AKX726" s="99"/>
      <c r="AKY726" s="99"/>
      <c r="AKZ726" s="99"/>
      <c r="ALA726" s="99"/>
      <c r="ALB726" s="99"/>
      <c r="ALC726" s="99"/>
      <c r="ALD726" s="99"/>
      <c r="ALE726" s="99"/>
      <c r="ALF726" s="99"/>
      <c r="ALG726" s="99"/>
      <c r="ALH726" s="99"/>
      <c r="ALI726" s="99"/>
      <c r="ALJ726" s="99"/>
      <c r="ALK726" s="99"/>
      <c r="ALL726" s="99"/>
      <c r="ALM726" s="99"/>
      <c r="ALN726" s="99"/>
      <c r="AML726" s="99"/>
    </row>
    <row r="727" customFormat="false" ht="177.6" hidden="false" customHeight="true" outlineLevel="0" collapsed="false">
      <c r="A727" s="99"/>
      <c r="C727" s="30" t="s">
        <v>110</v>
      </c>
      <c r="D727" s="30" t="n">
        <v>953</v>
      </c>
      <c r="E727" s="138" t="s">
        <v>39</v>
      </c>
      <c r="F727" s="138" t="s">
        <v>27</v>
      </c>
      <c r="G727" s="79" t="n">
        <v>5020069170</v>
      </c>
      <c r="H727" s="26"/>
      <c r="I727" s="141" t="n">
        <f aca="false">SUM(J727:P727)</f>
        <v>1318400</v>
      </c>
      <c r="J727" s="141" t="n">
        <f aca="false">J728+J729+J730</f>
        <v>1314600</v>
      </c>
      <c r="K727" s="74" t="n">
        <f aca="false">K728+K729+K730</f>
        <v>3800</v>
      </c>
      <c r="L727" s="74" t="n">
        <f aca="false">L728+L729+L730</f>
        <v>0</v>
      </c>
      <c r="M727" s="74" t="n">
        <f aca="false">M728+M729+M730</f>
        <v>0</v>
      </c>
      <c r="N727" s="74" t="n">
        <f aca="false">N728+N729+N730</f>
        <v>0</v>
      </c>
      <c r="O727" s="141" t="n">
        <f aca="false">O728+O729+O730</f>
        <v>0</v>
      </c>
      <c r="P727" s="142" t="n">
        <f aca="false">P728+P729+P730</f>
        <v>0</v>
      </c>
    </row>
    <row r="728" customFormat="false" ht="64.15" hidden="false" customHeight="false" outlineLevel="0" collapsed="false">
      <c r="A728" s="99"/>
      <c r="C728" s="30" t="s">
        <v>111</v>
      </c>
      <c r="D728" s="30" t="n">
        <v>953</v>
      </c>
      <c r="E728" s="138" t="s">
        <v>39</v>
      </c>
      <c r="F728" s="138" t="s">
        <v>27</v>
      </c>
      <c r="G728" s="79" t="n">
        <v>5020069170</v>
      </c>
      <c r="H728" s="26" t="n">
        <v>100</v>
      </c>
      <c r="I728" s="141" t="n">
        <f aca="false">SUM(J728:P728)</f>
        <v>1318400</v>
      </c>
      <c r="J728" s="141" t="n">
        <v>1314600</v>
      </c>
      <c r="K728" s="74" t="n">
        <v>3800</v>
      </c>
      <c r="L728" s="74"/>
      <c r="M728" s="74"/>
      <c r="N728" s="74"/>
      <c r="O728" s="141"/>
      <c r="P728" s="142"/>
    </row>
    <row r="729" s="159" customFormat="true" ht="32.8" hidden="true" customHeight="false" outlineLevel="0" collapsed="false">
      <c r="A729" s="157"/>
      <c r="B729" s="147"/>
      <c r="C729" s="149" t="s">
        <v>103</v>
      </c>
      <c r="D729" s="149" t="n">
        <v>953</v>
      </c>
      <c r="E729" s="151" t="s">
        <v>39</v>
      </c>
      <c r="F729" s="151" t="s">
        <v>27</v>
      </c>
      <c r="G729" s="152" t="n">
        <v>5020069170</v>
      </c>
      <c r="H729" s="167" t="n">
        <v>200</v>
      </c>
      <c r="I729" s="154" t="n">
        <f aca="false">SUM(J729:P729)</f>
        <v>0</v>
      </c>
      <c r="J729" s="154"/>
      <c r="K729" s="155"/>
      <c r="L729" s="155"/>
      <c r="M729" s="155"/>
      <c r="N729" s="155"/>
      <c r="O729" s="155"/>
      <c r="P729" s="156"/>
      <c r="Q729" s="157"/>
      <c r="R729" s="157"/>
      <c r="S729" s="157"/>
      <c r="T729" s="157"/>
      <c r="U729" s="157"/>
      <c r="V729" s="157"/>
      <c r="W729" s="157"/>
      <c r="X729" s="157"/>
      <c r="Y729" s="157"/>
      <c r="Z729" s="157"/>
      <c r="AA729" s="157"/>
      <c r="AB729" s="157"/>
      <c r="AC729" s="157"/>
      <c r="AD729" s="157"/>
      <c r="AE729" s="157"/>
      <c r="AF729" s="157"/>
      <c r="AG729" s="157"/>
      <c r="AH729" s="157"/>
      <c r="AI729" s="157"/>
      <c r="AJ729" s="157"/>
      <c r="AK729" s="157"/>
      <c r="AL729" s="157"/>
      <c r="AM729" s="157"/>
      <c r="AN729" s="157"/>
      <c r="AO729" s="157"/>
      <c r="AP729" s="157"/>
      <c r="AQ729" s="157"/>
      <c r="AR729" s="157"/>
      <c r="AS729" s="157"/>
      <c r="AT729" s="157"/>
      <c r="AU729" s="157"/>
      <c r="AV729" s="157"/>
      <c r="AW729" s="157"/>
      <c r="AX729" s="157"/>
      <c r="AY729" s="157"/>
      <c r="AZ729" s="157"/>
      <c r="BA729" s="157"/>
      <c r="BB729" s="157"/>
      <c r="BC729" s="157"/>
      <c r="BD729" s="157"/>
      <c r="BE729" s="157"/>
      <c r="BF729" s="157"/>
      <c r="BG729" s="157"/>
      <c r="BH729" s="157"/>
      <c r="BI729" s="157"/>
      <c r="BJ729" s="157"/>
      <c r="BK729" s="157"/>
      <c r="BL729" s="157"/>
      <c r="BM729" s="157"/>
      <c r="BN729" s="157"/>
      <c r="BO729" s="157"/>
      <c r="BP729" s="157"/>
      <c r="BQ729" s="157"/>
      <c r="BR729" s="157"/>
      <c r="BS729" s="157"/>
      <c r="BT729" s="157"/>
      <c r="BU729" s="157"/>
      <c r="BV729" s="157"/>
      <c r="BW729" s="157"/>
      <c r="BX729" s="157"/>
      <c r="BY729" s="157"/>
      <c r="BZ729" s="157"/>
      <c r="CA729" s="157"/>
      <c r="CB729" s="157"/>
      <c r="CC729" s="157"/>
      <c r="CD729" s="157"/>
      <c r="CE729" s="157"/>
      <c r="CF729" s="157"/>
      <c r="CG729" s="157"/>
      <c r="CH729" s="157"/>
      <c r="CI729" s="157"/>
      <c r="CJ729" s="157"/>
      <c r="CK729" s="157"/>
      <c r="CL729" s="157"/>
      <c r="CM729" s="157"/>
      <c r="CN729" s="157"/>
      <c r="CO729" s="157"/>
      <c r="CP729" s="157"/>
      <c r="CQ729" s="157"/>
      <c r="CR729" s="157"/>
      <c r="CS729" s="157"/>
      <c r="CT729" s="157"/>
      <c r="CU729" s="157"/>
      <c r="CV729" s="157"/>
      <c r="CW729" s="157"/>
      <c r="CX729" s="157"/>
      <c r="CY729" s="157"/>
      <c r="CZ729" s="157"/>
      <c r="DA729" s="157"/>
      <c r="DB729" s="157"/>
      <c r="DC729" s="157"/>
      <c r="DD729" s="157"/>
      <c r="DE729" s="157"/>
      <c r="DF729" s="157"/>
      <c r="DG729" s="157"/>
      <c r="DH729" s="157"/>
      <c r="DI729" s="157"/>
      <c r="DJ729" s="157"/>
      <c r="DK729" s="157"/>
      <c r="DL729" s="157"/>
      <c r="DM729" s="157"/>
      <c r="DN729" s="157"/>
      <c r="DO729" s="157"/>
      <c r="DP729" s="157"/>
      <c r="DQ729" s="157"/>
      <c r="DR729" s="157"/>
      <c r="DS729" s="157"/>
      <c r="DT729" s="157"/>
      <c r="DU729" s="157"/>
      <c r="DV729" s="157"/>
      <c r="DW729" s="157"/>
      <c r="DX729" s="157"/>
      <c r="DY729" s="157"/>
      <c r="DZ729" s="157"/>
      <c r="EA729" s="157"/>
      <c r="EB729" s="157"/>
      <c r="EC729" s="157"/>
      <c r="ED729" s="157"/>
      <c r="EE729" s="157"/>
      <c r="EF729" s="157"/>
      <c r="EG729" s="157"/>
      <c r="EH729" s="157"/>
      <c r="EI729" s="157"/>
      <c r="EJ729" s="157"/>
      <c r="EK729" s="157"/>
      <c r="EL729" s="157"/>
      <c r="EM729" s="157"/>
      <c r="EN729" s="157"/>
      <c r="EO729" s="157"/>
      <c r="EP729" s="157"/>
      <c r="EQ729" s="157"/>
      <c r="ER729" s="157"/>
      <c r="ES729" s="157"/>
      <c r="ET729" s="157"/>
      <c r="EU729" s="157"/>
      <c r="EV729" s="157"/>
      <c r="EW729" s="157"/>
      <c r="EX729" s="157"/>
      <c r="EY729" s="157"/>
      <c r="EZ729" s="157"/>
      <c r="FA729" s="157"/>
      <c r="FB729" s="157"/>
      <c r="FC729" s="157"/>
      <c r="FD729" s="157"/>
      <c r="FE729" s="157"/>
      <c r="FF729" s="157"/>
      <c r="FG729" s="157"/>
      <c r="FH729" s="157"/>
      <c r="FI729" s="157"/>
      <c r="FJ729" s="157"/>
      <c r="FK729" s="157"/>
      <c r="FL729" s="157"/>
      <c r="FM729" s="157"/>
      <c r="FN729" s="157"/>
      <c r="FO729" s="157"/>
      <c r="FP729" s="157"/>
      <c r="FQ729" s="157"/>
      <c r="FR729" s="157"/>
      <c r="FS729" s="157"/>
      <c r="FT729" s="157"/>
      <c r="FU729" s="157"/>
      <c r="FV729" s="157"/>
      <c r="FW729" s="157"/>
      <c r="FX729" s="157"/>
      <c r="FY729" s="157"/>
      <c r="FZ729" s="157"/>
      <c r="GA729" s="157"/>
      <c r="GB729" s="157"/>
      <c r="GC729" s="157"/>
      <c r="GD729" s="157"/>
      <c r="GE729" s="157"/>
      <c r="GF729" s="157"/>
      <c r="GG729" s="157"/>
      <c r="GH729" s="157"/>
      <c r="GI729" s="157"/>
      <c r="GJ729" s="157"/>
      <c r="GK729" s="157"/>
      <c r="GL729" s="157"/>
      <c r="GM729" s="157"/>
      <c r="GN729" s="157"/>
      <c r="GO729" s="157"/>
      <c r="GP729" s="157"/>
      <c r="GQ729" s="157"/>
      <c r="GR729" s="157"/>
      <c r="GS729" s="157"/>
      <c r="GT729" s="157"/>
      <c r="GU729" s="157"/>
      <c r="GV729" s="157"/>
      <c r="GW729" s="157"/>
      <c r="GX729" s="157"/>
      <c r="GY729" s="157"/>
      <c r="GZ729" s="157"/>
      <c r="HA729" s="157"/>
      <c r="HB729" s="157"/>
      <c r="HC729" s="157"/>
      <c r="HD729" s="157"/>
      <c r="HE729" s="157"/>
      <c r="HF729" s="157"/>
      <c r="HG729" s="157"/>
      <c r="HH729" s="157"/>
      <c r="HI729" s="157"/>
      <c r="HJ729" s="157"/>
      <c r="HK729" s="157"/>
      <c r="HL729" s="157"/>
      <c r="HM729" s="157"/>
      <c r="HN729" s="157"/>
      <c r="HO729" s="157"/>
      <c r="HP729" s="157"/>
      <c r="HQ729" s="157"/>
      <c r="HR729" s="157"/>
      <c r="HS729" s="157"/>
      <c r="HT729" s="157"/>
      <c r="HU729" s="157"/>
      <c r="HV729" s="157"/>
      <c r="HW729" s="157"/>
      <c r="HX729" s="157"/>
      <c r="HY729" s="157"/>
      <c r="HZ729" s="157"/>
      <c r="IA729" s="157"/>
      <c r="IB729" s="157"/>
      <c r="IC729" s="157"/>
      <c r="ID729" s="158"/>
      <c r="IE729" s="158"/>
      <c r="IF729" s="158"/>
      <c r="IG729" s="158"/>
      <c r="IH729" s="158"/>
      <c r="II729" s="158"/>
      <c r="IJ729" s="158"/>
      <c r="IK729" s="158"/>
      <c r="IL729" s="158"/>
      <c r="IM729" s="158"/>
      <c r="IN729" s="158"/>
      <c r="IO729" s="158"/>
      <c r="IP729" s="158"/>
      <c r="IQ729" s="158"/>
      <c r="IR729" s="158"/>
      <c r="IS729" s="158"/>
      <c r="IT729" s="158"/>
      <c r="IU729" s="158"/>
      <c r="IV729" s="158"/>
      <c r="IW729" s="158"/>
      <c r="IX729" s="158"/>
      <c r="IY729" s="158"/>
      <c r="IZ729" s="158"/>
      <c r="JA729" s="158"/>
      <c r="JB729" s="158"/>
      <c r="JC729" s="158"/>
      <c r="JD729" s="158"/>
      <c r="JE729" s="158"/>
      <c r="JF729" s="158"/>
      <c r="JG729" s="158"/>
      <c r="JH729" s="158"/>
      <c r="JI729" s="158"/>
      <c r="JJ729" s="158"/>
      <c r="JK729" s="158"/>
      <c r="JL729" s="158"/>
      <c r="JM729" s="158"/>
      <c r="JN729" s="158"/>
      <c r="JO729" s="158"/>
      <c r="JP729" s="158"/>
      <c r="JQ729" s="158"/>
      <c r="JR729" s="158"/>
      <c r="JS729" s="158"/>
      <c r="JT729" s="158"/>
      <c r="JU729" s="158"/>
      <c r="JV729" s="158"/>
      <c r="JW729" s="158"/>
      <c r="JX729" s="158"/>
      <c r="JY729" s="158"/>
      <c r="JZ729" s="158"/>
      <c r="KA729" s="158"/>
      <c r="KB729" s="158"/>
      <c r="KC729" s="158"/>
      <c r="KD729" s="158"/>
      <c r="KE729" s="158"/>
      <c r="KF729" s="158"/>
      <c r="KG729" s="158"/>
      <c r="KH729" s="158"/>
      <c r="KI729" s="158"/>
      <c r="KJ729" s="158"/>
      <c r="KK729" s="158"/>
      <c r="KL729" s="158"/>
      <c r="KM729" s="158"/>
      <c r="KN729" s="158"/>
      <c r="KO729" s="158"/>
      <c r="KP729" s="158"/>
      <c r="KQ729" s="158"/>
      <c r="KR729" s="158"/>
      <c r="KS729" s="158"/>
      <c r="KT729" s="158"/>
      <c r="KU729" s="158"/>
      <c r="KV729" s="158"/>
      <c r="KW729" s="158"/>
      <c r="KX729" s="158"/>
      <c r="KY729" s="158"/>
      <c r="KZ729" s="158"/>
      <c r="LA729" s="158"/>
      <c r="LB729" s="158"/>
      <c r="LC729" s="158"/>
      <c r="LD729" s="158"/>
      <c r="LE729" s="158"/>
      <c r="LF729" s="158"/>
      <c r="LG729" s="158"/>
      <c r="LH729" s="158"/>
      <c r="LI729" s="158"/>
      <c r="LJ729" s="158"/>
      <c r="LK729" s="158"/>
      <c r="LL729" s="158"/>
      <c r="LM729" s="158"/>
      <c r="LN729" s="158"/>
      <c r="LO729" s="158"/>
      <c r="LP729" s="158"/>
      <c r="LQ729" s="158"/>
      <c r="LR729" s="158"/>
      <c r="LS729" s="158"/>
      <c r="LT729" s="158"/>
      <c r="LU729" s="158"/>
      <c r="LV729" s="158"/>
      <c r="LW729" s="158"/>
      <c r="LX729" s="158"/>
      <c r="LY729" s="158"/>
      <c r="LZ729" s="158"/>
      <c r="MA729" s="158"/>
      <c r="MB729" s="158"/>
      <c r="MC729" s="158"/>
      <c r="MD729" s="158"/>
      <c r="ME729" s="158"/>
      <c r="MF729" s="158"/>
      <c r="MG729" s="158"/>
      <c r="MH729" s="158"/>
      <c r="MI729" s="158"/>
      <c r="MJ729" s="158"/>
      <c r="MK729" s="158"/>
      <c r="ML729" s="158"/>
      <c r="MM729" s="158"/>
      <c r="MN729" s="158"/>
      <c r="MO729" s="158"/>
      <c r="MP729" s="158"/>
      <c r="MQ729" s="158"/>
      <c r="MR729" s="158"/>
      <c r="MS729" s="158"/>
      <c r="MT729" s="158"/>
      <c r="MU729" s="158"/>
      <c r="MV729" s="158"/>
      <c r="MW729" s="158"/>
      <c r="MX729" s="158"/>
      <c r="MY729" s="158"/>
      <c r="MZ729" s="158"/>
      <c r="NA729" s="158"/>
      <c r="NB729" s="158"/>
      <c r="NC729" s="158"/>
      <c r="ND729" s="158"/>
      <c r="NE729" s="158"/>
      <c r="NF729" s="158"/>
      <c r="NG729" s="158"/>
      <c r="NH729" s="158"/>
      <c r="NI729" s="158"/>
      <c r="NJ729" s="158"/>
      <c r="NK729" s="158"/>
      <c r="NL729" s="158"/>
      <c r="NM729" s="158"/>
      <c r="NN729" s="158"/>
      <c r="NO729" s="158"/>
      <c r="NP729" s="158"/>
      <c r="NQ729" s="158"/>
      <c r="NR729" s="158"/>
      <c r="NS729" s="158"/>
      <c r="NT729" s="158"/>
      <c r="NU729" s="158"/>
      <c r="NV729" s="158"/>
      <c r="NW729" s="158"/>
      <c r="NX729" s="158"/>
      <c r="NY729" s="158"/>
      <c r="NZ729" s="158"/>
      <c r="OA729" s="158"/>
      <c r="OB729" s="158"/>
      <c r="OC729" s="158"/>
      <c r="OD729" s="158"/>
      <c r="OE729" s="158"/>
      <c r="OF729" s="158"/>
      <c r="OG729" s="158"/>
      <c r="OH729" s="158"/>
      <c r="OI729" s="158"/>
      <c r="OJ729" s="158"/>
      <c r="OK729" s="158"/>
      <c r="OL729" s="158"/>
      <c r="OM729" s="158"/>
      <c r="ON729" s="158"/>
      <c r="OO729" s="158"/>
      <c r="OP729" s="158"/>
      <c r="OQ729" s="158"/>
      <c r="OR729" s="158"/>
      <c r="OS729" s="158"/>
      <c r="OT729" s="158"/>
      <c r="OU729" s="158"/>
      <c r="OV729" s="158"/>
      <c r="OW729" s="158"/>
      <c r="OX729" s="158"/>
      <c r="OY729" s="158"/>
      <c r="OZ729" s="158"/>
      <c r="PA729" s="158"/>
      <c r="PB729" s="158"/>
      <c r="PC729" s="158"/>
      <c r="PD729" s="158"/>
      <c r="PE729" s="158"/>
      <c r="PF729" s="158"/>
      <c r="PG729" s="158"/>
      <c r="PH729" s="158"/>
      <c r="PI729" s="158"/>
      <c r="PJ729" s="158"/>
      <c r="PK729" s="158"/>
      <c r="PL729" s="158"/>
      <c r="PM729" s="158"/>
      <c r="PN729" s="158"/>
      <c r="PO729" s="158"/>
      <c r="PP729" s="158"/>
      <c r="PQ729" s="158"/>
      <c r="PR729" s="158"/>
      <c r="PS729" s="158"/>
      <c r="PT729" s="158"/>
      <c r="PU729" s="158"/>
      <c r="PV729" s="158"/>
      <c r="PW729" s="158"/>
      <c r="PX729" s="158"/>
      <c r="PY729" s="158"/>
      <c r="PZ729" s="158"/>
      <c r="QA729" s="158"/>
      <c r="QB729" s="158"/>
      <c r="QC729" s="158"/>
      <c r="QD729" s="158"/>
      <c r="QE729" s="158"/>
      <c r="QF729" s="158"/>
      <c r="QG729" s="158"/>
      <c r="QH729" s="158"/>
      <c r="QI729" s="158"/>
      <c r="QJ729" s="158"/>
      <c r="QK729" s="158"/>
      <c r="QL729" s="158"/>
      <c r="QM729" s="158"/>
      <c r="QN729" s="158"/>
      <c r="QO729" s="158"/>
      <c r="QP729" s="158"/>
      <c r="QQ729" s="158"/>
      <c r="QR729" s="158"/>
      <c r="QS729" s="158"/>
      <c r="QT729" s="158"/>
      <c r="QU729" s="158"/>
      <c r="QV729" s="158"/>
      <c r="QW729" s="158"/>
      <c r="QX729" s="158"/>
      <c r="QY729" s="158"/>
      <c r="QZ729" s="158"/>
      <c r="RA729" s="158"/>
      <c r="RB729" s="158"/>
      <c r="RC729" s="158"/>
      <c r="RD729" s="158"/>
      <c r="RE729" s="158"/>
      <c r="RF729" s="158"/>
      <c r="RG729" s="158"/>
      <c r="RH729" s="158"/>
      <c r="RI729" s="158"/>
      <c r="RJ729" s="158"/>
      <c r="RK729" s="158"/>
      <c r="RL729" s="158"/>
      <c r="RM729" s="158"/>
      <c r="RN729" s="158"/>
      <c r="RO729" s="158"/>
      <c r="RP729" s="158"/>
      <c r="RQ729" s="158"/>
      <c r="RR729" s="158"/>
      <c r="RS729" s="158"/>
      <c r="RT729" s="158"/>
      <c r="RU729" s="158"/>
      <c r="RV729" s="158"/>
      <c r="RW729" s="158"/>
      <c r="RX729" s="158"/>
      <c r="RY729" s="158"/>
      <c r="RZ729" s="158"/>
      <c r="SA729" s="158"/>
      <c r="SB729" s="158"/>
      <c r="SC729" s="158"/>
      <c r="SD729" s="158"/>
      <c r="SE729" s="158"/>
      <c r="SF729" s="158"/>
      <c r="SG729" s="158"/>
      <c r="SH729" s="158"/>
      <c r="SI729" s="158"/>
      <c r="SJ729" s="158"/>
      <c r="SK729" s="158"/>
      <c r="SL729" s="158"/>
      <c r="SM729" s="158"/>
      <c r="SN729" s="158"/>
      <c r="SO729" s="158"/>
      <c r="SP729" s="158"/>
      <c r="SQ729" s="158"/>
      <c r="SR729" s="158"/>
      <c r="SS729" s="158"/>
      <c r="ST729" s="158"/>
      <c r="SU729" s="158"/>
      <c r="SV729" s="158"/>
      <c r="SW729" s="158"/>
      <c r="SX729" s="158"/>
      <c r="SY729" s="158"/>
      <c r="SZ729" s="158"/>
      <c r="TA729" s="158"/>
      <c r="TB729" s="158"/>
      <c r="TC729" s="158"/>
      <c r="TD729" s="158"/>
      <c r="TE729" s="158"/>
      <c r="TF729" s="158"/>
      <c r="TG729" s="158"/>
      <c r="TH729" s="158"/>
      <c r="TI729" s="158"/>
      <c r="TJ729" s="158"/>
      <c r="TK729" s="158"/>
      <c r="TL729" s="158"/>
      <c r="TM729" s="158"/>
      <c r="TN729" s="158"/>
      <c r="TO729" s="158"/>
      <c r="TP729" s="158"/>
      <c r="TQ729" s="158"/>
      <c r="TR729" s="158"/>
      <c r="TS729" s="158"/>
      <c r="TT729" s="158"/>
      <c r="TU729" s="158"/>
      <c r="TV729" s="158"/>
      <c r="TW729" s="158"/>
      <c r="TX729" s="158"/>
      <c r="TY729" s="158"/>
      <c r="TZ729" s="158"/>
      <c r="UA729" s="158"/>
      <c r="UB729" s="158"/>
      <c r="UC729" s="158"/>
      <c r="UD729" s="158"/>
      <c r="UE729" s="158"/>
      <c r="UF729" s="158"/>
      <c r="UG729" s="158"/>
      <c r="UH729" s="158"/>
      <c r="UI729" s="158"/>
      <c r="UJ729" s="158"/>
      <c r="UK729" s="158"/>
      <c r="UL729" s="158"/>
      <c r="UM729" s="158"/>
      <c r="UN729" s="158"/>
      <c r="UO729" s="158"/>
      <c r="UP729" s="158"/>
      <c r="UQ729" s="158"/>
      <c r="UR729" s="158"/>
      <c r="US729" s="158"/>
      <c r="UT729" s="158"/>
      <c r="UU729" s="158"/>
      <c r="UV729" s="158"/>
      <c r="UW729" s="158"/>
      <c r="UX729" s="158"/>
      <c r="UY729" s="158"/>
      <c r="UZ729" s="158"/>
      <c r="VA729" s="158"/>
      <c r="VB729" s="158"/>
      <c r="VC729" s="158"/>
      <c r="VD729" s="158"/>
      <c r="VE729" s="158"/>
      <c r="VF729" s="158"/>
      <c r="VG729" s="158"/>
      <c r="VH729" s="158"/>
      <c r="VI729" s="158"/>
      <c r="VJ729" s="158"/>
      <c r="VK729" s="158"/>
      <c r="VL729" s="158"/>
      <c r="VM729" s="158"/>
      <c r="VN729" s="158"/>
      <c r="VO729" s="158"/>
      <c r="VP729" s="158"/>
      <c r="VQ729" s="158"/>
      <c r="VR729" s="158"/>
      <c r="VS729" s="158"/>
      <c r="VT729" s="158"/>
      <c r="VU729" s="158"/>
      <c r="VV729" s="158"/>
      <c r="VW729" s="158"/>
      <c r="VX729" s="158"/>
      <c r="VY729" s="158"/>
      <c r="VZ729" s="158"/>
      <c r="WA729" s="158"/>
      <c r="WB729" s="158"/>
      <c r="WC729" s="158"/>
      <c r="WD729" s="158"/>
      <c r="WE729" s="158"/>
      <c r="WF729" s="158"/>
      <c r="WG729" s="158"/>
      <c r="WH729" s="158"/>
      <c r="WI729" s="158"/>
      <c r="WJ729" s="158"/>
      <c r="WK729" s="158"/>
      <c r="WL729" s="158"/>
      <c r="WM729" s="158"/>
      <c r="WN729" s="158"/>
      <c r="WO729" s="158"/>
      <c r="WP729" s="158"/>
      <c r="WQ729" s="158"/>
      <c r="WR729" s="158"/>
      <c r="WS729" s="158"/>
      <c r="WT729" s="158"/>
      <c r="WU729" s="158"/>
      <c r="WV729" s="158"/>
      <c r="WW729" s="158"/>
      <c r="WX729" s="158"/>
      <c r="WY729" s="158"/>
      <c r="WZ729" s="158"/>
      <c r="XA729" s="158"/>
      <c r="XB729" s="158"/>
      <c r="XC729" s="158"/>
      <c r="XD729" s="158"/>
      <c r="XE729" s="158"/>
      <c r="XF729" s="158"/>
      <c r="XG729" s="158"/>
      <c r="XH729" s="158"/>
      <c r="XI729" s="158"/>
      <c r="XJ729" s="158"/>
      <c r="XK729" s="158"/>
      <c r="XL729" s="158"/>
      <c r="XM729" s="158"/>
      <c r="XN729" s="158"/>
      <c r="XO729" s="158"/>
      <c r="XP729" s="158"/>
      <c r="XQ729" s="158"/>
      <c r="XR729" s="158"/>
      <c r="XS729" s="158"/>
      <c r="XT729" s="158"/>
      <c r="XU729" s="158"/>
      <c r="XV729" s="158"/>
      <c r="XW729" s="158"/>
      <c r="XX729" s="158"/>
      <c r="XY729" s="158"/>
      <c r="XZ729" s="158"/>
      <c r="YA729" s="158"/>
      <c r="YB729" s="158"/>
      <c r="YC729" s="158"/>
      <c r="YD729" s="158"/>
      <c r="YE729" s="158"/>
      <c r="YF729" s="158"/>
      <c r="YG729" s="158"/>
      <c r="YH729" s="158"/>
      <c r="YI729" s="158"/>
      <c r="YJ729" s="158"/>
      <c r="YK729" s="158"/>
      <c r="YL729" s="158"/>
      <c r="YM729" s="158"/>
      <c r="YN729" s="158"/>
      <c r="YO729" s="158"/>
      <c r="YP729" s="158"/>
      <c r="YQ729" s="158"/>
      <c r="YR729" s="158"/>
      <c r="YS729" s="158"/>
      <c r="YT729" s="158"/>
      <c r="YU729" s="158"/>
      <c r="YV729" s="158"/>
      <c r="YW729" s="158"/>
      <c r="YX729" s="158"/>
      <c r="YY729" s="158"/>
      <c r="YZ729" s="158"/>
      <c r="ZA729" s="158"/>
      <c r="ZB729" s="158"/>
      <c r="ZC729" s="158"/>
      <c r="ZD729" s="158"/>
      <c r="ZE729" s="158"/>
      <c r="ZF729" s="158"/>
      <c r="ZG729" s="158"/>
      <c r="ZH729" s="158"/>
      <c r="ZI729" s="158"/>
      <c r="ZJ729" s="158"/>
      <c r="ZK729" s="158"/>
      <c r="ZL729" s="158"/>
      <c r="ZM729" s="158"/>
      <c r="ZN729" s="158"/>
      <c r="ZO729" s="158"/>
      <c r="ZP729" s="158"/>
      <c r="ZQ729" s="158"/>
      <c r="ZR729" s="158"/>
      <c r="ZS729" s="158"/>
      <c r="ZT729" s="158"/>
      <c r="ZU729" s="158"/>
      <c r="ZV729" s="158"/>
      <c r="ZW729" s="158"/>
      <c r="ZX729" s="158"/>
      <c r="ZY729" s="158"/>
      <c r="ZZ729" s="158"/>
      <c r="AAA729" s="158"/>
      <c r="AAB729" s="158"/>
      <c r="AAC729" s="158"/>
      <c r="AAD729" s="158"/>
      <c r="AAE729" s="158"/>
      <c r="AAF729" s="158"/>
      <c r="AAG729" s="158"/>
      <c r="AAH729" s="158"/>
      <c r="AAI729" s="158"/>
      <c r="AAJ729" s="158"/>
      <c r="AAK729" s="158"/>
      <c r="AAL729" s="158"/>
      <c r="AAM729" s="158"/>
      <c r="AAN729" s="158"/>
      <c r="AAO729" s="158"/>
      <c r="AAP729" s="158"/>
      <c r="AAQ729" s="158"/>
      <c r="AAR729" s="158"/>
      <c r="AAS729" s="158"/>
      <c r="AAT729" s="158"/>
      <c r="AAU729" s="158"/>
      <c r="AAV729" s="158"/>
      <c r="AAW729" s="158"/>
      <c r="AAX729" s="158"/>
      <c r="AAY729" s="158"/>
      <c r="AAZ729" s="158"/>
      <c r="ABA729" s="158"/>
      <c r="ABB729" s="158"/>
      <c r="ABC729" s="158"/>
      <c r="ABD729" s="158"/>
      <c r="ABE729" s="158"/>
      <c r="ABF729" s="158"/>
      <c r="ABG729" s="158"/>
      <c r="ABH729" s="158"/>
      <c r="ABI729" s="158"/>
      <c r="ABJ729" s="158"/>
      <c r="ABK729" s="158"/>
      <c r="ABL729" s="158"/>
      <c r="ABM729" s="158"/>
      <c r="ABN729" s="158"/>
      <c r="ABO729" s="158"/>
      <c r="ABP729" s="158"/>
      <c r="ABQ729" s="158"/>
      <c r="ABR729" s="158"/>
      <c r="ABS729" s="158"/>
      <c r="ABT729" s="158"/>
      <c r="ABU729" s="158"/>
      <c r="ABV729" s="158"/>
      <c r="ABW729" s="158"/>
      <c r="ABX729" s="158"/>
      <c r="ABY729" s="158"/>
      <c r="ABZ729" s="158"/>
      <c r="ACA729" s="158"/>
      <c r="ACB729" s="158"/>
      <c r="ACC729" s="158"/>
      <c r="ACD729" s="158"/>
      <c r="ACE729" s="158"/>
      <c r="ACF729" s="158"/>
      <c r="ACG729" s="158"/>
      <c r="ACH729" s="158"/>
      <c r="ACI729" s="158"/>
      <c r="ACJ729" s="158"/>
      <c r="ACK729" s="158"/>
      <c r="ACL729" s="158"/>
      <c r="ACM729" s="158"/>
      <c r="ACN729" s="158"/>
      <c r="ACO729" s="158"/>
      <c r="ACP729" s="158"/>
      <c r="ACQ729" s="158"/>
      <c r="ACR729" s="158"/>
      <c r="ACS729" s="158"/>
      <c r="ACT729" s="158"/>
      <c r="ACU729" s="158"/>
      <c r="ACV729" s="158"/>
      <c r="ACW729" s="158"/>
      <c r="ACX729" s="158"/>
      <c r="ACY729" s="158"/>
      <c r="ACZ729" s="158"/>
      <c r="ADA729" s="158"/>
      <c r="ADB729" s="158"/>
      <c r="ADC729" s="158"/>
      <c r="ADD729" s="158"/>
      <c r="ADE729" s="158"/>
      <c r="ADF729" s="158"/>
      <c r="ADG729" s="158"/>
      <c r="ADH729" s="158"/>
      <c r="ADI729" s="158"/>
      <c r="ADJ729" s="158"/>
      <c r="ADK729" s="158"/>
      <c r="ADL729" s="158"/>
      <c r="ADM729" s="158"/>
      <c r="ADN729" s="158"/>
      <c r="ADO729" s="158"/>
      <c r="ADP729" s="158"/>
      <c r="ADQ729" s="158"/>
      <c r="ADR729" s="158"/>
      <c r="ADS729" s="158"/>
      <c r="ADT729" s="158"/>
      <c r="ADU729" s="158"/>
      <c r="ADV729" s="158"/>
      <c r="ADW729" s="158"/>
      <c r="ADX729" s="158"/>
      <c r="ADY729" s="158"/>
      <c r="ADZ729" s="158"/>
      <c r="AEA729" s="158"/>
      <c r="AEB729" s="158"/>
      <c r="AEC729" s="158"/>
      <c r="AED729" s="158"/>
      <c r="AEE729" s="158"/>
      <c r="AEF729" s="158"/>
      <c r="AEG729" s="158"/>
      <c r="AEH729" s="158"/>
      <c r="AEI729" s="158"/>
      <c r="AEJ729" s="158"/>
      <c r="AEK729" s="158"/>
      <c r="AEL729" s="158"/>
      <c r="AEM729" s="158"/>
      <c r="AEN729" s="158"/>
      <c r="AEO729" s="158"/>
      <c r="AEP729" s="158"/>
      <c r="AEQ729" s="158"/>
      <c r="AER729" s="158"/>
      <c r="AES729" s="158"/>
      <c r="AET729" s="158"/>
      <c r="AEU729" s="158"/>
      <c r="AEV729" s="158"/>
      <c r="AEW729" s="158"/>
      <c r="AEX729" s="158"/>
      <c r="AEY729" s="158"/>
      <c r="AEZ729" s="158"/>
      <c r="AFA729" s="158"/>
      <c r="AFB729" s="158"/>
      <c r="AFC729" s="158"/>
      <c r="AFD729" s="158"/>
      <c r="AFE729" s="158"/>
      <c r="AFF729" s="158"/>
      <c r="AFG729" s="158"/>
      <c r="AFH729" s="158"/>
      <c r="AFI729" s="158"/>
      <c r="AFJ729" s="158"/>
      <c r="AFK729" s="158"/>
      <c r="AFL729" s="158"/>
      <c r="AFM729" s="158"/>
      <c r="AFN729" s="158"/>
      <c r="AFO729" s="158"/>
      <c r="AFP729" s="158"/>
      <c r="AFQ729" s="158"/>
      <c r="AFR729" s="158"/>
      <c r="AFS729" s="158"/>
      <c r="AFT729" s="158"/>
      <c r="AFU729" s="158"/>
      <c r="AFV729" s="158"/>
      <c r="AFW729" s="158"/>
      <c r="AFX729" s="158"/>
      <c r="AFY729" s="158"/>
      <c r="AFZ729" s="158"/>
      <c r="AGA729" s="158"/>
      <c r="AGB729" s="158"/>
      <c r="AGC729" s="158"/>
      <c r="AGD729" s="158"/>
      <c r="AGE729" s="158"/>
      <c r="AGF729" s="158"/>
      <c r="AGG729" s="158"/>
      <c r="AGH729" s="158"/>
      <c r="AGI729" s="158"/>
      <c r="AGJ729" s="158"/>
      <c r="AGK729" s="158"/>
      <c r="AGL729" s="158"/>
      <c r="AGM729" s="158"/>
      <c r="AGN729" s="158"/>
      <c r="AGO729" s="158"/>
      <c r="AGP729" s="158"/>
      <c r="AGQ729" s="158"/>
      <c r="AGR729" s="158"/>
      <c r="AGS729" s="158"/>
      <c r="AGT729" s="158"/>
      <c r="AGU729" s="158"/>
      <c r="AGV729" s="158"/>
      <c r="AGW729" s="158"/>
      <c r="AGX729" s="158"/>
      <c r="AGY729" s="158"/>
      <c r="AGZ729" s="158"/>
      <c r="AHA729" s="158"/>
      <c r="AHB729" s="158"/>
      <c r="AHC729" s="158"/>
      <c r="AHD729" s="158"/>
      <c r="AHE729" s="158"/>
      <c r="AHF729" s="158"/>
      <c r="AHG729" s="158"/>
      <c r="AHH729" s="158"/>
      <c r="AHI729" s="158"/>
      <c r="AHJ729" s="158"/>
      <c r="AHK729" s="158"/>
      <c r="AHL729" s="158"/>
      <c r="AHM729" s="158"/>
      <c r="AHN729" s="158"/>
      <c r="AHO729" s="158"/>
      <c r="AHP729" s="158"/>
      <c r="AHQ729" s="158"/>
      <c r="AHR729" s="158"/>
      <c r="AHS729" s="158"/>
      <c r="AHT729" s="158"/>
      <c r="AHU729" s="158"/>
      <c r="AHV729" s="158"/>
      <c r="AHW729" s="158"/>
      <c r="AHX729" s="158"/>
      <c r="AHY729" s="158"/>
      <c r="AHZ729" s="158"/>
      <c r="AIA729" s="158"/>
      <c r="AIB729" s="158"/>
      <c r="AIC729" s="158"/>
      <c r="AID729" s="158"/>
      <c r="AIE729" s="158"/>
      <c r="AIF729" s="158"/>
      <c r="AIG729" s="158"/>
      <c r="AIH729" s="158"/>
      <c r="AII729" s="158"/>
      <c r="AIJ729" s="158"/>
      <c r="AIK729" s="158"/>
      <c r="AIL729" s="158"/>
      <c r="AIM729" s="158"/>
      <c r="AIN729" s="158"/>
      <c r="AIO729" s="158"/>
      <c r="AIP729" s="158"/>
      <c r="AIQ729" s="158"/>
      <c r="AIR729" s="158"/>
      <c r="AIS729" s="158"/>
      <c r="AIT729" s="158"/>
      <c r="AIU729" s="158"/>
      <c r="AIV729" s="158"/>
      <c r="AIW729" s="158"/>
      <c r="AIX729" s="158"/>
      <c r="AIY729" s="158"/>
      <c r="AIZ729" s="158"/>
      <c r="AJA729" s="158"/>
      <c r="AJB729" s="158"/>
      <c r="AJC729" s="158"/>
      <c r="AJD729" s="158"/>
      <c r="AJE729" s="158"/>
      <c r="AJF729" s="158"/>
      <c r="AJG729" s="158"/>
      <c r="AJH729" s="158"/>
      <c r="AJI729" s="158"/>
      <c r="AJJ729" s="158"/>
      <c r="AJK729" s="158"/>
      <c r="AJL729" s="158"/>
      <c r="AJM729" s="158"/>
      <c r="AJN729" s="158"/>
      <c r="AJO729" s="158"/>
      <c r="AJP729" s="158"/>
      <c r="AJQ729" s="158"/>
      <c r="AJR729" s="158"/>
      <c r="AJS729" s="158"/>
      <c r="AJT729" s="158"/>
      <c r="AJU729" s="158"/>
      <c r="AJV729" s="158"/>
      <c r="AJW729" s="158"/>
      <c r="AJX729" s="158"/>
      <c r="AJY729" s="158"/>
      <c r="AJZ729" s="158"/>
      <c r="AKA729" s="158"/>
      <c r="AKB729" s="158"/>
      <c r="AKC729" s="158"/>
      <c r="AKD729" s="158"/>
      <c r="AKE729" s="158"/>
      <c r="AKF729" s="158"/>
      <c r="AKG729" s="158"/>
      <c r="AKH729" s="158"/>
      <c r="AKI729" s="158"/>
      <c r="AKJ729" s="158"/>
      <c r="AKK729" s="158"/>
      <c r="AKL729" s="158"/>
      <c r="AKM729" s="158"/>
      <c r="AKN729" s="158"/>
      <c r="AKO729" s="158"/>
      <c r="AKP729" s="158"/>
      <c r="AKQ729" s="158"/>
      <c r="AKR729" s="158"/>
      <c r="AKS729" s="158"/>
      <c r="AKT729" s="158"/>
      <c r="AKU729" s="158"/>
      <c r="AKV729" s="158"/>
      <c r="AKW729" s="158"/>
      <c r="AKX729" s="158"/>
      <c r="AKY729" s="158"/>
      <c r="AKZ729" s="158"/>
      <c r="ALA729" s="158"/>
      <c r="ALB729" s="158"/>
      <c r="ALC729" s="158"/>
      <c r="ALD729" s="158"/>
      <c r="ALE729" s="158"/>
      <c r="ALF729" s="158"/>
      <c r="ALG729" s="158"/>
      <c r="ALH729" s="158"/>
      <c r="ALI729" s="158"/>
      <c r="ALJ729" s="158"/>
      <c r="ALK729" s="158"/>
      <c r="ALL729" s="158"/>
      <c r="ALM729" s="158"/>
      <c r="ALN729" s="158"/>
      <c r="ALO729" s="158"/>
    </row>
    <row r="730" s="159" customFormat="true" ht="17.6" hidden="true" customHeight="false" outlineLevel="0" collapsed="false">
      <c r="A730" s="157"/>
      <c r="B730" s="147"/>
      <c r="C730" s="149" t="s">
        <v>106</v>
      </c>
      <c r="D730" s="149" t="n">
        <v>953</v>
      </c>
      <c r="E730" s="151" t="s">
        <v>39</v>
      </c>
      <c r="F730" s="151" t="s">
        <v>27</v>
      </c>
      <c r="G730" s="152" t="n">
        <v>5020069170</v>
      </c>
      <c r="H730" s="162" t="n">
        <v>800</v>
      </c>
      <c r="I730" s="154" t="n">
        <f aca="false">SUM(J730:P730)</f>
        <v>0</v>
      </c>
      <c r="J730" s="168"/>
      <c r="K730" s="169"/>
      <c r="L730" s="169"/>
      <c r="M730" s="169"/>
      <c r="N730" s="169"/>
      <c r="O730" s="169"/>
      <c r="P730" s="170"/>
      <c r="Q730" s="157"/>
      <c r="R730" s="157"/>
      <c r="S730" s="157"/>
      <c r="T730" s="157"/>
      <c r="U730" s="157"/>
      <c r="V730" s="157"/>
      <c r="W730" s="157"/>
      <c r="X730" s="157"/>
      <c r="Y730" s="157"/>
      <c r="Z730" s="157"/>
      <c r="AA730" s="157"/>
      <c r="AB730" s="157"/>
      <c r="AC730" s="157"/>
      <c r="AD730" s="157"/>
      <c r="AE730" s="157"/>
      <c r="AF730" s="157"/>
      <c r="AG730" s="157"/>
      <c r="AH730" s="157"/>
      <c r="AI730" s="157"/>
      <c r="AJ730" s="157"/>
      <c r="AK730" s="157"/>
      <c r="AL730" s="157"/>
      <c r="AM730" s="157"/>
      <c r="AN730" s="157"/>
      <c r="AO730" s="157"/>
      <c r="AP730" s="157"/>
      <c r="AQ730" s="157"/>
      <c r="AR730" s="157"/>
      <c r="AS730" s="157"/>
      <c r="AT730" s="157"/>
      <c r="AU730" s="157"/>
      <c r="AV730" s="157"/>
      <c r="AW730" s="157"/>
      <c r="AX730" s="157"/>
      <c r="AY730" s="157"/>
      <c r="AZ730" s="157"/>
      <c r="BA730" s="157"/>
      <c r="BB730" s="157"/>
      <c r="BC730" s="157"/>
      <c r="BD730" s="157"/>
      <c r="BE730" s="157"/>
      <c r="BF730" s="157"/>
      <c r="BG730" s="157"/>
      <c r="BH730" s="157"/>
      <c r="BI730" s="157"/>
      <c r="BJ730" s="157"/>
      <c r="BK730" s="157"/>
      <c r="BL730" s="157"/>
      <c r="BM730" s="157"/>
      <c r="BN730" s="157"/>
      <c r="BO730" s="157"/>
      <c r="BP730" s="157"/>
      <c r="BQ730" s="157"/>
      <c r="BR730" s="157"/>
      <c r="BS730" s="157"/>
      <c r="BT730" s="157"/>
      <c r="BU730" s="157"/>
      <c r="BV730" s="157"/>
      <c r="BW730" s="157"/>
      <c r="BX730" s="157"/>
      <c r="BY730" s="157"/>
      <c r="BZ730" s="157"/>
      <c r="CA730" s="157"/>
      <c r="CB730" s="157"/>
      <c r="CC730" s="157"/>
      <c r="CD730" s="157"/>
      <c r="CE730" s="157"/>
      <c r="CF730" s="157"/>
      <c r="CG730" s="157"/>
      <c r="CH730" s="157"/>
      <c r="CI730" s="157"/>
      <c r="CJ730" s="157"/>
      <c r="CK730" s="157"/>
      <c r="CL730" s="157"/>
      <c r="CM730" s="157"/>
      <c r="CN730" s="157"/>
      <c r="CO730" s="157"/>
      <c r="CP730" s="157"/>
      <c r="CQ730" s="157"/>
      <c r="CR730" s="157"/>
      <c r="CS730" s="157"/>
      <c r="CT730" s="157"/>
      <c r="CU730" s="157"/>
      <c r="CV730" s="157"/>
      <c r="CW730" s="157"/>
      <c r="CX730" s="157"/>
      <c r="CY730" s="157"/>
      <c r="CZ730" s="157"/>
      <c r="DA730" s="157"/>
      <c r="DB730" s="157"/>
      <c r="DC730" s="157"/>
      <c r="DD730" s="157"/>
      <c r="DE730" s="157"/>
      <c r="DF730" s="157"/>
      <c r="DG730" s="157"/>
      <c r="DH730" s="157"/>
      <c r="DI730" s="157"/>
      <c r="DJ730" s="157"/>
      <c r="DK730" s="157"/>
      <c r="DL730" s="157"/>
      <c r="DM730" s="157"/>
      <c r="DN730" s="157"/>
      <c r="DO730" s="157"/>
      <c r="DP730" s="157"/>
      <c r="DQ730" s="157"/>
      <c r="DR730" s="157"/>
      <c r="DS730" s="157"/>
      <c r="DT730" s="157"/>
      <c r="DU730" s="157"/>
      <c r="DV730" s="157"/>
      <c r="DW730" s="157"/>
      <c r="DX730" s="157"/>
      <c r="DY730" s="157"/>
      <c r="DZ730" s="157"/>
      <c r="EA730" s="157"/>
      <c r="EB730" s="157"/>
      <c r="EC730" s="157"/>
      <c r="ED730" s="157"/>
      <c r="EE730" s="157"/>
      <c r="EF730" s="157"/>
      <c r="EG730" s="157"/>
      <c r="EH730" s="157"/>
      <c r="EI730" s="157"/>
      <c r="EJ730" s="157"/>
      <c r="EK730" s="157"/>
      <c r="EL730" s="157"/>
      <c r="EM730" s="157"/>
      <c r="EN730" s="157"/>
      <c r="EO730" s="157"/>
      <c r="EP730" s="157"/>
      <c r="EQ730" s="157"/>
      <c r="ER730" s="157"/>
      <c r="ES730" s="157"/>
      <c r="ET730" s="157"/>
      <c r="EU730" s="157"/>
      <c r="EV730" s="157"/>
      <c r="EW730" s="157"/>
      <c r="EX730" s="157"/>
      <c r="EY730" s="157"/>
      <c r="EZ730" s="157"/>
      <c r="FA730" s="157"/>
      <c r="FB730" s="157"/>
      <c r="FC730" s="157"/>
      <c r="FD730" s="157"/>
      <c r="FE730" s="157"/>
      <c r="FF730" s="157"/>
      <c r="FG730" s="157"/>
      <c r="FH730" s="157"/>
      <c r="FI730" s="157"/>
      <c r="FJ730" s="157"/>
      <c r="FK730" s="157"/>
      <c r="FL730" s="157"/>
      <c r="FM730" s="157"/>
      <c r="FN730" s="157"/>
      <c r="FO730" s="157"/>
      <c r="FP730" s="157"/>
      <c r="FQ730" s="157"/>
      <c r="FR730" s="157"/>
      <c r="FS730" s="157"/>
      <c r="FT730" s="157"/>
      <c r="FU730" s="157"/>
      <c r="FV730" s="157"/>
      <c r="FW730" s="157"/>
      <c r="FX730" s="157"/>
      <c r="FY730" s="157"/>
      <c r="FZ730" s="157"/>
      <c r="GA730" s="157"/>
      <c r="GB730" s="157"/>
      <c r="GC730" s="157"/>
      <c r="GD730" s="157"/>
      <c r="GE730" s="157"/>
      <c r="GF730" s="157"/>
      <c r="GG730" s="157"/>
      <c r="GH730" s="157"/>
      <c r="GI730" s="157"/>
      <c r="GJ730" s="157"/>
      <c r="GK730" s="157"/>
      <c r="GL730" s="157"/>
      <c r="GM730" s="157"/>
      <c r="GN730" s="157"/>
      <c r="GO730" s="157"/>
      <c r="GP730" s="157"/>
      <c r="GQ730" s="157"/>
      <c r="GR730" s="157"/>
      <c r="GS730" s="157"/>
      <c r="GT730" s="157"/>
      <c r="GU730" s="157"/>
      <c r="GV730" s="157"/>
      <c r="GW730" s="157"/>
      <c r="GX730" s="157"/>
      <c r="GY730" s="157"/>
      <c r="GZ730" s="157"/>
      <c r="HA730" s="157"/>
      <c r="HB730" s="157"/>
      <c r="HC730" s="157"/>
      <c r="HD730" s="157"/>
      <c r="HE730" s="157"/>
      <c r="HF730" s="157"/>
      <c r="HG730" s="157"/>
      <c r="HH730" s="157"/>
      <c r="HI730" s="157"/>
      <c r="HJ730" s="157"/>
      <c r="HK730" s="157"/>
      <c r="HL730" s="157"/>
      <c r="HM730" s="157"/>
      <c r="HN730" s="157"/>
      <c r="HO730" s="157"/>
      <c r="HP730" s="157"/>
      <c r="HQ730" s="157"/>
      <c r="HR730" s="157"/>
      <c r="HS730" s="157"/>
      <c r="HT730" s="157"/>
      <c r="HU730" s="157"/>
      <c r="HV730" s="157"/>
      <c r="HW730" s="157"/>
      <c r="HX730" s="157"/>
      <c r="HY730" s="157"/>
      <c r="HZ730" s="157"/>
      <c r="IA730" s="157"/>
      <c r="IB730" s="157"/>
      <c r="IC730" s="157"/>
      <c r="ID730" s="158"/>
      <c r="IE730" s="158"/>
      <c r="IF730" s="158"/>
      <c r="IG730" s="158"/>
      <c r="IH730" s="158"/>
      <c r="II730" s="158"/>
      <c r="IJ730" s="158"/>
      <c r="IK730" s="158"/>
      <c r="IL730" s="158"/>
      <c r="IM730" s="158"/>
      <c r="IN730" s="158"/>
      <c r="IO730" s="158"/>
      <c r="IP730" s="158"/>
      <c r="IQ730" s="158"/>
      <c r="IR730" s="158"/>
      <c r="IS730" s="158"/>
      <c r="IT730" s="158"/>
      <c r="IU730" s="158"/>
      <c r="IV730" s="158"/>
      <c r="IW730" s="158"/>
      <c r="IX730" s="158"/>
      <c r="IY730" s="158"/>
      <c r="IZ730" s="158"/>
      <c r="JA730" s="158"/>
      <c r="JB730" s="158"/>
      <c r="JC730" s="158"/>
      <c r="JD730" s="158"/>
      <c r="JE730" s="158"/>
      <c r="JF730" s="158"/>
      <c r="JG730" s="158"/>
      <c r="JH730" s="158"/>
      <c r="JI730" s="158"/>
      <c r="JJ730" s="158"/>
      <c r="JK730" s="158"/>
      <c r="JL730" s="158"/>
      <c r="JM730" s="158"/>
      <c r="JN730" s="158"/>
      <c r="JO730" s="158"/>
      <c r="JP730" s="158"/>
      <c r="JQ730" s="158"/>
      <c r="JR730" s="158"/>
      <c r="JS730" s="158"/>
      <c r="JT730" s="158"/>
      <c r="JU730" s="158"/>
      <c r="JV730" s="158"/>
      <c r="JW730" s="158"/>
      <c r="JX730" s="158"/>
      <c r="JY730" s="158"/>
      <c r="JZ730" s="158"/>
      <c r="KA730" s="158"/>
      <c r="KB730" s="158"/>
      <c r="KC730" s="158"/>
      <c r="KD730" s="158"/>
      <c r="KE730" s="158"/>
      <c r="KF730" s="158"/>
      <c r="KG730" s="158"/>
      <c r="KH730" s="158"/>
      <c r="KI730" s="158"/>
      <c r="KJ730" s="158"/>
      <c r="KK730" s="158"/>
      <c r="KL730" s="158"/>
      <c r="KM730" s="158"/>
      <c r="KN730" s="158"/>
      <c r="KO730" s="158"/>
      <c r="KP730" s="158"/>
      <c r="KQ730" s="158"/>
      <c r="KR730" s="158"/>
      <c r="KS730" s="158"/>
      <c r="KT730" s="158"/>
      <c r="KU730" s="158"/>
      <c r="KV730" s="158"/>
      <c r="KW730" s="158"/>
      <c r="KX730" s="158"/>
      <c r="KY730" s="158"/>
      <c r="KZ730" s="158"/>
      <c r="LA730" s="158"/>
      <c r="LB730" s="158"/>
      <c r="LC730" s="158"/>
      <c r="LD730" s="158"/>
      <c r="LE730" s="158"/>
      <c r="LF730" s="158"/>
      <c r="LG730" s="158"/>
      <c r="LH730" s="158"/>
      <c r="LI730" s="158"/>
      <c r="LJ730" s="158"/>
      <c r="LK730" s="158"/>
      <c r="LL730" s="158"/>
      <c r="LM730" s="158"/>
      <c r="LN730" s="158"/>
      <c r="LO730" s="158"/>
      <c r="LP730" s="158"/>
      <c r="LQ730" s="158"/>
      <c r="LR730" s="158"/>
      <c r="LS730" s="158"/>
      <c r="LT730" s="158"/>
      <c r="LU730" s="158"/>
      <c r="LV730" s="158"/>
      <c r="LW730" s="158"/>
      <c r="LX730" s="158"/>
      <c r="LY730" s="158"/>
      <c r="LZ730" s="158"/>
      <c r="MA730" s="158"/>
      <c r="MB730" s="158"/>
      <c r="MC730" s="158"/>
      <c r="MD730" s="158"/>
      <c r="ME730" s="158"/>
      <c r="MF730" s="158"/>
      <c r="MG730" s="158"/>
      <c r="MH730" s="158"/>
      <c r="MI730" s="158"/>
      <c r="MJ730" s="158"/>
      <c r="MK730" s="158"/>
      <c r="ML730" s="158"/>
      <c r="MM730" s="158"/>
      <c r="MN730" s="158"/>
      <c r="MO730" s="158"/>
      <c r="MP730" s="158"/>
      <c r="MQ730" s="158"/>
      <c r="MR730" s="158"/>
      <c r="MS730" s="158"/>
      <c r="MT730" s="158"/>
      <c r="MU730" s="158"/>
      <c r="MV730" s="158"/>
      <c r="MW730" s="158"/>
      <c r="MX730" s="158"/>
      <c r="MY730" s="158"/>
      <c r="MZ730" s="158"/>
      <c r="NA730" s="158"/>
      <c r="NB730" s="158"/>
      <c r="NC730" s="158"/>
      <c r="ND730" s="158"/>
      <c r="NE730" s="158"/>
      <c r="NF730" s="158"/>
      <c r="NG730" s="158"/>
      <c r="NH730" s="158"/>
      <c r="NI730" s="158"/>
      <c r="NJ730" s="158"/>
      <c r="NK730" s="158"/>
      <c r="NL730" s="158"/>
      <c r="NM730" s="158"/>
      <c r="NN730" s="158"/>
      <c r="NO730" s="158"/>
      <c r="NP730" s="158"/>
      <c r="NQ730" s="158"/>
      <c r="NR730" s="158"/>
      <c r="NS730" s="158"/>
      <c r="NT730" s="158"/>
      <c r="NU730" s="158"/>
      <c r="NV730" s="158"/>
      <c r="NW730" s="158"/>
      <c r="NX730" s="158"/>
      <c r="NY730" s="158"/>
      <c r="NZ730" s="158"/>
      <c r="OA730" s="158"/>
      <c r="OB730" s="158"/>
      <c r="OC730" s="158"/>
      <c r="OD730" s="158"/>
      <c r="OE730" s="158"/>
      <c r="OF730" s="158"/>
      <c r="OG730" s="158"/>
      <c r="OH730" s="158"/>
      <c r="OI730" s="158"/>
      <c r="OJ730" s="158"/>
      <c r="OK730" s="158"/>
      <c r="OL730" s="158"/>
      <c r="OM730" s="158"/>
      <c r="ON730" s="158"/>
      <c r="OO730" s="158"/>
      <c r="OP730" s="158"/>
      <c r="OQ730" s="158"/>
      <c r="OR730" s="158"/>
      <c r="OS730" s="158"/>
      <c r="OT730" s="158"/>
      <c r="OU730" s="158"/>
      <c r="OV730" s="158"/>
      <c r="OW730" s="158"/>
      <c r="OX730" s="158"/>
      <c r="OY730" s="158"/>
      <c r="OZ730" s="158"/>
      <c r="PA730" s="158"/>
      <c r="PB730" s="158"/>
      <c r="PC730" s="158"/>
      <c r="PD730" s="158"/>
      <c r="PE730" s="158"/>
      <c r="PF730" s="158"/>
      <c r="PG730" s="158"/>
      <c r="PH730" s="158"/>
      <c r="PI730" s="158"/>
      <c r="PJ730" s="158"/>
      <c r="PK730" s="158"/>
      <c r="PL730" s="158"/>
      <c r="PM730" s="158"/>
      <c r="PN730" s="158"/>
      <c r="PO730" s="158"/>
      <c r="PP730" s="158"/>
      <c r="PQ730" s="158"/>
      <c r="PR730" s="158"/>
      <c r="PS730" s="158"/>
      <c r="PT730" s="158"/>
      <c r="PU730" s="158"/>
      <c r="PV730" s="158"/>
      <c r="PW730" s="158"/>
      <c r="PX730" s="158"/>
      <c r="PY730" s="158"/>
      <c r="PZ730" s="158"/>
      <c r="QA730" s="158"/>
      <c r="QB730" s="158"/>
      <c r="QC730" s="158"/>
      <c r="QD730" s="158"/>
      <c r="QE730" s="158"/>
      <c r="QF730" s="158"/>
      <c r="QG730" s="158"/>
      <c r="QH730" s="158"/>
      <c r="QI730" s="158"/>
      <c r="QJ730" s="158"/>
      <c r="QK730" s="158"/>
      <c r="QL730" s="158"/>
      <c r="QM730" s="158"/>
      <c r="QN730" s="158"/>
      <c r="QO730" s="158"/>
      <c r="QP730" s="158"/>
      <c r="QQ730" s="158"/>
      <c r="QR730" s="158"/>
      <c r="QS730" s="158"/>
      <c r="QT730" s="158"/>
      <c r="QU730" s="158"/>
      <c r="QV730" s="158"/>
      <c r="QW730" s="158"/>
      <c r="QX730" s="158"/>
      <c r="QY730" s="158"/>
      <c r="QZ730" s="158"/>
      <c r="RA730" s="158"/>
      <c r="RB730" s="158"/>
      <c r="RC730" s="158"/>
      <c r="RD730" s="158"/>
      <c r="RE730" s="158"/>
      <c r="RF730" s="158"/>
      <c r="RG730" s="158"/>
      <c r="RH730" s="158"/>
      <c r="RI730" s="158"/>
      <c r="RJ730" s="158"/>
      <c r="RK730" s="158"/>
      <c r="RL730" s="158"/>
      <c r="RM730" s="158"/>
      <c r="RN730" s="158"/>
      <c r="RO730" s="158"/>
      <c r="RP730" s="158"/>
      <c r="RQ730" s="158"/>
      <c r="RR730" s="158"/>
      <c r="RS730" s="158"/>
      <c r="RT730" s="158"/>
      <c r="RU730" s="158"/>
      <c r="RV730" s="158"/>
      <c r="RW730" s="158"/>
      <c r="RX730" s="158"/>
      <c r="RY730" s="158"/>
      <c r="RZ730" s="158"/>
      <c r="SA730" s="158"/>
      <c r="SB730" s="158"/>
      <c r="SC730" s="158"/>
      <c r="SD730" s="158"/>
      <c r="SE730" s="158"/>
      <c r="SF730" s="158"/>
      <c r="SG730" s="158"/>
      <c r="SH730" s="158"/>
      <c r="SI730" s="158"/>
      <c r="SJ730" s="158"/>
      <c r="SK730" s="158"/>
      <c r="SL730" s="158"/>
      <c r="SM730" s="158"/>
      <c r="SN730" s="158"/>
      <c r="SO730" s="158"/>
      <c r="SP730" s="158"/>
      <c r="SQ730" s="158"/>
      <c r="SR730" s="158"/>
      <c r="SS730" s="158"/>
      <c r="ST730" s="158"/>
      <c r="SU730" s="158"/>
      <c r="SV730" s="158"/>
      <c r="SW730" s="158"/>
      <c r="SX730" s="158"/>
      <c r="SY730" s="158"/>
      <c r="SZ730" s="158"/>
      <c r="TA730" s="158"/>
      <c r="TB730" s="158"/>
      <c r="TC730" s="158"/>
      <c r="TD730" s="158"/>
      <c r="TE730" s="158"/>
      <c r="TF730" s="158"/>
      <c r="TG730" s="158"/>
      <c r="TH730" s="158"/>
      <c r="TI730" s="158"/>
      <c r="TJ730" s="158"/>
      <c r="TK730" s="158"/>
      <c r="TL730" s="158"/>
      <c r="TM730" s="158"/>
      <c r="TN730" s="158"/>
      <c r="TO730" s="158"/>
      <c r="TP730" s="158"/>
      <c r="TQ730" s="158"/>
      <c r="TR730" s="158"/>
      <c r="TS730" s="158"/>
      <c r="TT730" s="158"/>
      <c r="TU730" s="158"/>
      <c r="TV730" s="158"/>
      <c r="TW730" s="158"/>
      <c r="TX730" s="158"/>
      <c r="TY730" s="158"/>
      <c r="TZ730" s="158"/>
      <c r="UA730" s="158"/>
      <c r="UB730" s="158"/>
      <c r="UC730" s="158"/>
      <c r="UD730" s="158"/>
      <c r="UE730" s="158"/>
      <c r="UF730" s="158"/>
      <c r="UG730" s="158"/>
      <c r="UH730" s="158"/>
      <c r="UI730" s="158"/>
      <c r="UJ730" s="158"/>
      <c r="UK730" s="158"/>
      <c r="UL730" s="158"/>
      <c r="UM730" s="158"/>
      <c r="UN730" s="158"/>
      <c r="UO730" s="158"/>
      <c r="UP730" s="158"/>
      <c r="UQ730" s="158"/>
      <c r="UR730" s="158"/>
      <c r="US730" s="158"/>
      <c r="UT730" s="158"/>
      <c r="UU730" s="158"/>
      <c r="UV730" s="158"/>
      <c r="UW730" s="158"/>
      <c r="UX730" s="158"/>
      <c r="UY730" s="158"/>
      <c r="UZ730" s="158"/>
      <c r="VA730" s="158"/>
      <c r="VB730" s="158"/>
      <c r="VC730" s="158"/>
      <c r="VD730" s="158"/>
      <c r="VE730" s="158"/>
      <c r="VF730" s="158"/>
      <c r="VG730" s="158"/>
      <c r="VH730" s="158"/>
      <c r="VI730" s="158"/>
      <c r="VJ730" s="158"/>
      <c r="VK730" s="158"/>
      <c r="VL730" s="158"/>
      <c r="VM730" s="158"/>
      <c r="VN730" s="158"/>
      <c r="VO730" s="158"/>
      <c r="VP730" s="158"/>
      <c r="VQ730" s="158"/>
      <c r="VR730" s="158"/>
      <c r="VS730" s="158"/>
      <c r="VT730" s="158"/>
      <c r="VU730" s="158"/>
      <c r="VV730" s="158"/>
      <c r="VW730" s="158"/>
      <c r="VX730" s="158"/>
      <c r="VY730" s="158"/>
      <c r="VZ730" s="158"/>
      <c r="WA730" s="158"/>
      <c r="WB730" s="158"/>
      <c r="WC730" s="158"/>
      <c r="WD730" s="158"/>
      <c r="WE730" s="158"/>
      <c r="WF730" s="158"/>
      <c r="WG730" s="158"/>
      <c r="WH730" s="158"/>
      <c r="WI730" s="158"/>
      <c r="WJ730" s="158"/>
      <c r="WK730" s="158"/>
      <c r="WL730" s="158"/>
      <c r="WM730" s="158"/>
      <c r="WN730" s="158"/>
      <c r="WO730" s="158"/>
      <c r="WP730" s="158"/>
      <c r="WQ730" s="158"/>
      <c r="WR730" s="158"/>
      <c r="WS730" s="158"/>
      <c r="WT730" s="158"/>
      <c r="WU730" s="158"/>
      <c r="WV730" s="158"/>
      <c r="WW730" s="158"/>
      <c r="WX730" s="158"/>
      <c r="WY730" s="158"/>
      <c r="WZ730" s="158"/>
      <c r="XA730" s="158"/>
      <c r="XB730" s="158"/>
      <c r="XC730" s="158"/>
      <c r="XD730" s="158"/>
      <c r="XE730" s="158"/>
      <c r="XF730" s="158"/>
      <c r="XG730" s="158"/>
      <c r="XH730" s="158"/>
      <c r="XI730" s="158"/>
      <c r="XJ730" s="158"/>
      <c r="XK730" s="158"/>
      <c r="XL730" s="158"/>
      <c r="XM730" s="158"/>
      <c r="XN730" s="158"/>
      <c r="XO730" s="158"/>
      <c r="XP730" s="158"/>
      <c r="XQ730" s="158"/>
      <c r="XR730" s="158"/>
      <c r="XS730" s="158"/>
      <c r="XT730" s="158"/>
      <c r="XU730" s="158"/>
      <c r="XV730" s="158"/>
      <c r="XW730" s="158"/>
      <c r="XX730" s="158"/>
      <c r="XY730" s="158"/>
      <c r="XZ730" s="158"/>
      <c r="YA730" s="158"/>
      <c r="YB730" s="158"/>
      <c r="YC730" s="158"/>
      <c r="YD730" s="158"/>
      <c r="YE730" s="158"/>
      <c r="YF730" s="158"/>
      <c r="YG730" s="158"/>
      <c r="YH730" s="158"/>
      <c r="YI730" s="158"/>
      <c r="YJ730" s="158"/>
      <c r="YK730" s="158"/>
      <c r="YL730" s="158"/>
      <c r="YM730" s="158"/>
      <c r="YN730" s="158"/>
      <c r="YO730" s="158"/>
      <c r="YP730" s="158"/>
      <c r="YQ730" s="158"/>
      <c r="YR730" s="158"/>
      <c r="YS730" s="158"/>
      <c r="YT730" s="158"/>
      <c r="YU730" s="158"/>
      <c r="YV730" s="158"/>
      <c r="YW730" s="158"/>
      <c r="YX730" s="158"/>
      <c r="YY730" s="158"/>
      <c r="YZ730" s="158"/>
      <c r="ZA730" s="158"/>
      <c r="ZB730" s="158"/>
      <c r="ZC730" s="158"/>
      <c r="ZD730" s="158"/>
      <c r="ZE730" s="158"/>
      <c r="ZF730" s="158"/>
      <c r="ZG730" s="158"/>
      <c r="ZH730" s="158"/>
      <c r="ZI730" s="158"/>
      <c r="ZJ730" s="158"/>
      <c r="ZK730" s="158"/>
      <c r="ZL730" s="158"/>
      <c r="ZM730" s="158"/>
      <c r="ZN730" s="158"/>
      <c r="ZO730" s="158"/>
      <c r="ZP730" s="158"/>
      <c r="ZQ730" s="158"/>
      <c r="ZR730" s="158"/>
      <c r="ZS730" s="158"/>
      <c r="ZT730" s="158"/>
      <c r="ZU730" s="158"/>
      <c r="ZV730" s="158"/>
      <c r="ZW730" s="158"/>
      <c r="ZX730" s="158"/>
      <c r="ZY730" s="158"/>
      <c r="ZZ730" s="158"/>
      <c r="AAA730" s="158"/>
      <c r="AAB730" s="158"/>
      <c r="AAC730" s="158"/>
      <c r="AAD730" s="158"/>
      <c r="AAE730" s="158"/>
      <c r="AAF730" s="158"/>
      <c r="AAG730" s="158"/>
      <c r="AAH730" s="158"/>
      <c r="AAI730" s="158"/>
      <c r="AAJ730" s="158"/>
      <c r="AAK730" s="158"/>
      <c r="AAL730" s="158"/>
      <c r="AAM730" s="158"/>
      <c r="AAN730" s="158"/>
      <c r="AAO730" s="158"/>
      <c r="AAP730" s="158"/>
      <c r="AAQ730" s="158"/>
      <c r="AAR730" s="158"/>
      <c r="AAS730" s="158"/>
      <c r="AAT730" s="158"/>
      <c r="AAU730" s="158"/>
      <c r="AAV730" s="158"/>
      <c r="AAW730" s="158"/>
      <c r="AAX730" s="158"/>
      <c r="AAY730" s="158"/>
      <c r="AAZ730" s="158"/>
      <c r="ABA730" s="158"/>
      <c r="ABB730" s="158"/>
      <c r="ABC730" s="158"/>
      <c r="ABD730" s="158"/>
      <c r="ABE730" s="158"/>
      <c r="ABF730" s="158"/>
      <c r="ABG730" s="158"/>
      <c r="ABH730" s="158"/>
      <c r="ABI730" s="158"/>
      <c r="ABJ730" s="158"/>
      <c r="ABK730" s="158"/>
      <c r="ABL730" s="158"/>
      <c r="ABM730" s="158"/>
      <c r="ABN730" s="158"/>
      <c r="ABO730" s="158"/>
      <c r="ABP730" s="158"/>
      <c r="ABQ730" s="158"/>
      <c r="ABR730" s="158"/>
      <c r="ABS730" s="158"/>
      <c r="ABT730" s="158"/>
      <c r="ABU730" s="158"/>
      <c r="ABV730" s="158"/>
      <c r="ABW730" s="158"/>
      <c r="ABX730" s="158"/>
      <c r="ABY730" s="158"/>
      <c r="ABZ730" s="158"/>
      <c r="ACA730" s="158"/>
      <c r="ACB730" s="158"/>
      <c r="ACC730" s="158"/>
      <c r="ACD730" s="158"/>
      <c r="ACE730" s="158"/>
      <c r="ACF730" s="158"/>
      <c r="ACG730" s="158"/>
      <c r="ACH730" s="158"/>
      <c r="ACI730" s="158"/>
      <c r="ACJ730" s="158"/>
      <c r="ACK730" s="158"/>
      <c r="ACL730" s="158"/>
      <c r="ACM730" s="158"/>
      <c r="ACN730" s="158"/>
      <c r="ACO730" s="158"/>
      <c r="ACP730" s="158"/>
      <c r="ACQ730" s="158"/>
      <c r="ACR730" s="158"/>
      <c r="ACS730" s="158"/>
      <c r="ACT730" s="158"/>
      <c r="ACU730" s="158"/>
      <c r="ACV730" s="158"/>
      <c r="ACW730" s="158"/>
      <c r="ACX730" s="158"/>
      <c r="ACY730" s="158"/>
      <c r="ACZ730" s="158"/>
      <c r="ADA730" s="158"/>
      <c r="ADB730" s="158"/>
      <c r="ADC730" s="158"/>
      <c r="ADD730" s="158"/>
      <c r="ADE730" s="158"/>
      <c r="ADF730" s="158"/>
      <c r="ADG730" s="158"/>
      <c r="ADH730" s="158"/>
      <c r="ADI730" s="158"/>
      <c r="ADJ730" s="158"/>
      <c r="ADK730" s="158"/>
      <c r="ADL730" s="158"/>
      <c r="ADM730" s="158"/>
      <c r="ADN730" s="158"/>
      <c r="ADO730" s="158"/>
      <c r="ADP730" s="158"/>
      <c r="ADQ730" s="158"/>
      <c r="ADR730" s="158"/>
      <c r="ADS730" s="158"/>
      <c r="ADT730" s="158"/>
      <c r="ADU730" s="158"/>
      <c r="ADV730" s="158"/>
      <c r="ADW730" s="158"/>
      <c r="ADX730" s="158"/>
      <c r="ADY730" s="158"/>
      <c r="ADZ730" s="158"/>
      <c r="AEA730" s="158"/>
      <c r="AEB730" s="158"/>
      <c r="AEC730" s="158"/>
      <c r="AED730" s="158"/>
      <c r="AEE730" s="158"/>
      <c r="AEF730" s="158"/>
      <c r="AEG730" s="158"/>
      <c r="AEH730" s="158"/>
      <c r="AEI730" s="158"/>
      <c r="AEJ730" s="158"/>
      <c r="AEK730" s="158"/>
      <c r="AEL730" s="158"/>
      <c r="AEM730" s="158"/>
      <c r="AEN730" s="158"/>
      <c r="AEO730" s="158"/>
      <c r="AEP730" s="158"/>
      <c r="AEQ730" s="158"/>
      <c r="AER730" s="158"/>
      <c r="AES730" s="158"/>
      <c r="AET730" s="158"/>
      <c r="AEU730" s="158"/>
      <c r="AEV730" s="158"/>
      <c r="AEW730" s="158"/>
      <c r="AEX730" s="158"/>
      <c r="AEY730" s="158"/>
      <c r="AEZ730" s="158"/>
      <c r="AFA730" s="158"/>
      <c r="AFB730" s="158"/>
      <c r="AFC730" s="158"/>
      <c r="AFD730" s="158"/>
      <c r="AFE730" s="158"/>
      <c r="AFF730" s="158"/>
      <c r="AFG730" s="158"/>
      <c r="AFH730" s="158"/>
      <c r="AFI730" s="158"/>
      <c r="AFJ730" s="158"/>
      <c r="AFK730" s="158"/>
      <c r="AFL730" s="158"/>
      <c r="AFM730" s="158"/>
      <c r="AFN730" s="158"/>
      <c r="AFO730" s="158"/>
      <c r="AFP730" s="158"/>
      <c r="AFQ730" s="158"/>
      <c r="AFR730" s="158"/>
      <c r="AFS730" s="158"/>
      <c r="AFT730" s="158"/>
      <c r="AFU730" s="158"/>
      <c r="AFV730" s="158"/>
      <c r="AFW730" s="158"/>
      <c r="AFX730" s="158"/>
      <c r="AFY730" s="158"/>
      <c r="AFZ730" s="158"/>
      <c r="AGA730" s="158"/>
      <c r="AGB730" s="158"/>
      <c r="AGC730" s="158"/>
      <c r="AGD730" s="158"/>
      <c r="AGE730" s="158"/>
      <c r="AGF730" s="158"/>
      <c r="AGG730" s="158"/>
      <c r="AGH730" s="158"/>
      <c r="AGI730" s="158"/>
      <c r="AGJ730" s="158"/>
      <c r="AGK730" s="158"/>
      <c r="AGL730" s="158"/>
      <c r="AGM730" s="158"/>
      <c r="AGN730" s="158"/>
      <c r="AGO730" s="158"/>
      <c r="AGP730" s="158"/>
      <c r="AGQ730" s="158"/>
      <c r="AGR730" s="158"/>
      <c r="AGS730" s="158"/>
      <c r="AGT730" s="158"/>
      <c r="AGU730" s="158"/>
      <c r="AGV730" s="158"/>
      <c r="AGW730" s="158"/>
      <c r="AGX730" s="158"/>
      <c r="AGY730" s="158"/>
      <c r="AGZ730" s="158"/>
      <c r="AHA730" s="158"/>
      <c r="AHB730" s="158"/>
      <c r="AHC730" s="158"/>
      <c r="AHD730" s="158"/>
      <c r="AHE730" s="158"/>
      <c r="AHF730" s="158"/>
      <c r="AHG730" s="158"/>
      <c r="AHH730" s="158"/>
      <c r="AHI730" s="158"/>
      <c r="AHJ730" s="158"/>
      <c r="AHK730" s="158"/>
      <c r="AHL730" s="158"/>
      <c r="AHM730" s="158"/>
      <c r="AHN730" s="158"/>
      <c r="AHO730" s="158"/>
      <c r="AHP730" s="158"/>
      <c r="AHQ730" s="158"/>
      <c r="AHR730" s="158"/>
      <c r="AHS730" s="158"/>
      <c r="AHT730" s="158"/>
      <c r="AHU730" s="158"/>
      <c r="AHV730" s="158"/>
      <c r="AHW730" s="158"/>
      <c r="AHX730" s="158"/>
      <c r="AHY730" s="158"/>
      <c r="AHZ730" s="158"/>
      <c r="AIA730" s="158"/>
      <c r="AIB730" s="158"/>
      <c r="AIC730" s="158"/>
      <c r="AID730" s="158"/>
      <c r="AIE730" s="158"/>
      <c r="AIF730" s="158"/>
      <c r="AIG730" s="158"/>
      <c r="AIH730" s="158"/>
      <c r="AII730" s="158"/>
      <c r="AIJ730" s="158"/>
      <c r="AIK730" s="158"/>
      <c r="AIL730" s="158"/>
      <c r="AIM730" s="158"/>
      <c r="AIN730" s="158"/>
      <c r="AIO730" s="158"/>
      <c r="AIP730" s="158"/>
      <c r="AIQ730" s="158"/>
      <c r="AIR730" s="158"/>
      <c r="AIS730" s="158"/>
      <c r="AIT730" s="158"/>
      <c r="AIU730" s="158"/>
      <c r="AIV730" s="158"/>
      <c r="AIW730" s="158"/>
      <c r="AIX730" s="158"/>
      <c r="AIY730" s="158"/>
      <c r="AIZ730" s="158"/>
      <c r="AJA730" s="158"/>
      <c r="AJB730" s="158"/>
      <c r="AJC730" s="158"/>
      <c r="AJD730" s="158"/>
      <c r="AJE730" s="158"/>
      <c r="AJF730" s="158"/>
      <c r="AJG730" s="158"/>
      <c r="AJH730" s="158"/>
      <c r="AJI730" s="158"/>
      <c r="AJJ730" s="158"/>
      <c r="AJK730" s="158"/>
      <c r="AJL730" s="158"/>
      <c r="AJM730" s="158"/>
      <c r="AJN730" s="158"/>
      <c r="AJO730" s="158"/>
      <c r="AJP730" s="158"/>
      <c r="AJQ730" s="158"/>
      <c r="AJR730" s="158"/>
      <c r="AJS730" s="158"/>
      <c r="AJT730" s="158"/>
      <c r="AJU730" s="158"/>
      <c r="AJV730" s="158"/>
      <c r="AJW730" s="158"/>
      <c r="AJX730" s="158"/>
      <c r="AJY730" s="158"/>
      <c r="AJZ730" s="158"/>
      <c r="AKA730" s="158"/>
      <c r="AKB730" s="158"/>
      <c r="AKC730" s="158"/>
      <c r="AKD730" s="158"/>
      <c r="AKE730" s="158"/>
      <c r="AKF730" s="158"/>
      <c r="AKG730" s="158"/>
      <c r="AKH730" s="158"/>
      <c r="AKI730" s="158"/>
      <c r="AKJ730" s="158"/>
      <c r="AKK730" s="158"/>
      <c r="AKL730" s="158"/>
      <c r="AKM730" s="158"/>
      <c r="AKN730" s="158"/>
      <c r="AKO730" s="158"/>
      <c r="AKP730" s="158"/>
      <c r="AKQ730" s="158"/>
      <c r="AKR730" s="158"/>
      <c r="AKS730" s="158"/>
      <c r="AKT730" s="158"/>
      <c r="AKU730" s="158"/>
      <c r="AKV730" s="158"/>
      <c r="AKW730" s="158"/>
      <c r="AKX730" s="158"/>
      <c r="AKY730" s="158"/>
      <c r="AKZ730" s="158"/>
      <c r="ALA730" s="158"/>
      <c r="ALB730" s="158"/>
      <c r="ALC730" s="158"/>
      <c r="ALD730" s="158"/>
      <c r="ALE730" s="158"/>
      <c r="ALF730" s="158"/>
      <c r="ALG730" s="158"/>
      <c r="ALH730" s="158"/>
      <c r="ALI730" s="158"/>
      <c r="ALJ730" s="158"/>
      <c r="ALK730" s="158"/>
      <c r="ALL730" s="158"/>
      <c r="ALM730" s="158"/>
      <c r="ALN730" s="158"/>
      <c r="ALO730" s="158"/>
    </row>
    <row r="731" customFormat="false" ht="72.9" hidden="false" customHeight="true" outlineLevel="0" collapsed="false">
      <c r="A731" s="99"/>
      <c r="C731" s="30" t="s">
        <v>112</v>
      </c>
      <c r="D731" s="30" t="n">
        <v>953</v>
      </c>
      <c r="E731" s="138" t="s">
        <v>39</v>
      </c>
      <c r="F731" s="138" t="s">
        <v>27</v>
      </c>
      <c r="G731" s="79" t="n">
        <v>5020069180</v>
      </c>
      <c r="H731" s="83"/>
      <c r="I731" s="141" t="n">
        <f aca="false">SUM(J731:P731)</f>
        <v>982900</v>
      </c>
      <c r="J731" s="171" t="n">
        <f aca="false">J732</f>
        <v>979900</v>
      </c>
      <c r="K731" s="172" t="n">
        <f aca="false">K732</f>
        <v>3000</v>
      </c>
      <c r="L731" s="172" t="n">
        <f aca="false">L732</f>
        <v>0</v>
      </c>
      <c r="M731" s="172" t="n">
        <f aca="false">M732</f>
        <v>0</v>
      </c>
      <c r="N731" s="172" t="n">
        <f aca="false">N732</f>
        <v>0</v>
      </c>
      <c r="O731" s="171" t="n">
        <f aca="false">O732</f>
        <v>0</v>
      </c>
      <c r="P731" s="173" t="n">
        <f aca="false">P732</f>
        <v>0</v>
      </c>
    </row>
    <row r="732" customFormat="false" ht="64.15" hidden="false" customHeight="false" outlineLevel="0" collapsed="false">
      <c r="A732" s="99"/>
      <c r="C732" s="30" t="s">
        <v>111</v>
      </c>
      <c r="D732" s="30" t="n">
        <v>953</v>
      </c>
      <c r="E732" s="138" t="s">
        <v>39</v>
      </c>
      <c r="F732" s="138" t="s">
        <v>27</v>
      </c>
      <c r="G732" s="79" t="n">
        <v>5020069180</v>
      </c>
      <c r="H732" s="83" t="n">
        <v>100</v>
      </c>
      <c r="I732" s="141" t="n">
        <f aca="false">SUM(J732:P732)</f>
        <v>982900</v>
      </c>
      <c r="J732" s="171" t="n">
        <v>979900</v>
      </c>
      <c r="K732" s="172" t="n">
        <v>3000</v>
      </c>
      <c r="L732" s="172"/>
      <c r="M732" s="172"/>
      <c r="N732" s="172"/>
      <c r="O732" s="171"/>
      <c r="P732" s="173"/>
    </row>
    <row r="733" customFormat="false" ht="48.5" hidden="false" customHeight="false" outlineLevel="0" collapsed="false">
      <c r="A733" s="99"/>
      <c r="C733" s="30" t="s">
        <v>113</v>
      </c>
      <c r="D733" s="30" t="n">
        <v>953</v>
      </c>
      <c r="E733" s="138" t="s">
        <v>39</v>
      </c>
      <c r="F733" s="138" t="s">
        <v>27</v>
      </c>
      <c r="G733" s="79" t="n">
        <v>5020069190</v>
      </c>
      <c r="H733" s="83"/>
      <c r="I733" s="141" t="n">
        <f aca="false">SUM(J733:P733)</f>
        <v>12028500</v>
      </c>
      <c r="J733" s="171" t="n">
        <f aca="false">J734+J735+J736</f>
        <v>11991100</v>
      </c>
      <c r="K733" s="172" t="n">
        <f aca="false">K734+K735+K736</f>
        <v>37400</v>
      </c>
      <c r="L733" s="172" t="n">
        <f aca="false">L734+L735+L736</f>
        <v>0</v>
      </c>
      <c r="M733" s="172" t="n">
        <f aca="false">M734+M735+M736</f>
        <v>0</v>
      </c>
      <c r="N733" s="172" t="n">
        <f aca="false">N734+N735+N736</f>
        <v>0</v>
      </c>
      <c r="O733" s="171" t="n">
        <f aca="false">O734+O735+O736</f>
        <v>0</v>
      </c>
      <c r="P733" s="173" t="n">
        <f aca="false">P734+P735+P736</f>
        <v>0</v>
      </c>
    </row>
    <row r="734" customFormat="false" ht="77.6" hidden="false" customHeight="true" outlineLevel="0" collapsed="false">
      <c r="A734" s="99"/>
      <c r="C734" s="30" t="s">
        <v>111</v>
      </c>
      <c r="D734" s="30" t="n">
        <v>953</v>
      </c>
      <c r="E734" s="138" t="s">
        <v>39</v>
      </c>
      <c r="F734" s="138" t="s">
        <v>27</v>
      </c>
      <c r="G734" s="79" t="n">
        <v>5020069190</v>
      </c>
      <c r="H734" s="83" t="n">
        <v>100</v>
      </c>
      <c r="I734" s="141" t="n">
        <f aca="false">SUM(J734:P734)</f>
        <v>11328000</v>
      </c>
      <c r="J734" s="171" t="n">
        <v>11290600</v>
      </c>
      <c r="K734" s="172" t="n">
        <v>37400</v>
      </c>
      <c r="L734" s="172"/>
      <c r="M734" s="172"/>
      <c r="N734" s="172"/>
      <c r="O734" s="171"/>
      <c r="P734" s="173"/>
    </row>
    <row r="735" customFormat="false" ht="32.8" hidden="false" customHeight="false" outlineLevel="0" collapsed="false">
      <c r="A735" s="99"/>
      <c r="C735" s="30" t="s">
        <v>103</v>
      </c>
      <c r="D735" s="30" t="n">
        <v>953</v>
      </c>
      <c r="E735" s="138" t="s">
        <v>39</v>
      </c>
      <c r="F735" s="138" t="s">
        <v>27</v>
      </c>
      <c r="G735" s="79" t="n">
        <v>5020069190</v>
      </c>
      <c r="H735" s="83" t="n">
        <v>200</v>
      </c>
      <c r="I735" s="141" t="n">
        <f aca="false">SUM(J735:P735)</f>
        <v>700000</v>
      </c>
      <c r="J735" s="171" t="n">
        <v>700000</v>
      </c>
      <c r="K735" s="172" t="n">
        <v>0</v>
      </c>
      <c r="L735" s="172"/>
      <c r="M735" s="172"/>
      <c r="N735" s="172"/>
      <c r="O735" s="171"/>
      <c r="P735" s="173"/>
    </row>
    <row r="736" customFormat="false" ht="17.6" hidden="false" customHeight="false" outlineLevel="0" collapsed="false">
      <c r="A736" s="99"/>
      <c r="C736" s="30" t="s">
        <v>106</v>
      </c>
      <c r="D736" s="30" t="n">
        <v>953</v>
      </c>
      <c r="E736" s="138" t="s">
        <v>39</v>
      </c>
      <c r="F736" s="138" t="s">
        <v>27</v>
      </c>
      <c r="G736" s="79" t="n">
        <v>5020069190</v>
      </c>
      <c r="H736" s="83" t="n">
        <v>800</v>
      </c>
      <c r="I736" s="141" t="n">
        <f aca="false">SUM(J736:P736)</f>
        <v>500</v>
      </c>
      <c r="J736" s="171" t="n">
        <v>500</v>
      </c>
      <c r="K736" s="172" t="n">
        <v>0</v>
      </c>
      <c r="L736" s="172"/>
      <c r="M736" s="172"/>
      <c r="N736" s="172"/>
      <c r="O736" s="171"/>
      <c r="P736" s="173"/>
    </row>
    <row r="737" customFormat="false" ht="17.35" hidden="false" customHeight="false" outlineLevel="0" collapsed="false">
      <c r="A737" s="99"/>
      <c r="D737" s="15"/>
      <c r="E737" s="28"/>
      <c r="F737" s="28"/>
      <c r="G737" s="115"/>
      <c r="H737" s="116"/>
      <c r="I737" s="174"/>
    </row>
    <row r="738" customFormat="false" ht="17.35" hidden="false" customHeight="false" outlineLevel="0" collapsed="false">
      <c r="C738" s="4" t="s">
        <v>85</v>
      </c>
      <c r="D738" s="27"/>
      <c r="E738" s="1"/>
      <c r="F738" s="1"/>
      <c r="G738" s="1"/>
      <c r="H738" s="1"/>
      <c r="I738" s="41"/>
    </row>
    <row r="739" customFormat="false" ht="17.6" hidden="false" customHeight="true" outlineLevel="0" collapsed="false">
      <c r="C739" s="40" t="s">
        <v>86</v>
      </c>
      <c r="D739" s="40"/>
      <c r="E739" s="1"/>
      <c r="F739" s="1"/>
      <c r="G739" s="1"/>
      <c r="H739" s="1"/>
      <c r="I739" s="41"/>
    </row>
    <row r="740" customFormat="false" ht="17.6" hidden="false" customHeight="true" outlineLevel="0" collapsed="false">
      <c r="C740" s="40" t="s">
        <v>87</v>
      </c>
      <c r="D740" s="40"/>
      <c r="E740" s="1"/>
      <c r="F740" s="1"/>
      <c r="G740" s="42"/>
      <c r="H740" s="41"/>
      <c r="I740" s="41"/>
    </row>
    <row r="741" customFormat="false" ht="17.35" hidden="false" customHeight="false" outlineLevel="0" collapsed="false">
      <c r="C741" s="30" t="s">
        <v>88</v>
      </c>
      <c r="G741" s="42" t="s">
        <v>89</v>
      </c>
    </row>
    <row r="1048575" customFormat="false" ht="12.8" hidden="false" customHeight="false" outlineLevel="0" collapsed="false"/>
    <row r="1048576" customFormat="false" ht="12.8" hidden="false" customHeight="false" outlineLevel="0" collapsed="false"/>
  </sheetData>
  <autoFilter ref="G:G"/>
  <mergeCells count="15">
    <mergeCell ref="H2:I2"/>
    <mergeCell ref="C3:I3"/>
    <mergeCell ref="B5:B6"/>
    <mergeCell ref="C5:C6"/>
    <mergeCell ref="D5:H5"/>
    <mergeCell ref="I5:I6"/>
    <mergeCell ref="J5:J7"/>
    <mergeCell ref="K5:K7"/>
    <mergeCell ref="L5:L7"/>
    <mergeCell ref="M5:M7"/>
    <mergeCell ref="N5:N7"/>
    <mergeCell ref="O5:O6"/>
    <mergeCell ref="P5:P7"/>
    <mergeCell ref="C739:D739"/>
    <mergeCell ref="C740:D740"/>
  </mergeCells>
  <printOptions headings="false" gridLines="false" gridLinesSet="true" horizontalCentered="false" verticalCentered="false"/>
  <pageMargins left="0.196527777777778" right="0.196527777777778" top="0.7875" bottom="0.196527777777778" header="0.511811023622047" footer="0.511811023622047"/>
  <pageSetup paperSize="9" scale="94"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Normal.dotm</Template>
  <TotalTime>1927</TotalTime>
  <Application>LibreOffice/24.8.2.1$Windows_X86_64 LibreOffice_project/0f794b6e29741098670a3b95d60478a65d05ef13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cp:lastPrinted>2025-12-19T14:54:28Z</cp:lastPrinted>
  <dcterms:modified xsi:type="dcterms:W3CDTF">2026-02-19T15:46:18Z</dcterms:modified>
  <cp:revision>640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aleCrop">
    <vt:bool>0</vt:bool>
  </property>
</Properties>
</file>