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Desktop\43 сессия 28.01.2025\Решение № 248 корректировка бюджета\"/>
    </mc:Choice>
  </mc:AlternateContent>
  <xr:revisionPtr revIDLastSave="0" documentId="13_ncr:1_{641AA7AB-8451-4A1A-A8F0-8B29DB104BA5}" xr6:coauthVersionLast="47" xr6:coauthVersionMax="47" xr10:uidLastSave="{00000000-0000-0000-0000-000000000000}"/>
  <bookViews>
    <workbookView xWindow="-120" yWindow="-120" windowWidth="29040" windowHeight="15840" tabRatio="500" activeTab="2" xr2:uid="{00000000-000D-0000-FFFF-FFFF00000000}"/>
  </bookViews>
  <sheets>
    <sheet name="приложение 6" sheetId="1" r:id="rId1"/>
    <sheet name="приложение 8" sheetId="2" r:id="rId2"/>
    <sheet name="приложение 10" sheetId="3" r:id="rId3"/>
  </sheets>
  <definedNames>
    <definedName name="_xlnm._FilterDatabase" localSheetId="2" hidden="1">'приложение 10'!$G:$G</definedName>
    <definedName name="Excel_BuiltIn__FilterDatabase" localSheetId="1">'приложение 8'!$C$2:$C$392</definedName>
    <definedName name="Excel_BuiltIn_Print_Area" localSheetId="2">'приложение 10'!$B$1:$O$698</definedName>
    <definedName name="Excel_BuiltIn_Print_Area" localSheetId="0">'приложение 6'!$A$1:$G$60</definedName>
    <definedName name="Excel_BuiltIn_Print_Area" localSheetId="1">'приложение 8'!$A$2:$E$396</definedName>
    <definedName name="Print_Area_0" localSheetId="1">'приложение 8'!$A$2:$E$398</definedName>
    <definedName name="Print_Area_0_0" localSheetId="2">'приложение 10'!$A$1:$O$702</definedName>
    <definedName name="Print_Area_0_0" localSheetId="0">'приложение 6'!$A$1:$G$55</definedName>
    <definedName name="Print_Area_0_0_0" localSheetId="2">'приложение 10'!$B$1:$O$702</definedName>
    <definedName name="Print_Area_0_0_0_0" localSheetId="2">'приложение 10'!$B$1:$O$701</definedName>
    <definedName name="Print_Area_0_0_0_0_0" localSheetId="2">'приложение 10'!$A$1:$O$701</definedName>
    <definedName name="Print_Area_0_0_0_0_0_0" localSheetId="2">'приложение 10'!$A$1:$O$701</definedName>
    <definedName name="Print_Area_0_0_0_0_0_0_0" localSheetId="2">'приложение 10'!$B$1:$O$701</definedName>
    <definedName name="Print_Area_0_0_0_0_0_0_0_0" localSheetId="2">'приложение 10'!$A$1:$O$701</definedName>
    <definedName name="Print_Area_0_0_0_0_0_0_0_0_0" localSheetId="2">'приложение 10'!$A$1:$O$701</definedName>
    <definedName name="Z_4F3F96C3_7B8B_440F_A7C0_DFFBDC784942__wvu_FilterData" localSheetId="2">#REF!</definedName>
    <definedName name="Z_6CB88F76_ADF1_43EB_B8FB_32CF6D2656A6__wvu_Cols" localSheetId="2">#REF!</definedName>
    <definedName name="Z_6CB88F76_ADF1_43EB_B8FB_32CF6D2656A6__wvu_FilterData" localSheetId="2">#REF!</definedName>
    <definedName name="Z_6CB88F76_ADF1_43EB_B8FB_32CF6D2656A6__wvu_PrintArea" localSheetId="2">#REF!</definedName>
    <definedName name="Z_7BCFB845_C80C_48FE_B4FE_79B4B69115F3__wvu_FilterData" localSheetId="2">#REF!</definedName>
    <definedName name="Z_7D67130F_5829_47C5_93DE_738E8D41F162__wvu_FilterData" localSheetId="2">#REF!</definedName>
    <definedName name="Z_8E2E7D81_C767_11D8_A2FD_006098EF8B30__wvu_Cols" localSheetId="2">#REF!</definedName>
    <definedName name="Z_8E2E7D81_C767_11D8_A2FD_006098EF8B30__wvu_FilterData" localSheetId="2">#REF!</definedName>
    <definedName name="Z_8E2E7D81_C767_11D8_A2FD_006098EF8B30__wvu_PrintArea" localSheetId="2">#REF!</definedName>
    <definedName name="Z_AAB63AD1_4FE4_4C7A_A62E_5A604C03BF55__wvu_FilterData" localSheetId="2">#REF!</definedName>
    <definedName name="Z_C231806E_9211_4D8F_9EB3_1A15C537C808__wvu_FilterData" localSheetId="2">#REF!</definedName>
    <definedName name="Z_D05021AF_1DB5_4AD7_B085_4CD71612CDB6__wvu_FilterData" localSheetId="2">#REF!</definedName>
    <definedName name="Z_D5E1AF6B_71F1_4B33_880B_72787157ADA9__wvu_FilterData" localSheetId="2">#REF!</definedName>
    <definedName name="Z_D5E1AF6B_71F1_4B33_880B_72787157ADA9__wvu_PrintArea" localSheetId="2">#REF!</definedName>
    <definedName name="Z_E2E14CAC_FED5_4087_B580_6F7DEE9C9BA1__wvu_FilterData" localSheetId="2">#REF!</definedName>
    <definedName name="Z_EF5A4981_C8E4_11D8_A2FC_006098EF8BA8__wvu_Cols" localSheetId="2">#REF!</definedName>
    <definedName name="Z_EF5A4981_C8E4_11D8_A2FC_006098EF8BA8__wvu_PrintArea" localSheetId="2">'приложение 10'!$A$3</definedName>
    <definedName name="Z_EF5A4981_C8E4_11D8_A2FC_006098EF8BA8__wvu_PrintTitles" localSheetId="2">#REF!</definedName>
    <definedName name="Z_EFA5B1DC_5497_4E2C_A2B5_ED756C88CC7C__wvu_Cols" localSheetId="2">#REF!</definedName>
    <definedName name="Z_EFA5B1DC_5497_4E2C_A2B5_ED756C88CC7C__wvu_FilterData" localSheetId="2">#REF!</definedName>
    <definedName name="_xlnm.Print_Area" localSheetId="2">'приложение 10'!$B$1:$J$702</definedName>
    <definedName name="_xlnm.Print_Area" localSheetId="0">'приложение 6'!$A$1:$G$57</definedName>
    <definedName name="_xlnm.Print_Area" localSheetId="1">'приложение 8'!$A$2:$E$400</definedName>
  </definedNames>
  <calcPr calcId="181029"/>
  <extLst>
    <ext xmlns:loext="http://schemas.libreoffice.org/" uri="{7626C862-2A13-11E5-B345-FEFF819CDC9F}">
      <loext:extCalcPr stringRefSyntax="CalcA1ExcelA1"/>
    </ext>
  </extLst>
</workbook>
</file>

<file path=xl/calcChain.xml><?xml version="1.0" encoding="utf-8"?>
<calcChain xmlns="http://schemas.openxmlformats.org/spreadsheetml/2006/main">
  <c r="I697" i="3" l="1"/>
  <c r="I696" i="3"/>
  <c r="I695" i="3"/>
  <c r="O694" i="3"/>
  <c r="N694" i="3"/>
  <c r="N687" i="3" s="1"/>
  <c r="N686" i="3" s="1"/>
  <c r="N685" i="3" s="1"/>
  <c r="M694" i="3"/>
  <c r="L694" i="3"/>
  <c r="I694" i="3" s="1"/>
  <c r="K694" i="3"/>
  <c r="J694" i="3"/>
  <c r="I693" i="3"/>
  <c r="O692" i="3"/>
  <c r="N692" i="3"/>
  <c r="M692" i="3"/>
  <c r="L692" i="3"/>
  <c r="K692" i="3"/>
  <c r="J692" i="3"/>
  <c r="I692" i="3"/>
  <c r="I691" i="3"/>
  <c r="I690" i="3"/>
  <c r="I689" i="3"/>
  <c r="O688" i="3"/>
  <c r="N688" i="3"/>
  <c r="M688" i="3"/>
  <c r="M687" i="3" s="1"/>
  <c r="M686" i="3" s="1"/>
  <c r="M685" i="3" s="1"/>
  <c r="L688" i="3"/>
  <c r="K688" i="3"/>
  <c r="K687" i="3" s="1"/>
  <c r="K686" i="3" s="1"/>
  <c r="K685" i="3" s="1"/>
  <c r="J688" i="3"/>
  <c r="I688" i="3" s="1"/>
  <c r="O687" i="3"/>
  <c r="L687" i="3"/>
  <c r="J687" i="3"/>
  <c r="O686" i="3"/>
  <c r="O685" i="3" s="1"/>
  <c r="L686" i="3"/>
  <c r="L685" i="3" s="1"/>
  <c r="J686" i="3"/>
  <c r="I684" i="3"/>
  <c r="O683" i="3"/>
  <c r="N683" i="3"/>
  <c r="M683" i="3"/>
  <c r="L683" i="3"/>
  <c r="K683" i="3"/>
  <c r="J683" i="3"/>
  <c r="I683" i="3"/>
  <c r="I682" i="3"/>
  <c r="O681" i="3"/>
  <c r="N681" i="3"/>
  <c r="M681" i="3"/>
  <c r="L681" i="3"/>
  <c r="K681" i="3"/>
  <c r="J681" i="3"/>
  <c r="I681" i="3"/>
  <c r="I680" i="3"/>
  <c r="O679" i="3"/>
  <c r="N679" i="3"/>
  <c r="M679" i="3"/>
  <c r="L679" i="3"/>
  <c r="K679" i="3"/>
  <c r="J679" i="3"/>
  <c r="I679" i="3"/>
  <c r="I678" i="3"/>
  <c r="O677" i="3"/>
  <c r="N677" i="3"/>
  <c r="N676" i="3" s="1"/>
  <c r="N675" i="3" s="1"/>
  <c r="M677" i="3"/>
  <c r="L677" i="3"/>
  <c r="K677" i="3"/>
  <c r="K676" i="3" s="1"/>
  <c r="K675" i="3" s="1"/>
  <c r="K674" i="3" s="1"/>
  <c r="K673" i="3" s="1"/>
  <c r="J677" i="3"/>
  <c r="I677" i="3"/>
  <c r="O676" i="3"/>
  <c r="M676" i="3"/>
  <c r="M675" i="3" s="1"/>
  <c r="M674" i="3" s="1"/>
  <c r="L676" i="3"/>
  <c r="J676" i="3"/>
  <c r="J675" i="3" s="1"/>
  <c r="O675" i="3"/>
  <c r="O674" i="3" s="1"/>
  <c r="O673" i="3" s="1"/>
  <c r="L675" i="3"/>
  <c r="L674" i="3" s="1"/>
  <c r="L673" i="3" s="1"/>
  <c r="L661" i="3" s="1"/>
  <c r="N674" i="3"/>
  <c r="N673" i="3" s="1"/>
  <c r="N661" i="3" s="1"/>
  <c r="M673" i="3"/>
  <c r="M661" i="3" s="1"/>
  <c r="I672" i="3"/>
  <c r="O671" i="3"/>
  <c r="O670" i="3" s="1"/>
  <c r="O669" i="3" s="1"/>
  <c r="O668" i="3" s="1"/>
  <c r="N671" i="3"/>
  <c r="M671" i="3"/>
  <c r="M670" i="3" s="1"/>
  <c r="M669" i="3" s="1"/>
  <c r="M668" i="3" s="1"/>
  <c r="L671" i="3"/>
  <c r="K671" i="3"/>
  <c r="J671" i="3"/>
  <c r="J670" i="3" s="1"/>
  <c r="N670" i="3"/>
  <c r="N669" i="3" s="1"/>
  <c r="N668" i="3" s="1"/>
  <c r="L670" i="3"/>
  <c r="L669" i="3" s="1"/>
  <c r="L668" i="3" s="1"/>
  <c r="K670" i="3"/>
  <c r="K669" i="3"/>
  <c r="K668" i="3" s="1"/>
  <c r="I667" i="3"/>
  <c r="O666" i="3"/>
  <c r="O665" i="3" s="1"/>
  <c r="O664" i="3" s="1"/>
  <c r="O663" i="3" s="1"/>
  <c r="O662" i="3" s="1"/>
  <c r="N666" i="3"/>
  <c r="M666" i="3"/>
  <c r="L666" i="3"/>
  <c r="L665" i="3" s="1"/>
  <c r="L664" i="3" s="1"/>
  <c r="L663" i="3" s="1"/>
  <c r="L662" i="3" s="1"/>
  <c r="K666" i="3"/>
  <c r="J666" i="3"/>
  <c r="N665" i="3"/>
  <c r="N664" i="3" s="1"/>
  <c r="N663" i="3" s="1"/>
  <c r="N662" i="3" s="1"/>
  <c r="M665" i="3"/>
  <c r="K665" i="3"/>
  <c r="K664" i="3" s="1"/>
  <c r="K663" i="3" s="1"/>
  <c r="K662" i="3" s="1"/>
  <c r="M664" i="3"/>
  <c r="M663" i="3" s="1"/>
  <c r="M662" i="3" s="1"/>
  <c r="I660" i="3"/>
  <c r="I659" i="3"/>
  <c r="O658" i="3"/>
  <c r="N658" i="3"/>
  <c r="N657" i="3" s="1"/>
  <c r="N656" i="3" s="1"/>
  <c r="N655" i="3" s="1"/>
  <c r="M658" i="3"/>
  <c r="L658" i="3"/>
  <c r="K658" i="3"/>
  <c r="K657" i="3" s="1"/>
  <c r="K656" i="3" s="1"/>
  <c r="K655" i="3" s="1"/>
  <c r="J658" i="3"/>
  <c r="O657" i="3"/>
  <c r="O656" i="3" s="1"/>
  <c r="O655" i="3" s="1"/>
  <c r="M657" i="3"/>
  <c r="M656" i="3" s="1"/>
  <c r="M655" i="3" s="1"/>
  <c r="L657" i="3"/>
  <c r="J657" i="3"/>
  <c r="J656" i="3" s="1"/>
  <c r="L656" i="3"/>
  <c r="L655" i="3" s="1"/>
  <c r="I654" i="3"/>
  <c r="O653" i="3"/>
  <c r="N653" i="3"/>
  <c r="M653" i="3"/>
  <c r="M652" i="3" s="1"/>
  <c r="M651" i="3" s="1"/>
  <c r="L653" i="3"/>
  <c r="K653" i="3"/>
  <c r="K652" i="3" s="1"/>
  <c r="K651" i="3" s="1"/>
  <c r="J653" i="3"/>
  <c r="O652" i="3"/>
  <c r="O651" i="3" s="1"/>
  <c r="N652" i="3"/>
  <c r="L652" i="3"/>
  <c r="L651" i="3" s="1"/>
  <c r="J652" i="3"/>
  <c r="N651" i="3"/>
  <c r="I650" i="3"/>
  <c r="O649" i="3"/>
  <c r="N649" i="3"/>
  <c r="N648" i="3" s="1"/>
  <c r="N647" i="3" s="1"/>
  <c r="M649" i="3"/>
  <c r="L649" i="3"/>
  <c r="K649" i="3"/>
  <c r="K648" i="3" s="1"/>
  <c r="K647" i="3" s="1"/>
  <c r="J649" i="3"/>
  <c r="I649" i="3"/>
  <c r="O648" i="3"/>
  <c r="M648" i="3"/>
  <c r="M647" i="3" s="1"/>
  <c r="L648" i="3"/>
  <c r="J648" i="3"/>
  <c r="J647" i="3" s="1"/>
  <c r="O647" i="3"/>
  <c r="L647" i="3"/>
  <c r="I646" i="3"/>
  <c r="O645" i="3"/>
  <c r="N645" i="3"/>
  <c r="M645" i="3"/>
  <c r="L645" i="3"/>
  <c r="L644" i="3" s="1"/>
  <c r="L643" i="3" s="1"/>
  <c r="K645" i="3"/>
  <c r="J645" i="3"/>
  <c r="N644" i="3"/>
  <c r="N643" i="3" s="1"/>
  <c r="M644" i="3"/>
  <c r="K644" i="3"/>
  <c r="K643" i="3" s="1"/>
  <c r="J644" i="3"/>
  <c r="M643" i="3"/>
  <c r="J643" i="3"/>
  <c r="I642" i="3"/>
  <c r="I641" i="3"/>
  <c r="I640" i="3"/>
  <c r="O639" i="3"/>
  <c r="N639" i="3"/>
  <c r="M639" i="3"/>
  <c r="L639" i="3"/>
  <c r="L638" i="3" s="1"/>
  <c r="L637" i="3" s="1"/>
  <c r="K639" i="3"/>
  <c r="J639" i="3"/>
  <c r="N638" i="3"/>
  <c r="N637" i="3" s="1"/>
  <c r="M638" i="3"/>
  <c r="K638" i="3"/>
  <c r="K637" i="3" s="1"/>
  <c r="J638" i="3"/>
  <c r="M637" i="3"/>
  <c r="M625" i="3" s="1"/>
  <c r="M624" i="3" s="1"/>
  <c r="M617" i="3" s="1"/>
  <c r="J637" i="3"/>
  <c r="I636" i="3"/>
  <c r="I635" i="3"/>
  <c r="I634" i="3"/>
  <c r="O633" i="3"/>
  <c r="N633" i="3"/>
  <c r="M633" i="3"/>
  <c r="L633" i="3"/>
  <c r="K633" i="3"/>
  <c r="J633" i="3"/>
  <c r="N632" i="3"/>
  <c r="M632" i="3"/>
  <c r="L632" i="3"/>
  <c r="K632" i="3"/>
  <c r="J632" i="3"/>
  <c r="I631" i="3"/>
  <c r="I630" i="3"/>
  <c r="I629" i="3"/>
  <c r="O628" i="3"/>
  <c r="N628" i="3"/>
  <c r="M628" i="3"/>
  <c r="L628" i="3"/>
  <c r="K628" i="3"/>
  <c r="J628" i="3"/>
  <c r="J627" i="3" s="1"/>
  <c r="O627" i="3"/>
  <c r="N627" i="3"/>
  <c r="M627" i="3"/>
  <c r="M626" i="3" s="1"/>
  <c r="L627" i="3"/>
  <c r="K627" i="3"/>
  <c r="N626" i="3"/>
  <c r="N625" i="3" s="1"/>
  <c r="L626" i="3"/>
  <c r="L625" i="3" s="1"/>
  <c r="L624" i="3" s="1"/>
  <c r="L617" i="3" s="1"/>
  <c r="K626" i="3"/>
  <c r="I623" i="3"/>
  <c r="O622" i="3"/>
  <c r="N622" i="3"/>
  <c r="N621" i="3" s="1"/>
  <c r="N620" i="3" s="1"/>
  <c r="N619" i="3" s="1"/>
  <c r="N618" i="3" s="1"/>
  <c r="M622" i="3"/>
  <c r="L622" i="3"/>
  <c r="L621" i="3" s="1"/>
  <c r="L620" i="3" s="1"/>
  <c r="L619" i="3" s="1"/>
  <c r="L618" i="3" s="1"/>
  <c r="K622" i="3"/>
  <c r="J622" i="3"/>
  <c r="J621" i="3" s="1"/>
  <c r="O621" i="3"/>
  <c r="M621" i="3"/>
  <c r="M620" i="3" s="1"/>
  <c r="M619" i="3" s="1"/>
  <c r="M618" i="3" s="1"/>
  <c r="K621" i="3"/>
  <c r="K620" i="3" s="1"/>
  <c r="K619" i="3" s="1"/>
  <c r="K618" i="3" s="1"/>
  <c r="O620" i="3"/>
  <c r="J620" i="3"/>
  <c r="O619" i="3"/>
  <c r="O618" i="3" s="1"/>
  <c r="I616" i="3"/>
  <c r="I615" i="3"/>
  <c r="O614" i="3"/>
  <c r="N614" i="3"/>
  <c r="M614" i="3"/>
  <c r="L614" i="3"/>
  <c r="K614" i="3"/>
  <c r="J614" i="3"/>
  <c r="J613" i="3" s="1"/>
  <c r="O613" i="3"/>
  <c r="O612" i="3" s="1"/>
  <c r="O611" i="3" s="1"/>
  <c r="N613" i="3"/>
  <c r="M613" i="3"/>
  <c r="L613" i="3"/>
  <c r="K613" i="3"/>
  <c r="N612" i="3"/>
  <c r="N611" i="3" s="1"/>
  <c r="M612" i="3"/>
  <c r="L612" i="3"/>
  <c r="K612" i="3"/>
  <c r="M611" i="3"/>
  <c r="L611" i="3"/>
  <c r="K611" i="3"/>
  <c r="I610" i="3"/>
  <c r="O609" i="3"/>
  <c r="O608" i="3" s="1"/>
  <c r="N609" i="3"/>
  <c r="M609" i="3"/>
  <c r="M608" i="3" s="1"/>
  <c r="L609" i="3"/>
  <c r="K609" i="3"/>
  <c r="J609" i="3"/>
  <c r="N608" i="3"/>
  <c r="L608" i="3"/>
  <c r="K608" i="3"/>
  <c r="J608" i="3"/>
  <c r="I607" i="3"/>
  <c r="N606" i="3"/>
  <c r="I606" i="3"/>
  <c r="I605" i="3"/>
  <c r="O604" i="3"/>
  <c r="N604" i="3"/>
  <c r="M604" i="3"/>
  <c r="L604" i="3"/>
  <c r="K604" i="3"/>
  <c r="J604" i="3"/>
  <c r="I603" i="3"/>
  <c r="O602" i="3"/>
  <c r="N602" i="3"/>
  <c r="M602" i="3"/>
  <c r="L602" i="3"/>
  <c r="K602" i="3"/>
  <c r="I602" i="3" s="1"/>
  <c r="I601" i="3"/>
  <c r="O600" i="3"/>
  <c r="N600" i="3"/>
  <c r="N599" i="3" s="1"/>
  <c r="N598" i="3" s="1"/>
  <c r="N597" i="3" s="1"/>
  <c r="M600" i="3"/>
  <c r="L600" i="3"/>
  <c r="K600" i="3"/>
  <c r="J600" i="3"/>
  <c r="I600" i="3" s="1"/>
  <c r="M599" i="3"/>
  <c r="M598" i="3" s="1"/>
  <c r="M597" i="3" s="1"/>
  <c r="K599" i="3"/>
  <c r="K598" i="3" s="1"/>
  <c r="K597" i="3" s="1"/>
  <c r="J599" i="3"/>
  <c r="J598" i="3"/>
  <c r="J597" i="3" s="1"/>
  <c r="I596" i="3"/>
  <c r="O595" i="3"/>
  <c r="N595" i="3"/>
  <c r="M595" i="3"/>
  <c r="M594" i="3" s="1"/>
  <c r="M593" i="3" s="1"/>
  <c r="M592" i="3" s="1"/>
  <c r="L595" i="3"/>
  <c r="K595" i="3"/>
  <c r="J595" i="3"/>
  <c r="O594" i="3"/>
  <c r="N594" i="3"/>
  <c r="L594" i="3"/>
  <c r="L593" i="3" s="1"/>
  <c r="L592" i="3" s="1"/>
  <c r="J594" i="3"/>
  <c r="O593" i="3"/>
  <c r="O592" i="3" s="1"/>
  <c r="N593" i="3"/>
  <c r="N592" i="3"/>
  <c r="I591" i="3"/>
  <c r="I590" i="3"/>
  <c r="O589" i="3"/>
  <c r="N589" i="3"/>
  <c r="M589" i="3"/>
  <c r="L589" i="3"/>
  <c r="K589" i="3"/>
  <c r="K588" i="3" s="1"/>
  <c r="K587" i="3" s="1"/>
  <c r="K586" i="3" s="1"/>
  <c r="K585" i="3" s="1"/>
  <c r="J589" i="3"/>
  <c r="I589" i="3"/>
  <c r="O588" i="3"/>
  <c r="N588" i="3"/>
  <c r="M588" i="3"/>
  <c r="L588" i="3"/>
  <c r="J588" i="3"/>
  <c r="J587" i="3" s="1"/>
  <c r="O587" i="3"/>
  <c r="O586" i="3" s="1"/>
  <c r="O585" i="3" s="1"/>
  <c r="N587" i="3"/>
  <c r="M587" i="3"/>
  <c r="L587" i="3"/>
  <c r="N586" i="3"/>
  <c r="N585" i="3" s="1"/>
  <c r="N584" i="3" s="1"/>
  <c r="M586" i="3"/>
  <c r="L586" i="3"/>
  <c r="M585" i="3"/>
  <c r="L585" i="3"/>
  <c r="I583" i="3"/>
  <c r="O582" i="3"/>
  <c r="N582" i="3"/>
  <c r="N581" i="3" s="1"/>
  <c r="N580" i="3" s="1"/>
  <c r="N579" i="3" s="1"/>
  <c r="N578" i="3" s="1"/>
  <c r="M582" i="3"/>
  <c r="L582" i="3"/>
  <c r="L581" i="3" s="1"/>
  <c r="L580" i="3" s="1"/>
  <c r="L579" i="3" s="1"/>
  <c r="L578" i="3" s="1"/>
  <c r="K582" i="3"/>
  <c r="J582" i="3"/>
  <c r="I582" i="3" s="1"/>
  <c r="O581" i="3"/>
  <c r="O580" i="3" s="1"/>
  <c r="O579" i="3" s="1"/>
  <c r="O578" i="3" s="1"/>
  <c r="M581" i="3"/>
  <c r="M580" i="3" s="1"/>
  <c r="M579" i="3" s="1"/>
  <c r="M578" i="3" s="1"/>
  <c r="K581" i="3"/>
  <c r="J581" i="3"/>
  <c r="J580" i="3"/>
  <c r="I576" i="3"/>
  <c r="O575" i="3"/>
  <c r="N575" i="3"/>
  <c r="M575" i="3"/>
  <c r="L575" i="3"/>
  <c r="K575" i="3"/>
  <c r="J575" i="3"/>
  <c r="N574" i="3"/>
  <c r="N573" i="3" s="1"/>
  <c r="M574" i="3"/>
  <c r="L574" i="3"/>
  <c r="K574" i="3"/>
  <c r="J574" i="3"/>
  <c r="M573" i="3"/>
  <c r="L573" i="3"/>
  <c r="K573" i="3"/>
  <c r="J573" i="3"/>
  <c r="I572" i="3"/>
  <c r="O571" i="3"/>
  <c r="O570" i="3" s="1"/>
  <c r="O569" i="3" s="1"/>
  <c r="N571" i="3"/>
  <c r="M571" i="3"/>
  <c r="L571" i="3"/>
  <c r="K571" i="3"/>
  <c r="K570" i="3" s="1"/>
  <c r="K569" i="3" s="1"/>
  <c r="J571" i="3"/>
  <c r="N570" i="3"/>
  <c r="N569" i="3" s="1"/>
  <c r="L570" i="3"/>
  <c r="L569" i="3" s="1"/>
  <c r="J570" i="3"/>
  <c r="J569" i="3" s="1"/>
  <c r="I568" i="3"/>
  <c r="I567" i="3"/>
  <c r="N566" i="3"/>
  <c r="K566" i="3"/>
  <c r="K565" i="3" s="1"/>
  <c r="N565" i="3"/>
  <c r="N564" i="3" s="1"/>
  <c r="I563" i="3"/>
  <c r="I562" i="3"/>
  <c r="I561" i="3"/>
  <c r="O560" i="3"/>
  <c r="N560" i="3"/>
  <c r="M560" i="3"/>
  <c r="L560" i="3"/>
  <c r="K560" i="3"/>
  <c r="J560" i="3"/>
  <c r="J559" i="3" s="1"/>
  <c r="O559" i="3"/>
  <c r="O558" i="3" s="1"/>
  <c r="N559" i="3"/>
  <c r="M559" i="3"/>
  <c r="L559" i="3"/>
  <c r="K559" i="3"/>
  <c r="N558" i="3"/>
  <c r="M558" i="3"/>
  <c r="L558" i="3"/>
  <c r="K558" i="3"/>
  <c r="I557" i="3"/>
  <c r="I556" i="3"/>
  <c r="O555" i="3"/>
  <c r="N555" i="3"/>
  <c r="M555" i="3"/>
  <c r="L555" i="3"/>
  <c r="K555" i="3"/>
  <c r="J555" i="3"/>
  <c r="N554" i="3"/>
  <c r="N553" i="3" s="1"/>
  <c r="N552" i="3" s="1"/>
  <c r="M554" i="3"/>
  <c r="L554" i="3"/>
  <c r="K554" i="3"/>
  <c r="J554" i="3"/>
  <c r="M553" i="3"/>
  <c r="L553" i="3"/>
  <c r="K553" i="3"/>
  <c r="J553" i="3"/>
  <c r="L552" i="3"/>
  <c r="I551" i="3"/>
  <c r="O550" i="3"/>
  <c r="N550" i="3"/>
  <c r="M550" i="3"/>
  <c r="L550" i="3"/>
  <c r="I550" i="3" s="1"/>
  <c r="K550" i="3"/>
  <c r="J550" i="3"/>
  <c r="I549" i="3"/>
  <c r="O548" i="3"/>
  <c r="N548" i="3"/>
  <c r="N547" i="3" s="1"/>
  <c r="N543" i="3" s="1"/>
  <c r="N542" i="3" s="1"/>
  <c r="N541" i="3" s="1"/>
  <c r="M548" i="3"/>
  <c r="L548" i="3"/>
  <c r="K548" i="3"/>
  <c r="J548" i="3"/>
  <c r="O547" i="3"/>
  <c r="M547" i="3"/>
  <c r="K547" i="3"/>
  <c r="J547" i="3"/>
  <c r="I546" i="3"/>
  <c r="O545" i="3"/>
  <c r="N545" i="3"/>
  <c r="M545" i="3"/>
  <c r="M544" i="3" s="1"/>
  <c r="M543" i="3" s="1"/>
  <c r="M542" i="3" s="1"/>
  <c r="L545" i="3"/>
  <c r="K545" i="3"/>
  <c r="J545" i="3"/>
  <c r="O544" i="3"/>
  <c r="N544" i="3"/>
  <c r="L544" i="3"/>
  <c r="J544" i="3"/>
  <c r="O543" i="3"/>
  <c r="O542" i="3"/>
  <c r="I540" i="3"/>
  <c r="O539" i="3"/>
  <c r="O538" i="3" s="1"/>
  <c r="O537" i="3" s="1"/>
  <c r="N539" i="3"/>
  <c r="M539" i="3"/>
  <c r="L539" i="3"/>
  <c r="K539" i="3"/>
  <c r="I539" i="3" s="1"/>
  <c r="N538" i="3"/>
  <c r="N537" i="3" s="1"/>
  <c r="M538" i="3"/>
  <c r="L538" i="3"/>
  <c r="K538" i="3"/>
  <c r="M537" i="3"/>
  <c r="L537" i="3"/>
  <c r="K537" i="3"/>
  <c r="I536" i="3"/>
  <c r="O535" i="3"/>
  <c r="N535" i="3"/>
  <c r="M535" i="3"/>
  <c r="L535" i="3"/>
  <c r="L534" i="3" s="1"/>
  <c r="L533" i="3" s="1"/>
  <c r="L532" i="3" s="1"/>
  <c r="K535" i="3"/>
  <c r="J535" i="3"/>
  <c r="O534" i="3"/>
  <c r="N534" i="3"/>
  <c r="M534" i="3"/>
  <c r="K534" i="3"/>
  <c r="K533" i="3" s="1"/>
  <c r="O533" i="3"/>
  <c r="N533" i="3"/>
  <c r="M533" i="3"/>
  <c r="O532" i="3"/>
  <c r="N532" i="3"/>
  <c r="M532" i="3"/>
  <c r="I531" i="3"/>
  <c r="O530" i="3"/>
  <c r="O525" i="3" s="1"/>
  <c r="O524" i="3" s="1"/>
  <c r="O523" i="3" s="1"/>
  <c r="O522" i="3" s="1"/>
  <c r="N530" i="3"/>
  <c r="M530" i="3"/>
  <c r="L530" i="3"/>
  <c r="K530" i="3"/>
  <c r="J530" i="3"/>
  <c r="I529" i="3"/>
  <c r="M528" i="3"/>
  <c r="I527" i="3"/>
  <c r="O526" i="3"/>
  <c r="N526" i="3"/>
  <c r="M526" i="3"/>
  <c r="L526" i="3"/>
  <c r="L525" i="3" s="1"/>
  <c r="L524" i="3" s="1"/>
  <c r="L523" i="3" s="1"/>
  <c r="L522" i="3" s="1"/>
  <c r="K526" i="3"/>
  <c r="J526" i="3"/>
  <c r="N525" i="3"/>
  <c r="K525" i="3"/>
  <c r="K524" i="3" s="1"/>
  <c r="K523" i="3" s="1"/>
  <c r="N524" i="3"/>
  <c r="N523" i="3" s="1"/>
  <c r="N522" i="3"/>
  <c r="I521" i="3"/>
  <c r="O520" i="3"/>
  <c r="N520" i="3"/>
  <c r="N519" i="3" s="1"/>
  <c r="N518" i="3" s="1"/>
  <c r="N517" i="3" s="1"/>
  <c r="N516" i="3" s="1"/>
  <c r="M520" i="3"/>
  <c r="L520" i="3"/>
  <c r="K520" i="3"/>
  <c r="J520" i="3"/>
  <c r="O519" i="3"/>
  <c r="O518" i="3" s="1"/>
  <c r="O517" i="3" s="1"/>
  <c r="O516" i="3" s="1"/>
  <c r="M519" i="3"/>
  <c r="M518" i="3" s="1"/>
  <c r="L519" i="3"/>
  <c r="K519" i="3"/>
  <c r="J519" i="3"/>
  <c r="L518" i="3"/>
  <c r="L517" i="3" s="1"/>
  <c r="K518" i="3"/>
  <c r="J518" i="3"/>
  <c r="J517" i="3" s="1"/>
  <c r="M517" i="3"/>
  <c r="M516" i="3" s="1"/>
  <c r="K517" i="3"/>
  <c r="K516" i="3" s="1"/>
  <c r="L516" i="3"/>
  <c r="I514" i="3"/>
  <c r="O513" i="3"/>
  <c r="N513" i="3"/>
  <c r="M513" i="3"/>
  <c r="L513" i="3"/>
  <c r="K513" i="3"/>
  <c r="I512" i="3"/>
  <c r="O511" i="3"/>
  <c r="O510" i="3" s="1"/>
  <c r="N511" i="3"/>
  <c r="M511" i="3"/>
  <c r="L511" i="3"/>
  <c r="K511" i="3"/>
  <c r="I511" i="3"/>
  <c r="N510" i="3"/>
  <c r="M510" i="3"/>
  <c r="L510" i="3"/>
  <c r="I509" i="3"/>
  <c r="O508" i="3"/>
  <c r="N508" i="3"/>
  <c r="M508" i="3"/>
  <c r="L508" i="3"/>
  <c r="K508" i="3"/>
  <c r="I507" i="3"/>
  <c r="I506" i="3"/>
  <c r="O505" i="3"/>
  <c r="N505" i="3"/>
  <c r="M505" i="3"/>
  <c r="L505" i="3"/>
  <c r="K505" i="3"/>
  <c r="I504" i="3"/>
  <c r="O503" i="3"/>
  <c r="N503" i="3"/>
  <c r="N502" i="3" s="1"/>
  <c r="N501" i="3" s="1"/>
  <c r="N500" i="3" s="1"/>
  <c r="N499" i="3" s="1"/>
  <c r="M503" i="3"/>
  <c r="L503" i="3"/>
  <c r="K503" i="3"/>
  <c r="L502" i="3"/>
  <c r="L501" i="3" s="1"/>
  <c r="L500" i="3" s="1"/>
  <c r="L499" i="3" s="1"/>
  <c r="I498" i="3"/>
  <c r="I497" i="3"/>
  <c r="O496" i="3"/>
  <c r="N496" i="3"/>
  <c r="N495" i="3" s="1"/>
  <c r="N494" i="3" s="1"/>
  <c r="N493" i="3" s="1"/>
  <c r="M496" i="3"/>
  <c r="L496" i="3"/>
  <c r="L495" i="3" s="1"/>
  <c r="L494" i="3" s="1"/>
  <c r="L493" i="3" s="1"/>
  <c r="K496" i="3"/>
  <c r="J496" i="3"/>
  <c r="J495" i="3" s="1"/>
  <c r="O495" i="3"/>
  <c r="M495" i="3"/>
  <c r="M494" i="3" s="1"/>
  <c r="M493" i="3" s="1"/>
  <c r="K495" i="3"/>
  <c r="K494" i="3" s="1"/>
  <c r="K493" i="3" s="1"/>
  <c r="O494" i="3"/>
  <c r="O493" i="3"/>
  <c r="I492" i="3"/>
  <c r="O491" i="3"/>
  <c r="N491" i="3"/>
  <c r="M491" i="3"/>
  <c r="L491" i="3"/>
  <c r="K491" i="3"/>
  <c r="I491" i="3" s="1"/>
  <c r="J491" i="3"/>
  <c r="I490" i="3"/>
  <c r="O489" i="3"/>
  <c r="N489" i="3"/>
  <c r="M489" i="3"/>
  <c r="L489" i="3"/>
  <c r="K489" i="3"/>
  <c r="I489" i="3" s="1"/>
  <c r="J489" i="3"/>
  <c r="I488" i="3"/>
  <c r="O487" i="3"/>
  <c r="N487" i="3"/>
  <c r="M487" i="3"/>
  <c r="L487" i="3"/>
  <c r="K487" i="3"/>
  <c r="K484" i="3" s="1"/>
  <c r="K483" i="3" s="1"/>
  <c r="J487" i="3"/>
  <c r="I486" i="3"/>
  <c r="K485" i="3"/>
  <c r="I485" i="3" s="1"/>
  <c r="O484" i="3"/>
  <c r="N484" i="3"/>
  <c r="M484" i="3"/>
  <c r="M483" i="3" s="1"/>
  <c r="L484" i="3"/>
  <c r="J484" i="3"/>
  <c r="O483" i="3"/>
  <c r="N483" i="3"/>
  <c r="L483" i="3"/>
  <c r="J483" i="3"/>
  <c r="I482" i="3"/>
  <c r="O481" i="3"/>
  <c r="N481" i="3"/>
  <c r="M481" i="3"/>
  <c r="L481" i="3"/>
  <c r="L480" i="3" s="1"/>
  <c r="L479" i="3" s="1"/>
  <c r="K481" i="3"/>
  <c r="J481" i="3"/>
  <c r="O480" i="3"/>
  <c r="N480" i="3"/>
  <c r="M480" i="3"/>
  <c r="K480" i="3"/>
  <c r="K479" i="3" s="1"/>
  <c r="O479" i="3"/>
  <c r="N479" i="3"/>
  <c r="M479" i="3"/>
  <c r="I478" i="3"/>
  <c r="O477" i="3"/>
  <c r="O476" i="3" s="1"/>
  <c r="N477" i="3"/>
  <c r="N476" i="3" s="1"/>
  <c r="N471" i="3" s="1"/>
  <c r="N466" i="3" s="1"/>
  <c r="M477" i="3"/>
  <c r="I477" i="3" s="1"/>
  <c r="L477" i="3"/>
  <c r="K477" i="3"/>
  <c r="J477" i="3"/>
  <c r="M476" i="3"/>
  <c r="M471" i="3" s="1"/>
  <c r="L476" i="3"/>
  <c r="K476" i="3"/>
  <c r="J476" i="3"/>
  <c r="I476" i="3" s="1"/>
  <c r="I475" i="3"/>
  <c r="O474" i="3"/>
  <c r="N474" i="3"/>
  <c r="M474" i="3"/>
  <c r="L474" i="3"/>
  <c r="K474" i="3"/>
  <c r="I474" i="3" s="1"/>
  <c r="I473" i="3"/>
  <c r="O472" i="3"/>
  <c r="O471" i="3" s="1"/>
  <c r="O466" i="3" s="1"/>
  <c r="N472" i="3"/>
  <c r="M472" i="3"/>
  <c r="L472" i="3"/>
  <c r="L471" i="3" s="1"/>
  <c r="L466" i="3" s="1"/>
  <c r="K472" i="3"/>
  <c r="J472" i="3"/>
  <c r="I470" i="3"/>
  <c r="O469" i="3"/>
  <c r="N469" i="3"/>
  <c r="N468" i="3" s="1"/>
  <c r="N467" i="3" s="1"/>
  <c r="M469" i="3"/>
  <c r="L469" i="3"/>
  <c r="K469" i="3"/>
  <c r="K468" i="3" s="1"/>
  <c r="K467" i="3" s="1"/>
  <c r="J469" i="3"/>
  <c r="I469" i="3"/>
  <c r="O468" i="3"/>
  <c r="M468" i="3"/>
  <c r="M467" i="3" s="1"/>
  <c r="L468" i="3"/>
  <c r="J468" i="3"/>
  <c r="J467" i="3" s="1"/>
  <c r="I467" i="3" s="1"/>
  <c r="O467" i="3"/>
  <c r="L467" i="3"/>
  <c r="I465" i="3"/>
  <c r="I464" i="3"/>
  <c r="I463" i="3"/>
  <c r="O462" i="3"/>
  <c r="N462" i="3"/>
  <c r="M462" i="3"/>
  <c r="M461" i="3" s="1"/>
  <c r="M460" i="3" s="1"/>
  <c r="L462" i="3"/>
  <c r="K462" i="3"/>
  <c r="J462" i="3"/>
  <c r="J461" i="3" s="1"/>
  <c r="O461" i="3"/>
  <c r="O460" i="3" s="1"/>
  <c r="N461" i="3"/>
  <c r="L461" i="3"/>
  <c r="L460" i="3" s="1"/>
  <c r="K461" i="3"/>
  <c r="N460" i="3"/>
  <c r="K460" i="3"/>
  <c r="I459" i="3"/>
  <c r="I458" i="3"/>
  <c r="I457" i="3"/>
  <c r="O456" i="3"/>
  <c r="N456" i="3"/>
  <c r="M456" i="3"/>
  <c r="M455" i="3" s="1"/>
  <c r="M454" i="3" s="1"/>
  <c r="L456" i="3"/>
  <c r="K456" i="3"/>
  <c r="J456" i="3"/>
  <c r="J455" i="3" s="1"/>
  <c r="O455" i="3"/>
  <c r="O454" i="3" s="1"/>
  <c r="O453" i="3" s="1"/>
  <c r="N455" i="3"/>
  <c r="L455" i="3"/>
  <c r="L454" i="3" s="1"/>
  <c r="L453" i="3" s="1"/>
  <c r="K455" i="3"/>
  <c r="N454" i="3"/>
  <c r="K454" i="3"/>
  <c r="I452" i="3"/>
  <c r="K451" i="3"/>
  <c r="K448" i="3" s="1"/>
  <c r="I450" i="3"/>
  <c r="O449" i="3"/>
  <c r="N449" i="3"/>
  <c r="M449" i="3"/>
  <c r="M448" i="3" s="1"/>
  <c r="M439" i="3" s="1"/>
  <c r="M438" i="3" s="1"/>
  <c r="M437" i="3" s="1"/>
  <c r="L449" i="3"/>
  <c r="K449" i="3"/>
  <c r="J449" i="3"/>
  <c r="J448" i="3" s="1"/>
  <c r="O448" i="3"/>
  <c r="N448" i="3"/>
  <c r="L448" i="3"/>
  <c r="I447" i="3"/>
  <c r="O446" i="3"/>
  <c r="N446" i="3"/>
  <c r="M446" i="3"/>
  <c r="L446" i="3"/>
  <c r="K446" i="3"/>
  <c r="J446" i="3"/>
  <c r="I445" i="3"/>
  <c r="I444" i="3"/>
  <c r="O443" i="3"/>
  <c r="N443" i="3"/>
  <c r="M443" i="3"/>
  <c r="L443" i="3"/>
  <c r="K443" i="3"/>
  <c r="J443" i="3"/>
  <c r="I443" i="3" s="1"/>
  <c r="I442" i="3"/>
  <c r="I441" i="3"/>
  <c r="O440" i="3"/>
  <c r="N440" i="3"/>
  <c r="N439" i="3" s="1"/>
  <c r="N438" i="3" s="1"/>
  <c r="M440" i="3"/>
  <c r="L440" i="3"/>
  <c r="K440" i="3"/>
  <c r="K439" i="3" s="1"/>
  <c r="K438" i="3" s="1"/>
  <c r="K437" i="3" s="1"/>
  <c r="J440" i="3"/>
  <c r="I440" i="3"/>
  <c r="L439" i="3"/>
  <c r="L438" i="3" s="1"/>
  <c r="L437" i="3" s="1"/>
  <c r="N437" i="3"/>
  <c r="I436" i="3"/>
  <c r="O435" i="3"/>
  <c r="N435" i="3"/>
  <c r="N434" i="3" s="1"/>
  <c r="M435" i="3"/>
  <c r="L435" i="3"/>
  <c r="K435" i="3"/>
  <c r="K434" i="3" s="1"/>
  <c r="J435" i="3"/>
  <c r="J434" i="3" s="1"/>
  <c r="I434" i="3" s="1"/>
  <c r="O434" i="3"/>
  <c r="M434" i="3"/>
  <c r="L434" i="3"/>
  <c r="I433" i="3"/>
  <c r="O432" i="3"/>
  <c r="O431" i="3" s="1"/>
  <c r="O430" i="3" s="1"/>
  <c r="N432" i="3"/>
  <c r="M432" i="3"/>
  <c r="L432" i="3"/>
  <c r="K432" i="3"/>
  <c r="J432" i="3"/>
  <c r="N431" i="3"/>
  <c r="N430" i="3" s="1"/>
  <c r="N429" i="3" s="1"/>
  <c r="L431" i="3"/>
  <c r="L430" i="3" s="1"/>
  <c r="L429" i="3" s="1"/>
  <c r="L428" i="3" s="1"/>
  <c r="I431" i="3"/>
  <c r="M430" i="3"/>
  <c r="K430" i="3"/>
  <c r="J430" i="3"/>
  <c r="J429" i="3" s="1"/>
  <c r="O429" i="3"/>
  <c r="O428" i="3" s="1"/>
  <c r="K429" i="3"/>
  <c r="K428" i="3" s="1"/>
  <c r="N428" i="3"/>
  <c r="I427" i="3"/>
  <c r="O426" i="3"/>
  <c r="N426" i="3"/>
  <c r="I426" i="3" s="1"/>
  <c r="M426" i="3"/>
  <c r="L426" i="3"/>
  <c r="J426" i="3"/>
  <c r="I425" i="3"/>
  <c r="O424" i="3"/>
  <c r="O423" i="3" s="1"/>
  <c r="N424" i="3"/>
  <c r="N423" i="3" s="1"/>
  <c r="M424" i="3"/>
  <c r="M423" i="3" s="1"/>
  <c r="L424" i="3"/>
  <c r="J424" i="3"/>
  <c r="I424" i="3" s="1"/>
  <c r="L423" i="3"/>
  <c r="J423" i="3"/>
  <c r="I422" i="3"/>
  <c r="O421" i="3"/>
  <c r="N421" i="3"/>
  <c r="M421" i="3"/>
  <c r="L421" i="3"/>
  <c r="K421" i="3"/>
  <c r="I421" i="3"/>
  <c r="I420" i="3"/>
  <c r="O419" i="3"/>
  <c r="N419" i="3"/>
  <c r="M419" i="3"/>
  <c r="L419" i="3"/>
  <c r="K419" i="3"/>
  <c r="I419" i="3" s="1"/>
  <c r="I418" i="3"/>
  <c r="O417" i="3"/>
  <c r="N417" i="3"/>
  <c r="M417" i="3"/>
  <c r="L417" i="3"/>
  <c r="J417" i="3"/>
  <c r="I417" i="3"/>
  <c r="I416" i="3"/>
  <c r="O415" i="3"/>
  <c r="I415" i="3" s="1"/>
  <c r="N415" i="3"/>
  <c r="M415" i="3"/>
  <c r="L415" i="3"/>
  <c r="K415" i="3"/>
  <c r="J415" i="3"/>
  <c r="I414" i="3"/>
  <c r="O413" i="3"/>
  <c r="N413" i="3"/>
  <c r="M413" i="3"/>
  <c r="L413" i="3"/>
  <c r="J413" i="3"/>
  <c r="I412" i="3"/>
  <c r="O411" i="3"/>
  <c r="O400" i="3" s="1"/>
  <c r="N411" i="3"/>
  <c r="M411" i="3"/>
  <c r="L411" i="3"/>
  <c r="K411" i="3"/>
  <c r="J411" i="3"/>
  <c r="I411" i="3" s="1"/>
  <c r="I410" i="3"/>
  <c r="O409" i="3"/>
  <c r="N409" i="3"/>
  <c r="M409" i="3"/>
  <c r="L409" i="3"/>
  <c r="K409" i="3"/>
  <c r="I408" i="3"/>
  <c r="O407" i="3"/>
  <c r="N407" i="3"/>
  <c r="M407" i="3"/>
  <c r="I407" i="3" s="1"/>
  <c r="L407" i="3"/>
  <c r="K407" i="3"/>
  <c r="I406" i="3"/>
  <c r="O405" i="3"/>
  <c r="N405" i="3"/>
  <c r="M405" i="3"/>
  <c r="L405" i="3"/>
  <c r="I405" i="3" s="1"/>
  <c r="K405" i="3"/>
  <c r="I404" i="3"/>
  <c r="O403" i="3"/>
  <c r="N403" i="3"/>
  <c r="M403" i="3"/>
  <c r="M400" i="3" s="1"/>
  <c r="L403" i="3"/>
  <c r="K403" i="3"/>
  <c r="I402" i="3"/>
  <c r="O401" i="3"/>
  <c r="N401" i="3"/>
  <c r="M401" i="3"/>
  <c r="L401" i="3"/>
  <c r="L400" i="3" s="1"/>
  <c r="K401" i="3"/>
  <c r="J401" i="3"/>
  <c r="I399" i="3"/>
  <c r="J398" i="3"/>
  <c r="I398" i="3" s="1"/>
  <c r="I397" i="3"/>
  <c r="O396" i="3"/>
  <c r="N396" i="3"/>
  <c r="M396" i="3"/>
  <c r="L396" i="3"/>
  <c r="I396" i="3" s="1"/>
  <c r="K396" i="3"/>
  <c r="J396" i="3"/>
  <c r="I395" i="3"/>
  <c r="O394" i="3"/>
  <c r="N394" i="3"/>
  <c r="M394" i="3"/>
  <c r="L394" i="3"/>
  <c r="I394" i="3" s="1"/>
  <c r="K394" i="3"/>
  <c r="J394" i="3"/>
  <c r="I393" i="3"/>
  <c r="O392" i="3"/>
  <c r="N392" i="3"/>
  <c r="M392" i="3"/>
  <c r="L392" i="3"/>
  <c r="I392" i="3" s="1"/>
  <c r="K392" i="3"/>
  <c r="J392" i="3"/>
  <c r="I391" i="3"/>
  <c r="O390" i="3"/>
  <c r="N390" i="3"/>
  <c r="M390" i="3"/>
  <c r="L390" i="3"/>
  <c r="I390" i="3" s="1"/>
  <c r="K390" i="3"/>
  <c r="J390" i="3"/>
  <c r="I389" i="3"/>
  <c r="O388" i="3"/>
  <c r="N388" i="3"/>
  <c r="M388" i="3"/>
  <c r="L388" i="3"/>
  <c r="K388" i="3"/>
  <c r="J388" i="3"/>
  <c r="I387" i="3"/>
  <c r="O386" i="3"/>
  <c r="N386" i="3"/>
  <c r="M386" i="3"/>
  <c r="L386" i="3"/>
  <c r="I386" i="3" s="1"/>
  <c r="K386" i="3"/>
  <c r="J386" i="3"/>
  <c r="I385" i="3"/>
  <c r="N384" i="3"/>
  <c r="I384" i="3"/>
  <c r="I383" i="3"/>
  <c r="O382" i="3"/>
  <c r="N382" i="3"/>
  <c r="M382" i="3"/>
  <c r="L382" i="3"/>
  <c r="K382" i="3"/>
  <c r="J382" i="3"/>
  <c r="I378" i="3"/>
  <c r="O377" i="3"/>
  <c r="N377" i="3"/>
  <c r="N376" i="3" s="1"/>
  <c r="M377" i="3"/>
  <c r="L377" i="3"/>
  <c r="K377" i="3"/>
  <c r="J377" i="3"/>
  <c r="O376" i="3"/>
  <c r="M376" i="3"/>
  <c r="K376" i="3"/>
  <c r="J376" i="3"/>
  <c r="I375" i="3"/>
  <c r="O374" i="3"/>
  <c r="N374" i="3"/>
  <c r="M374" i="3"/>
  <c r="M373" i="3" s="1"/>
  <c r="M372" i="3" s="1"/>
  <c r="L374" i="3"/>
  <c r="K374" i="3"/>
  <c r="J374" i="3"/>
  <c r="O373" i="3"/>
  <c r="O372" i="3" s="1"/>
  <c r="N373" i="3"/>
  <c r="L373" i="3"/>
  <c r="L372" i="3" s="1"/>
  <c r="J373" i="3"/>
  <c r="N372" i="3"/>
  <c r="I371" i="3"/>
  <c r="N370" i="3"/>
  <c r="K370" i="3"/>
  <c r="K367" i="3" s="1"/>
  <c r="I369" i="3"/>
  <c r="O368" i="3"/>
  <c r="O367" i="3" s="1"/>
  <c r="O358" i="3" s="1"/>
  <c r="O357" i="3" s="1"/>
  <c r="O356" i="3" s="1"/>
  <c r="N368" i="3"/>
  <c r="M368" i="3"/>
  <c r="M367" i="3" s="1"/>
  <c r="M358" i="3" s="1"/>
  <c r="M357" i="3" s="1"/>
  <c r="M356" i="3" s="1"/>
  <c r="L368" i="3"/>
  <c r="K368" i="3"/>
  <c r="J368" i="3"/>
  <c r="J367" i="3" s="1"/>
  <c r="N367" i="3"/>
  <c r="L367" i="3"/>
  <c r="I366" i="3"/>
  <c r="O365" i="3"/>
  <c r="N365" i="3"/>
  <c r="M365" i="3"/>
  <c r="L365" i="3"/>
  <c r="K365" i="3"/>
  <c r="J365" i="3"/>
  <c r="I364" i="3"/>
  <c r="O363" i="3"/>
  <c r="N363" i="3"/>
  <c r="M363" i="3"/>
  <c r="L363" i="3"/>
  <c r="K363" i="3"/>
  <c r="J363" i="3"/>
  <c r="I362" i="3"/>
  <c r="O361" i="3"/>
  <c r="N361" i="3"/>
  <c r="M361" i="3"/>
  <c r="L361" i="3"/>
  <c r="I361" i="3" s="1"/>
  <c r="K361" i="3"/>
  <c r="J361" i="3"/>
  <c r="I360" i="3"/>
  <c r="O359" i="3"/>
  <c r="N359" i="3"/>
  <c r="M359" i="3"/>
  <c r="L359" i="3"/>
  <c r="K359" i="3"/>
  <c r="J359" i="3"/>
  <c r="K358" i="3"/>
  <c r="K357" i="3" s="1"/>
  <c r="I354" i="3"/>
  <c r="I353" i="3"/>
  <c r="O352" i="3"/>
  <c r="N352" i="3"/>
  <c r="N351" i="3" s="1"/>
  <c r="N350" i="3" s="1"/>
  <c r="M352" i="3"/>
  <c r="L352" i="3"/>
  <c r="K352" i="3"/>
  <c r="K351" i="3" s="1"/>
  <c r="K350" i="3" s="1"/>
  <c r="K349" i="3" s="1"/>
  <c r="K348" i="3" s="1"/>
  <c r="J352" i="3"/>
  <c r="I352" i="3"/>
  <c r="O351" i="3"/>
  <c r="M351" i="3"/>
  <c r="M350" i="3" s="1"/>
  <c r="M349" i="3" s="1"/>
  <c r="L351" i="3"/>
  <c r="J351" i="3"/>
  <c r="O350" i="3"/>
  <c r="O349" i="3" s="1"/>
  <c r="O348" i="3" s="1"/>
  <c r="L350" i="3"/>
  <c r="L349" i="3" s="1"/>
  <c r="L348" i="3" s="1"/>
  <c r="N349" i="3"/>
  <c r="N348" i="3" s="1"/>
  <c r="M348" i="3"/>
  <c r="I346" i="3"/>
  <c r="O345" i="3"/>
  <c r="N345" i="3"/>
  <c r="N344" i="3" s="1"/>
  <c r="N343" i="3" s="1"/>
  <c r="N342" i="3" s="1"/>
  <c r="N341" i="3" s="1"/>
  <c r="M345" i="3"/>
  <c r="L345" i="3"/>
  <c r="K345" i="3"/>
  <c r="J345" i="3"/>
  <c r="O344" i="3"/>
  <c r="M344" i="3"/>
  <c r="M343" i="3" s="1"/>
  <c r="M342" i="3" s="1"/>
  <c r="M341" i="3" s="1"/>
  <c r="K344" i="3"/>
  <c r="J344" i="3"/>
  <c r="O343" i="3"/>
  <c r="O342" i="3" s="1"/>
  <c r="O341" i="3" s="1"/>
  <c r="J343" i="3"/>
  <c r="I340" i="3"/>
  <c r="O339" i="3"/>
  <c r="N339" i="3"/>
  <c r="M339" i="3"/>
  <c r="M338" i="3" s="1"/>
  <c r="L339" i="3"/>
  <c r="K339" i="3"/>
  <c r="J339" i="3"/>
  <c r="O338" i="3"/>
  <c r="N338" i="3"/>
  <c r="L338" i="3"/>
  <c r="K338" i="3"/>
  <c r="I337" i="3"/>
  <c r="O336" i="3"/>
  <c r="O335" i="3" s="1"/>
  <c r="N336" i="3"/>
  <c r="M336" i="3"/>
  <c r="L336" i="3"/>
  <c r="L335" i="3" s="1"/>
  <c r="L329" i="3" s="1"/>
  <c r="L328" i="3" s="1"/>
  <c r="K336" i="3"/>
  <c r="J336" i="3"/>
  <c r="N335" i="3"/>
  <c r="N329" i="3" s="1"/>
  <c r="N328" i="3" s="1"/>
  <c r="N327" i="3" s="1"/>
  <c r="N326" i="3" s="1"/>
  <c r="M335" i="3"/>
  <c r="K335" i="3"/>
  <c r="J335" i="3"/>
  <c r="I334" i="3"/>
  <c r="I333" i="3"/>
  <c r="I332" i="3"/>
  <c r="O331" i="3"/>
  <c r="N331" i="3"/>
  <c r="M331" i="3"/>
  <c r="L331" i="3"/>
  <c r="K331" i="3"/>
  <c r="J331" i="3"/>
  <c r="O330" i="3"/>
  <c r="N330" i="3"/>
  <c r="M330" i="3"/>
  <c r="L330" i="3"/>
  <c r="K330" i="3"/>
  <c r="M329" i="3"/>
  <c r="K329" i="3"/>
  <c r="M328" i="3"/>
  <c r="M327" i="3" s="1"/>
  <c r="K328" i="3"/>
  <c r="K327" i="3" s="1"/>
  <c r="L327" i="3"/>
  <c r="M326" i="3"/>
  <c r="I325" i="3"/>
  <c r="O324" i="3"/>
  <c r="N324" i="3"/>
  <c r="M324" i="3"/>
  <c r="M323" i="3" s="1"/>
  <c r="M319" i="3" s="1"/>
  <c r="M310" i="3" s="1"/>
  <c r="M309" i="3" s="1"/>
  <c r="L324" i="3"/>
  <c r="K324" i="3"/>
  <c r="J324" i="3"/>
  <c r="O323" i="3"/>
  <c r="N323" i="3"/>
  <c r="L323" i="3"/>
  <c r="J323" i="3"/>
  <c r="I322" i="3"/>
  <c r="O321" i="3"/>
  <c r="N321" i="3"/>
  <c r="M321" i="3"/>
  <c r="L321" i="3"/>
  <c r="L320" i="3" s="1"/>
  <c r="K321" i="3"/>
  <c r="J321" i="3"/>
  <c r="O320" i="3"/>
  <c r="O319" i="3" s="1"/>
  <c r="N320" i="3"/>
  <c r="M320" i="3"/>
  <c r="K320" i="3"/>
  <c r="N319" i="3"/>
  <c r="I318" i="3"/>
  <c r="I317" i="3"/>
  <c r="O316" i="3"/>
  <c r="N316" i="3"/>
  <c r="M316" i="3"/>
  <c r="L316" i="3"/>
  <c r="K316" i="3"/>
  <c r="J316" i="3"/>
  <c r="I316" i="3"/>
  <c r="I315" i="3"/>
  <c r="I314" i="3"/>
  <c r="O313" i="3"/>
  <c r="N313" i="3"/>
  <c r="M313" i="3"/>
  <c r="L313" i="3"/>
  <c r="L312" i="3" s="1"/>
  <c r="L311" i="3" s="1"/>
  <c r="K313" i="3"/>
  <c r="J313" i="3"/>
  <c r="I313" i="3" s="1"/>
  <c r="O312" i="3"/>
  <c r="O311" i="3" s="1"/>
  <c r="N312" i="3"/>
  <c r="M312" i="3"/>
  <c r="K312" i="3"/>
  <c r="K311" i="3" s="1"/>
  <c r="N311" i="3"/>
  <c r="N310" i="3" s="1"/>
  <c r="N309" i="3" s="1"/>
  <c r="N302" i="3" s="1"/>
  <c r="M311" i="3"/>
  <c r="O310" i="3"/>
  <c r="O309" i="3" s="1"/>
  <c r="I308" i="3"/>
  <c r="O307" i="3"/>
  <c r="O306" i="3" s="1"/>
  <c r="O305" i="3" s="1"/>
  <c r="O304" i="3" s="1"/>
  <c r="O303" i="3" s="1"/>
  <c r="N307" i="3"/>
  <c r="M307" i="3"/>
  <c r="L307" i="3"/>
  <c r="L306" i="3" s="1"/>
  <c r="K307" i="3"/>
  <c r="J307" i="3"/>
  <c r="N306" i="3"/>
  <c r="M306" i="3"/>
  <c r="K306" i="3"/>
  <c r="K305" i="3" s="1"/>
  <c r="J306" i="3"/>
  <c r="N305" i="3"/>
  <c r="N304" i="3" s="1"/>
  <c r="N303" i="3" s="1"/>
  <c r="M305" i="3"/>
  <c r="M304" i="3" s="1"/>
  <c r="M303" i="3" s="1"/>
  <c r="J305" i="3"/>
  <c r="J304" i="3" s="1"/>
  <c r="K304" i="3"/>
  <c r="K303" i="3"/>
  <c r="J303" i="3"/>
  <c r="I301" i="3"/>
  <c r="O300" i="3"/>
  <c r="O299" i="3" s="1"/>
  <c r="N300" i="3"/>
  <c r="M300" i="3"/>
  <c r="L300" i="3"/>
  <c r="K300" i="3"/>
  <c r="K299" i="3" s="1"/>
  <c r="K298" i="3" s="1"/>
  <c r="K297" i="3" s="1"/>
  <c r="J300" i="3"/>
  <c r="I300" i="3"/>
  <c r="N299" i="3"/>
  <c r="N298" i="3" s="1"/>
  <c r="N297" i="3" s="1"/>
  <c r="M299" i="3"/>
  <c r="L299" i="3"/>
  <c r="J299" i="3"/>
  <c r="J298" i="3" s="1"/>
  <c r="J297" i="3" s="1"/>
  <c r="I299" i="3"/>
  <c r="O298" i="3"/>
  <c r="O297" i="3" s="1"/>
  <c r="M298" i="3"/>
  <c r="M297" i="3" s="1"/>
  <c r="L298" i="3"/>
  <c r="I298" i="3"/>
  <c r="L297" i="3"/>
  <c r="I296" i="3"/>
  <c r="I295" i="3"/>
  <c r="O294" i="3"/>
  <c r="O293" i="3" s="1"/>
  <c r="N294" i="3"/>
  <c r="M294" i="3"/>
  <c r="M293" i="3" s="1"/>
  <c r="L294" i="3"/>
  <c r="K294" i="3"/>
  <c r="J294" i="3"/>
  <c r="I294" i="3"/>
  <c r="N293" i="3"/>
  <c r="L293" i="3"/>
  <c r="K293" i="3"/>
  <c r="J293" i="3"/>
  <c r="I292" i="3"/>
  <c r="O291" i="3"/>
  <c r="O290" i="3" s="1"/>
  <c r="N291" i="3"/>
  <c r="N290" i="3" s="1"/>
  <c r="N289" i="3" s="1"/>
  <c r="N288" i="3" s="1"/>
  <c r="M291" i="3"/>
  <c r="L291" i="3"/>
  <c r="L290" i="3" s="1"/>
  <c r="K291" i="3"/>
  <c r="J291" i="3"/>
  <c r="M290" i="3"/>
  <c r="M289" i="3" s="1"/>
  <c r="M288" i="3" s="1"/>
  <c r="M287" i="3" s="1"/>
  <c r="M286" i="3" s="1"/>
  <c r="K290" i="3"/>
  <c r="K289" i="3" s="1"/>
  <c r="J290" i="3"/>
  <c r="L289" i="3"/>
  <c r="L288" i="3" s="1"/>
  <c r="L287" i="3" s="1"/>
  <c r="L286" i="3" s="1"/>
  <c r="J289" i="3"/>
  <c r="J288" i="3" s="1"/>
  <c r="K288" i="3"/>
  <c r="K287" i="3" s="1"/>
  <c r="K286" i="3" s="1"/>
  <c r="J287" i="3"/>
  <c r="J286" i="3" s="1"/>
  <c r="I285" i="3"/>
  <c r="I284" i="3"/>
  <c r="O283" i="3"/>
  <c r="N283" i="3"/>
  <c r="M283" i="3"/>
  <c r="L283" i="3"/>
  <c r="L282" i="3" s="1"/>
  <c r="L281" i="3" s="1"/>
  <c r="L280" i="3" s="1"/>
  <c r="L279" i="3" s="1"/>
  <c r="K283" i="3"/>
  <c r="J283" i="3"/>
  <c r="O282" i="3"/>
  <c r="O281" i="3" s="1"/>
  <c r="O280" i="3" s="1"/>
  <c r="N282" i="3"/>
  <c r="N281" i="3" s="1"/>
  <c r="N280" i="3" s="1"/>
  <c r="N279" i="3" s="1"/>
  <c r="M282" i="3"/>
  <c r="K282" i="3"/>
  <c r="K281" i="3" s="1"/>
  <c r="K280" i="3" s="1"/>
  <c r="K279" i="3" s="1"/>
  <c r="M281" i="3"/>
  <c r="M280" i="3" s="1"/>
  <c r="M279" i="3" s="1"/>
  <c r="O279" i="3"/>
  <c r="I278" i="3"/>
  <c r="O277" i="3"/>
  <c r="N277" i="3"/>
  <c r="N276" i="3" s="1"/>
  <c r="N275" i="3" s="1"/>
  <c r="N274" i="3" s="1"/>
  <c r="M277" i="3"/>
  <c r="L277" i="3"/>
  <c r="L276" i="3" s="1"/>
  <c r="L275" i="3" s="1"/>
  <c r="L274" i="3" s="1"/>
  <c r="K277" i="3"/>
  <c r="K276" i="3" s="1"/>
  <c r="K275" i="3" s="1"/>
  <c r="K274" i="3" s="1"/>
  <c r="J277" i="3"/>
  <c r="J276" i="3" s="1"/>
  <c r="O276" i="3"/>
  <c r="O275" i="3" s="1"/>
  <c r="O274" i="3" s="1"/>
  <c r="M276" i="3"/>
  <c r="M275" i="3" s="1"/>
  <c r="M274" i="3" s="1"/>
  <c r="I273" i="3"/>
  <c r="I272" i="3"/>
  <c r="O271" i="3"/>
  <c r="N271" i="3"/>
  <c r="N270" i="3" s="1"/>
  <c r="N269" i="3" s="1"/>
  <c r="N268" i="3" s="1"/>
  <c r="N267" i="3" s="1"/>
  <c r="N266" i="3" s="1"/>
  <c r="M271" i="3"/>
  <c r="L271" i="3"/>
  <c r="K271" i="3"/>
  <c r="J271" i="3"/>
  <c r="J270" i="3" s="1"/>
  <c r="O270" i="3"/>
  <c r="O269" i="3" s="1"/>
  <c r="O268" i="3" s="1"/>
  <c r="M270" i="3"/>
  <c r="M269" i="3" s="1"/>
  <c r="M268" i="3" s="1"/>
  <c r="M267" i="3" s="1"/>
  <c r="M266" i="3" s="1"/>
  <c r="K270" i="3"/>
  <c r="K269" i="3" s="1"/>
  <c r="K268" i="3" s="1"/>
  <c r="J269" i="3"/>
  <c r="I265" i="3"/>
  <c r="I264" i="3"/>
  <c r="O263" i="3"/>
  <c r="N263" i="3"/>
  <c r="N260" i="3" s="1"/>
  <c r="N259" i="3" s="1"/>
  <c r="M263" i="3"/>
  <c r="M260" i="3" s="1"/>
  <c r="M259" i="3" s="1"/>
  <c r="L263" i="3"/>
  <c r="L260" i="3" s="1"/>
  <c r="L259" i="3" s="1"/>
  <c r="K263" i="3"/>
  <c r="J263" i="3"/>
  <c r="J260" i="3" s="1"/>
  <c r="I262" i="3"/>
  <c r="O261" i="3"/>
  <c r="N261" i="3"/>
  <c r="M261" i="3"/>
  <c r="L261" i="3"/>
  <c r="K261" i="3"/>
  <c r="J261" i="3"/>
  <c r="I261" i="3" s="1"/>
  <c r="O260" i="3"/>
  <c r="O259" i="3" s="1"/>
  <c r="K260" i="3"/>
  <c r="K259" i="3" s="1"/>
  <c r="I258" i="3"/>
  <c r="O257" i="3"/>
  <c r="N257" i="3"/>
  <c r="M257" i="3"/>
  <c r="L257" i="3"/>
  <c r="L254" i="3" s="1"/>
  <c r="L253" i="3" s="1"/>
  <c r="L252" i="3" s="1"/>
  <c r="L245" i="3" s="1"/>
  <c r="K257" i="3"/>
  <c r="K254" i="3" s="1"/>
  <c r="K253" i="3" s="1"/>
  <c r="K252" i="3" s="1"/>
  <c r="J257" i="3"/>
  <c r="J254" i="3" s="1"/>
  <c r="I256" i="3"/>
  <c r="O255" i="3"/>
  <c r="N255" i="3"/>
  <c r="M255" i="3"/>
  <c r="L255" i="3"/>
  <c r="K255" i="3"/>
  <c r="J255" i="3"/>
  <c r="I255" i="3" s="1"/>
  <c r="O254" i="3"/>
  <c r="O253" i="3" s="1"/>
  <c r="M254" i="3"/>
  <c r="M253" i="3" s="1"/>
  <c r="M252" i="3" s="1"/>
  <c r="I251" i="3"/>
  <c r="O250" i="3"/>
  <c r="O247" i="3" s="1"/>
  <c r="O246" i="3" s="1"/>
  <c r="N250" i="3"/>
  <c r="M250" i="3"/>
  <c r="M247" i="3" s="1"/>
  <c r="L250" i="3"/>
  <c r="L247" i="3" s="1"/>
  <c r="L246" i="3" s="1"/>
  <c r="K250" i="3"/>
  <c r="J250" i="3"/>
  <c r="N249" i="3"/>
  <c r="N248" i="3" s="1"/>
  <c r="I248" i="3" s="1"/>
  <c r="I249" i="3"/>
  <c r="N247" i="3"/>
  <c r="N246" i="3" s="1"/>
  <c r="J247" i="3"/>
  <c r="J246" i="3" s="1"/>
  <c r="M246" i="3"/>
  <c r="M245" i="3" s="1"/>
  <c r="I244" i="3"/>
  <c r="N243" i="3"/>
  <c r="M243" i="3"/>
  <c r="M242" i="3" s="1"/>
  <c r="N242" i="3"/>
  <c r="N241" i="3" s="1"/>
  <c r="N240" i="3" s="1"/>
  <c r="N239" i="3" s="1"/>
  <c r="N238" i="3" s="1"/>
  <c r="I237" i="3"/>
  <c r="I236" i="3"/>
  <c r="I235" i="3"/>
  <c r="O234" i="3"/>
  <c r="O233" i="3" s="1"/>
  <c r="O232" i="3" s="1"/>
  <c r="O231" i="3" s="1"/>
  <c r="O210" i="3" s="1"/>
  <c r="N234" i="3"/>
  <c r="N233" i="3" s="1"/>
  <c r="N232" i="3" s="1"/>
  <c r="M234" i="3"/>
  <c r="M233" i="3" s="1"/>
  <c r="M232" i="3" s="1"/>
  <c r="M231" i="3" s="1"/>
  <c r="L234" i="3"/>
  <c r="K234" i="3"/>
  <c r="K233" i="3" s="1"/>
  <c r="K232" i="3" s="1"/>
  <c r="K231" i="3" s="1"/>
  <c r="J234" i="3"/>
  <c r="I234" i="3"/>
  <c r="L233" i="3"/>
  <c r="L232" i="3" s="1"/>
  <c r="L231" i="3" s="1"/>
  <c r="J233" i="3"/>
  <c r="J232" i="3" s="1"/>
  <c r="N231" i="3"/>
  <c r="I230" i="3"/>
  <c r="O229" i="3"/>
  <c r="O228" i="3" s="1"/>
  <c r="O227" i="3" s="1"/>
  <c r="O226" i="3" s="1"/>
  <c r="N229" i="3"/>
  <c r="M229" i="3"/>
  <c r="L229" i="3"/>
  <c r="K229" i="3"/>
  <c r="K228" i="3" s="1"/>
  <c r="M228" i="3"/>
  <c r="M227" i="3" s="1"/>
  <c r="M226" i="3" s="1"/>
  <c r="L228" i="3"/>
  <c r="L227" i="3" s="1"/>
  <c r="L226" i="3" s="1"/>
  <c r="I225" i="3"/>
  <c r="O224" i="3"/>
  <c r="N224" i="3"/>
  <c r="M224" i="3"/>
  <c r="L224" i="3"/>
  <c r="K224" i="3"/>
  <c r="I223" i="3"/>
  <c r="O222" i="3"/>
  <c r="N222" i="3"/>
  <c r="M222" i="3"/>
  <c r="L222" i="3"/>
  <c r="K222" i="3"/>
  <c r="K221" i="3" s="1"/>
  <c r="M221" i="3"/>
  <c r="M220" i="3" s="1"/>
  <c r="M219" i="3" s="1"/>
  <c r="L221" i="3"/>
  <c r="L220" i="3" s="1"/>
  <c r="L219" i="3" s="1"/>
  <c r="I218" i="3"/>
  <c r="M217" i="3"/>
  <c r="I215" i="3"/>
  <c r="O214" i="3"/>
  <c r="N214" i="3"/>
  <c r="M214" i="3"/>
  <c r="L214" i="3"/>
  <c r="K214" i="3"/>
  <c r="O213" i="3"/>
  <c r="O212" i="3" s="1"/>
  <c r="O211" i="3" s="1"/>
  <c r="N213" i="3"/>
  <c r="N212" i="3" s="1"/>
  <c r="N211" i="3" s="1"/>
  <c r="K213" i="3"/>
  <c r="K212" i="3" s="1"/>
  <c r="I209" i="3"/>
  <c r="I208" i="3"/>
  <c r="O207" i="3"/>
  <c r="N207" i="3"/>
  <c r="M207" i="3"/>
  <c r="I207" i="3" s="1"/>
  <c r="L207" i="3"/>
  <c r="K207" i="3"/>
  <c r="J207" i="3"/>
  <c r="I206" i="3"/>
  <c r="I205" i="3"/>
  <c r="O204" i="3"/>
  <c r="N204" i="3"/>
  <c r="N203" i="3" s="1"/>
  <c r="M204" i="3"/>
  <c r="L204" i="3"/>
  <c r="L203" i="3" s="1"/>
  <c r="K204" i="3"/>
  <c r="K203" i="3" s="1"/>
  <c r="J204" i="3"/>
  <c r="J203" i="3" s="1"/>
  <c r="O203" i="3"/>
  <c r="I202" i="3"/>
  <c r="O201" i="3"/>
  <c r="O200" i="3" s="1"/>
  <c r="N201" i="3"/>
  <c r="M201" i="3"/>
  <c r="L201" i="3"/>
  <c r="K201" i="3"/>
  <c r="J201" i="3"/>
  <c r="J200" i="3" s="1"/>
  <c r="N200" i="3"/>
  <c r="L200" i="3"/>
  <c r="K200" i="3"/>
  <c r="I199" i="3"/>
  <c r="O198" i="3"/>
  <c r="N198" i="3"/>
  <c r="M198" i="3"/>
  <c r="L198" i="3"/>
  <c r="I198" i="3" s="1"/>
  <c r="K198" i="3"/>
  <c r="J198" i="3"/>
  <c r="I197" i="3"/>
  <c r="O196" i="3"/>
  <c r="N196" i="3"/>
  <c r="N195" i="3" s="1"/>
  <c r="M196" i="3"/>
  <c r="L196" i="3"/>
  <c r="K196" i="3"/>
  <c r="J196" i="3"/>
  <c r="J195" i="3" s="1"/>
  <c r="O195" i="3"/>
  <c r="M195" i="3"/>
  <c r="K195" i="3"/>
  <c r="K194" i="3" s="1"/>
  <c r="J194" i="3"/>
  <c r="I193" i="3"/>
  <c r="O192" i="3"/>
  <c r="O191" i="3" s="1"/>
  <c r="O187" i="3" s="1"/>
  <c r="N192" i="3"/>
  <c r="N191" i="3" s="1"/>
  <c r="N187" i="3" s="1"/>
  <c r="M192" i="3"/>
  <c r="L192" i="3"/>
  <c r="L191" i="3" s="1"/>
  <c r="K192" i="3"/>
  <c r="J192" i="3"/>
  <c r="M191" i="3"/>
  <c r="M187" i="3" s="1"/>
  <c r="K191" i="3"/>
  <c r="I190" i="3"/>
  <c r="K189" i="3"/>
  <c r="K188" i="3" s="1"/>
  <c r="K187" i="3" s="1"/>
  <c r="K186" i="3" s="1"/>
  <c r="K175" i="3" s="1"/>
  <c r="J189" i="3"/>
  <c r="J188" i="3" s="1"/>
  <c r="I189" i="3"/>
  <c r="O188" i="3"/>
  <c r="N188" i="3"/>
  <c r="M188" i="3"/>
  <c r="L188" i="3"/>
  <c r="I185" i="3"/>
  <c r="N184" i="3"/>
  <c r="I184" i="3"/>
  <c r="I183" i="3"/>
  <c r="I182" i="3"/>
  <c r="N181" i="3"/>
  <c r="I181" i="3"/>
  <c r="I180" i="3"/>
  <c r="O179" i="3"/>
  <c r="N179" i="3"/>
  <c r="N178" i="3" s="1"/>
  <c r="N177" i="3" s="1"/>
  <c r="N176" i="3" s="1"/>
  <c r="M179" i="3"/>
  <c r="M178" i="3" s="1"/>
  <c r="M177" i="3" s="1"/>
  <c r="M176" i="3" s="1"/>
  <c r="L179" i="3"/>
  <c r="K179" i="3"/>
  <c r="I179" i="3" s="1"/>
  <c r="O178" i="3"/>
  <c r="O177" i="3" s="1"/>
  <c r="O176" i="3" s="1"/>
  <c r="L178" i="3"/>
  <c r="L177" i="3" s="1"/>
  <c r="L176" i="3" s="1"/>
  <c r="K178" i="3"/>
  <c r="K177" i="3" s="1"/>
  <c r="K176" i="3"/>
  <c r="I174" i="3"/>
  <c r="O173" i="3"/>
  <c r="N173" i="3"/>
  <c r="M173" i="3"/>
  <c r="L173" i="3"/>
  <c r="K173" i="3"/>
  <c r="K170" i="3" s="1"/>
  <c r="I172" i="3"/>
  <c r="O171" i="3"/>
  <c r="N171" i="3"/>
  <c r="M171" i="3"/>
  <c r="M170" i="3" s="1"/>
  <c r="M169" i="3" s="1"/>
  <c r="L171" i="3"/>
  <c r="L170" i="3" s="1"/>
  <c r="K171" i="3"/>
  <c r="O170" i="3"/>
  <c r="O169" i="3" s="1"/>
  <c r="N170" i="3"/>
  <c r="N169" i="3" s="1"/>
  <c r="L169" i="3"/>
  <c r="I168" i="3"/>
  <c r="O167" i="3"/>
  <c r="O166" i="3" s="1"/>
  <c r="O165" i="3" s="1"/>
  <c r="N167" i="3"/>
  <c r="M167" i="3"/>
  <c r="M166" i="3" s="1"/>
  <c r="M165" i="3" s="1"/>
  <c r="L167" i="3"/>
  <c r="K167" i="3"/>
  <c r="J167" i="3"/>
  <c r="N166" i="3"/>
  <c r="N165" i="3" s="1"/>
  <c r="L166" i="3"/>
  <c r="L165" i="3" s="1"/>
  <c r="J166" i="3"/>
  <c r="I164" i="3"/>
  <c r="O163" i="3"/>
  <c r="N163" i="3"/>
  <c r="N162" i="3" s="1"/>
  <c r="N161" i="3" s="1"/>
  <c r="M163" i="3"/>
  <c r="M162" i="3" s="1"/>
  <c r="M161" i="3" s="1"/>
  <c r="M160" i="3" s="1"/>
  <c r="L163" i="3"/>
  <c r="K163" i="3"/>
  <c r="K162" i="3" s="1"/>
  <c r="K161" i="3" s="1"/>
  <c r="J163" i="3"/>
  <c r="I163" i="3"/>
  <c r="O162" i="3"/>
  <c r="L162" i="3"/>
  <c r="L161" i="3" s="1"/>
  <c r="J162" i="3"/>
  <c r="J161" i="3" s="1"/>
  <c r="O161" i="3"/>
  <c r="N160" i="3"/>
  <c r="I159" i="3"/>
  <c r="O158" i="3"/>
  <c r="N158" i="3"/>
  <c r="I158" i="3" s="1"/>
  <c r="M158" i="3"/>
  <c r="L158" i="3"/>
  <c r="I157" i="3"/>
  <c r="O156" i="3"/>
  <c r="N156" i="3"/>
  <c r="N155" i="3" s="1"/>
  <c r="M156" i="3"/>
  <c r="L156" i="3"/>
  <c r="O155" i="3"/>
  <c r="M155" i="3"/>
  <c r="I154" i="3"/>
  <c r="O153" i="3"/>
  <c r="O152" i="3" s="1"/>
  <c r="O151" i="3" s="1"/>
  <c r="O150" i="3" s="1"/>
  <c r="N153" i="3"/>
  <c r="M153" i="3"/>
  <c r="M152" i="3" s="1"/>
  <c r="M151" i="3" s="1"/>
  <c r="M150" i="3" s="1"/>
  <c r="M144" i="3" s="1"/>
  <c r="L153" i="3"/>
  <c r="L152" i="3" s="1"/>
  <c r="K153" i="3"/>
  <c r="K152" i="3" s="1"/>
  <c r="K151" i="3" s="1"/>
  <c r="K150" i="3" s="1"/>
  <c r="J153" i="3"/>
  <c r="N152" i="3"/>
  <c r="N151" i="3" s="1"/>
  <c r="N150" i="3" s="1"/>
  <c r="J152" i="3"/>
  <c r="J151" i="3" s="1"/>
  <c r="I149" i="3"/>
  <c r="O148" i="3"/>
  <c r="N148" i="3"/>
  <c r="N147" i="3" s="1"/>
  <c r="M148" i="3"/>
  <c r="L148" i="3"/>
  <c r="K148" i="3"/>
  <c r="J148" i="3"/>
  <c r="J147" i="3" s="1"/>
  <c r="O147" i="3"/>
  <c r="O146" i="3" s="1"/>
  <c r="O145" i="3" s="1"/>
  <c r="M147" i="3"/>
  <c r="M146" i="3" s="1"/>
  <c r="M145" i="3" s="1"/>
  <c r="K147" i="3"/>
  <c r="K146" i="3" s="1"/>
  <c r="K145" i="3" s="1"/>
  <c r="N146" i="3"/>
  <c r="N145" i="3" s="1"/>
  <c r="I143" i="3"/>
  <c r="O142" i="3"/>
  <c r="N142" i="3"/>
  <c r="M142" i="3"/>
  <c r="M141" i="3" s="1"/>
  <c r="M140" i="3" s="1"/>
  <c r="L142" i="3"/>
  <c r="K142" i="3"/>
  <c r="O141" i="3"/>
  <c r="O140" i="3" s="1"/>
  <c r="N141" i="3"/>
  <c r="N140" i="3" s="1"/>
  <c r="K141" i="3"/>
  <c r="K140" i="3" s="1"/>
  <c r="I139" i="3"/>
  <c r="O138" i="3"/>
  <c r="O137" i="3" s="1"/>
  <c r="O136" i="3" s="1"/>
  <c r="N138" i="3"/>
  <c r="M138" i="3"/>
  <c r="M137" i="3" s="1"/>
  <c r="M136" i="3" s="1"/>
  <c r="L138" i="3"/>
  <c r="K138" i="3"/>
  <c r="J138" i="3"/>
  <c r="N137" i="3"/>
  <c r="N136" i="3" s="1"/>
  <c r="L137" i="3"/>
  <c r="L136" i="3" s="1"/>
  <c r="J137" i="3"/>
  <c r="I135" i="3"/>
  <c r="O134" i="3"/>
  <c r="O133" i="3" s="1"/>
  <c r="N134" i="3"/>
  <c r="N133" i="3" s="1"/>
  <c r="N129" i="3" s="1"/>
  <c r="M134" i="3"/>
  <c r="M133" i="3" s="1"/>
  <c r="L134" i="3"/>
  <c r="K134" i="3"/>
  <c r="K133" i="3" s="1"/>
  <c r="J134" i="3"/>
  <c r="I134" i="3"/>
  <c r="L133" i="3"/>
  <c r="J133" i="3"/>
  <c r="I132" i="3"/>
  <c r="O131" i="3"/>
  <c r="N131" i="3"/>
  <c r="N130" i="3" s="1"/>
  <c r="M131" i="3"/>
  <c r="M130" i="3" s="1"/>
  <c r="M129" i="3" s="1"/>
  <c r="L131" i="3"/>
  <c r="L130" i="3" s="1"/>
  <c r="K131" i="3"/>
  <c r="J131" i="3"/>
  <c r="O130" i="3"/>
  <c r="O129" i="3" s="1"/>
  <c r="K130" i="3"/>
  <c r="K129" i="3" s="1"/>
  <c r="I128" i="3"/>
  <c r="O127" i="3"/>
  <c r="N127" i="3"/>
  <c r="N126" i="3" s="1"/>
  <c r="M127" i="3"/>
  <c r="L127" i="3"/>
  <c r="L126" i="3" s="1"/>
  <c r="L125" i="3" s="1"/>
  <c r="K127" i="3"/>
  <c r="K126" i="3" s="1"/>
  <c r="K125" i="3" s="1"/>
  <c r="J127" i="3"/>
  <c r="O126" i="3"/>
  <c r="O125" i="3" s="1"/>
  <c r="M126" i="3"/>
  <c r="M125" i="3" s="1"/>
  <c r="M124" i="3" s="1"/>
  <c r="N125" i="3"/>
  <c r="O124" i="3"/>
  <c r="N123" i="3"/>
  <c r="I123" i="3"/>
  <c r="N122" i="3"/>
  <c r="N121" i="3" s="1"/>
  <c r="N120" i="3" s="1"/>
  <c r="I120" i="3" s="1"/>
  <c r="I122" i="3"/>
  <c r="I121" i="3"/>
  <c r="I119" i="3"/>
  <c r="O118" i="3"/>
  <c r="N118" i="3"/>
  <c r="M118" i="3"/>
  <c r="M117" i="3" s="1"/>
  <c r="M116" i="3" s="1"/>
  <c r="M115" i="3" s="1"/>
  <c r="L118" i="3"/>
  <c r="K118" i="3"/>
  <c r="J118" i="3"/>
  <c r="O117" i="3"/>
  <c r="O116" i="3" s="1"/>
  <c r="O115" i="3" s="1"/>
  <c r="N117" i="3"/>
  <c r="L117" i="3"/>
  <c r="J117" i="3"/>
  <c r="N116" i="3"/>
  <c r="N115" i="3" s="1"/>
  <c r="L116" i="3"/>
  <c r="L115" i="3" s="1"/>
  <c r="I114" i="3"/>
  <c r="O113" i="3"/>
  <c r="N113" i="3"/>
  <c r="M113" i="3"/>
  <c r="L113" i="3"/>
  <c r="K113" i="3"/>
  <c r="J113" i="3"/>
  <c r="I113" i="3" s="1"/>
  <c r="I112" i="3"/>
  <c r="O111" i="3"/>
  <c r="N111" i="3"/>
  <c r="M111" i="3"/>
  <c r="M110" i="3" s="1"/>
  <c r="M109" i="3" s="1"/>
  <c r="L111" i="3"/>
  <c r="K111" i="3"/>
  <c r="K110" i="3" s="1"/>
  <c r="K109" i="3" s="1"/>
  <c r="J111" i="3"/>
  <c r="I111" i="3"/>
  <c r="O110" i="3"/>
  <c r="N110" i="3"/>
  <c r="N109" i="3" s="1"/>
  <c r="L110" i="3"/>
  <c r="L109" i="3" s="1"/>
  <c r="O109" i="3"/>
  <c r="I108" i="3"/>
  <c r="I107" i="3"/>
  <c r="I106" i="3"/>
  <c r="I105" i="3"/>
  <c r="O104" i="3"/>
  <c r="N104" i="3"/>
  <c r="N103" i="3" s="1"/>
  <c r="N102" i="3" s="1"/>
  <c r="N101" i="3" s="1"/>
  <c r="M104" i="3"/>
  <c r="L104" i="3"/>
  <c r="L103" i="3" s="1"/>
  <c r="L102" i="3" s="1"/>
  <c r="L101" i="3" s="1"/>
  <c r="K104" i="3"/>
  <c r="J104" i="3"/>
  <c r="J103" i="3" s="1"/>
  <c r="O103" i="3"/>
  <c r="O102" i="3" s="1"/>
  <c r="O101" i="3" s="1"/>
  <c r="O100" i="3" s="1"/>
  <c r="M103" i="3"/>
  <c r="M102" i="3" s="1"/>
  <c r="M101" i="3" s="1"/>
  <c r="M100" i="3" s="1"/>
  <c r="K103" i="3"/>
  <c r="K102" i="3" s="1"/>
  <c r="I99" i="3"/>
  <c r="O98" i="3"/>
  <c r="N98" i="3"/>
  <c r="N97" i="3" s="1"/>
  <c r="N92" i="3" s="1"/>
  <c r="M98" i="3"/>
  <c r="L98" i="3"/>
  <c r="L97" i="3" s="1"/>
  <c r="L92" i="3" s="1"/>
  <c r="K98" i="3"/>
  <c r="J98" i="3"/>
  <c r="I98" i="3" s="1"/>
  <c r="O97" i="3"/>
  <c r="M97" i="3"/>
  <c r="K97" i="3"/>
  <c r="I96" i="3"/>
  <c r="O95" i="3"/>
  <c r="O92" i="3" s="1"/>
  <c r="N95" i="3"/>
  <c r="M95" i="3"/>
  <c r="M92" i="3" s="1"/>
  <c r="L95" i="3"/>
  <c r="K95" i="3"/>
  <c r="K92" i="3" s="1"/>
  <c r="J95" i="3"/>
  <c r="I94" i="3"/>
  <c r="O93" i="3"/>
  <c r="N93" i="3"/>
  <c r="M93" i="3"/>
  <c r="L93" i="3"/>
  <c r="K93" i="3"/>
  <c r="I93" i="3" s="1"/>
  <c r="J93" i="3"/>
  <c r="I91" i="3"/>
  <c r="O90" i="3"/>
  <c r="N90" i="3"/>
  <c r="N89" i="3" s="1"/>
  <c r="N88" i="3" s="1"/>
  <c r="M90" i="3"/>
  <c r="L90" i="3"/>
  <c r="L89" i="3" s="1"/>
  <c r="L88" i="3" s="1"/>
  <c r="K90" i="3"/>
  <c r="J90" i="3"/>
  <c r="J89" i="3" s="1"/>
  <c r="O89" i="3"/>
  <c r="O88" i="3" s="1"/>
  <c r="M89" i="3"/>
  <c r="M88" i="3" s="1"/>
  <c r="K89" i="3"/>
  <c r="K88" i="3" s="1"/>
  <c r="I87" i="3"/>
  <c r="I86" i="3"/>
  <c r="I85" i="3"/>
  <c r="O84" i="3"/>
  <c r="N84" i="3"/>
  <c r="N83" i="3" s="1"/>
  <c r="M84" i="3"/>
  <c r="L84" i="3"/>
  <c r="L83" i="3" s="1"/>
  <c r="K84" i="3"/>
  <c r="J84" i="3"/>
  <c r="J83" i="3" s="1"/>
  <c r="I83" i="3" s="1"/>
  <c r="O83" i="3"/>
  <c r="M83" i="3"/>
  <c r="K83" i="3"/>
  <c r="I82" i="3"/>
  <c r="I81" i="3"/>
  <c r="I80" i="3"/>
  <c r="O79" i="3"/>
  <c r="O78" i="3" s="1"/>
  <c r="N79" i="3"/>
  <c r="M79" i="3"/>
  <c r="M78" i="3" s="1"/>
  <c r="L79" i="3"/>
  <c r="K79" i="3"/>
  <c r="K78" i="3" s="1"/>
  <c r="J79" i="3"/>
  <c r="N78" i="3"/>
  <c r="L78" i="3"/>
  <c r="J78" i="3"/>
  <c r="I77" i="3"/>
  <c r="I76" i="3"/>
  <c r="I75" i="3"/>
  <c r="O74" i="3"/>
  <c r="N74" i="3"/>
  <c r="N73" i="3" s="1"/>
  <c r="M74" i="3"/>
  <c r="L74" i="3"/>
  <c r="L73" i="3" s="1"/>
  <c r="K74" i="3"/>
  <c r="J74" i="3"/>
  <c r="I74" i="3" s="1"/>
  <c r="O73" i="3"/>
  <c r="M73" i="3"/>
  <c r="K73" i="3"/>
  <c r="K72" i="3"/>
  <c r="I72" i="3"/>
  <c r="K71" i="3"/>
  <c r="I71" i="3"/>
  <c r="K70" i="3"/>
  <c r="K69" i="3" s="1"/>
  <c r="K68" i="3" s="1"/>
  <c r="K67" i="3" s="1"/>
  <c r="I70" i="3"/>
  <c r="O69" i="3"/>
  <c r="N69" i="3"/>
  <c r="N68" i="3" s="1"/>
  <c r="M69" i="3"/>
  <c r="L69" i="3"/>
  <c r="L68" i="3" s="1"/>
  <c r="L67" i="3" s="1"/>
  <c r="J69" i="3"/>
  <c r="J68" i="3" s="1"/>
  <c r="O68" i="3"/>
  <c r="O67" i="3" s="1"/>
  <c r="M68" i="3"/>
  <c r="M67" i="3" s="1"/>
  <c r="I66" i="3"/>
  <c r="O65" i="3"/>
  <c r="N65" i="3"/>
  <c r="N64" i="3" s="1"/>
  <c r="M65" i="3"/>
  <c r="L65" i="3"/>
  <c r="L64" i="3" s="1"/>
  <c r="K65" i="3"/>
  <c r="J65" i="3"/>
  <c r="J64" i="3" s="1"/>
  <c r="O64" i="3"/>
  <c r="M64" i="3"/>
  <c r="K64" i="3"/>
  <c r="I63" i="3"/>
  <c r="O62" i="3"/>
  <c r="O61" i="3" s="1"/>
  <c r="N62" i="3"/>
  <c r="M62" i="3"/>
  <c r="M61" i="3" s="1"/>
  <c r="L62" i="3"/>
  <c r="K62" i="3"/>
  <c r="I62" i="3" s="1"/>
  <c r="J62" i="3"/>
  <c r="N61" i="3"/>
  <c r="L61" i="3"/>
  <c r="J61" i="3"/>
  <c r="I60" i="3"/>
  <c r="I59" i="3"/>
  <c r="O58" i="3"/>
  <c r="O57" i="3" s="1"/>
  <c r="N58" i="3"/>
  <c r="M58" i="3"/>
  <c r="M57" i="3" s="1"/>
  <c r="L58" i="3"/>
  <c r="K58" i="3"/>
  <c r="I58" i="3" s="1"/>
  <c r="J58" i="3"/>
  <c r="N57" i="3"/>
  <c r="N56" i="3" s="1"/>
  <c r="L57" i="3"/>
  <c r="J57" i="3"/>
  <c r="N54" i="3"/>
  <c r="I54" i="3" s="1"/>
  <c r="E392" i="2" s="1"/>
  <c r="E391" i="2" s="1"/>
  <c r="E390" i="2" s="1"/>
  <c r="O53" i="3"/>
  <c r="O52" i="3" s="1"/>
  <c r="O51" i="3" s="1"/>
  <c r="O50" i="3" s="1"/>
  <c r="M53" i="3"/>
  <c r="M52" i="3" s="1"/>
  <c r="M51" i="3" s="1"/>
  <c r="M50" i="3" s="1"/>
  <c r="L53" i="3"/>
  <c r="K53" i="3"/>
  <c r="K52" i="3" s="1"/>
  <c r="K51" i="3" s="1"/>
  <c r="K50" i="3" s="1"/>
  <c r="J53" i="3"/>
  <c r="L52" i="3"/>
  <c r="L51" i="3" s="1"/>
  <c r="L50" i="3" s="1"/>
  <c r="J52" i="3"/>
  <c r="J51" i="3" s="1"/>
  <c r="I49" i="3"/>
  <c r="O48" i="3"/>
  <c r="N48" i="3"/>
  <c r="N47" i="3" s="1"/>
  <c r="N46" i="3" s="1"/>
  <c r="M48" i="3"/>
  <c r="L48" i="3"/>
  <c r="L47" i="3" s="1"/>
  <c r="L46" i="3" s="1"/>
  <c r="K48" i="3"/>
  <c r="J48" i="3"/>
  <c r="J47" i="3" s="1"/>
  <c r="O47" i="3"/>
  <c r="O46" i="3" s="1"/>
  <c r="M47" i="3"/>
  <c r="M46" i="3" s="1"/>
  <c r="K47" i="3"/>
  <c r="K46" i="3" s="1"/>
  <c r="I45" i="3"/>
  <c r="O44" i="3"/>
  <c r="N44" i="3"/>
  <c r="N34" i="3" s="1"/>
  <c r="N33" i="3" s="1"/>
  <c r="N32" i="3" s="1"/>
  <c r="M44" i="3"/>
  <c r="L44" i="3"/>
  <c r="K44" i="3"/>
  <c r="J44" i="3"/>
  <c r="I44" i="3" s="1"/>
  <c r="I43" i="3"/>
  <c r="I42" i="3"/>
  <c r="O41" i="3"/>
  <c r="N41" i="3"/>
  <c r="M41" i="3"/>
  <c r="I41" i="3" s="1"/>
  <c r="L41" i="3"/>
  <c r="K41" i="3"/>
  <c r="J41" i="3"/>
  <c r="I40" i="3"/>
  <c r="I39" i="3"/>
  <c r="O38" i="3"/>
  <c r="N38" i="3"/>
  <c r="M38" i="3"/>
  <c r="L38" i="3"/>
  <c r="K38" i="3"/>
  <c r="J38" i="3"/>
  <c r="I38" i="3" s="1"/>
  <c r="I37" i="3"/>
  <c r="I36" i="3"/>
  <c r="O35" i="3"/>
  <c r="O34" i="3" s="1"/>
  <c r="O33" i="3" s="1"/>
  <c r="O32" i="3" s="1"/>
  <c r="N35" i="3"/>
  <c r="M35" i="3"/>
  <c r="M34" i="3" s="1"/>
  <c r="M33" i="3" s="1"/>
  <c r="M32" i="3" s="1"/>
  <c r="L35" i="3"/>
  <c r="L34" i="3" s="1"/>
  <c r="L33" i="3" s="1"/>
  <c r="L32" i="3" s="1"/>
  <c r="K35" i="3"/>
  <c r="K34" i="3" s="1"/>
  <c r="K33" i="3" s="1"/>
  <c r="K32" i="3" s="1"/>
  <c r="J35" i="3"/>
  <c r="I35" i="3"/>
  <c r="J34" i="3"/>
  <c r="J33" i="3" s="1"/>
  <c r="I31" i="3"/>
  <c r="O30" i="3"/>
  <c r="N30" i="3"/>
  <c r="N29" i="3" s="1"/>
  <c r="N28" i="3" s="1"/>
  <c r="N27" i="3" s="1"/>
  <c r="M30" i="3"/>
  <c r="L30" i="3"/>
  <c r="I30" i="3" s="1"/>
  <c r="K30" i="3"/>
  <c r="J30" i="3"/>
  <c r="J29" i="3" s="1"/>
  <c r="O29" i="3"/>
  <c r="O28" i="3" s="1"/>
  <c r="O27" i="3" s="1"/>
  <c r="M29" i="3"/>
  <c r="M28" i="3" s="1"/>
  <c r="M27" i="3" s="1"/>
  <c r="K29" i="3"/>
  <c r="K28" i="3" s="1"/>
  <c r="K27" i="3" s="1"/>
  <c r="I24" i="3"/>
  <c r="O23" i="3"/>
  <c r="O22" i="3" s="1"/>
  <c r="O21" i="3" s="1"/>
  <c r="O20" i="3" s="1"/>
  <c r="N23" i="3"/>
  <c r="M23" i="3"/>
  <c r="M22" i="3" s="1"/>
  <c r="M21" i="3" s="1"/>
  <c r="M20" i="3" s="1"/>
  <c r="L23" i="3"/>
  <c r="L22" i="3" s="1"/>
  <c r="L21" i="3" s="1"/>
  <c r="L20" i="3" s="1"/>
  <c r="K23" i="3"/>
  <c r="K22" i="3" s="1"/>
  <c r="K21" i="3" s="1"/>
  <c r="K20" i="3" s="1"/>
  <c r="J23" i="3"/>
  <c r="I23" i="3"/>
  <c r="N22" i="3"/>
  <c r="N21" i="3" s="1"/>
  <c r="N20" i="3" s="1"/>
  <c r="J22" i="3"/>
  <c r="J21" i="3" s="1"/>
  <c r="I19" i="3"/>
  <c r="I18" i="3"/>
  <c r="O17" i="3"/>
  <c r="O16" i="3" s="1"/>
  <c r="N17" i="3"/>
  <c r="M17" i="3"/>
  <c r="I17" i="3" s="1"/>
  <c r="L17" i="3"/>
  <c r="K17" i="3"/>
  <c r="K16" i="3" s="1"/>
  <c r="J17" i="3"/>
  <c r="J16" i="3" s="1"/>
  <c r="N16" i="3"/>
  <c r="L16" i="3"/>
  <c r="I15" i="3"/>
  <c r="O14" i="3"/>
  <c r="N14" i="3"/>
  <c r="N13" i="3" s="1"/>
  <c r="N12" i="3" s="1"/>
  <c r="N11" i="3" s="1"/>
  <c r="M14" i="3"/>
  <c r="L14" i="3"/>
  <c r="I14" i="3" s="1"/>
  <c r="K14" i="3"/>
  <c r="J14" i="3"/>
  <c r="O13" i="3"/>
  <c r="O12" i="3" s="1"/>
  <c r="O11" i="3" s="1"/>
  <c r="O10" i="3" s="1"/>
  <c r="O9" i="3" s="1"/>
  <c r="M13" i="3"/>
  <c r="K13" i="3"/>
  <c r="K12" i="3" s="1"/>
  <c r="K11" i="3" s="1"/>
  <c r="K10" i="3" s="1"/>
  <c r="K9" i="3" s="1"/>
  <c r="J13" i="3"/>
  <c r="F621" i="2"/>
  <c r="E395" i="2"/>
  <c r="E394" i="2" s="1"/>
  <c r="E393" i="2" s="1"/>
  <c r="E389" i="2"/>
  <c r="E387" i="2" s="1"/>
  <c r="E386" i="2" s="1"/>
  <c r="E388" i="2"/>
  <c r="E385" i="2"/>
  <c r="E384" i="2"/>
  <c r="E383" i="2" s="1"/>
  <c r="E382" i="2"/>
  <c r="E381" i="2"/>
  <c r="E380" i="2"/>
  <c r="E379" i="2"/>
  <c r="E378" i="2" s="1"/>
  <c r="E377" i="2"/>
  <c r="E376" i="2"/>
  <c r="E375" i="2"/>
  <c r="E374" i="2" s="1"/>
  <c r="E373" i="2"/>
  <c r="E372" i="2" s="1"/>
  <c r="E371" i="2"/>
  <c r="E370" i="2" s="1"/>
  <c r="E369" i="2"/>
  <c r="E368" i="2"/>
  <c r="E367" i="2"/>
  <c r="E366" i="2" s="1"/>
  <c r="E364" i="2"/>
  <c r="E363" i="2"/>
  <c r="E362" i="2"/>
  <c r="E361" i="2"/>
  <c r="E360" i="2"/>
  <c r="E359" i="2"/>
  <c r="E358" i="2" s="1"/>
  <c r="E357" i="2" s="1"/>
  <c r="E356" i="2" s="1"/>
  <c r="E355" i="2"/>
  <c r="E354" i="2"/>
  <c r="E353" i="2"/>
  <c r="E352" i="2"/>
  <c r="E351" i="2"/>
  <c r="E350" i="2" s="1"/>
  <c r="E349" i="2" s="1"/>
  <c r="E348" i="2"/>
  <c r="E347" i="2"/>
  <c r="E346" i="2" s="1"/>
  <c r="E345" i="2"/>
  <c r="E344" i="2"/>
  <c r="E343" i="2"/>
  <c r="E342" i="2" s="1"/>
  <c r="E341" i="2" s="1"/>
  <c r="E339" i="2"/>
  <c r="E338" i="2" s="1"/>
  <c r="E333" i="2" s="1"/>
  <c r="E332" i="2" s="1"/>
  <c r="E337" i="2"/>
  <c r="E336" i="2"/>
  <c r="E335" i="2"/>
  <c r="E334" i="2" s="1"/>
  <c r="E331" i="2"/>
  <c r="E330" i="2" s="1"/>
  <c r="E329" i="2" s="1"/>
  <c r="E328" i="2" s="1"/>
  <c r="E327" i="2"/>
  <c r="E326" i="2" s="1"/>
  <c r="E325" i="2" s="1"/>
  <c r="E324" i="2"/>
  <c r="E323" i="2"/>
  <c r="E322" i="2"/>
  <c r="E321" i="2"/>
  <c r="E320" i="2"/>
  <c r="E319" i="2"/>
  <c r="E318" i="2"/>
  <c r="E317" i="2"/>
  <c r="E316" i="2" s="1"/>
  <c r="E313" i="2"/>
  <c r="E312" i="2"/>
  <c r="E311" i="2"/>
  <c r="E310" i="2" s="1"/>
  <c r="E309" i="2"/>
  <c r="E308" i="2" s="1"/>
  <c r="E307" i="2" s="1"/>
  <c r="E306" i="2" s="1"/>
  <c r="E305" i="2"/>
  <c r="E304" i="2"/>
  <c r="E303" i="2"/>
  <c r="E302" i="2"/>
  <c r="E301" i="2"/>
  <c r="E300" i="2" s="1"/>
  <c r="E299" i="2" s="1"/>
  <c r="E298" i="2" s="1"/>
  <c r="E297" i="2"/>
  <c r="E295" i="2"/>
  <c r="E294" i="2"/>
  <c r="E293" i="2" s="1"/>
  <c r="E292" i="2"/>
  <c r="E291" i="2" s="1"/>
  <c r="E290" i="2" s="1"/>
  <c r="E289" i="2"/>
  <c r="E288" i="2"/>
  <c r="E287" i="2"/>
  <c r="E286" i="2"/>
  <c r="E285" i="2"/>
  <c r="E284" i="2"/>
  <c r="E283" i="2"/>
  <c r="E282" i="2"/>
  <c r="E281" i="2"/>
  <c r="E280" i="2"/>
  <c r="E279" i="2"/>
  <c r="E278" i="2"/>
  <c r="E276" i="2"/>
  <c r="E275" i="2" s="1"/>
  <c r="E274" i="2" s="1"/>
  <c r="E273" i="2"/>
  <c r="E272" i="2"/>
  <c r="E271" i="2"/>
  <c r="E270" i="2"/>
  <c r="E268" i="2" s="1"/>
  <c r="E265" i="2" s="1"/>
  <c r="E269" i="2"/>
  <c r="E267" i="2"/>
  <c r="E266" i="2"/>
  <c r="E264" i="2"/>
  <c r="E263" i="2"/>
  <c r="E262" i="2"/>
  <c r="E261" i="2" s="1"/>
  <c r="E259" i="2"/>
  <c r="E258" i="2"/>
  <c r="E257" i="2"/>
  <c r="E256" i="2"/>
  <c r="E255" i="2"/>
  <c r="E254" i="2"/>
  <c r="E253" i="2" s="1"/>
  <c r="E252" i="2" s="1"/>
  <c r="E251" i="2" s="1"/>
  <c r="E250" i="2"/>
  <c r="E249" i="2" s="1"/>
  <c r="E248" i="2" s="1"/>
  <c r="E247" i="2" s="1"/>
  <c r="E242" i="2"/>
  <c r="E240" i="2" s="1"/>
  <c r="E239" i="2" s="1"/>
  <c r="E241" i="2"/>
  <c r="E238" i="2"/>
  <c r="E237" i="2" s="1"/>
  <c r="E236" i="2" s="1"/>
  <c r="E235" i="2"/>
  <c r="E234" i="2"/>
  <c r="E233" i="2"/>
  <c r="E232" i="2"/>
  <c r="E231" i="2"/>
  <c r="E230" i="2"/>
  <c r="E229" i="2"/>
  <c r="E228" i="2"/>
  <c r="E227" i="2"/>
  <c r="E226" i="2"/>
  <c r="E223" i="2"/>
  <c r="E222" i="2"/>
  <c r="E219" i="2" s="1"/>
  <c r="E218" i="2" s="1"/>
  <c r="E221" i="2"/>
  <c r="E220" i="2"/>
  <c r="E217" i="2"/>
  <c r="E216" i="2"/>
  <c r="E215" i="2"/>
  <c r="E214" i="2"/>
  <c r="E213" i="2" s="1"/>
  <c r="E212" i="2"/>
  <c r="E211" i="2" s="1"/>
  <c r="E210" i="2" s="1"/>
  <c r="E209" i="2" s="1"/>
  <c r="E208" i="2"/>
  <c r="E207" i="2"/>
  <c r="E206" i="2"/>
  <c r="E205" i="2"/>
  <c r="E204" i="2"/>
  <c r="E203" i="2"/>
  <c r="E202" i="2"/>
  <c r="E201" i="2" s="1"/>
  <c r="E198" i="2" s="1"/>
  <c r="E200" i="2"/>
  <c r="E199" i="2"/>
  <c r="E197" i="2"/>
  <c r="E196" i="2"/>
  <c r="E195" i="2"/>
  <c r="E194" i="2" s="1"/>
  <c r="E193" i="2" s="1"/>
  <c r="E192" i="2"/>
  <c r="E191" i="2"/>
  <c r="E190" i="2"/>
  <c r="E189" i="2" s="1"/>
  <c r="E188" i="2"/>
  <c r="E187" i="2"/>
  <c r="E186" i="2" s="1"/>
  <c r="E185" i="2"/>
  <c r="E184" i="2"/>
  <c r="E183" i="2"/>
  <c r="E182" i="2"/>
  <c r="E181" i="2" s="1"/>
  <c r="E179" i="2"/>
  <c r="E178" i="2" s="1"/>
  <c r="E173" i="2" s="1"/>
  <c r="E177" i="2"/>
  <c r="E176" i="2"/>
  <c r="E175" i="2"/>
  <c r="E174" i="2"/>
  <c r="E172" i="2"/>
  <c r="E171" i="2" s="1"/>
  <c r="E170" i="2"/>
  <c r="E169" i="2" s="1"/>
  <c r="E168" i="2"/>
  <c r="E167" i="2"/>
  <c r="E166" i="2"/>
  <c r="E165" i="2" s="1"/>
  <c r="E164" i="2"/>
  <c r="E163" i="2" s="1"/>
  <c r="E162" i="2"/>
  <c r="E161" i="2" s="1"/>
  <c r="E160" i="2"/>
  <c r="E159" i="2"/>
  <c r="E158" i="2"/>
  <c r="E157" i="2" s="1"/>
  <c r="E156" i="2"/>
  <c r="E155" i="2" s="1"/>
  <c r="E154" i="2"/>
  <c r="E153" i="2" s="1"/>
  <c r="E152" i="2"/>
  <c r="E151" i="2"/>
  <c r="E149" i="2"/>
  <c r="E148" i="2"/>
  <c r="E147" i="2"/>
  <c r="E146" i="2"/>
  <c r="E145" i="2"/>
  <c r="E144" i="2"/>
  <c r="E143" i="2"/>
  <c r="E142" i="2"/>
  <c r="E141" i="2"/>
  <c r="E140" i="2"/>
  <c r="E139" i="2"/>
  <c r="E138" i="2"/>
  <c r="E137" i="2"/>
  <c r="E136" i="2"/>
  <c r="E135" i="2"/>
  <c r="E134" i="2"/>
  <c r="E133" i="2"/>
  <c r="E132" i="2"/>
  <c r="E129" i="2"/>
  <c r="E128" i="2"/>
  <c r="E127" i="2" s="1"/>
  <c r="E126" i="2" s="1"/>
  <c r="E125" i="2"/>
  <c r="E124" i="2"/>
  <c r="E123" i="2" s="1"/>
  <c r="E122" i="2" s="1"/>
  <c r="E121" i="2"/>
  <c r="E120" i="2"/>
  <c r="E119" i="2" s="1"/>
  <c r="E118" i="2"/>
  <c r="E117" i="2" s="1"/>
  <c r="E116" i="2" s="1"/>
  <c r="E115" i="2" s="1"/>
  <c r="E114" i="2"/>
  <c r="E113" i="2" s="1"/>
  <c r="E112" i="2"/>
  <c r="E111" i="2" s="1"/>
  <c r="E110" i="2"/>
  <c r="E109" i="2" s="1"/>
  <c r="E108" i="2"/>
  <c r="E107" i="2" s="1"/>
  <c r="E106" i="2"/>
  <c r="E105" i="2" s="1"/>
  <c r="E102" i="2"/>
  <c r="E101" i="2"/>
  <c r="E100" i="2"/>
  <c r="E99" i="2" s="1"/>
  <c r="E98" i="2" s="1"/>
  <c r="E97" i="2" s="1"/>
  <c r="E96" i="2"/>
  <c r="E95" i="2"/>
  <c r="E94" i="2"/>
  <c r="E93" i="2" s="1"/>
  <c r="E92" i="2" s="1"/>
  <c r="E91" i="2"/>
  <c r="E90" i="2"/>
  <c r="E88" i="2" s="1"/>
  <c r="E87" i="2" s="1"/>
  <c r="E89" i="2"/>
  <c r="E86" i="2"/>
  <c r="E85" i="2"/>
  <c r="E84" i="2"/>
  <c r="E83" i="2" s="1"/>
  <c r="E82" i="2" s="1"/>
  <c r="E81" i="2"/>
  <c r="E80" i="2"/>
  <c r="E79" i="2"/>
  <c r="E78" i="2"/>
  <c r="E77" i="2" s="1"/>
  <c r="E76" i="2"/>
  <c r="E75" i="2"/>
  <c r="E72" i="2" s="1"/>
  <c r="E71" i="2" s="1"/>
  <c r="E74" i="2"/>
  <c r="E73" i="2"/>
  <c r="E70" i="2"/>
  <c r="E67" i="2" s="1"/>
  <c r="E66" i="2" s="1"/>
  <c r="E69" i="2"/>
  <c r="E68" i="2"/>
  <c r="E65" i="2"/>
  <c r="E64" i="2"/>
  <c r="E63" i="2"/>
  <c r="E62" i="2"/>
  <c r="E61" i="2" s="1"/>
  <c r="E60" i="2"/>
  <c r="E59" i="2"/>
  <c r="E58" i="2"/>
  <c r="E57" i="2" s="1"/>
  <c r="E56" i="2" s="1"/>
  <c r="E54" i="2"/>
  <c r="E53" i="2" s="1"/>
  <c r="E52" i="2" s="1"/>
  <c r="E51" i="2" s="1"/>
  <c r="E50" i="2"/>
  <c r="E49" i="2" s="1"/>
  <c r="E48" i="2" s="1"/>
  <c r="E47" i="2"/>
  <c r="E46" i="2"/>
  <c r="E45" i="2" s="1"/>
  <c r="E44" i="2"/>
  <c r="E43" i="2"/>
  <c r="E42" i="2" s="1"/>
  <c r="E41" i="2" s="1"/>
  <c r="E40" i="2"/>
  <c r="E39" i="2" s="1"/>
  <c r="E38" i="2"/>
  <c r="E36" i="2" s="1"/>
  <c r="E37" i="2"/>
  <c r="E35" i="2"/>
  <c r="E34" i="2"/>
  <c r="E32" i="2" s="1"/>
  <c r="E33" i="2"/>
  <c r="E31" i="2"/>
  <c r="E30" i="2"/>
  <c r="E29" i="2"/>
  <c r="E28" i="2"/>
  <c r="E27" i="2"/>
  <c r="E26" i="2" s="1"/>
  <c r="E25" i="2"/>
  <c r="E24" i="2"/>
  <c r="E23" i="2" s="1"/>
  <c r="E22" i="2"/>
  <c r="E20" i="2" s="1"/>
  <c r="E21" i="2"/>
  <c r="E19" i="2"/>
  <c r="E18" i="2"/>
  <c r="E17" i="2"/>
  <c r="E16" i="2" s="1"/>
  <c r="E15" i="2" s="1"/>
  <c r="E14" i="2"/>
  <c r="E13" i="2" s="1"/>
  <c r="E12" i="2"/>
  <c r="E11" i="2"/>
  <c r="E10" i="2" s="1"/>
  <c r="E180" i="2" l="1"/>
  <c r="E315" i="2"/>
  <c r="E314" i="2" s="1"/>
  <c r="E365" i="2"/>
  <c r="J28" i="3"/>
  <c r="M56" i="3"/>
  <c r="M55" i="3"/>
  <c r="E104" i="2"/>
  <c r="E103" i="2" s="1"/>
  <c r="E225" i="2"/>
  <c r="E224" i="2" s="1"/>
  <c r="J50" i="3"/>
  <c r="O56" i="3"/>
  <c r="O55" i="3" s="1"/>
  <c r="O26" i="3" s="1"/>
  <c r="I64" i="3"/>
  <c r="I78" i="3"/>
  <c r="E55" i="2"/>
  <c r="E277" i="2"/>
  <c r="E260" i="2" s="1"/>
  <c r="J12" i="3"/>
  <c r="J20" i="3"/>
  <c r="I20" i="3" s="1"/>
  <c r="I21" i="3"/>
  <c r="J46" i="3"/>
  <c r="I46" i="3" s="1"/>
  <c r="G13" i="1" s="1"/>
  <c r="I47" i="3"/>
  <c r="L56" i="3"/>
  <c r="L55" i="3" s="1"/>
  <c r="I68" i="3"/>
  <c r="E340" i="2"/>
  <c r="K101" i="3"/>
  <c r="L124" i="3"/>
  <c r="L100" i="3" s="1"/>
  <c r="J102" i="3"/>
  <c r="I103" i="3"/>
  <c r="E131" i="2"/>
  <c r="E130" i="2" s="1"/>
  <c r="J88" i="3"/>
  <c r="I88" i="3" s="1"/>
  <c r="I89" i="3"/>
  <c r="J32" i="3"/>
  <c r="I32" i="3" s="1"/>
  <c r="G12" i="1" s="1"/>
  <c r="I33" i="3"/>
  <c r="E150" i="2"/>
  <c r="E9" i="2"/>
  <c r="N10" i="3"/>
  <c r="N9" i="3" s="1"/>
  <c r="M26" i="3"/>
  <c r="N67" i="3"/>
  <c r="N55" i="3" s="1"/>
  <c r="I79" i="3"/>
  <c r="I95" i="3"/>
  <c r="I156" i="3"/>
  <c r="L155" i="3"/>
  <c r="I155" i="3" s="1"/>
  <c r="J165" i="3"/>
  <c r="I165" i="3" s="1"/>
  <c r="N194" i="3"/>
  <c r="I201" i="3"/>
  <c r="M200" i="3"/>
  <c r="J259" i="3"/>
  <c r="I259" i="3" s="1"/>
  <c r="I260" i="3"/>
  <c r="I271" i="3"/>
  <c r="L270" i="3"/>
  <c r="L269" i="3" s="1"/>
  <c r="L268" i="3" s="1"/>
  <c r="L267" i="3" s="1"/>
  <c r="L266" i="3" s="1"/>
  <c r="I324" i="3"/>
  <c r="K323" i="3"/>
  <c r="K319" i="3" s="1"/>
  <c r="K310" i="3" s="1"/>
  <c r="K309" i="3" s="1"/>
  <c r="K302" i="3" s="1"/>
  <c r="L13" i="3"/>
  <c r="L12" i="3" s="1"/>
  <c r="L11" i="3" s="1"/>
  <c r="L10" i="3" s="1"/>
  <c r="L9" i="3" s="1"/>
  <c r="M16" i="3"/>
  <c r="I16" i="3" s="1"/>
  <c r="L29" i="3"/>
  <c r="L28" i="3" s="1"/>
  <c r="L27" i="3" s="1"/>
  <c r="J56" i="3"/>
  <c r="K57" i="3"/>
  <c r="K61" i="3"/>
  <c r="I61" i="3" s="1"/>
  <c r="J73" i="3"/>
  <c r="I73" i="3" s="1"/>
  <c r="I84" i="3"/>
  <c r="I90" i="3"/>
  <c r="J97" i="3"/>
  <c r="I133" i="3"/>
  <c r="L151" i="3"/>
  <c r="L150" i="3" s="1"/>
  <c r="I192" i="3"/>
  <c r="J191" i="3"/>
  <c r="K211" i="3"/>
  <c r="I229" i="3"/>
  <c r="N228" i="3"/>
  <c r="N227" i="3" s="1"/>
  <c r="N226" i="3" s="1"/>
  <c r="I401" i="3"/>
  <c r="J400" i="3"/>
  <c r="J428" i="3"/>
  <c r="O439" i="3"/>
  <c r="O438" i="3" s="1"/>
  <c r="O437" i="3" s="1"/>
  <c r="I446" i="3"/>
  <c r="N124" i="3"/>
  <c r="N100" i="3" s="1"/>
  <c r="J130" i="3"/>
  <c r="I131" i="3"/>
  <c r="I138" i="3"/>
  <c r="K137" i="3"/>
  <c r="K136" i="3" s="1"/>
  <c r="K124" i="3" s="1"/>
  <c r="I176" i="3"/>
  <c r="G27" i="1" s="1"/>
  <c r="I217" i="3"/>
  <c r="M216" i="3"/>
  <c r="I216" i="3" s="1"/>
  <c r="I222" i="3"/>
  <c r="N221" i="3"/>
  <c r="N220" i="3" s="1"/>
  <c r="N219" i="3" s="1"/>
  <c r="N245" i="3"/>
  <c r="I269" i="3"/>
  <c r="J268" i="3"/>
  <c r="J275" i="3"/>
  <c r="I276" i="3"/>
  <c r="J338" i="3"/>
  <c r="I338" i="3" s="1"/>
  <c r="I339" i="3"/>
  <c r="I22" i="3"/>
  <c r="I34" i="3"/>
  <c r="I48" i="3"/>
  <c r="I69" i="3"/>
  <c r="I104" i="3"/>
  <c r="I118" i="3"/>
  <c r="K117" i="3"/>
  <c r="K116" i="3" s="1"/>
  <c r="K115" i="3" s="1"/>
  <c r="O160" i="3"/>
  <c r="K169" i="3"/>
  <c r="I169" i="3" s="1"/>
  <c r="I170" i="3"/>
  <c r="I188" i="3"/>
  <c r="L187" i="3"/>
  <c r="O194" i="3"/>
  <c r="O221" i="3"/>
  <c r="O220" i="3" s="1"/>
  <c r="O219" i="3" s="1"/>
  <c r="N254" i="3"/>
  <c r="N253" i="3" s="1"/>
  <c r="N252" i="3" s="1"/>
  <c r="K267" i="3"/>
  <c r="K266" i="3" s="1"/>
  <c r="N287" i="3"/>
  <c r="N286" i="3" s="1"/>
  <c r="I286" i="3" s="1"/>
  <c r="L129" i="3"/>
  <c r="O144" i="3"/>
  <c r="I161" i="3"/>
  <c r="I167" i="3"/>
  <c r="K166" i="3"/>
  <c r="K165" i="3" s="1"/>
  <c r="K160" i="3" s="1"/>
  <c r="K144" i="3" s="1"/>
  <c r="I177" i="3"/>
  <c r="M203" i="3"/>
  <c r="M194" i="3" s="1"/>
  <c r="M186" i="3" s="1"/>
  <c r="M175" i="3" s="1"/>
  <c r="N210" i="3"/>
  <c r="I242" i="3"/>
  <c r="M241" i="3"/>
  <c r="O289" i="3"/>
  <c r="O288" i="3" s="1"/>
  <c r="O287" i="3" s="1"/>
  <c r="O286" i="3" s="1"/>
  <c r="J350" i="3"/>
  <c r="I351" i="3"/>
  <c r="N53" i="3"/>
  <c r="N52" i="3" s="1"/>
  <c r="N51" i="3" s="1"/>
  <c r="N50" i="3" s="1"/>
  <c r="N26" i="3" s="1"/>
  <c r="N25" i="3" s="1"/>
  <c r="I65" i="3"/>
  <c r="I117" i="3"/>
  <c r="J116" i="3"/>
  <c r="J150" i="3"/>
  <c r="I151" i="3"/>
  <c r="L160" i="3"/>
  <c r="N186" i="3"/>
  <c r="N175" i="3" s="1"/>
  <c r="I200" i="3"/>
  <c r="I214" i="3"/>
  <c r="L213" i="3"/>
  <c r="I224" i="3"/>
  <c r="O267" i="3"/>
  <c r="O266" i="3" s="1"/>
  <c r="I377" i="3"/>
  <c r="L376" i="3"/>
  <c r="J110" i="3"/>
  <c r="J126" i="3"/>
  <c r="I127" i="3"/>
  <c r="J136" i="3"/>
  <c r="I148" i="3"/>
  <c r="E246" i="2" s="1"/>
  <c r="E245" i="2" s="1"/>
  <c r="E244" i="2" s="1"/>
  <c r="E243" i="2" s="1"/>
  <c r="L147" i="3"/>
  <c r="L146" i="3" s="1"/>
  <c r="L145" i="3" s="1"/>
  <c r="N144" i="3"/>
  <c r="O186" i="3"/>
  <c r="O175" i="3" s="1"/>
  <c r="I196" i="3"/>
  <c r="L195" i="3"/>
  <c r="L194" i="3" s="1"/>
  <c r="I194" i="3" s="1"/>
  <c r="I203" i="3"/>
  <c r="I228" i="3"/>
  <c r="K227" i="3"/>
  <c r="J231" i="3"/>
  <c r="I232" i="3"/>
  <c r="I250" i="3"/>
  <c r="K247" i="3"/>
  <c r="K246" i="3" s="1"/>
  <c r="K245" i="3" s="1"/>
  <c r="I270" i="3"/>
  <c r="L141" i="3"/>
  <c r="I142" i="3"/>
  <c r="J146" i="3"/>
  <c r="K220" i="3"/>
  <c r="O252" i="3"/>
  <c r="O245" i="3" s="1"/>
  <c r="J253" i="3"/>
  <c r="I254" i="3"/>
  <c r="O302" i="3"/>
  <c r="N453" i="3"/>
  <c r="I686" i="3"/>
  <c r="J685" i="3"/>
  <c r="I685" i="3" s="1"/>
  <c r="G43" i="1" s="1"/>
  <c r="I162" i="3"/>
  <c r="I173" i="3"/>
  <c r="I233" i="3"/>
  <c r="I243" i="3"/>
  <c r="I263" i="3"/>
  <c r="I297" i="3"/>
  <c r="I306" i="3"/>
  <c r="I409" i="3"/>
  <c r="M429" i="3"/>
  <c r="M428" i="3" s="1"/>
  <c r="I432" i="3"/>
  <c r="J669" i="3"/>
  <c r="I670" i="3"/>
  <c r="I153" i="3"/>
  <c r="I171" i="3"/>
  <c r="I283" i="3"/>
  <c r="M302" i="3"/>
  <c r="J342" i="3"/>
  <c r="J358" i="3"/>
  <c r="I367" i="3"/>
  <c r="I152" i="3"/>
  <c r="I178" i="3"/>
  <c r="I204" i="3"/>
  <c r="I257" i="3"/>
  <c r="I277" i="3"/>
  <c r="I288" i="3"/>
  <c r="I293" i="3"/>
  <c r="I323" i="3"/>
  <c r="I336" i="3"/>
  <c r="I345" i="3"/>
  <c r="L344" i="3"/>
  <c r="L343" i="3" s="1"/>
  <c r="L342" i="3" s="1"/>
  <c r="L341" i="3" s="1"/>
  <c r="L326" i="3" s="1"/>
  <c r="I365" i="3"/>
  <c r="I376" i="3"/>
  <c r="N400" i="3"/>
  <c r="N381" i="3" s="1"/>
  <c r="N380" i="3" s="1"/>
  <c r="N379" i="3" s="1"/>
  <c r="K471" i="3"/>
  <c r="K466" i="3" s="1"/>
  <c r="I291" i="3"/>
  <c r="I321" i="3"/>
  <c r="J320" i="3"/>
  <c r="I363" i="3"/>
  <c r="L358" i="3"/>
  <c r="L357" i="3" s="1"/>
  <c r="L356" i="3" s="1"/>
  <c r="I374" i="3"/>
  <c r="K373" i="3"/>
  <c r="K372" i="3" s="1"/>
  <c r="K356" i="3" s="1"/>
  <c r="K355" i="3" s="1"/>
  <c r="L381" i="3"/>
  <c r="L380" i="3" s="1"/>
  <c r="L379" i="3" s="1"/>
  <c r="I388" i="3"/>
  <c r="J460" i="3"/>
  <c r="I460" i="3" s="1"/>
  <c r="I461" i="3"/>
  <c r="I481" i="3"/>
  <c r="J480" i="3"/>
  <c r="J593" i="3"/>
  <c r="J282" i="3"/>
  <c r="I287" i="3"/>
  <c r="O329" i="3"/>
  <c r="O328" i="3" s="1"/>
  <c r="O327" i="3" s="1"/>
  <c r="O326" i="3" s="1"/>
  <c r="M381" i="3"/>
  <c r="M380" i="3" s="1"/>
  <c r="I448" i="3"/>
  <c r="J439" i="3"/>
  <c r="J454" i="3"/>
  <c r="I455" i="3"/>
  <c r="I472" i="3"/>
  <c r="J471" i="3"/>
  <c r="M466" i="3"/>
  <c r="M453" i="3" s="1"/>
  <c r="J655" i="3"/>
  <c r="I655" i="3" s="1"/>
  <c r="I656" i="3"/>
  <c r="L310" i="3"/>
  <c r="L309" i="3" s="1"/>
  <c r="L319" i="3"/>
  <c r="J330" i="3"/>
  <c r="I331" i="3"/>
  <c r="I344" i="3"/>
  <c r="K343" i="3"/>
  <c r="K342" i="3" s="1"/>
  <c r="K341" i="3" s="1"/>
  <c r="K326" i="3" s="1"/>
  <c r="I359" i="3"/>
  <c r="N358" i="3"/>
  <c r="N357" i="3" s="1"/>
  <c r="N356" i="3" s="1"/>
  <c r="N355" i="3" s="1"/>
  <c r="N347" i="3" s="1"/>
  <c r="I382" i="3"/>
  <c r="O381" i="3"/>
  <c r="O380" i="3" s="1"/>
  <c r="O379" i="3" s="1"/>
  <c r="O355" i="3" s="1"/>
  <c r="O347" i="3" s="1"/>
  <c r="I413" i="3"/>
  <c r="I537" i="3"/>
  <c r="I580" i="3"/>
  <c r="J579" i="3"/>
  <c r="I290" i="3"/>
  <c r="L305" i="3"/>
  <c r="L304" i="3" s="1"/>
  <c r="L303" i="3" s="1"/>
  <c r="I303" i="3" s="1"/>
  <c r="I307" i="3"/>
  <c r="J312" i="3"/>
  <c r="I335" i="3"/>
  <c r="I373" i="3"/>
  <c r="J372" i="3"/>
  <c r="I372" i="3" s="1"/>
  <c r="I403" i="3"/>
  <c r="K400" i="3"/>
  <c r="K381" i="3" s="1"/>
  <c r="K380" i="3" s="1"/>
  <c r="K379" i="3" s="1"/>
  <c r="I423" i="3"/>
  <c r="K453" i="3"/>
  <c r="J626" i="3"/>
  <c r="I627" i="3"/>
  <c r="I430" i="3"/>
  <c r="I449" i="3"/>
  <c r="I451" i="3"/>
  <c r="I456" i="3"/>
  <c r="I462" i="3"/>
  <c r="I468" i="3"/>
  <c r="I535" i="3"/>
  <c r="J534" i="3"/>
  <c r="I555" i="3"/>
  <c r="O554" i="3"/>
  <c r="O553" i="3" s="1"/>
  <c r="N577" i="3"/>
  <c r="I645" i="3"/>
  <c r="O644" i="3"/>
  <c r="O643" i="3" s="1"/>
  <c r="I643" i="3" s="1"/>
  <c r="K661" i="3"/>
  <c r="I505" i="3"/>
  <c r="M502" i="3"/>
  <c r="M501" i="3" s="1"/>
  <c r="M500" i="3" s="1"/>
  <c r="M499" i="3" s="1"/>
  <c r="I528" i="3"/>
  <c r="M525" i="3"/>
  <c r="M524" i="3" s="1"/>
  <c r="M523" i="3" s="1"/>
  <c r="M522" i="3" s="1"/>
  <c r="I545" i="3"/>
  <c r="K544" i="3"/>
  <c r="K543" i="3" s="1"/>
  <c r="K542" i="3" s="1"/>
  <c r="I571" i="3"/>
  <c r="M570" i="3"/>
  <c r="M569" i="3" s="1"/>
  <c r="I581" i="3"/>
  <c r="K580" i="3"/>
  <c r="K579" i="3" s="1"/>
  <c r="K578" i="3" s="1"/>
  <c r="L599" i="3"/>
  <c r="L598" i="3" s="1"/>
  <c r="L597" i="3" s="1"/>
  <c r="L584" i="3" s="1"/>
  <c r="L577" i="3" s="1"/>
  <c r="I608" i="3"/>
  <c r="I620" i="3"/>
  <c r="J619" i="3"/>
  <c r="N624" i="3"/>
  <c r="N617" i="3" s="1"/>
  <c r="I632" i="3"/>
  <c r="K625" i="3"/>
  <c r="K624" i="3" s="1"/>
  <c r="K617" i="3" s="1"/>
  <c r="I639" i="3"/>
  <c r="O638" i="3"/>
  <c r="O637" i="3" s="1"/>
  <c r="O661" i="3"/>
  <c r="I435" i="3"/>
  <c r="I484" i="3"/>
  <c r="I487" i="3"/>
  <c r="I503" i="3"/>
  <c r="I517" i="3"/>
  <c r="N515" i="3"/>
  <c r="I526" i="3"/>
  <c r="J525" i="3"/>
  <c r="I553" i="3"/>
  <c r="I604" i="3"/>
  <c r="O599" i="3"/>
  <c r="O598" i="3" s="1"/>
  <c r="O597" i="3" s="1"/>
  <c r="I633" i="3"/>
  <c r="O632" i="3"/>
  <c r="I652" i="3"/>
  <c r="J651" i="3"/>
  <c r="I651" i="3" s="1"/>
  <c r="J674" i="3"/>
  <c r="I675" i="3"/>
  <c r="I687" i="3"/>
  <c r="I368" i="3"/>
  <c r="I370" i="3"/>
  <c r="I495" i="3"/>
  <c r="O502" i="3"/>
  <c r="O501" i="3" s="1"/>
  <c r="O500" i="3" s="1"/>
  <c r="O499" i="3" s="1"/>
  <c r="I520" i="3"/>
  <c r="I530" i="3"/>
  <c r="M541" i="3"/>
  <c r="I548" i="3"/>
  <c r="I569" i="3"/>
  <c r="I575" i="3"/>
  <c r="O574" i="3"/>
  <c r="O573" i="3" s="1"/>
  <c r="I573" i="3" s="1"/>
  <c r="I609" i="3"/>
  <c r="I658" i="3"/>
  <c r="I666" i="3"/>
  <c r="J665" i="3"/>
  <c r="I289" i="3"/>
  <c r="K532" i="3"/>
  <c r="K522" i="3" s="1"/>
  <c r="I538" i="3"/>
  <c r="J543" i="3"/>
  <c r="J558" i="3"/>
  <c r="I559" i="3"/>
  <c r="O584" i="3"/>
  <c r="O577" i="3" s="1"/>
  <c r="K584" i="3"/>
  <c r="K577" i="3" s="1"/>
  <c r="I595" i="3"/>
  <c r="K594" i="3"/>
  <c r="K593" i="3" s="1"/>
  <c r="K592" i="3" s="1"/>
  <c r="I647" i="3"/>
  <c r="J494" i="3"/>
  <c r="L543" i="3"/>
  <c r="L542" i="3" s="1"/>
  <c r="L541" i="3" s="1"/>
  <c r="L515" i="3" s="1"/>
  <c r="L547" i="3"/>
  <c r="I547" i="3" s="1"/>
  <c r="M552" i="3"/>
  <c r="M584" i="3"/>
  <c r="M577" i="3" s="1"/>
  <c r="J586" i="3"/>
  <c r="I587" i="3"/>
  <c r="I599" i="3"/>
  <c r="I483" i="3"/>
  <c r="I508" i="3"/>
  <c r="K510" i="3"/>
  <c r="I510" i="3" s="1"/>
  <c r="I513" i="3"/>
  <c r="J516" i="3"/>
  <c r="I516" i="3" s="1"/>
  <c r="I519" i="3"/>
  <c r="I565" i="3"/>
  <c r="K564" i="3"/>
  <c r="I564" i="3" s="1"/>
  <c r="J612" i="3"/>
  <c r="I613" i="3"/>
  <c r="I621" i="3"/>
  <c r="O626" i="3"/>
  <c r="I637" i="3"/>
  <c r="I653" i="3"/>
  <c r="I560" i="3"/>
  <c r="I566" i="3"/>
  <c r="I588" i="3"/>
  <c r="I614" i="3"/>
  <c r="I628" i="3"/>
  <c r="I648" i="3"/>
  <c r="I676" i="3"/>
  <c r="I657" i="3"/>
  <c r="I671" i="3"/>
  <c r="I496" i="3"/>
  <c r="I518" i="3"/>
  <c r="I570" i="3"/>
  <c r="I598" i="3"/>
  <c r="I622" i="3"/>
  <c r="O25" i="3" l="1"/>
  <c r="J552" i="3"/>
  <c r="I558" i="3"/>
  <c r="I428" i="3"/>
  <c r="I28" i="3"/>
  <c r="J27" i="3"/>
  <c r="I494" i="3"/>
  <c r="J493" i="3"/>
  <c r="I493" i="3" s="1"/>
  <c r="I543" i="3"/>
  <c r="J542" i="3"/>
  <c r="J673" i="3"/>
  <c r="I674" i="3"/>
  <c r="J524" i="3"/>
  <c r="I525" i="3"/>
  <c r="J466" i="3"/>
  <c r="I466" i="3" s="1"/>
  <c r="I471" i="3"/>
  <c r="J125" i="3"/>
  <c r="I126" i="3"/>
  <c r="J160" i="3"/>
  <c r="I160" i="3" s="1"/>
  <c r="J381" i="3"/>
  <c r="I400" i="3"/>
  <c r="J187" i="3"/>
  <c r="I191" i="3"/>
  <c r="I166" i="3"/>
  <c r="K100" i="3"/>
  <c r="I29" i="3"/>
  <c r="I544" i="3"/>
  <c r="M515" i="3"/>
  <c r="I638" i="3"/>
  <c r="J625" i="3"/>
  <c r="I626" i="3"/>
  <c r="J329" i="3"/>
  <c r="I330" i="3"/>
  <c r="I282" i="3"/>
  <c r="J281" i="3"/>
  <c r="I305" i="3"/>
  <c r="K219" i="3"/>
  <c r="I219" i="3" s="1"/>
  <c r="I220" i="3"/>
  <c r="J109" i="3"/>
  <c r="I109" i="3" s="1"/>
  <c r="I110" i="3"/>
  <c r="L186" i="3"/>
  <c r="L175" i="3" s="1"/>
  <c r="N8" i="3"/>
  <c r="M12" i="3"/>
  <c r="M11" i="3" s="1"/>
  <c r="M10" i="3" s="1"/>
  <c r="M9" i="3" s="1"/>
  <c r="L212" i="3"/>
  <c r="I644" i="3"/>
  <c r="I597" i="3"/>
  <c r="G47" i="1" s="1"/>
  <c r="I312" i="3"/>
  <c r="J311" i="3"/>
  <c r="J592" i="3"/>
  <c r="I592" i="3" s="1"/>
  <c r="G46" i="1" s="1"/>
  <c r="I593" i="3"/>
  <c r="K552" i="3"/>
  <c r="I221" i="3"/>
  <c r="J210" i="3"/>
  <c r="I231" i="3"/>
  <c r="I147" i="3"/>
  <c r="I130" i="3"/>
  <c r="J129" i="3"/>
  <c r="I129" i="3" s="1"/>
  <c r="I246" i="3"/>
  <c r="G41" i="1" s="1"/>
  <c r="K56" i="3"/>
  <c r="K55" i="3" s="1"/>
  <c r="K26" i="3" s="1"/>
  <c r="I13" i="3"/>
  <c r="J611" i="3"/>
  <c r="I611" i="3" s="1"/>
  <c r="G48" i="1" s="1"/>
  <c r="I612" i="3"/>
  <c r="J252" i="3"/>
  <c r="I253" i="3"/>
  <c r="J585" i="3"/>
  <c r="I586" i="3"/>
  <c r="L302" i="3"/>
  <c r="I454" i="3"/>
  <c r="I594" i="3"/>
  <c r="I146" i="3"/>
  <c r="J145" i="3"/>
  <c r="I145" i="3" s="1"/>
  <c r="G23" i="1" s="1"/>
  <c r="K226" i="3"/>
  <c r="I226" i="3" s="1"/>
  <c r="I227" i="3"/>
  <c r="I195" i="3"/>
  <c r="J274" i="3"/>
  <c r="I274" i="3" s="1"/>
  <c r="I275" i="3"/>
  <c r="L144" i="3"/>
  <c r="I56" i="3"/>
  <c r="E8" i="2"/>
  <c r="I534" i="3"/>
  <c r="J533" i="3"/>
  <c r="I574" i="3"/>
  <c r="O552" i="3"/>
  <c r="O541" i="3" s="1"/>
  <c r="O515" i="3" s="1"/>
  <c r="I304" i="3"/>
  <c r="J438" i="3"/>
  <c r="I439" i="3"/>
  <c r="J479" i="3"/>
  <c r="I479" i="3" s="1"/>
  <c r="I480" i="3"/>
  <c r="L355" i="3"/>
  <c r="L347" i="3" s="1"/>
  <c r="I358" i="3"/>
  <c r="J357" i="3"/>
  <c r="I669" i="3"/>
  <c r="J668" i="3"/>
  <c r="I668" i="3" s="1"/>
  <c r="J349" i="3"/>
  <c r="I350" i="3"/>
  <c r="J267" i="3"/>
  <c r="I268" i="3"/>
  <c r="G14" i="1" s="1"/>
  <c r="I52" i="3"/>
  <c r="I12" i="3"/>
  <c r="J11" i="3"/>
  <c r="I57" i="3"/>
  <c r="J341" i="3"/>
  <c r="I341" i="3" s="1"/>
  <c r="I342" i="3"/>
  <c r="I554" i="3"/>
  <c r="I141" i="3"/>
  <c r="L140" i="3"/>
  <c r="I140" i="3" s="1"/>
  <c r="M213" i="3"/>
  <c r="M212" i="3" s="1"/>
  <c r="M211" i="3" s="1"/>
  <c r="M210" i="3" s="1"/>
  <c r="I136" i="3"/>
  <c r="I150" i="3"/>
  <c r="G24" i="1" s="1"/>
  <c r="J144" i="3"/>
  <c r="I144" i="3" s="1"/>
  <c r="J92" i="3"/>
  <c r="I92" i="3" s="1"/>
  <c r="I97" i="3"/>
  <c r="L26" i="3"/>
  <c r="J101" i="3"/>
  <c r="I102" i="3"/>
  <c r="I51" i="3"/>
  <c r="K541" i="3"/>
  <c r="K515" i="3" s="1"/>
  <c r="O625" i="3"/>
  <c r="O624" i="3" s="1"/>
  <c r="O617" i="3" s="1"/>
  <c r="K502" i="3"/>
  <c r="J664" i="3"/>
  <c r="I665" i="3"/>
  <c r="J618" i="3"/>
  <c r="I618" i="3" s="1"/>
  <c r="I619" i="3"/>
  <c r="J578" i="3"/>
  <c r="I578" i="3" s="1"/>
  <c r="I579" i="3"/>
  <c r="M379" i="3"/>
  <c r="M355" i="3" s="1"/>
  <c r="M347" i="3" s="1"/>
  <c r="I320" i="3"/>
  <c r="J319" i="3"/>
  <c r="I319" i="3" s="1"/>
  <c r="I247" i="3"/>
  <c r="I343" i="3"/>
  <c r="I137" i="3"/>
  <c r="J115" i="3"/>
  <c r="I115" i="3" s="1"/>
  <c r="G19" i="1" s="1"/>
  <c r="I116" i="3"/>
  <c r="I241" i="3"/>
  <c r="M240" i="3"/>
  <c r="I429" i="3"/>
  <c r="I53" i="3"/>
  <c r="J67" i="3"/>
  <c r="I50" i="3"/>
  <c r="G15" i="1" s="1"/>
  <c r="J663" i="3" l="1"/>
  <c r="I664" i="3"/>
  <c r="I267" i="3"/>
  <c r="J532" i="3"/>
  <c r="I532" i="3" s="1"/>
  <c r="I533" i="3"/>
  <c r="I281" i="3"/>
  <c r="J280" i="3"/>
  <c r="J380" i="3"/>
  <c r="I381" i="3"/>
  <c r="J523" i="3"/>
  <c r="I524" i="3"/>
  <c r="K501" i="3"/>
  <c r="I502" i="3"/>
  <c r="J584" i="3"/>
  <c r="I585" i="3"/>
  <c r="K210" i="3"/>
  <c r="J310" i="3"/>
  <c r="I311" i="3"/>
  <c r="G25" i="1"/>
  <c r="I673" i="3"/>
  <c r="J348" i="3"/>
  <c r="I348" i="3" s="1"/>
  <c r="I349" i="3"/>
  <c r="J437" i="3"/>
  <c r="I437" i="3" s="1"/>
  <c r="I438" i="3"/>
  <c r="I252" i="3"/>
  <c r="J245" i="3"/>
  <c r="I245" i="3" s="1"/>
  <c r="J328" i="3"/>
  <c r="I329" i="3"/>
  <c r="J541" i="3"/>
  <c r="I541" i="3" s="1"/>
  <c r="I542" i="3"/>
  <c r="G36" i="1" s="1"/>
  <c r="J10" i="3"/>
  <c r="I11" i="3"/>
  <c r="G11" i="1" s="1"/>
  <c r="J124" i="3"/>
  <c r="I124" i="3" s="1"/>
  <c r="G20" i="1" s="1"/>
  <c r="I125" i="3"/>
  <c r="I552" i="3"/>
  <c r="G37" i="1" s="1"/>
  <c r="I357" i="3"/>
  <c r="J356" i="3"/>
  <c r="J624" i="3"/>
  <c r="I625" i="3"/>
  <c r="I101" i="3"/>
  <c r="G18" i="1" s="1"/>
  <c r="G17" i="1" s="1"/>
  <c r="J100" i="3"/>
  <c r="I100" i="3" s="1"/>
  <c r="J453" i="3"/>
  <c r="I453" i="3" s="1"/>
  <c r="G34" i="1" s="1"/>
  <c r="I213" i="3"/>
  <c r="I187" i="3"/>
  <c r="J186" i="3"/>
  <c r="G42" i="1"/>
  <c r="G40" i="1" s="1"/>
  <c r="O8" i="3"/>
  <c r="M239" i="3"/>
  <c r="I240" i="3"/>
  <c r="I67" i="3"/>
  <c r="J55" i="3"/>
  <c r="I55" i="3" s="1"/>
  <c r="K25" i="3"/>
  <c r="L211" i="3"/>
  <c r="I212" i="3"/>
  <c r="J26" i="3"/>
  <c r="I27" i="3"/>
  <c r="G10" i="1" s="1"/>
  <c r="J327" i="3" l="1"/>
  <c r="I328" i="3"/>
  <c r="K500" i="3"/>
  <c r="I501" i="3"/>
  <c r="J522" i="3"/>
  <c r="I523" i="3"/>
  <c r="G33" i="1"/>
  <c r="J309" i="3"/>
  <c r="I310" i="3"/>
  <c r="G22" i="1" s="1"/>
  <c r="G21" i="1" s="1"/>
  <c r="I26" i="3"/>
  <c r="I624" i="3"/>
  <c r="J617" i="3"/>
  <c r="I617" i="3" s="1"/>
  <c r="G32" i="1"/>
  <c r="J379" i="3"/>
  <c r="I379" i="3" s="1"/>
  <c r="G31" i="1" s="1"/>
  <c r="I380" i="3"/>
  <c r="I239" i="3"/>
  <c r="G39" i="1" s="1"/>
  <c r="G38" i="1" s="1"/>
  <c r="M238" i="3"/>
  <c r="G35" i="1"/>
  <c r="J279" i="3"/>
  <c r="I280" i="3"/>
  <c r="G50" i="1" s="1"/>
  <c r="G49" i="1" s="1"/>
  <c r="L210" i="3"/>
  <c r="I211" i="3"/>
  <c r="J9" i="3"/>
  <c r="I10" i="3"/>
  <c r="I186" i="3"/>
  <c r="G28" i="1" s="1"/>
  <c r="G26" i="1" s="1"/>
  <c r="J175" i="3"/>
  <c r="I175" i="3" s="1"/>
  <c r="I356" i="3"/>
  <c r="G30" i="1" s="1"/>
  <c r="I584" i="3"/>
  <c r="J577" i="3"/>
  <c r="I577" i="3" s="1"/>
  <c r="J662" i="3"/>
  <c r="I663" i="3"/>
  <c r="G16" i="1"/>
  <c r="G9" i="1" s="1"/>
  <c r="I210" i="3" l="1"/>
  <c r="L25" i="3"/>
  <c r="L8" i="3" s="1"/>
  <c r="I522" i="3"/>
  <c r="J515" i="3"/>
  <c r="I515" i="3" s="1"/>
  <c r="J355" i="3"/>
  <c r="I279" i="3"/>
  <c r="J266" i="3"/>
  <c r="I266" i="3" s="1"/>
  <c r="I238" i="3"/>
  <c r="M25" i="3"/>
  <c r="M8" i="3" s="1"/>
  <c r="J25" i="3"/>
  <c r="I25" i="3" s="1"/>
  <c r="K499" i="3"/>
  <c r="I500" i="3"/>
  <c r="G45" i="1" s="1"/>
  <c r="G44" i="1" s="1"/>
  <c r="G29" i="1"/>
  <c r="G8" i="1" s="1"/>
  <c r="I662" i="3"/>
  <c r="J661" i="3"/>
  <c r="I661" i="3" s="1"/>
  <c r="I9" i="3"/>
  <c r="I309" i="3"/>
  <c r="J302" i="3"/>
  <c r="I302" i="3" s="1"/>
  <c r="J326" i="3"/>
  <c r="I326" i="3" s="1"/>
  <c r="I327" i="3"/>
  <c r="I499" i="3" l="1"/>
  <c r="K347" i="3"/>
  <c r="K8" i="3" s="1"/>
  <c r="J347" i="3"/>
  <c r="I347" i="3" s="1"/>
  <c r="I355" i="3"/>
  <c r="J8" i="3"/>
  <c r="I8" i="3" s="1"/>
</calcChain>
</file>

<file path=xl/sharedStrings.xml><?xml version="1.0" encoding="utf-8"?>
<sst xmlns="http://schemas.openxmlformats.org/spreadsheetml/2006/main" count="3279" uniqueCount="393">
  <si>
    <t>Приложение 6</t>
  </si>
  <si>
    <t>к  решению Совета муниципального образования Белореченский муниципальный район Краснодарского края от 28 января 2026 г. № 248</t>
  </si>
  <si>
    <t>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2026 год</t>
  </si>
  <si>
    <t>№ п/п</t>
  </si>
  <si>
    <t>Наименование</t>
  </si>
  <si>
    <t>Коды бюджетной классификации</t>
  </si>
  <si>
    <t>2026 год</t>
  </si>
  <si>
    <t>Раздел</t>
  </si>
  <si>
    <t>Подраздел</t>
  </si>
  <si>
    <t>Целевая статья</t>
  </si>
  <si>
    <t>Вид расхода</t>
  </si>
  <si>
    <t>5</t>
  </si>
  <si>
    <t>6</t>
  </si>
  <si>
    <t xml:space="preserve">Всего расходов </t>
  </si>
  <si>
    <t>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</si>
  <si>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</si>
  <si>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</si>
  <si>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</si>
  <si>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</si>
  <si>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Функционирование законодательных (представительных) органов государственной власти и и представительных органов муниципальных образований</t>
  </si>
  <si>
    <t>03</t>
  </si>
  <si>
    <t>0020000</t>
  </si>
  <si>
    <t>Функционирование Правительства Российской Федерации, высших органов исполнительной власти субъектов Российской Федерации, местных администраций</t>
  </si>
  <si>
    <t>04</t>
  </si>
  <si>
    <t>Судебная система</t>
  </si>
  <si>
    <t>05</t>
  </si>
  <si>
    <t>Обеспечение деятельности финансовых, налоговых и таможенных органов и органов финансового (финансово-бюджетного) надзора</t>
  </si>
  <si>
    <t>06</t>
  </si>
  <si>
    <t>Резервные фонды</t>
  </si>
  <si>
    <t>11</t>
  </si>
  <si>
    <t>0020400</t>
  </si>
  <si>
    <t>Другие общегосударственные вопросы</t>
  </si>
  <si>
    <t>13</t>
  </si>
  <si>
    <t>012</t>
  </si>
  <si>
    <t>2.</t>
  </si>
  <si>
    <t>Национальная безопасность и правоохранительная деятельность</t>
  </si>
  <si>
    <t>Гражданская оборона</t>
  </si>
  <si>
    <t>09</t>
  </si>
  <si>
    <t>Защита населения и территории от чрезвычайных ситуаций природного и техногенного характера, пожарная безопасность</t>
  </si>
  <si>
    <t>10</t>
  </si>
  <si>
    <t>Другие вопросы в области национальной безопасности и правоохранительной деятельности</t>
  </si>
  <si>
    <t>14</t>
  </si>
  <si>
    <t>3.</t>
  </si>
  <si>
    <t>Национальная экономика</t>
  </si>
  <si>
    <t>Сельское хозяйство и рыболовство</t>
  </si>
  <si>
    <t>Транспорт</t>
  </si>
  <si>
    <t>08</t>
  </si>
  <si>
    <t>Дорожное хозяйство(дорожные фонды)</t>
  </si>
  <si>
    <t>Другие вопросы в области национальной экономики</t>
  </si>
  <si>
    <t>12</t>
  </si>
  <si>
    <t>4.</t>
  </si>
  <si>
    <t>Жилищно-коммунальное хозяйство</t>
  </si>
  <si>
    <t>Жилищное хозяйство</t>
  </si>
  <si>
    <t>Коммунальное хозяйство</t>
  </si>
  <si>
    <t>5.</t>
  </si>
  <si>
    <t>Образование</t>
  </si>
  <si>
    <t>07</t>
  </si>
  <si>
    <t>Дошкольное образование</t>
  </si>
  <si>
    <t>Общее образование</t>
  </si>
  <si>
    <t>Дополнительное образование детей</t>
  </si>
  <si>
    <t xml:space="preserve">Молодежная политика </t>
  </si>
  <si>
    <t>Другие вопросы в области образования</t>
  </si>
  <si>
    <t>6.</t>
  </si>
  <si>
    <t>Культура и кинематография</t>
  </si>
  <si>
    <t>Культура</t>
  </si>
  <si>
    <t>Другие вопросы в области культуры, кинематографии</t>
  </si>
  <si>
    <t>7.</t>
  </si>
  <si>
    <t>Здравоохранение</t>
  </si>
  <si>
    <t>Амбулаторная помощь</t>
  </si>
  <si>
    <t>8.</t>
  </si>
  <si>
    <t>Социальная политика</t>
  </si>
  <si>
    <t>Социальное обеспечение населения</t>
  </si>
  <si>
    <t>Охрана семьи и детства</t>
  </si>
  <si>
    <t>Другие вопросы в области социальной политики</t>
  </si>
  <si>
    <t>9.</t>
  </si>
  <si>
    <t xml:space="preserve">Физическая культура и спорт </t>
  </si>
  <si>
    <t>Физическая культура</t>
  </si>
  <si>
    <t>Массовый спорт</t>
  </si>
  <si>
    <t>Спорт высших достижений</t>
  </si>
  <si>
    <t>Другие вопросы в области физической культуры и спорта</t>
  </si>
  <si>
    <t>5200000</t>
  </si>
  <si>
    <t>10.</t>
  </si>
  <si>
    <t>Межбюджетные трансферты общего характера бюджетам субъектов Российской Федерации</t>
  </si>
  <si>
    <t>00</t>
  </si>
  <si>
    <t>Дотации на выравнивание бюджетной обеспеченности субъектов Российской Федерации и муниципальных образований</t>
  </si>
  <si>
    <t>Начальник финансового управления</t>
  </si>
  <si>
    <t>администрации муниципального образования</t>
  </si>
  <si>
    <t>Белореченский муниципальный район</t>
  </si>
  <si>
    <t>Краснодарского края</t>
  </si>
  <si>
    <t>Е.А. Греков</t>
  </si>
  <si>
    <t>Приложение 8</t>
  </si>
  <si>
    <t>к  решению Совета муниципального образования Белореченский муниципальный район Краснодарского края от 28 января 2026 г. №  248</t>
  </si>
  <si>
    <t>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2026 год</t>
  </si>
  <si>
    <t>КЦСР</t>
  </si>
  <si>
    <t>КВР</t>
  </si>
  <si>
    <t>3</t>
  </si>
  <si>
    <t>4</t>
  </si>
  <si>
    <t>ВСЕГО</t>
  </si>
  <si>
    <t>Муниципальная программа "Обеспечение деятельности органов местного самоуправления"</t>
  </si>
  <si>
    <t>Обеспечение деятельности высшего должностного лица муниципального образования</t>
  </si>
  <si>
    <t>Расходы на обеспечение функций органов местного самоуправления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</si>
  <si>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</si>
  <si>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</si>
  <si>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в результате чрезвычайных ситуаций природного и техногенного характера на территории Краснодарского края, и (или) списков граждан, жилые помещения которых повреждены в результате чрезвычайных ситуаций природного и техногенного характера на территории Краснодарского края</t>
  </si>
  <si>
    <t>Закупка товаров, работ и услуг для обеспечения государственных (муниципальных) нужд</t>
  </si>
  <si>
    <t>200</t>
  </si>
  <si>
    <t>Обеспечение деятельности администрации муниципального образования</t>
  </si>
  <si>
    <t>Иные бюджетные ассигнования</t>
  </si>
  <si>
    <t>800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</si>
  <si>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</si>
  <si>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Осуществление отдельных государственных полномочий Краснодарского края по поддержке сельскохозяйственного производства</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</si>
  <si>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</si>
  <si>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</si>
  <si>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</si>
  <si>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</si>
  <si>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</si>
  <si>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</si>
  <si>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Укрепление материально-технической базы органов местного самоуправления</t>
  </si>
  <si>
    <t>Укрепление материально-технического оснащения для бесперебойного обеспечения бюджетного процесса</t>
  </si>
  <si>
    <t>Повышение информированности населения о деятельности органов власти</t>
  </si>
  <si>
    <t>Обеспечение информационной открытости органов власти</t>
  </si>
  <si>
    <t>Создание информационно-технической инфраструктуры администрации</t>
  </si>
  <si>
    <t>Информатизация администрации муниципального образования</t>
  </si>
  <si>
    <t>Муниципальная программа "Управление муниципальными финансами"</t>
  </si>
  <si>
    <t>Повышение уровня бюджетной обеспеченности муниципальных образований Белореченского района</t>
  </si>
  <si>
    <t>Дотации на выравнивание бюджетной обеспеченности поселений</t>
  </si>
  <si>
    <t>51100A0030</t>
  </si>
  <si>
    <t>Межбюджетные трансферты</t>
  </si>
  <si>
    <t>500</t>
  </si>
  <si>
    <t>Муниципальная программа "Обеспечение деятельности казенных учреждений"</t>
  </si>
  <si>
    <t>Централизованная бухгалтерия</t>
  </si>
  <si>
    <t>Расходы на обеспечение деятельности (оказание услуг) муниципальных учреждений</t>
  </si>
  <si>
    <t>Управление по обеспечению деятельности администрации</t>
  </si>
  <si>
    <t>Архитектура и градостроительство</t>
  </si>
  <si>
    <t>Служба ГО и ЧС</t>
  </si>
  <si>
    <t>ЦРО и МСКО</t>
  </si>
  <si>
    <t>Служба заказчика</t>
  </si>
  <si>
    <t>Новое поколение</t>
  </si>
  <si>
    <t>Центр военно-патриотического воспитания подростков и молодежи имени Героя Советского Союза С.Т.Голенева</t>
  </si>
  <si>
    <t>Расходы на обеспечение деятельности (оказания услуг) муниципальных учреждений</t>
  </si>
  <si>
    <t>Муниципальная программа "Молодежная политика, оздоровление, занятость детей и подростков"</t>
  </si>
  <si>
    <t>Мероприятия в области молодежной политики</t>
  </si>
  <si>
    <t>Реализация мероприятий для детей и молодежи</t>
  </si>
  <si>
    <t>Социальное обеспечение и иные выплаты населению</t>
  </si>
  <si>
    <t>300</t>
  </si>
  <si>
    <t>Муниципальная программа "Социальное обеспечение и иные выплаты гражданам"</t>
  </si>
  <si>
    <t>Социальная поддержка семьи и детей</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</si>
  <si>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</si>
  <si>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</si>
  <si>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</si>
  <si>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</si>
  <si>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</si>
  <si>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</si>
  <si>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Развитие малых форм хозяйствования</t>
  </si>
  <si>
    <t>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</si>
  <si>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Предупреждение возникновения биолого-социальных чрезвычайных ситуаций</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</si>
  <si>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</si>
  <si>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Муниципальная программа "Улучшение инвестиционного климата"</t>
  </si>
  <si>
    <t>Создание благоприятного инвестиционного климата, увеличение притока инвестиций в экономику Белореченского района</t>
  </si>
  <si>
    <t>Реализация мероприятий, направленных на улучшение инвестиционного климата</t>
  </si>
  <si>
    <t>Муниципальная программа "Содействие развитию малого и среднего предпринимательства"</t>
  </si>
  <si>
    <t>Создание условий для развития малого и среднего предпринимательства</t>
  </si>
  <si>
    <t>Реализация мероприятий, направленных на поддержку малого и среднего предпринимательства</t>
  </si>
  <si>
    <t>Муниципальная программа "Развитие образования"</t>
  </si>
  <si>
    <t>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</si>
  <si>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</si>
  <si>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Приобретение муниципальным учреждением движимого имущества</t>
  </si>
  <si>
    <t>Предоставление субсидий бюджетным, автономным учреждениям и иным некоммерческим организациям</t>
  </si>
  <si>
    <t>Осуществление капитального ремонта</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</si>
  <si>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</si>
  <si>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</si>
  <si>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</si>
  <si>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</si>
  <si>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</si>
  <si>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t>
  </si>
  <si>
    <t>58100S0100</t>
  </si>
  <si>
    <t>Реализация мероприятий муниципальной целевой программы "Развитие образования"</t>
  </si>
  <si>
    <t>Расходы на обеспечение деятельности (оказание услуг) муниципальных учреждений (меры социальной поддержки отдельным категория образовательных организаций муниципального образования Белореченский муниципальный район)</t>
  </si>
  <si>
    <t>Расходы на обеспечение деятельности (оказание услуг) муниципальных учреждений (организация бесплатного питания детей участников СВО)</t>
  </si>
  <si>
    <t>Расходы на обеспечение деятельности (оказание услуг) муниципальных учреждений (доплата за питание детей из малообеспеченных семей)</t>
  </si>
  <si>
    <t>Расходы на обеспечение деятельности (оказание услуг) муниципальных учреждений (питание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</si>
  <si>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</si>
  <si>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58101L3040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</si>
  <si>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</si>
  <si>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58101L3042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</si>
  <si>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</si>
  <si>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58101R3032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</si>
  <si>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</si>
  <si>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58101S3550</t>
  </si>
  <si>
    <t>58101W3042</t>
  </si>
  <si>
    <t>58101W3550</t>
  </si>
  <si>
    <t>Федеральный проект "Педагоги и наставники"</t>
  </si>
  <si>
    <t>581Ю600000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</si>
  <si>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</si>
  <si>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581Ю650500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</si>
  <si>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</si>
  <si>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581Ю651790</t>
  </si>
  <si>
    <t>581Ю653032</t>
  </si>
  <si>
    <t>Развитие дополнительного образования</t>
  </si>
  <si>
    <t>Персонифицированное финансирование дополнительного образования детей</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</si>
  <si>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</si>
  <si>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600</t>
  </si>
  <si>
    <t>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</si>
  <si>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Другие мероприятия в области образования</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</si>
  <si>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</si>
  <si>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Участие в осуществлении мероприятий по предупреждению детского дорожно-транспортного травматизма на территории муниципальных образований Краснодарского края</t>
  </si>
  <si>
    <t>58300S2470</t>
  </si>
  <si>
    <t>Реализация мероприятий муниципальной программы "Развитие образования"</t>
  </si>
  <si>
    <t>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</si>
  <si>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Развитие культурно-досуговой деятельности</t>
  </si>
  <si>
    <t>Развитие библиотечного обслуживания населения</t>
  </si>
  <si>
    <t>Государственная поддержка отрасли культуры</t>
  </si>
  <si>
    <t>59300L5190</t>
  </si>
  <si>
    <t>11.</t>
  </si>
  <si>
    <t>Муниципальная программа "Обеспечение жильем молодых семей на территории поселений Белореченского района"</t>
  </si>
  <si>
    <t>Улучшение жилищных условий молодых семей</t>
  </si>
  <si>
    <t xml:space="preserve">Реализация мероприятий по обеспечению жильем молодых семей </t>
  </si>
  <si>
    <t>Реализация мероприятий по обеспечению жильем молодых семей</t>
  </si>
  <si>
    <t>60100L4970</t>
  </si>
  <si>
    <t>12.</t>
  </si>
  <si>
    <t>Муниципальная программа "Развитие физической культуры и спорта"</t>
  </si>
  <si>
    <t>Основные мероприятия муниципальной программы</t>
  </si>
  <si>
    <t>Оснащение объектов спортивной инфраструктуры спортивно-технологическим оборудованием</t>
  </si>
  <si>
    <t>61100L2280</t>
  </si>
  <si>
    <t>Обеспечение условий для развития физической культуры и массового спорта в части оплаты труда инструкторов по спорту</t>
  </si>
  <si>
    <t>61100S2820</t>
  </si>
  <si>
    <t>61100W2280</t>
  </si>
  <si>
    <t>Мероприятия, связанные с участием спортсменов в спартакиадах, первенствах и других соревнованиях</t>
  </si>
  <si>
    <t>Мероприятия в области спорта и физической культуры</t>
  </si>
  <si>
    <t>Реализация мероприятий в области спорта и физической культуры</t>
  </si>
  <si>
    <t>13.</t>
  </si>
  <si>
    <t>Муниципальная программа "Развитие жилищно-коммунального хозяйства и транспорта"</t>
  </si>
  <si>
    <t>Повышение доступности транспортных услуг для жителей удаленных населенных пунктов</t>
  </si>
  <si>
    <t>Осуществление пассажирских перевозок автомобильным транспортом по муниципальным пригородным маршрутам Белореченского района</t>
  </si>
  <si>
    <t>14.</t>
  </si>
  <si>
    <t>Муниципальная программа "Поддержка социально ориентированных некоммерческих организаций"</t>
  </si>
  <si>
    <t>Формирование благоприятных условий для осуществления деятельности социально ориентированных некоммерческих организаций</t>
  </si>
  <si>
    <t>Реализация мероприятий по поддержке социально ориентированных некоммерческих организаций</t>
  </si>
  <si>
    <t>15.</t>
  </si>
  <si>
    <t>Муниципальная программа "Дорожная деятельность в отношении автомобильных дорог общего пользования местного значения"</t>
  </si>
  <si>
    <t>Поддержка надлежащего технического состояния автомобильных дорог общего пользования местного значения</t>
  </si>
  <si>
    <t>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</si>
  <si>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641009Д000</t>
  </si>
  <si>
    <t>Развитие сети автомобильных дорог общего пользования местного значения</t>
  </si>
  <si>
    <t>Капитальный ремонт и ремонт автомобильных дорог общего пользования местного значения</t>
  </si>
  <si>
    <t>64200SД060</t>
  </si>
  <si>
    <t>64200WД060</t>
  </si>
  <si>
    <t>16.</t>
  </si>
  <si>
    <t>Муниципальная программа "Капитальные вложения (бюджетные инвестиции) в объекты муниципальной собственности"</t>
  </si>
  <si>
    <t>Капитальные вложения в области здравоохранения</t>
  </si>
  <si>
    <t>Федеральный проект "Модернизация первичного звена здравоохранения Российской Федерации"</t>
  </si>
  <si>
    <t>651Д100000</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</si>
  <si>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</si>
  <si>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651Д1A3651</t>
  </si>
  <si>
    <t>Капитальные вложения в области жилищного хозяйства</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</si>
  <si>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</si>
  <si>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65200R0820</t>
  </si>
  <si>
    <t>Капитальные вложения в объекты государственной (муниципальной) собственности</t>
  </si>
  <si>
    <t>400</t>
  </si>
  <si>
    <t>65200A0820</t>
  </si>
  <si>
    <t>Капитальные вложения в области коммунального хозяйства</t>
  </si>
  <si>
    <t>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</si>
  <si>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65400W2640</t>
  </si>
  <si>
    <t>Капитальные вложения в области газификации</t>
  </si>
  <si>
    <t>Организация газоснабжения населения (поселений) (строительство подводящих газопроводов, распределительных газопроводов)</t>
  </si>
  <si>
    <t>65500S0620</t>
  </si>
  <si>
    <t>Капитальные вложения в области образования</t>
  </si>
  <si>
    <t>Проектирование общеобразовательной организации на 550 мест в микрорайоне Северный города Белореченска</t>
  </si>
  <si>
    <t>Проектирование дошкольной образовательной организации на 80 мест в с. Великовечное</t>
  </si>
  <si>
    <t>Проектирование спортивного зала МБОУ СОШ №1</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</si>
  <si>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СОШ 30 пос. Молодежный"</t>
  </si>
  <si>
    <t>Проектирование общеобразовательной организации на 550 мест в п. Заречный</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</si>
  <si>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</si>
  <si>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65700ST000</t>
  </si>
  <si>
    <t>Государственная программа Краснодарского края "Развитие общественной инфраструктуры"</t>
  </si>
  <si>
    <t>Строительство, реконструкция (в том числе реконструкция объектов незавершенного строительства), техническое перевооружение, приобретение объектов дошкольного образования</t>
  </si>
  <si>
    <t>65701S1220</t>
  </si>
  <si>
    <t>17.</t>
  </si>
  <si>
    <t>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</si>
  <si>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Предупреждение и ликвидация чрезвычайных ситуаций, стихийных бедствий и их последствий</t>
  </si>
  <si>
    <t>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</si>
  <si>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18.</t>
  </si>
  <si>
    <t>Муниципальная программа "Профилактика терроризма, экстремизма и правонарушений, укрепление правопорядка, усиление борьбы с преступностью"</t>
  </si>
  <si>
    <t>Профилактика террористических и экстремистских проявлений на территории муниципального образования</t>
  </si>
  <si>
    <t>Мероприятия по профилактике терроризма и экстремизма</t>
  </si>
  <si>
    <t>Создание условий для укрепления правопорядка, обеспечения общественной безопасности и профилактике правонарушений</t>
  </si>
  <si>
    <t>Мероприятия по укреплению правопорядка, профилактике правонарушений, усилению борьбы с преступностью</t>
  </si>
  <si>
    <t>19.</t>
  </si>
  <si>
    <t>Муниципальная программа "Противодействие коррупции"</t>
  </si>
  <si>
    <t>Повышение эффективности системы противодействия коррупции</t>
  </si>
  <si>
    <t>Мероприятия по противодействию коррупции</t>
  </si>
  <si>
    <t>20.</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</si>
  <si>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</si>
  <si>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Сохранение стабильной общественно-политической обстановки на территории Белореченского района</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</si>
  <si>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</si>
  <si>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21.</t>
  </si>
  <si>
    <t>Муниципальная программа "Дети Кубани"</t>
  </si>
  <si>
    <t>Обеспечение отдыха и оздоровления детей в Краснодарском крае</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</si>
  <si>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</si>
  <si>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Обеспечение организации отдыха детей-инвалидов и детей с ограниченными возможностями здоровья в каникулярное время</t>
  </si>
  <si>
    <t>70100S0280</t>
  </si>
  <si>
    <t>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</si>
  <si>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70100S0590</t>
  </si>
  <si>
    <t>Организация занятости детей и подростков</t>
  </si>
  <si>
    <t>Выплата грантов одаренным детям, обучающимся в муниципальных бюджетных образовательных учреждений дополнительного образования</t>
  </si>
  <si>
    <t>22.</t>
  </si>
  <si>
    <t>Муниципальная программа "Патриотическое воспитание населения"</t>
  </si>
  <si>
    <t>Создание условий для повышения гражданской ответственности и формирования высокого патриотического сознания населения</t>
  </si>
  <si>
    <t>Реализация мероприятий муниципальной программы "Патриотическое воспитание населения"</t>
  </si>
  <si>
    <t>23.</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</si>
  <si>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</si>
  <si>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Внесение изменений в документы территориального планирования поселений Белореченского района</t>
  </si>
  <si>
    <t>Подготовка правил землепользования и застройки</t>
  </si>
  <si>
    <t>Подготовка изменений в генеральные планы муниципальных образований Краснодарского края</t>
  </si>
  <si>
    <t>72100S2560</t>
  </si>
  <si>
    <t>Проведение комплексных кадастровых работ</t>
  </si>
  <si>
    <t>72100А5110</t>
  </si>
  <si>
    <t>24.</t>
  </si>
  <si>
    <t>Муниципальная программа "Охрана окружающей среды"</t>
  </si>
  <si>
    <t>Создание системы обращения с твердыми коммунальными отходами</t>
  </si>
  <si>
    <t>Приобретение контейнеров и обустройство контейнерных площадок на территории сельских поселений</t>
  </si>
  <si>
    <t>Содержание контейнерных площадок на территории сельских поселений</t>
  </si>
  <si>
    <t>Экологическое просвещение и формирование экологической культуры</t>
  </si>
  <si>
    <t>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</si>
  <si>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Повышение экологической безопасности в сфере обращения с отходами производства и потребления</t>
  </si>
  <si>
    <t>Рекультивация свалки, расположенной  на территории Родниковского сельского поселения</t>
  </si>
  <si>
    <t>Реализация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</si>
  <si>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73300S3150</t>
  </si>
  <si>
    <t>Муниципальная программа "Переселение граждан из аварийного жилищного фонда"</t>
  </si>
  <si>
    <t>Выполнение мероприятий по ликвидации аварийного жилищного фонда</t>
  </si>
  <si>
    <t>Мероприятия по сносу или демонтажу объектов капитального строительства</t>
  </si>
  <si>
    <t>Заключение соглашений об изъятии недвижимого имущества для муниципальных нужд</t>
  </si>
  <si>
    <t>Определение размера возмещения за изымаемые земельные участки под аварийными многоквартирными домами и расположенные на них объекты недвижимого имущества</t>
  </si>
  <si>
    <t>Другие непрограммные направления деятельности органов местного самоуправления</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</si>
  <si>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</si>
  <si>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Реализация мероприятий по выполнению наказов избирателей депутатам представительного органа</t>
  </si>
  <si>
    <t>Выплата гражданам, заключившим контракт о прохождении военной службы</t>
  </si>
  <si>
    <t>Выплата пенсий за выслугу лет лицам, замещавшим муниципальные должности и должности муниципальной службы в органах местного самоуправления</t>
  </si>
  <si>
    <t>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</si>
  <si>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</si>
  <si>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</si>
  <si>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Подготовка населения и организаций к действиям в чрезвычайной ситуации в мирное и военное время</t>
  </si>
  <si>
    <t>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</si>
  <si>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</si>
  <si>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Финансовое обеспечение непредвиденных расходов</t>
  </si>
  <si>
    <t>Резервные фонды администрации</t>
  </si>
  <si>
    <t>Непрограммные мероприятия в области архитектуры и управления муниципальным имуществом</t>
  </si>
  <si>
    <t>Мероприятия в области подготовительных работ и ввода в эксплуатацию объектов строительства</t>
  </si>
  <si>
    <t>Белореченский район</t>
  </si>
  <si>
    <t>Приложение 10</t>
  </si>
  <si>
    <t xml:space="preserve"> </t>
  </si>
  <si>
    <t>Ведомственная структура расходов   бюджета муниципального образования Белореченский муниципальный район Краснодарского края  на 2026  год</t>
  </si>
  <si>
    <t>№ п\п</t>
  </si>
  <si>
    <t>Первоначальный бюджет</t>
  </si>
  <si>
    <t>Изменения (+;-)</t>
  </si>
  <si>
    <t xml:space="preserve">по итогам публичных слушаний </t>
  </si>
  <si>
    <t>Формулы не заполнять</t>
  </si>
  <si>
    <t>Вед</t>
  </si>
  <si>
    <t>7</t>
  </si>
  <si>
    <t>8</t>
  </si>
  <si>
    <t xml:space="preserve">ВСЕГО </t>
  </si>
  <si>
    <t>Совет муниципального образования Белореченский муниципальный район Краснодарского края</t>
  </si>
  <si>
    <t>Функционирование законодательных (представительных) органов государственной власти и представительных органов муниципальных образований</t>
  </si>
  <si>
    <t>901</t>
  </si>
  <si>
    <t xml:space="preserve">01 </t>
  </si>
  <si>
    <t>Администрация муниципального образования Белореченский муниципальный район Краснодарского края</t>
  </si>
  <si>
    <t>902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</si>
  <si>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</si>
  <si>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</si>
  <si>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Обеспечение деятельности лиц, замещающих муниципальные должности</t>
  </si>
  <si>
    <t>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</si>
  <si>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Капитальные вложения в области жилишного хозяйства</t>
  </si>
  <si>
    <t>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</si>
  <si>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</si>
  <si>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Условно утвержденные расходы</t>
  </si>
  <si>
    <t>Контрольно-счетная палата  муниципального образования Белореченский муниципальный район Краснодарского края</t>
  </si>
  <si>
    <t>Управление сельского хозяйства администрации муниципального образования Белореченский муниципальный район Краснодарского края</t>
  </si>
  <si>
    <t>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</si>
  <si>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</si>
  <si>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</si>
  <si>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</si>
  <si>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</si>
  <si>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Реализация мероприятий по социальному обеспечению и иным выплатам гражданам</t>
  </si>
  <si>
    <t>Физическая культура и спорт</t>
  </si>
  <si>
    <t xml:space="preserve">Физическая культура </t>
  </si>
  <si>
    <t>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</si>
  <si>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Управление культуры администрации муниципального образования Белореченский муниципальный район Краснодарского края</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</si>
  <si>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</si>
  <si>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</si>
  <si>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Управление по физкультуре и спорту администрации муниципального образования Белореченский муниципальный район Краснодарского края</t>
  </si>
  <si>
    <t xml:space="preserve">Расходы на обеспечение функций органов местного самоуправления </t>
  </si>
  <si>
    <t>Управление по делам молодежи администрации  муниципального образования Белореченский муниципальный район Краснодарского края</t>
  </si>
  <si>
    <t>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</si>
</sst>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0"/>
    <numFmt numFmtId="166" formatCode="#,##0,000,000,000"/>
    <numFmt numFmtId="167" formatCode="0000000"/>
    <numFmt numFmtId="168" formatCode="#,##0.00;[Red]\-#,##0.00;0.00"/>
    <numFmt numFmtId="169" formatCode="dd/mm/yy"/>
    <numFmt numFmtId="170" formatCode="#,###.00"/>
  </numFmts>
  <fonts count="24">
    <font>
      <sz val="10"/>
      <name val="Arial Cyr"/>
      <charset val="1"/>
    </font>
    <font>
      <sz val="14"/>
      <name val="Times New Roman"/>
      <charset val="1"/>
    </font>
    <font>
      <sz val="14"/>
      <color rgb="FF000000"/>
      <name val="Times New Roman"/>
      <charset val="1"/>
    </font>
    <font>
      <sz val="14"/>
      <name val="Arial Cyr"/>
      <charset val="1"/>
    </font>
    <font>
      <sz val="13"/>
      <name val="Times New Roman"/>
      <charset val="1"/>
    </font>
    <font>
      <b/>
      <sz val="14"/>
      <name val="Times New Roman"/>
      <charset val="1"/>
    </font>
    <font>
      <b/>
      <sz val="14"/>
      <color rgb="FFFF0000"/>
      <name val="Times New Roman"/>
      <charset val="1"/>
    </font>
    <font>
      <b/>
      <sz val="10"/>
      <name val="Arial Cyr"/>
      <charset val="1"/>
    </font>
    <font>
      <sz val="14"/>
      <name val="Times New Roman"/>
      <family val="1"/>
      <charset val="1"/>
    </font>
    <font>
      <sz val="12"/>
      <color rgb="FF000000"/>
      <name val="Arial Cyr"/>
      <charset val="1"/>
    </font>
    <font>
      <sz val="14"/>
      <color rgb="FF000000"/>
      <name val="Arial Cyr"/>
      <charset val="1"/>
    </font>
    <font>
      <sz val="10"/>
      <color rgb="FF000000"/>
      <name val="Arial Cyr"/>
      <charset val="1"/>
    </font>
    <font>
      <b/>
      <sz val="14"/>
      <color rgb="FF000000"/>
      <name val="Times New Roman"/>
      <charset val="1"/>
    </font>
    <font>
      <b/>
      <sz val="10"/>
      <color rgb="FF000000"/>
      <name val="Arial Cyr"/>
      <charset val="1"/>
    </font>
    <font>
      <sz val="12"/>
      <name val="Times New Roman"/>
      <charset val="1"/>
    </font>
    <font>
      <sz val="10"/>
      <color rgb="FFEF413D"/>
      <name val="Arial Cyr"/>
      <charset val="1"/>
    </font>
    <font>
      <b/>
      <sz val="12"/>
      <name val="Times New Roman"/>
      <charset val="1"/>
    </font>
    <font>
      <u/>
      <sz val="12"/>
      <color rgb="FF000000"/>
      <name val="Times New Roman"/>
      <charset val="1"/>
    </font>
    <font>
      <b/>
      <u/>
      <sz val="12"/>
      <color rgb="FF000000"/>
      <name val="Times New Roman"/>
      <charset val="1"/>
    </font>
    <font>
      <b/>
      <u/>
      <sz val="12"/>
      <color rgb="FFEF413D"/>
      <name val="Times New Roman"/>
      <charset val="1"/>
    </font>
    <font>
      <b/>
      <sz val="14"/>
      <color rgb="FFEF413D"/>
      <name val="Times New Roman"/>
      <charset val="1"/>
    </font>
    <font>
      <sz val="14"/>
      <color rgb="FFEF413D"/>
      <name val="Times New Roman"/>
      <charset val="1"/>
    </font>
    <font>
      <sz val="12"/>
      <color rgb="FF000000"/>
      <name val="Times New Roman"/>
      <charset val="1"/>
    </font>
    <font>
      <sz val="12"/>
      <color rgb="FFEF413D"/>
      <name val="Times New Roman"/>
      <charset val="1"/>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49">
    <xf numFmtId="0" fontId="0" fillId="0" borderId="0" xfId="0"/>
    <xf numFmtId="167" fontId="14" fillId="0" borderId="2" xfId="0" applyNumberFormat="1" applyFont="1" applyBorder="1" applyAlignment="1">
      <alignment horizontal="center" vertical="top" wrapText="1"/>
    </xf>
    <xf numFmtId="49" fontId="16" fillId="0" borderId="2" xfId="0" applyNumberFormat="1" applyFont="1" applyBorder="1" applyAlignment="1">
      <alignment horizontal="center" vertical="top" wrapText="1"/>
    </xf>
    <xf numFmtId="0" fontId="1" fillId="0" borderId="0" xfId="0" applyFont="1" applyAlignment="1">
      <alignment horizontal="center" vertical="center" wrapText="1"/>
    </xf>
    <xf numFmtId="0" fontId="2" fillId="0" borderId="0" xfId="0" applyFont="1" applyAlignment="1">
      <alignment horizontal="center" wrapText="1"/>
    </xf>
    <xf numFmtId="0" fontId="2" fillId="0" borderId="0" xfId="0" applyFont="1" applyAlignment="1">
      <alignment horizontal="left" vertical="top"/>
    </xf>
    <xf numFmtId="0" fontId="1" fillId="0" borderId="0" xfId="0" applyFont="1" applyAlignment="1">
      <alignment horizontal="left" wrapText="1"/>
    </xf>
    <xf numFmtId="0" fontId="1" fillId="0" borderId="2" xfId="0" applyFont="1" applyBorder="1" applyAlignment="1">
      <alignment horizontal="center" vertical="center"/>
    </xf>
    <xf numFmtId="0" fontId="4"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right"/>
    </xf>
    <xf numFmtId="0" fontId="1" fillId="0" borderId="0" xfId="0" applyFont="1" applyAlignment="1">
      <alignment horizontal="center" wrapText="1"/>
    </xf>
    <xf numFmtId="0" fontId="2" fillId="0" borderId="0" xfId="0" applyFont="1" applyAlignment="1">
      <alignment horizontal="left" vertical="center" wrapText="1"/>
    </xf>
    <xf numFmtId="0" fontId="1" fillId="0" borderId="0" xfId="0" applyFont="1" applyAlignment="1">
      <alignment horizontal="left"/>
    </xf>
    <xf numFmtId="0" fontId="1" fillId="0" borderId="0" xfId="0" applyFont="1"/>
    <xf numFmtId="0" fontId="1" fillId="0" borderId="0" xfId="0" applyFont="1" applyAlignment="1">
      <alignment horizontal="left"/>
    </xf>
    <xf numFmtId="0" fontId="3" fillId="0" borderId="0" xfId="0" applyFont="1"/>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xf>
    <xf numFmtId="0" fontId="1" fillId="0" borderId="0" xfId="0" applyFont="1" applyAlignment="1">
      <alignment horizontal="center"/>
    </xf>
    <xf numFmtId="0" fontId="5" fillId="0" borderId="0" xfId="0" applyFont="1" applyAlignment="1">
      <alignment horizontal="left" vertical="center" wrapText="1"/>
    </xf>
    <xf numFmtId="0" fontId="5" fillId="0" borderId="0" xfId="0" applyFont="1" applyAlignment="1">
      <alignment horizontal="center" vertical="center"/>
    </xf>
    <xf numFmtId="49" fontId="5" fillId="0" borderId="0" xfId="0" applyNumberFormat="1" applyFont="1" applyAlignment="1">
      <alignment horizontal="center" vertical="center"/>
    </xf>
    <xf numFmtId="4" fontId="5" fillId="0" borderId="0" xfId="0" applyNumberFormat="1" applyFont="1" applyAlignment="1">
      <alignment horizontal="right" vertical="center"/>
    </xf>
    <xf numFmtId="0" fontId="5" fillId="0" borderId="0" xfId="0" applyFont="1" applyAlignment="1">
      <alignment horizontal="center" vertical="top"/>
    </xf>
    <xf numFmtId="0" fontId="5" fillId="0" borderId="0" xfId="0" applyFont="1" applyAlignment="1">
      <alignment horizontal="left" vertical="top" wrapText="1"/>
    </xf>
    <xf numFmtId="49" fontId="5" fillId="0" borderId="0" xfId="0" applyNumberFormat="1" applyFont="1" applyAlignment="1">
      <alignment horizontal="center" wrapText="1"/>
    </xf>
    <xf numFmtId="164" fontId="6" fillId="0" borderId="0" xfId="0" applyNumberFormat="1" applyFont="1"/>
    <xf numFmtId="164" fontId="5" fillId="0" borderId="0" xfId="0" applyNumberFormat="1" applyFont="1"/>
    <xf numFmtId="4" fontId="5" fillId="0" borderId="0" xfId="0" applyNumberFormat="1" applyFont="1"/>
    <xf numFmtId="0" fontId="1" fillId="0" borderId="0" xfId="0" applyFont="1" applyAlignment="1">
      <alignment horizontal="center" vertical="top"/>
    </xf>
    <xf numFmtId="0" fontId="1" fillId="0" borderId="0" xfId="0" applyFont="1" applyAlignment="1">
      <alignment horizontal="left" wrapText="1"/>
    </xf>
    <xf numFmtId="49" fontId="1" fillId="0" borderId="0" xfId="0" applyNumberFormat="1" applyFont="1" applyAlignment="1">
      <alignment horizontal="center"/>
    </xf>
    <xf numFmtId="4" fontId="1" fillId="0" borderId="0" xfId="0" applyNumberFormat="1" applyFont="1"/>
    <xf numFmtId="0" fontId="1" fillId="0" borderId="0" xfId="0" applyFont="1" applyAlignment="1">
      <alignment horizontal="left" vertical="top" wrapText="1"/>
    </xf>
    <xf numFmtId="0" fontId="5" fillId="0" borderId="0" xfId="0" applyFont="1" applyAlignment="1">
      <alignment horizontal="left" wrapText="1"/>
    </xf>
    <xf numFmtId="49" fontId="5" fillId="0" borderId="0" xfId="0" applyNumberFormat="1" applyFont="1" applyAlignment="1">
      <alignment horizontal="center"/>
    </xf>
    <xf numFmtId="0" fontId="7" fillId="0" borderId="0" xfId="0" applyFont="1"/>
    <xf numFmtId="0" fontId="2" fillId="0" borderId="0" xfId="0" applyFont="1" applyAlignment="1">
      <alignment horizontal="left" vertical="top" wrapText="1"/>
    </xf>
    <xf numFmtId="49" fontId="2" fillId="0" borderId="0" xfId="0" applyNumberFormat="1" applyFont="1" applyAlignment="1">
      <alignment horizontal="center"/>
    </xf>
    <xf numFmtId="0" fontId="1" fillId="0" borderId="0" xfId="0" applyFont="1" applyAlignment="1">
      <alignment wrapText="1"/>
    </xf>
    <xf numFmtId="165" fontId="5" fillId="0" borderId="0" xfId="0" applyNumberFormat="1" applyFont="1" applyAlignment="1">
      <alignment horizontal="left" vertical="center" wrapText="1"/>
    </xf>
    <xf numFmtId="165" fontId="1" fillId="0" borderId="0" xfId="0" applyNumberFormat="1" applyFont="1" applyAlignment="1">
      <alignment horizontal="left" vertical="center" wrapText="1"/>
    </xf>
    <xf numFmtId="165" fontId="2" fillId="0" borderId="0" xfId="0" applyNumberFormat="1" applyFont="1" applyAlignment="1">
      <alignment horizontal="left"/>
    </xf>
    <xf numFmtId="0" fontId="1" fillId="0" borderId="0" xfId="0" applyFont="1" applyAlignment="1">
      <alignment horizontal="right"/>
    </xf>
    <xf numFmtId="0" fontId="8" fillId="0" borderId="0" xfId="0" applyFont="1"/>
    <xf numFmtId="0" fontId="9" fillId="0" borderId="0" xfId="0" applyFont="1"/>
    <xf numFmtId="0" fontId="2" fillId="0" borderId="0" xfId="0" applyFont="1" applyAlignment="1">
      <alignment horizontal="left" vertical="top"/>
    </xf>
    <xf numFmtId="0" fontId="9" fillId="0" borderId="0" xfId="0" applyFont="1" applyAlignment="1">
      <alignment horizontal="left" vertical="top"/>
    </xf>
    <xf numFmtId="0" fontId="9" fillId="0" borderId="0" xfId="0" applyFont="1" applyAlignment="1">
      <alignment horizontal="center"/>
    </xf>
    <xf numFmtId="0" fontId="10" fillId="0" borderId="0" xfId="0" applyFont="1" applyAlignment="1">
      <alignment horizontal="right"/>
    </xf>
    <xf numFmtId="0" fontId="11" fillId="0" borderId="0" xfId="0" applyFont="1"/>
    <xf numFmtId="0" fontId="2" fillId="0" borderId="0" xfId="0" applyFont="1"/>
    <xf numFmtId="0" fontId="2" fillId="0" borderId="0" xfId="0" applyFont="1" applyAlignment="1">
      <alignment horizontal="center"/>
    </xf>
    <xf numFmtId="0" fontId="2" fillId="0" borderId="0" xfId="0" applyFont="1" applyAlignment="1">
      <alignment horizontal="right"/>
    </xf>
    <xf numFmtId="0" fontId="2" fillId="0" borderId="0" xfId="0" applyFont="1" applyAlignment="1">
      <alignment horizontal="left"/>
    </xf>
    <xf numFmtId="0" fontId="0" fillId="0" borderId="0" xfId="0" applyAlignment="1">
      <alignment horizontal="left" vertical="top"/>
    </xf>
    <xf numFmtId="0" fontId="11" fillId="0" borderId="0" xfId="0" applyFont="1" applyAlignment="1">
      <alignment horizontal="left"/>
    </xf>
    <xf numFmtId="0" fontId="0" fillId="0" borderId="0" xfId="0" applyAlignment="1">
      <alignment horizontal="left"/>
    </xf>
    <xf numFmtId="0" fontId="2" fillId="0" borderId="2" xfId="0" applyFont="1" applyBorder="1" applyAlignment="1">
      <alignment horizontal="center" vertical="top"/>
    </xf>
    <xf numFmtId="0" fontId="2" fillId="0" borderId="2" xfId="0" applyFont="1" applyBorder="1" applyAlignment="1">
      <alignment horizontal="center" vertical="top" wrapText="1"/>
    </xf>
    <xf numFmtId="166" fontId="2" fillId="0" borderId="2" xfId="0" applyNumberFormat="1" applyFont="1" applyBorder="1" applyAlignment="1">
      <alignment horizontal="left" vertical="top"/>
    </xf>
    <xf numFmtId="0" fontId="2" fillId="0" borderId="2" xfId="0" applyFont="1" applyBorder="1" applyAlignment="1">
      <alignment horizontal="center"/>
    </xf>
    <xf numFmtId="0" fontId="2" fillId="0" borderId="2" xfId="0" applyFont="1" applyBorder="1" applyAlignment="1">
      <alignment horizontal="center" vertical="center"/>
    </xf>
    <xf numFmtId="49" fontId="2" fillId="0" borderId="2" xfId="0" applyNumberFormat="1" applyFont="1" applyBorder="1" applyAlignment="1">
      <alignment horizontal="center" vertical="center"/>
    </xf>
    <xf numFmtId="0" fontId="12" fillId="0" borderId="0" xfId="0" applyFont="1" applyAlignment="1">
      <alignment horizontal="left" vertical="top"/>
    </xf>
    <xf numFmtId="0" fontId="12" fillId="0" borderId="0" xfId="0" applyFont="1" applyAlignment="1">
      <alignment horizontal="left" vertical="top" wrapText="1"/>
    </xf>
    <xf numFmtId="166" fontId="12" fillId="0" borderId="0" xfId="0" applyNumberFormat="1" applyFont="1" applyAlignment="1">
      <alignment horizontal="left" vertical="top"/>
    </xf>
    <xf numFmtId="49" fontId="12" fillId="0" borderId="0" xfId="0" applyNumberFormat="1" applyFont="1" applyAlignment="1">
      <alignment horizontal="center"/>
    </xf>
    <xf numFmtId="4" fontId="12" fillId="0" borderId="0" xfId="0" applyNumberFormat="1" applyFont="1" applyAlignment="1">
      <alignment horizontal="right"/>
    </xf>
    <xf numFmtId="0" fontId="13" fillId="0" borderId="0" xfId="0" applyFont="1"/>
    <xf numFmtId="0" fontId="12" fillId="0" borderId="0" xfId="0" applyFont="1" applyAlignment="1">
      <alignment horizontal="center" vertical="top"/>
    </xf>
    <xf numFmtId="4" fontId="12" fillId="0" borderId="0" xfId="0" applyNumberFormat="1" applyFont="1" applyAlignment="1">
      <alignment horizontal="right" vertical="top"/>
    </xf>
    <xf numFmtId="49" fontId="2" fillId="0" borderId="0" xfId="0" applyNumberFormat="1" applyFont="1" applyAlignment="1">
      <alignment horizontal="center" vertical="top"/>
    </xf>
    <xf numFmtId="4" fontId="2" fillId="0" borderId="0" xfId="0" applyNumberFormat="1" applyFont="1" applyAlignment="1">
      <alignment horizontal="right" vertical="top"/>
    </xf>
    <xf numFmtId="167" fontId="2" fillId="0" borderId="0" xfId="0" applyNumberFormat="1" applyFont="1" applyAlignment="1">
      <alignment horizontal="left" vertical="top" wrapText="1"/>
    </xf>
    <xf numFmtId="49" fontId="2" fillId="0" borderId="0" xfId="0" applyNumberFormat="1" applyFont="1" applyAlignment="1">
      <alignment horizontal="left" vertical="top" wrapText="1"/>
    </xf>
    <xf numFmtId="1" fontId="2" fillId="0" borderId="0" xfId="0" applyNumberFormat="1" applyFont="1" applyAlignment="1">
      <alignment horizontal="center" vertical="top"/>
    </xf>
    <xf numFmtId="0" fontId="2" fillId="0" borderId="0" xfId="0" applyFont="1" applyAlignment="1">
      <alignment horizontal="center" vertical="top"/>
    </xf>
    <xf numFmtId="0" fontId="1" fillId="0" borderId="0" xfId="0" applyFont="1" applyAlignment="1">
      <alignment horizontal="left" vertical="top"/>
    </xf>
    <xf numFmtId="49" fontId="1" fillId="0" borderId="0" xfId="0" applyNumberFormat="1" applyFont="1" applyAlignment="1">
      <alignment horizontal="center" vertical="top"/>
    </xf>
    <xf numFmtId="49" fontId="12" fillId="0" borderId="0" xfId="0" applyNumberFormat="1" applyFont="1" applyAlignment="1">
      <alignment horizontal="center" vertical="top"/>
    </xf>
    <xf numFmtId="168" fontId="2" fillId="0" borderId="0" xfId="0" applyNumberFormat="1" applyFont="1" applyAlignment="1">
      <alignment horizontal="left" vertical="top" wrapText="1"/>
    </xf>
    <xf numFmtId="1" fontId="12" fillId="0" borderId="0" xfId="0" applyNumberFormat="1" applyFont="1" applyAlignment="1">
      <alignment horizontal="center" vertical="top"/>
    </xf>
    <xf numFmtId="1" fontId="1" fillId="0" borderId="0" xfId="0" applyNumberFormat="1" applyFont="1" applyAlignment="1">
      <alignment horizontal="center" vertical="top"/>
    </xf>
    <xf numFmtId="0" fontId="5" fillId="0" borderId="0" xfId="0" applyFont="1" applyAlignment="1">
      <alignment horizontal="left" vertical="top"/>
    </xf>
    <xf numFmtId="49" fontId="5" fillId="0" borderId="0" xfId="0" applyNumberFormat="1" applyFont="1" applyAlignment="1">
      <alignment horizontal="center" vertical="top"/>
    </xf>
    <xf numFmtId="167" fontId="12" fillId="0" borderId="0" xfId="0" applyNumberFormat="1" applyFont="1" applyAlignment="1">
      <alignment horizontal="left" vertical="top" wrapText="1"/>
    </xf>
    <xf numFmtId="167" fontId="1" fillId="0" borderId="0" xfId="0" applyNumberFormat="1" applyFont="1" applyAlignment="1">
      <alignment horizontal="left" vertical="top" wrapText="1"/>
    </xf>
    <xf numFmtId="49" fontId="1" fillId="0" borderId="0" xfId="0" applyNumberFormat="1" applyFont="1" applyAlignment="1">
      <alignment horizontal="left" vertical="top"/>
    </xf>
    <xf numFmtId="166" fontId="2" fillId="0" borderId="0" xfId="0" applyNumberFormat="1" applyFont="1" applyAlignment="1">
      <alignment horizontal="left" vertical="top"/>
    </xf>
    <xf numFmtId="4" fontId="2" fillId="0" borderId="0" xfId="0" applyNumberFormat="1" applyFont="1" applyAlignment="1">
      <alignment horizontal="right"/>
    </xf>
    <xf numFmtId="0" fontId="11" fillId="0" borderId="0" xfId="0" applyFont="1" applyAlignment="1">
      <alignment horizontal="left" vertical="top"/>
    </xf>
    <xf numFmtId="0" fontId="11" fillId="0" borderId="0" xfId="0" applyFont="1" applyAlignment="1">
      <alignment horizontal="center"/>
    </xf>
    <xf numFmtId="0" fontId="11" fillId="0" borderId="0" xfId="0" applyFont="1" applyAlignment="1">
      <alignment horizontal="right"/>
    </xf>
    <xf numFmtId="2" fontId="11" fillId="0" borderId="0" xfId="0" applyNumberFormat="1" applyFont="1"/>
    <xf numFmtId="0" fontId="14" fillId="0" borderId="0" xfId="0" applyFont="1" applyAlignment="1">
      <alignment horizontal="center" vertical="top"/>
    </xf>
    <xf numFmtId="0" fontId="14" fillId="0" borderId="0" xfId="0" applyFont="1" applyAlignment="1">
      <alignment horizontal="center"/>
    </xf>
    <xf numFmtId="164" fontId="14" fillId="0" borderId="0" xfId="0" applyNumberFormat="1" applyFont="1" applyAlignment="1">
      <alignment horizontal="center"/>
    </xf>
    <xf numFmtId="0" fontId="14" fillId="0" borderId="0" xfId="0" applyFont="1"/>
    <xf numFmtId="166" fontId="14" fillId="0" borderId="0" xfId="0" applyNumberFormat="1" applyFont="1" applyAlignment="1">
      <alignment horizontal="right"/>
    </xf>
    <xf numFmtId="0" fontId="14" fillId="0" borderId="0" xfId="0" applyFont="1" applyAlignment="1">
      <alignment horizontal="right"/>
    </xf>
    <xf numFmtId="0" fontId="15" fillId="0" borderId="0" xfId="0" applyFont="1"/>
    <xf numFmtId="166" fontId="0" fillId="0" borderId="0" xfId="0" applyNumberFormat="1" applyAlignment="1">
      <alignment horizontal="right"/>
    </xf>
    <xf numFmtId="0" fontId="14" fillId="0" borderId="0" xfId="0" applyFont="1" applyAlignment="1">
      <alignment horizontal="left" vertical="top"/>
    </xf>
    <xf numFmtId="0" fontId="2" fillId="0" borderId="0" xfId="0" applyFont="1" applyAlignment="1">
      <alignment horizontal="left" vertical="center"/>
    </xf>
    <xf numFmtId="0" fontId="14" fillId="0" borderId="0" xfId="0" applyFont="1" applyAlignment="1">
      <alignment horizontal="left"/>
    </xf>
    <xf numFmtId="0" fontId="16" fillId="0" borderId="0" xfId="0" applyFont="1" applyAlignment="1">
      <alignment horizontal="center" vertical="top"/>
    </xf>
    <xf numFmtId="0" fontId="1" fillId="0" borderId="0" xfId="0" applyFont="1" applyAlignment="1">
      <alignment horizontal="center" vertical="center"/>
    </xf>
    <xf numFmtId="0" fontId="2" fillId="0" borderId="0" xfId="0" applyFont="1" applyAlignment="1">
      <alignment horizontal="center" vertical="center"/>
    </xf>
    <xf numFmtId="0" fontId="16" fillId="0" borderId="0" xfId="0" applyFont="1"/>
    <xf numFmtId="167" fontId="1" fillId="0" borderId="0" xfId="0" applyNumberFormat="1" applyFont="1"/>
    <xf numFmtId="166" fontId="1" fillId="0" borderId="0" xfId="0" applyNumberFormat="1" applyFont="1" applyAlignment="1">
      <alignment horizontal="right"/>
    </xf>
    <xf numFmtId="1" fontId="1" fillId="0" borderId="0" xfId="0" applyNumberFormat="1" applyFont="1" applyAlignment="1">
      <alignment horizontal="center"/>
    </xf>
    <xf numFmtId="4" fontId="5" fillId="0" borderId="0" xfId="0" applyNumberFormat="1" applyFont="1" applyAlignment="1">
      <alignment horizontal="right"/>
    </xf>
    <xf numFmtId="0" fontId="14" fillId="0" borderId="2" xfId="0" applyFont="1" applyBorder="1" applyAlignment="1">
      <alignment horizontal="center" vertical="top" wrapText="1"/>
    </xf>
    <xf numFmtId="49" fontId="14" fillId="0" borderId="2" xfId="0" applyNumberFormat="1" applyFont="1" applyBorder="1" applyAlignment="1">
      <alignment horizontal="center" vertical="top" wrapText="1"/>
    </xf>
    <xf numFmtId="166" fontId="14" fillId="0" borderId="2" xfId="0" applyNumberFormat="1" applyFont="1" applyBorder="1" applyAlignment="1">
      <alignment horizontal="right" vertical="top" wrapText="1"/>
    </xf>
    <xf numFmtId="1" fontId="14" fillId="0" borderId="2" xfId="0" applyNumberFormat="1" applyFont="1" applyBorder="1" applyAlignment="1">
      <alignment horizontal="center" vertical="top" wrapText="1"/>
    </xf>
    <xf numFmtId="0" fontId="14" fillId="0" borderId="2" xfId="0" applyFont="1" applyBorder="1" applyAlignment="1">
      <alignment horizontal="center" vertical="center"/>
    </xf>
    <xf numFmtId="166" fontId="14" fillId="0" borderId="2" xfId="0" applyNumberFormat="1" applyFont="1" applyBorder="1" applyAlignment="1">
      <alignment horizontal="center" vertical="center" wrapText="1"/>
    </xf>
    <xf numFmtId="49" fontId="14" fillId="0" borderId="2" xfId="0" applyNumberFormat="1" applyFont="1" applyBorder="1" applyAlignment="1">
      <alignment horizontal="center" vertical="center" wrapText="1"/>
    </xf>
    <xf numFmtId="166" fontId="5" fillId="0" borderId="0" xfId="0" applyNumberFormat="1" applyFont="1" applyAlignment="1">
      <alignment horizontal="left" vertical="top"/>
    </xf>
    <xf numFmtId="4" fontId="5" fillId="0" borderId="0" xfId="0" applyNumberFormat="1" applyFont="1" applyAlignment="1">
      <alignment horizontal="right" vertical="top"/>
    </xf>
    <xf numFmtId="4" fontId="20" fillId="0" borderId="0" xfId="0" applyNumberFormat="1" applyFont="1" applyAlignment="1">
      <alignment horizontal="right" vertical="top"/>
    </xf>
    <xf numFmtId="0" fontId="5" fillId="0" borderId="0" xfId="0" applyFont="1" applyAlignment="1">
      <alignment horizontal="center" vertical="top" wrapText="1"/>
    </xf>
    <xf numFmtId="49" fontId="1" fillId="0" borderId="0" xfId="0" applyNumberFormat="1" applyFont="1" applyAlignment="1">
      <alignment horizontal="left" vertical="top" wrapText="1"/>
    </xf>
    <xf numFmtId="166" fontId="1" fillId="0" borderId="0" xfId="0" applyNumberFormat="1" applyFont="1" applyAlignment="1">
      <alignment horizontal="left" vertical="top"/>
    </xf>
    <xf numFmtId="4" fontId="1" fillId="0" borderId="0" xfId="0" applyNumberFormat="1" applyFont="1" applyAlignment="1">
      <alignment horizontal="right" vertical="top"/>
    </xf>
    <xf numFmtId="4" fontId="21" fillId="0" borderId="0" xfId="0" applyNumberFormat="1" applyFont="1" applyAlignment="1">
      <alignment horizontal="right" vertical="top"/>
    </xf>
    <xf numFmtId="4" fontId="14" fillId="0" borderId="0" xfId="0" applyNumberFormat="1" applyFont="1"/>
    <xf numFmtId="49" fontId="5" fillId="0" borderId="0" xfId="0" applyNumberFormat="1" applyFont="1" applyAlignment="1">
      <alignment horizontal="center" vertical="top" wrapText="1"/>
    </xf>
    <xf numFmtId="49" fontId="5" fillId="0" borderId="0" xfId="0" applyNumberFormat="1" applyFont="1" applyAlignment="1">
      <alignment horizontal="left" vertical="top" wrapText="1"/>
    </xf>
    <xf numFmtId="49" fontId="5" fillId="0" borderId="0" xfId="0" applyNumberFormat="1" applyFont="1" applyAlignment="1">
      <alignment horizontal="left" vertical="top"/>
    </xf>
    <xf numFmtId="170" fontId="4" fillId="0" borderId="0" xfId="0" applyNumberFormat="1" applyFont="1"/>
    <xf numFmtId="168" fontId="1" fillId="0" borderId="0" xfId="0" applyNumberFormat="1" applyFont="1" applyAlignment="1">
      <alignment horizontal="left" vertical="top" wrapText="1"/>
    </xf>
    <xf numFmtId="49" fontId="1" fillId="0" borderId="0" xfId="0" applyNumberFormat="1" applyFont="1" applyAlignment="1">
      <alignment horizontal="left" wrapText="1"/>
    </xf>
    <xf numFmtId="4" fontId="14" fillId="0" borderId="0" xfId="0" applyNumberFormat="1" applyFont="1" applyAlignment="1">
      <alignment horizontal="right" vertical="top"/>
    </xf>
    <xf numFmtId="4" fontId="22" fillId="0" borderId="0" xfId="0" applyNumberFormat="1" applyFont="1" applyAlignment="1">
      <alignment horizontal="right" vertical="top"/>
    </xf>
    <xf numFmtId="4" fontId="23" fillId="0" borderId="0" xfId="0" applyNumberFormat="1" applyFont="1" applyAlignment="1">
      <alignment horizontal="right" vertical="top"/>
    </xf>
    <xf numFmtId="4" fontId="1" fillId="0" borderId="0" xfId="0" applyNumberFormat="1" applyFont="1" applyAlignment="1">
      <alignment horizontal="right"/>
    </xf>
    <xf numFmtId="0" fontId="14" fillId="0" borderId="2" xfId="0" applyFont="1" applyBorder="1" applyAlignment="1">
      <alignment horizontal="center" vertical="top" wrapText="1"/>
    </xf>
    <xf numFmtId="49" fontId="1" fillId="0" borderId="2" xfId="0" applyNumberFormat="1" applyFont="1" applyBorder="1" applyAlignment="1">
      <alignment horizontal="center" vertical="center"/>
    </xf>
    <xf numFmtId="169" fontId="17" fillId="0" borderId="2" xfId="0" applyNumberFormat="1" applyFont="1" applyBorder="1" applyAlignment="1">
      <alignment horizontal="center" vertical="center" wrapText="1"/>
    </xf>
    <xf numFmtId="0" fontId="17" fillId="0" borderId="2" xfId="0" applyFont="1" applyBorder="1" applyAlignment="1">
      <alignment horizontal="center" vertical="center" wrapText="1"/>
    </xf>
    <xf numFmtId="169" fontId="18" fillId="0" borderId="2" xfId="0" applyNumberFormat="1" applyFont="1" applyBorder="1" applyAlignment="1">
      <alignment horizontal="center" vertical="center"/>
    </xf>
    <xf numFmtId="0" fontId="19" fillId="0" borderId="2"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EF413D"/>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144"/>
  <sheetViews>
    <sheetView view="pageBreakPreview" zoomScale="75" zoomScaleNormal="60" zoomScalePageLayoutView="75" workbookViewId="0">
      <selection activeCell="G51" sqref="G51"/>
    </sheetView>
  </sheetViews>
  <sheetFormatPr defaultColWidth="8.7109375" defaultRowHeight="12.75"/>
  <cols>
    <col min="1" max="1" width="4.42578125" customWidth="1"/>
    <col min="2" max="2" width="61" customWidth="1"/>
    <col min="3" max="3" width="4.42578125" customWidth="1"/>
    <col min="4" max="4" width="7.28515625" customWidth="1"/>
    <col min="5" max="5" width="8.140625" hidden="1" customWidth="1"/>
    <col min="6" max="6" width="5.28515625" hidden="1" customWidth="1"/>
    <col min="7" max="7" width="20.7109375" customWidth="1"/>
    <col min="8" max="1025" width="7.28515625" customWidth="1"/>
  </cols>
  <sheetData>
    <row r="1" spans="1:9" ht="31.35" customHeight="1">
      <c r="A1" s="14"/>
      <c r="B1" s="14"/>
      <c r="C1" s="13" t="s">
        <v>0</v>
      </c>
      <c r="D1" s="13"/>
      <c r="E1" s="13"/>
      <c r="F1" s="13"/>
      <c r="G1" s="13"/>
    </row>
    <row r="2" spans="1:9" ht="149.44999999999999" customHeight="1">
      <c r="A2" s="14"/>
      <c r="B2" s="14"/>
      <c r="C2" s="12" t="s">
        <v>1</v>
      </c>
      <c r="D2" s="12"/>
      <c r="E2" s="12"/>
      <c r="F2" s="12"/>
      <c r="G2" s="12"/>
    </row>
    <row r="3" spans="1:9" ht="60.75" customHeight="1">
      <c r="A3" s="14"/>
      <c r="B3" s="11" t="s">
        <v>2</v>
      </c>
      <c r="C3" s="11"/>
      <c r="D3" s="11"/>
      <c r="E3" s="11"/>
      <c r="F3" s="11"/>
      <c r="G3" s="11"/>
    </row>
    <row r="4" spans="1:9" ht="22.35" customHeight="1">
      <c r="A4" s="16"/>
      <c r="B4" s="16"/>
      <c r="C4" s="16"/>
      <c r="D4" s="10"/>
      <c r="E4" s="10"/>
      <c r="F4" s="10"/>
      <c r="G4" s="10"/>
      <c r="H4" s="14"/>
      <c r="I4" s="14"/>
    </row>
    <row r="5" spans="1:9" ht="72.2" customHeight="1">
      <c r="A5" s="9" t="s">
        <v>3</v>
      </c>
      <c r="B5" s="9" t="s">
        <v>4</v>
      </c>
      <c r="C5" s="8" t="s">
        <v>5</v>
      </c>
      <c r="D5" s="8"/>
      <c r="E5" s="8"/>
      <c r="F5" s="8"/>
      <c r="G5" s="7" t="s">
        <v>6</v>
      </c>
    </row>
    <row r="6" spans="1:9" ht="36" customHeight="1">
      <c r="A6" s="9"/>
      <c r="B6" s="9"/>
      <c r="C6" s="17" t="s">
        <v>7</v>
      </c>
      <c r="D6" s="17" t="s">
        <v>8</v>
      </c>
      <c r="E6" s="19" t="s">
        <v>9</v>
      </c>
      <c r="F6" s="19" t="s">
        <v>10</v>
      </c>
      <c r="G6" s="7"/>
    </row>
    <row r="7" spans="1:9" ht="18.75">
      <c r="A7" s="20">
        <v>1</v>
      </c>
      <c r="B7" s="17">
        <v>2</v>
      </c>
      <c r="C7" s="17">
        <v>3</v>
      </c>
      <c r="D7" s="17">
        <v>4</v>
      </c>
      <c r="E7" s="19" t="s">
        <v>11</v>
      </c>
      <c r="F7" s="19" t="s">
        <v>12</v>
      </c>
      <c r="G7" s="18">
        <v>5</v>
      </c>
    </row>
    <row r="8" spans="1:9" ht="18.75">
      <c r="A8" s="21"/>
      <c r="B8" s="22" t="s">
        <v>13</v>
      </c>
      <c r="C8" s="23"/>
      <c r="D8" s="23"/>
      <c r="E8" s="24"/>
      <c r="F8" s="24"/>
      <c r="G8" s="25">
        <f>G9+G17+G21+G26+G29+G35+G40+G44+G49+G51+G38</f>
        <v>4831194909.5500002</v>
      </c>
    </row>
    <row r="9" spans="1:9" ht="18.75">
      <c r="A9" s="26" t="s">
        <v>14</v>
      </c>
      <c r="B9" s="27" t="s">
        <v>15</v>
      </c>
      <c r="C9" s="28" t="s">
        <v>16</v>
      </c>
      <c r="D9" s="29"/>
      <c r="E9" s="30"/>
      <c r="F9" s="30"/>
      <c r="G9" s="31">
        <f>G10+G11+G12+G14+G15+G16+G13</f>
        <v>448254348.75999999</v>
      </c>
    </row>
    <row r="10" spans="1:9" ht="56.25">
      <c r="A10" s="32"/>
      <c r="B10" s="33" t="s">
        <v>17</v>
      </c>
      <c r="C10" s="34" t="s">
        <v>16</v>
      </c>
      <c r="D10" s="34" t="s">
        <v>18</v>
      </c>
      <c r="E10" s="34"/>
      <c r="F10" s="34"/>
      <c r="G10" s="35">
        <f>'приложение 10'!I27</f>
        <v>3342000</v>
      </c>
    </row>
    <row r="11" spans="1:9" ht="75">
      <c r="A11" s="32"/>
      <c r="B11" s="33" t="s">
        <v>19</v>
      </c>
      <c r="C11" s="34" t="s">
        <v>16</v>
      </c>
      <c r="D11" s="34" t="s">
        <v>20</v>
      </c>
      <c r="E11" s="34" t="s">
        <v>21</v>
      </c>
      <c r="F11" s="34"/>
      <c r="G11" s="35">
        <f>'приложение 10'!I11</f>
        <v>9212600</v>
      </c>
    </row>
    <row r="12" spans="1:9" ht="75">
      <c r="A12" s="32"/>
      <c r="B12" s="33" t="s">
        <v>22</v>
      </c>
      <c r="C12" s="34" t="s">
        <v>16</v>
      </c>
      <c r="D12" s="34" t="s">
        <v>23</v>
      </c>
      <c r="E12" s="34"/>
      <c r="F12" s="34"/>
      <c r="G12" s="35">
        <f>'приложение 10'!I32</f>
        <v>105122300</v>
      </c>
    </row>
    <row r="13" spans="1:9" ht="18.75">
      <c r="A13" s="32"/>
      <c r="B13" s="36" t="s">
        <v>24</v>
      </c>
      <c r="C13" s="34" t="s">
        <v>16</v>
      </c>
      <c r="D13" s="34" t="s">
        <v>25</v>
      </c>
      <c r="E13" s="34"/>
      <c r="F13" s="34"/>
      <c r="G13" s="35">
        <f>'приложение 10'!I46</f>
        <v>85000</v>
      </c>
    </row>
    <row r="14" spans="1:9" ht="56.25">
      <c r="A14" s="32"/>
      <c r="B14" s="33" t="s">
        <v>26</v>
      </c>
      <c r="C14" s="34" t="s">
        <v>16</v>
      </c>
      <c r="D14" s="34" t="s">
        <v>27</v>
      </c>
      <c r="E14" s="34" t="s">
        <v>21</v>
      </c>
      <c r="F14" s="34"/>
      <c r="G14" s="35">
        <f>'приложение 10'!I268+'приложение 10'!I288</f>
        <v>41343800</v>
      </c>
    </row>
    <row r="15" spans="1:9" ht="18.75">
      <c r="A15" s="32"/>
      <c r="B15" s="33" t="s">
        <v>28</v>
      </c>
      <c r="C15" s="34" t="s">
        <v>16</v>
      </c>
      <c r="D15" s="34" t="s">
        <v>29</v>
      </c>
      <c r="E15" s="34" t="s">
        <v>30</v>
      </c>
      <c r="F15" s="34"/>
      <c r="G15" s="35">
        <f>'приложение 10'!I50</f>
        <v>5838048.7599999998</v>
      </c>
    </row>
    <row r="16" spans="1:9" ht="18.75">
      <c r="A16" s="32"/>
      <c r="B16" s="33" t="s">
        <v>31</v>
      </c>
      <c r="C16" s="34" t="s">
        <v>16</v>
      </c>
      <c r="D16" s="34" t="s">
        <v>32</v>
      </c>
      <c r="E16" s="34" t="s">
        <v>30</v>
      </c>
      <c r="F16" s="34" t="s">
        <v>33</v>
      </c>
      <c r="G16" s="35">
        <f>'приложение 10'!I55+'приложение 10'!I328+'приложение 10'!I274+'приложение 10'!I579+'приложение 10'!I349+'приложение 10'!I517+'приложение 10'!I297+'приложение 10'!I20+'приложение 10'!I304+'приложение 10'!I619</f>
        <v>283310600</v>
      </c>
    </row>
    <row r="17" spans="1:1024" s="39" customFormat="1" ht="37.5">
      <c r="A17" s="26" t="s">
        <v>34</v>
      </c>
      <c r="B17" s="37" t="s">
        <v>35</v>
      </c>
      <c r="C17" s="38" t="s">
        <v>20</v>
      </c>
      <c r="D17" s="38"/>
      <c r="E17" s="38"/>
      <c r="F17" s="38"/>
      <c r="G17" s="31">
        <f>G18+G20+G19</f>
        <v>48023551.240000002</v>
      </c>
      <c r="AMJ17"/>
    </row>
    <row r="18" spans="1:1024" ht="18.75">
      <c r="A18" s="32"/>
      <c r="B18" s="33" t="s">
        <v>36</v>
      </c>
      <c r="C18" s="34" t="s">
        <v>20</v>
      </c>
      <c r="D18" s="34" t="s">
        <v>37</v>
      </c>
      <c r="E18" s="34"/>
      <c r="F18" s="34"/>
      <c r="G18" s="35">
        <f>'приложение 10'!I101</f>
        <v>42958600</v>
      </c>
    </row>
    <row r="19" spans="1:1024" ht="56.25">
      <c r="A19" s="32"/>
      <c r="B19" s="40" t="s">
        <v>38</v>
      </c>
      <c r="C19" s="41" t="s">
        <v>20</v>
      </c>
      <c r="D19" s="41" t="s">
        <v>39</v>
      </c>
      <c r="E19" s="34"/>
      <c r="F19" s="34"/>
      <c r="G19" s="35">
        <f>'приложение 10'!I115</f>
        <v>2413951.2400000002</v>
      </c>
    </row>
    <row r="20" spans="1:1024" ht="56.25">
      <c r="A20" s="32"/>
      <c r="B20" s="33" t="s">
        <v>40</v>
      </c>
      <c r="C20" s="34" t="s">
        <v>20</v>
      </c>
      <c r="D20" s="34" t="s">
        <v>41</v>
      </c>
      <c r="E20" s="34"/>
      <c r="F20" s="34"/>
      <c r="G20" s="35">
        <f>'приложение 10'!I124</f>
        <v>2651000</v>
      </c>
    </row>
    <row r="21" spans="1:1024" s="39" customFormat="1" ht="18.75">
      <c r="A21" s="26" t="s">
        <v>42</v>
      </c>
      <c r="B21" s="37" t="s">
        <v>43</v>
      </c>
      <c r="C21" s="38" t="s">
        <v>23</v>
      </c>
      <c r="D21" s="38"/>
      <c r="E21" s="38"/>
      <c r="F21" s="38"/>
      <c r="G21" s="31">
        <f>G22+G24+G25+G23</f>
        <v>246255897.31999999</v>
      </c>
      <c r="AMJ21"/>
    </row>
    <row r="22" spans="1:1024" ht="18.75">
      <c r="A22" s="32"/>
      <c r="B22" s="33" t="s">
        <v>44</v>
      </c>
      <c r="C22" s="34" t="s">
        <v>23</v>
      </c>
      <c r="D22" s="34" t="s">
        <v>25</v>
      </c>
      <c r="E22" s="34"/>
      <c r="F22" s="34"/>
      <c r="G22" s="35">
        <f>'приложение 10'!I310</f>
        <v>33101400</v>
      </c>
    </row>
    <row r="23" spans="1:1024" ht="18.75">
      <c r="A23" s="32"/>
      <c r="B23" s="36" t="s">
        <v>45</v>
      </c>
      <c r="C23" s="34" t="s">
        <v>23</v>
      </c>
      <c r="D23" s="34" t="s">
        <v>46</v>
      </c>
      <c r="E23" s="34"/>
      <c r="F23" s="34"/>
      <c r="G23" s="35">
        <f>'приложение 10'!I145</f>
        <v>11396000</v>
      </c>
    </row>
    <row r="24" spans="1:1024" ht="18.75">
      <c r="A24" s="32"/>
      <c r="B24" s="33" t="s">
        <v>47</v>
      </c>
      <c r="C24" s="34" t="s">
        <v>23</v>
      </c>
      <c r="D24" s="34" t="s">
        <v>37</v>
      </c>
      <c r="E24" s="34"/>
      <c r="F24" s="34"/>
      <c r="G24" s="35">
        <f>'приложение 10'!I150</f>
        <v>200273497.31999999</v>
      </c>
    </row>
    <row r="25" spans="1:1024" ht="37.5">
      <c r="A25" s="32"/>
      <c r="B25" s="36" t="s">
        <v>48</v>
      </c>
      <c r="C25" s="34" t="s">
        <v>23</v>
      </c>
      <c r="D25" s="34" t="s">
        <v>49</v>
      </c>
      <c r="E25" s="34"/>
      <c r="F25" s="34"/>
      <c r="G25" s="35">
        <f>'приложение 10'!I160+'приложение 10'!I342</f>
        <v>1485000</v>
      </c>
    </row>
    <row r="26" spans="1:1024" s="39" customFormat="1" ht="18.75">
      <c r="A26" s="26" t="s">
        <v>50</v>
      </c>
      <c r="B26" s="37" t="s">
        <v>51</v>
      </c>
      <c r="C26" s="38" t="s">
        <v>25</v>
      </c>
      <c r="D26" s="38"/>
      <c r="E26" s="38"/>
      <c r="F26" s="38"/>
      <c r="G26" s="31">
        <f>G28+G27</f>
        <v>142263112.23000002</v>
      </c>
      <c r="AMJ26"/>
    </row>
    <row r="27" spans="1:1024" ht="18.75">
      <c r="A27" s="32"/>
      <c r="B27" s="33" t="s">
        <v>52</v>
      </c>
      <c r="C27" s="34" t="s">
        <v>25</v>
      </c>
      <c r="D27" s="34" t="s">
        <v>16</v>
      </c>
      <c r="E27" s="34"/>
      <c r="F27" s="34"/>
      <c r="G27" s="35">
        <f>'приложение 10'!I176</f>
        <v>14904100</v>
      </c>
    </row>
    <row r="28" spans="1:1024" ht="18.75">
      <c r="A28" s="26"/>
      <c r="B28" s="33" t="s">
        <v>53</v>
      </c>
      <c r="C28" s="34" t="s">
        <v>25</v>
      </c>
      <c r="D28" s="34" t="s">
        <v>18</v>
      </c>
      <c r="E28" s="38"/>
      <c r="F28" s="38"/>
      <c r="G28" s="35">
        <f>'приложение 10'!I186</f>
        <v>127359012.23</v>
      </c>
    </row>
    <row r="29" spans="1:1024" s="39" customFormat="1" ht="18.75">
      <c r="A29" s="26" t="s">
        <v>54</v>
      </c>
      <c r="B29" s="37" t="s">
        <v>55</v>
      </c>
      <c r="C29" s="38" t="s">
        <v>56</v>
      </c>
      <c r="D29" s="38"/>
      <c r="E29" s="38"/>
      <c r="F29" s="38"/>
      <c r="G29" s="31">
        <f>G30+G31+G33+G34+G32</f>
        <v>3205775100</v>
      </c>
      <c r="AMJ29"/>
    </row>
    <row r="30" spans="1:1024" ht="18.75">
      <c r="A30" s="32"/>
      <c r="B30" s="33" t="s">
        <v>57</v>
      </c>
      <c r="C30" s="34" t="s">
        <v>56</v>
      </c>
      <c r="D30" s="34" t="s">
        <v>16</v>
      </c>
      <c r="E30" s="34"/>
      <c r="F30" s="34"/>
      <c r="G30" s="35">
        <f>'приложение 10'!I356+'приложение 10'!I211</f>
        <v>1041200800</v>
      </c>
    </row>
    <row r="31" spans="1:1024" ht="18.75">
      <c r="A31" s="32"/>
      <c r="B31" s="33" t="s">
        <v>58</v>
      </c>
      <c r="C31" s="34" t="s">
        <v>56</v>
      </c>
      <c r="D31" s="34" t="s">
        <v>18</v>
      </c>
      <c r="E31" s="34"/>
      <c r="F31" s="34"/>
      <c r="G31" s="35">
        <f>'приложение 10'!I379+'приложение 10'!I219</f>
        <v>1847924200</v>
      </c>
    </row>
    <row r="32" spans="1:1024" ht="18.75">
      <c r="A32" s="32"/>
      <c r="B32" s="40" t="s">
        <v>59</v>
      </c>
      <c r="C32" s="34" t="s">
        <v>56</v>
      </c>
      <c r="D32" s="34" t="s">
        <v>20</v>
      </c>
      <c r="E32" s="34"/>
      <c r="F32" s="34"/>
      <c r="G32" s="35">
        <f>'приложение 10'!I437+'приложение 10'!I523</f>
        <v>193724500</v>
      </c>
    </row>
    <row r="33" spans="1:1024" ht="18.75">
      <c r="A33" s="32"/>
      <c r="B33" s="33" t="s">
        <v>60</v>
      </c>
      <c r="C33" s="34" t="s">
        <v>56</v>
      </c>
      <c r="D33" s="34" t="s">
        <v>56</v>
      </c>
      <c r="E33" s="34"/>
      <c r="F33" s="34"/>
      <c r="G33" s="35">
        <f>'приложение 10'!I625+'приложение 10'!I663+'приложение 10'!I226</f>
        <v>24771200</v>
      </c>
    </row>
    <row r="34" spans="1:1024" ht="18.75">
      <c r="A34" s="32"/>
      <c r="B34" s="33" t="s">
        <v>61</v>
      </c>
      <c r="C34" s="34" t="s">
        <v>56</v>
      </c>
      <c r="D34" s="34" t="s">
        <v>37</v>
      </c>
      <c r="E34" s="34"/>
      <c r="F34" s="34"/>
      <c r="G34" s="35">
        <f>'приложение 10'!I453+'приложение 10'!I231+'приложение 10'!I655+'приложение 10'!I532+'приложение 10'!I668</f>
        <v>98154400</v>
      </c>
    </row>
    <row r="35" spans="1:1024" s="39" customFormat="1" ht="18.75">
      <c r="A35" s="26" t="s">
        <v>62</v>
      </c>
      <c r="B35" s="37" t="s">
        <v>63</v>
      </c>
      <c r="C35" s="38" t="s">
        <v>46</v>
      </c>
      <c r="D35" s="38"/>
      <c r="E35" s="38"/>
      <c r="F35" s="38"/>
      <c r="G35" s="31">
        <f>G36+G37</f>
        <v>93119600</v>
      </c>
      <c r="AMJ35"/>
    </row>
    <row r="36" spans="1:1024" ht="18.75">
      <c r="A36" s="32"/>
      <c r="B36" s="33" t="s">
        <v>64</v>
      </c>
      <c r="C36" s="34" t="s">
        <v>46</v>
      </c>
      <c r="D36" s="34" t="s">
        <v>16</v>
      </c>
      <c r="E36" s="34"/>
      <c r="F36" s="34"/>
      <c r="G36" s="35">
        <f>'приложение 10'!I542</f>
        <v>76775700</v>
      </c>
    </row>
    <row r="37" spans="1:1024" ht="37.5">
      <c r="A37" s="32"/>
      <c r="B37" s="33" t="s">
        <v>65</v>
      </c>
      <c r="C37" s="34" t="s">
        <v>46</v>
      </c>
      <c r="D37" s="34" t="s">
        <v>23</v>
      </c>
      <c r="E37" s="34"/>
      <c r="F37" s="34"/>
      <c r="G37" s="35">
        <f>'приложение 10'!I552</f>
        <v>16343900</v>
      </c>
    </row>
    <row r="38" spans="1:1024" s="39" customFormat="1" ht="18.75">
      <c r="A38" s="26" t="s">
        <v>66</v>
      </c>
      <c r="B38" s="36" t="s">
        <v>67</v>
      </c>
      <c r="C38" s="38" t="s">
        <v>37</v>
      </c>
      <c r="D38" s="38"/>
      <c r="E38" s="38"/>
      <c r="F38" s="38"/>
      <c r="G38" s="31">
        <f>G39</f>
        <v>850000</v>
      </c>
    </row>
    <row r="39" spans="1:1024" ht="18.75">
      <c r="A39" s="32"/>
      <c r="B39" s="36" t="s">
        <v>68</v>
      </c>
      <c r="C39" s="34" t="s">
        <v>37</v>
      </c>
      <c r="D39" s="34" t="s">
        <v>18</v>
      </c>
      <c r="E39" s="34"/>
      <c r="F39" s="34"/>
      <c r="G39" s="35">
        <f>'приложение 10'!I239</f>
        <v>850000</v>
      </c>
    </row>
    <row r="40" spans="1:1024" s="39" customFormat="1" ht="18.75">
      <c r="A40" s="26" t="s">
        <v>69</v>
      </c>
      <c r="B40" s="37" t="s">
        <v>70</v>
      </c>
      <c r="C40" s="38" t="s">
        <v>39</v>
      </c>
      <c r="D40" s="38"/>
      <c r="E40" s="38"/>
      <c r="F40" s="38"/>
      <c r="G40" s="31">
        <f>G41+G42+G43</f>
        <v>268712500</v>
      </c>
      <c r="AMJ40"/>
    </row>
    <row r="41" spans="1:1024" ht="18.75">
      <c r="A41" s="32"/>
      <c r="B41" s="33" t="s">
        <v>71</v>
      </c>
      <c r="C41" s="34" t="s">
        <v>39</v>
      </c>
      <c r="D41" s="34" t="s">
        <v>20</v>
      </c>
      <c r="E41" s="34"/>
      <c r="F41" s="34"/>
      <c r="G41" s="35">
        <f>'приложение 10'!I246</f>
        <v>65115000</v>
      </c>
    </row>
    <row r="42" spans="1:1024" ht="18.75">
      <c r="A42" s="32"/>
      <c r="B42" s="33" t="s">
        <v>72</v>
      </c>
      <c r="C42" s="34" t="s">
        <v>39</v>
      </c>
      <c r="D42" s="34" t="s">
        <v>23</v>
      </c>
      <c r="E42" s="34"/>
      <c r="F42" s="34"/>
      <c r="G42" s="35">
        <f>'приложение 10'!I494+'приложение 10'!I674+'приложение 10'!I252</f>
        <v>189267700</v>
      </c>
    </row>
    <row r="43" spans="1:1024" ht="18.75">
      <c r="A43" s="32"/>
      <c r="B43" s="33" t="s">
        <v>73</v>
      </c>
      <c r="C43" s="34" t="s">
        <v>39</v>
      </c>
      <c r="D43" s="34" t="s">
        <v>27</v>
      </c>
      <c r="E43" s="34"/>
      <c r="F43" s="34"/>
      <c r="G43" s="35">
        <f>'приложение 10'!I685</f>
        <v>14329800</v>
      </c>
    </row>
    <row r="44" spans="1:1024" s="39" customFormat="1" ht="18.75">
      <c r="A44" s="26" t="s">
        <v>74</v>
      </c>
      <c r="B44" s="37" t="s">
        <v>75</v>
      </c>
      <c r="C44" s="38" t="s">
        <v>29</v>
      </c>
      <c r="D44" s="38"/>
      <c r="E44" s="38"/>
      <c r="F44" s="38"/>
      <c r="G44" s="31">
        <f>G45+G48+G47+G46</f>
        <v>352940800</v>
      </c>
      <c r="AMJ44"/>
    </row>
    <row r="45" spans="1:1024" ht="18.75">
      <c r="A45" s="32"/>
      <c r="B45" s="33" t="s">
        <v>76</v>
      </c>
      <c r="C45" s="34" t="s">
        <v>29</v>
      </c>
      <c r="D45" s="34" t="s">
        <v>16</v>
      </c>
      <c r="E45" s="34"/>
      <c r="F45" s="34"/>
      <c r="G45" s="35">
        <f>'приложение 10'!I585+'приложение 10'!I500</f>
        <v>195420400</v>
      </c>
    </row>
    <row r="46" spans="1:1024" ht="18.75">
      <c r="A46" s="32"/>
      <c r="B46" s="36" t="s">
        <v>77</v>
      </c>
      <c r="C46" s="34" t="s">
        <v>29</v>
      </c>
      <c r="D46" s="34" t="s">
        <v>18</v>
      </c>
      <c r="E46" s="34"/>
      <c r="F46" s="34"/>
      <c r="G46" s="35">
        <f>'приложение 10'!I592</f>
        <v>30100</v>
      </c>
    </row>
    <row r="47" spans="1:1024" ht="18.75">
      <c r="A47" s="32"/>
      <c r="B47" s="42" t="s">
        <v>78</v>
      </c>
      <c r="C47" s="34" t="s">
        <v>29</v>
      </c>
      <c r="D47" s="34" t="s">
        <v>20</v>
      </c>
      <c r="E47" s="34"/>
      <c r="F47" s="34"/>
      <c r="G47" s="35">
        <f>'приложение 10'!I597</f>
        <v>152964900</v>
      </c>
    </row>
    <row r="48" spans="1:1024" ht="37.5">
      <c r="A48" s="32"/>
      <c r="B48" s="33" t="s">
        <v>79</v>
      </c>
      <c r="C48" s="34" t="s">
        <v>29</v>
      </c>
      <c r="D48" s="34" t="s">
        <v>25</v>
      </c>
      <c r="E48" s="34" t="s">
        <v>80</v>
      </c>
      <c r="F48" s="34"/>
      <c r="G48" s="35">
        <f>'приложение 10'!I611</f>
        <v>4525400</v>
      </c>
    </row>
    <row r="49" spans="1:1024" s="39" customFormat="1" ht="56.25">
      <c r="A49" s="26" t="s">
        <v>81</v>
      </c>
      <c r="B49" s="43" t="s">
        <v>82</v>
      </c>
      <c r="C49" s="38" t="s">
        <v>41</v>
      </c>
      <c r="D49" s="38" t="s">
        <v>83</v>
      </c>
      <c r="E49" s="38"/>
      <c r="F49" s="38"/>
      <c r="G49" s="31">
        <f>G50</f>
        <v>25000000</v>
      </c>
      <c r="AMJ49"/>
    </row>
    <row r="50" spans="1:1024" ht="56.25">
      <c r="A50" s="26"/>
      <c r="B50" s="44" t="s">
        <v>84</v>
      </c>
      <c r="C50" s="34" t="s">
        <v>41</v>
      </c>
      <c r="D50" s="34" t="s">
        <v>16</v>
      </c>
      <c r="E50" s="38"/>
      <c r="F50" s="38"/>
      <c r="G50" s="35">
        <f>'приложение 10'!I280</f>
        <v>25000000</v>
      </c>
    </row>
    <row r="51" spans="1:1024" ht="18.75">
      <c r="A51" s="26"/>
      <c r="B51" s="44"/>
      <c r="C51" s="34"/>
      <c r="D51" s="34"/>
      <c r="E51" s="38"/>
      <c r="F51" s="38"/>
      <c r="G51" s="35"/>
    </row>
    <row r="52" spans="1:1024" ht="18.75">
      <c r="A52" s="26"/>
      <c r="B52" s="45"/>
      <c r="C52" s="34"/>
      <c r="D52" s="34"/>
      <c r="E52" s="38"/>
      <c r="F52" s="38"/>
      <c r="G52" s="35"/>
    </row>
    <row r="53" spans="1:1024" ht="18.75">
      <c r="B53" s="14" t="s">
        <v>85</v>
      </c>
      <c r="C53" s="33"/>
    </row>
    <row r="54" spans="1:1024" ht="19.350000000000001" customHeight="1">
      <c r="B54" s="6" t="s">
        <v>86</v>
      </c>
      <c r="C54" s="6"/>
    </row>
    <row r="55" spans="1:1024" ht="19.350000000000001" customHeight="1">
      <c r="B55" s="6" t="s">
        <v>87</v>
      </c>
      <c r="C55" s="6"/>
      <c r="G55" s="46"/>
    </row>
    <row r="56" spans="1:1024" ht="18.75">
      <c r="B56" s="47" t="s">
        <v>88</v>
      </c>
      <c r="G56" s="46" t="s">
        <v>89</v>
      </c>
    </row>
    <row r="105" ht="47.25" customHeight="1"/>
    <row r="144" ht="70.5" customHeight="1"/>
  </sheetData>
  <mergeCells count="10">
    <mergeCell ref="B54:C54"/>
    <mergeCell ref="B55:C55"/>
    <mergeCell ref="C1:G1"/>
    <mergeCell ref="C2:G2"/>
    <mergeCell ref="B3:G3"/>
    <mergeCell ref="D4:G4"/>
    <mergeCell ref="A5:A6"/>
    <mergeCell ref="B5:B6"/>
    <mergeCell ref="C5:F5"/>
    <mergeCell ref="G5:G6"/>
  </mergeCells>
  <pageMargins left="0.78749999999999998" right="0.196527777777778" top="0.78749999999999998" bottom="0.44722222222222202" header="0.511811023622047" footer="0.511811023622047"/>
  <pageSetup paperSize="9" scale="8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K621"/>
  <sheetViews>
    <sheetView view="pageBreakPreview" zoomScale="75" zoomScaleNormal="60" zoomScalePageLayoutView="75" workbookViewId="0">
      <selection activeCell="E397" sqref="E397"/>
    </sheetView>
  </sheetViews>
  <sheetFormatPr defaultColWidth="8.7109375" defaultRowHeight="18.75"/>
  <cols>
    <col min="1" max="1" width="4.42578125" style="48" customWidth="1"/>
    <col min="2" max="2" width="58.140625" style="49" customWidth="1"/>
    <col min="3" max="3" width="16.85546875" style="50" customWidth="1"/>
    <col min="4" max="4" width="11.140625" style="51" customWidth="1"/>
    <col min="5" max="5" width="20.7109375" style="52" customWidth="1"/>
    <col min="6" max="6" width="0.42578125" style="53" customWidth="1"/>
    <col min="7" max="7" width="10.140625" style="53" customWidth="1"/>
    <col min="8" max="8" width="11.140625" style="53" customWidth="1"/>
    <col min="9" max="1023" width="7.28515625" style="53" customWidth="1"/>
    <col min="1024" max="1025" width="7.28515625" customWidth="1"/>
  </cols>
  <sheetData>
    <row r="1" spans="1:1024">
      <c r="A1" s="54"/>
      <c r="C1" s="49"/>
      <c r="D1" s="55"/>
      <c r="E1" s="56"/>
    </row>
    <row r="2" spans="1:1024" ht="27.95" customHeight="1">
      <c r="A2" s="54"/>
      <c r="C2" s="5" t="s">
        <v>90</v>
      </c>
      <c r="D2" s="5"/>
      <c r="E2" s="5"/>
    </row>
    <row r="3" spans="1:1024" s="59" customFormat="1" ht="114.4" customHeight="1">
      <c r="A3" s="57"/>
      <c r="B3" s="49"/>
      <c r="C3" s="12" t="s">
        <v>91</v>
      </c>
      <c r="D3" s="12"/>
      <c r="E3" s="12"/>
      <c r="F3" s="58"/>
      <c r="AMJ3" s="60"/>
    </row>
    <row r="4" spans="1:1024" ht="61.9" customHeight="1">
      <c r="A4" s="49"/>
      <c r="B4" s="4" t="s">
        <v>92</v>
      </c>
      <c r="C4" s="4"/>
      <c r="D4" s="4"/>
      <c r="E4" s="4"/>
    </row>
    <row r="5" spans="1:1024" ht="19.350000000000001" customHeight="1">
      <c r="A5" s="49"/>
      <c r="C5" s="49"/>
      <c r="D5" s="55"/>
      <c r="E5" s="56"/>
      <c r="F5" s="56"/>
    </row>
    <row r="6" spans="1:1024">
      <c r="A6" s="61"/>
      <c r="B6" s="62" t="s">
        <v>4</v>
      </c>
      <c r="C6" s="63" t="s">
        <v>93</v>
      </c>
      <c r="D6" s="64" t="s">
        <v>94</v>
      </c>
      <c r="E6" s="64" t="s">
        <v>6</v>
      </c>
    </row>
    <row r="7" spans="1:1024">
      <c r="A7" s="65">
        <v>1</v>
      </c>
      <c r="B7" s="61">
        <v>2</v>
      </c>
      <c r="C7" s="63" t="s">
        <v>95</v>
      </c>
      <c r="D7" s="66" t="s">
        <v>96</v>
      </c>
      <c r="E7" s="65">
        <v>5</v>
      </c>
    </row>
    <row r="8" spans="1:1024" s="72" customFormat="1">
      <c r="A8" s="67"/>
      <c r="B8" s="68" t="s">
        <v>97</v>
      </c>
      <c r="C8" s="69"/>
      <c r="D8" s="70"/>
      <c r="E8" s="71">
        <f>E9+E51+E55+E97+E103+E115+E130+E209+E224+E251+E260+E365+E314+E396+E247+E298+E310+E328+E293+E306+E340+E218+E243+E122+E126+E332+E356</f>
        <v>4831194909.5499992</v>
      </c>
      <c r="AMJ8"/>
    </row>
    <row r="9" spans="1:1024" s="72" customFormat="1" ht="56.25">
      <c r="A9" s="68" t="s">
        <v>14</v>
      </c>
      <c r="B9" s="68" t="s">
        <v>98</v>
      </c>
      <c r="C9" s="67">
        <v>5000000000</v>
      </c>
      <c r="D9" s="73"/>
      <c r="E9" s="74">
        <f>E10+E15+E41+E45+E48</f>
        <v>235087100</v>
      </c>
      <c r="AMJ9"/>
    </row>
    <row r="10" spans="1:1024" ht="56.25">
      <c r="A10" s="49"/>
      <c r="B10" s="40" t="s">
        <v>99</v>
      </c>
      <c r="C10" s="49">
        <v>5010000000</v>
      </c>
      <c r="D10" s="75"/>
      <c r="E10" s="76">
        <f>E11+E13</f>
        <v>3594000</v>
      </c>
    </row>
    <row r="11" spans="1:1024" ht="37.5">
      <c r="A11" s="49"/>
      <c r="B11" s="77" t="s">
        <v>100</v>
      </c>
      <c r="C11" s="49">
        <v>5010000190</v>
      </c>
      <c r="D11" s="75"/>
      <c r="E11" s="76">
        <f>E12</f>
        <v>3342000</v>
      </c>
    </row>
    <row r="12" spans="1:1024" ht="112.5">
      <c r="A12" s="49"/>
      <c r="B12" s="40" t="s">
        <v>101</v>
      </c>
      <c r="C12" s="49">
        <v>5010000190</v>
      </c>
      <c r="D12" s="75" t="s">
        <v>102</v>
      </c>
      <c r="E12" s="76">
        <f>'приложение 10'!I31</f>
        <v>3342000</v>
      </c>
    </row>
    <row r="13" spans="1:1024" ht="206.25">
      <c r="A13" s="49"/>
      <c r="B13" s="40" t="s">
        <v>103</v>
      </c>
      <c r="C13" s="49">
        <v>5010060070</v>
      </c>
      <c r="D13" s="75"/>
      <c r="E13" s="76">
        <f>E14</f>
        <v>252000</v>
      </c>
    </row>
    <row r="14" spans="1:1024" ht="56.25">
      <c r="A14" s="49"/>
      <c r="B14" s="40" t="s">
        <v>104</v>
      </c>
      <c r="C14" s="49">
        <v>5010060070</v>
      </c>
      <c r="D14" s="75" t="s">
        <v>105</v>
      </c>
      <c r="E14" s="76">
        <f>'приложение 10'!I119</f>
        <v>252000</v>
      </c>
    </row>
    <row r="15" spans="1:1024" ht="37.5">
      <c r="A15" s="49"/>
      <c r="B15" s="40" t="s">
        <v>106</v>
      </c>
      <c r="C15" s="49">
        <v>5020000000</v>
      </c>
      <c r="D15" s="75"/>
      <c r="E15" s="76">
        <f>E16+E20+E23+E26+E32+E30+E36+E39</f>
        <v>213089800</v>
      </c>
    </row>
    <row r="16" spans="1:1024" ht="37.5">
      <c r="A16" s="49"/>
      <c r="B16" s="77" t="s">
        <v>100</v>
      </c>
      <c r="C16" s="49">
        <v>5020000190</v>
      </c>
      <c r="D16" s="75"/>
      <c r="E16" s="76">
        <f>E17+E18+E19</f>
        <v>189464300</v>
      </c>
    </row>
    <row r="17" spans="1:5" ht="112.5">
      <c r="A17" s="49"/>
      <c r="B17" s="40" t="s">
        <v>101</v>
      </c>
      <c r="C17" s="49">
        <v>5020000190</v>
      </c>
      <c r="D17" s="75" t="s">
        <v>102</v>
      </c>
      <c r="E17" s="76">
        <f>'приложение 10'!I36+'приложение 10'!I272+'приложение 10'!I314+'приложение 10'!I332+'приложение 10'!I457+'приложение 10'!I556+'приложение 10'!I615+'приложение 10'!I659</f>
        <v>189448900</v>
      </c>
    </row>
    <row r="18" spans="1:5" ht="56.25" hidden="1">
      <c r="A18" s="49"/>
      <c r="B18" s="40" t="s">
        <v>104</v>
      </c>
      <c r="C18" s="49">
        <v>5020000190</v>
      </c>
      <c r="D18" s="75" t="s">
        <v>105</v>
      </c>
      <c r="E18" s="76">
        <f>'приложение 10'!I333+'приложение 10'!I458</f>
        <v>0</v>
      </c>
    </row>
    <row r="19" spans="1:5">
      <c r="A19" s="49"/>
      <c r="B19" s="40" t="s">
        <v>107</v>
      </c>
      <c r="C19" s="49">
        <v>5020000190</v>
      </c>
      <c r="D19" s="75" t="s">
        <v>108</v>
      </c>
      <c r="E19" s="76">
        <f>'приложение 10'!I37+'приложение 10'!I273+'приложение 10'!I315+'приложение 10'!I334+'приложение 10'!I459+'приложение 10'!I557+'приложение 10'!I616+'приложение 10'!I660</f>
        <v>15400</v>
      </c>
    </row>
    <row r="20" spans="1:5" ht="159.6" customHeight="1">
      <c r="A20" s="49"/>
      <c r="B20" s="40" t="s">
        <v>109</v>
      </c>
      <c r="C20" s="49">
        <v>5020060870</v>
      </c>
      <c r="D20" s="75"/>
      <c r="E20" s="76">
        <f>E21+E22</f>
        <v>982600</v>
      </c>
    </row>
    <row r="21" spans="1:5" ht="112.5">
      <c r="A21" s="49"/>
      <c r="B21" s="40" t="s">
        <v>101</v>
      </c>
      <c r="C21" s="49">
        <v>5020060870</v>
      </c>
      <c r="D21" s="75" t="s">
        <v>102</v>
      </c>
      <c r="E21" s="76">
        <f>'приложение 10'!I39</f>
        <v>982600</v>
      </c>
    </row>
    <row r="22" spans="1:5" ht="56.25" hidden="1">
      <c r="A22" s="49"/>
      <c r="B22" s="40" t="s">
        <v>104</v>
      </c>
      <c r="C22" s="49">
        <v>5020060870</v>
      </c>
      <c r="D22" s="75" t="s">
        <v>105</v>
      </c>
      <c r="E22" s="76">
        <f>'приложение 10'!I40</f>
        <v>0</v>
      </c>
    </row>
    <row r="23" spans="1:5" ht="75">
      <c r="A23" s="49"/>
      <c r="B23" s="78" t="s">
        <v>110</v>
      </c>
      <c r="C23" s="49">
        <v>5020060910</v>
      </c>
      <c r="D23" s="79"/>
      <c r="E23" s="76">
        <f>E24+E25</f>
        <v>1959200</v>
      </c>
    </row>
    <row r="24" spans="1:5" ht="112.5">
      <c r="A24" s="49"/>
      <c r="B24" s="40" t="s">
        <v>101</v>
      </c>
      <c r="C24" s="49">
        <v>5020060910</v>
      </c>
      <c r="D24" s="75" t="s">
        <v>102</v>
      </c>
      <c r="E24" s="76">
        <f>'приложение 10'!I317</f>
        <v>1959200</v>
      </c>
    </row>
    <row r="25" spans="1:5" ht="56.25" hidden="1">
      <c r="A25" s="49"/>
      <c r="B25" s="40" t="s">
        <v>104</v>
      </c>
      <c r="C25" s="49">
        <v>5020060910</v>
      </c>
      <c r="D25" s="75" t="s">
        <v>105</v>
      </c>
      <c r="E25" s="76">
        <f>'приложение 10'!I318</f>
        <v>0</v>
      </c>
    </row>
    <row r="26" spans="1:5" ht="281.25">
      <c r="A26" s="49"/>
      <c r="B26" s="40" t="s">
        <v>111</v>
      </c>
      <c r="C26" s="49">
        <v>5020069170</v>
      </c>
      <c r="D26" s="80"/>
      <c r="E26" s="76">
        <f>E27+E28+E29</f>
        <v>1318400</v>
      </c>
    </row>
    <row r="27" spans="1:5" ht="93.75">
      <c r="A27" s="49"/>
      <c r="B27" s="40" t="s">
        <v>112</v>
      </c>
      <c r="C27" s="49">
        <v>5020069170</v>
      </c>
      <c r="D27" s="80">
        <v>100</v>
      </c>
      <c r="E27" s="76">
        <f>'приложение 10'!I689</f>
        <v>1318400</v>
      </c>
    </row>
    <row r="28" spans="1:5" ht="56.25" hidden="1">
      <c r="A28" s="49"/>
      <c r="B28" s="40" t="s">
        <v>104</v>
      </c>
      <c r="C28" s="49">
        <v>5020069170</v>
      </c>
      <c r="D28" s="75" t="s">
        <v>105</v>
      </c>
      <c r="E28" s="76">
        <f>'приложение 10'!I690</f>
        <v>0</v>
      </c>
    </row>
    <row r="29" spans="1:5" hidden="1">
      <c r="A29" s="49"/>
      <c r="B29" s="40" t="s">
        <v>107</v>
      </c>
      <c r="C29" s="49">
        <v>5020069170</v>
      </c>
      <c r="D29" s="75" t="s">
        <v>108</v>
      </c>
      <c r="E29" s="76">
        <f>'приложение 10'!I691</f>
        <v>0</v>
      </c>
    </row>
    <row r="30" spans="1:5" ht="112.5">
      <c r="A30" s="49"/>
      <c r="B30" s="40" t="s">
        <v>113</v>
      </c>
      <c r="C30" s="49">
        <v>5020069180</v>
      </c>
      <c r="D30" s="79"/>
      <c r="E30" s="76">
        <f>E31</f>
        <v>982900</v>
      </c>
    </row>
    <row r="31" spans="1:5" ht="93.75">
      <c r="A31" s="49"/>
      <c r="B31" s="40" t="s">
        <v>112</v>
      </c>
      <c r="C31" s="49">
        <v>5020069180</v>
      </c>
      <c r="D31" s="79">
        <v>100</v>
      </c>
      <c r="E31" s="76">
        <f>'приложение 10'!I693</f>
        <v>982900</v>
      </c>
    </row>
    <row r="32" spans="1:5" ht="75">
      <c r="A32" s="49"/>
      <c r="B32" s="40" t="s">
        <v>114</v>
      </c>
      <c r="C32" s="49">
        <v>5020069190</v>
      </c>
      <c r="D32" s="79"/>
      <c r="E32" s="76">
        <f>E33+E34+E35</f>
        <v>12028500</v>
      </c>
    </row>
    <row r="33" spans="1:5" ht="93.75">
      <c r="A33" s="49"/>
      <c r="B33" s="40" t="s">
        <v>112</v>
      </c>
      <c r="C33" s="49">
        <v>5020069190</v>
      </c>
      <c r="D33" s="79">
        <v>100</v>
      </c>
      <c r="E33" s="76">
        <f>'приложение 10'!I695</f>
        <v>11328000</v>
      </c>
    </row>
    <row r="34" spans="1:5" ht="56.25">
      <c r="A34" s="49"/>
      <c r="B34" s="40" t="s">
        <v>104</v>
      </c>
      <c r="C34" s="49">
        <v>5020069190</v>
      </c>
      <c r="D34" s="79">
        <v>200</v>
      </c>
      <c r="E34" s="76">
        <f>'приложение 10'!I696</f>
        <v>700000</v>
      </c>
    </row>
    <row r="35" spans="1:5">
      <c r="A35" s="49"/>
      <c r="B35" s="40" t="s">
        <v>107</v>
      </c>
      <c r="C35" s="49">
        <v>5020069190</v>
      </c>
      <c r="D35" s="79">
        <v>800</v>
      </c>
      <c r="E35" s="76">
        <f>'приложение 10'!I697</f>
        <v>500</v>
      </c>
    </row>
    <row r="36" spans="1:5" ht="75">
      <c r="A36" s="49"/>
      <c r="B36" s="40" t="s">
        <v>115</v>
      </c>
      <c r="C36" s="49">
        <v>5020069200</v>
      </c>
      <c r="D36" s="75"/>
      <c r="E36" s="76">
        <f>E37+E38</f>
        <v>5371200</v>
      </c>
    </row>
    <row r="37" spans="1:5" ht="112.5">
      <c r="A37" s="49"/>
      <c r="B37" s="40" t="s">
        <v>101</v>
      </c>
      <c r="C37" s="49">
        <v>5020069200</v>
      </c>
      <c r="D37" s="75" t="s">
        <v>102</v>
      </c>
      <c r="E37" s="76">
        <f>'приложение 10'!I42</f>
        <v>5271200</v>
      </c>
    </row>
    <row r="38" spans="1:5" ht="56.25">
      <c r="A38" s="49"/>
      <c r="B38" s="40" t="s">
        <v>104</v>
      </c>
      <c r="C38" s="49">
        <v>5020069200</v>
      </c>
      <c r="D38" s="75" t="s">
        <v>105</v>
      </c>
      <c r="E38" s="76">
        <f>'приложение 10'!I43</f>
        <v>100000</v>
      </c>
    </row>
    <row r="39" spans="1:5" ht="243.75">
      <c r="A39" s="49"/>
      <c r="B39" s="36" t="s">
        <v>116</v>
      </c>
      <c r="C39" s="81">
        <v>5020069210</v>
      </c>
      <c r="D39" s="82"/>
      <c r="E39" s="76">
        <f>E40</f>
        <v>982700</v>
      </c>
    </row>
    <row r="40" spans="1:5" ht="112.5">
      <c r="A40" s="49"/>
      <c r="B40" s="36" t="s">
        <v>101</v>
      </c>
      <c r="C40" s="81">
        <v>5020069210</v>
      </c>
      <c r="D40" s="82" t="s">
        <v>102</v>
      </c>
      <c r="E40" s="76">
        <f>'приложение 10'!I45</f>
        <v>982700</v>
      </c>
    </row>
    <row r="41" spans="1:5" ht="37.5">
      <c r="A41" s="49"/>
      <c r="B41" s="40" t="s">
        <v>117</v>
      </c>
      <c r="C41" s="49">
        <v>5030000000</v>
      </c>
      <c r="D41" s="75"/>
      <c r="E41" s="76">
        <f>E42</f>
        <v>16126300</v>
      </c>
    </row>
    <row r="42" spans="1:5" ht="56.25">
      <c r="A42" s="49"/>
      <c r="B42" s="40" t="s">
        <v>118</v>
      </c>
      <c r="C42" s="49">
        <v>5030010030</v>
      </c>
      <c r="D42" s="75"/>
      <c r="E42" s="76">
        <f>E43+E44</f>
        <v>16126300</v>
      </c>
    </row>
    <row r="43" spans="1:5" ht="56.25">
      <c r="A43" s="49"/>
      <c r="B43" s="40" t="s">
        <v>104</v>
      </c>
      <c r="C43" s="49">
        <v>5030010030</v>
      </c>
      <c r="D43" s="75" t="s">
        <v>105</v>
      </c>
      <c r="E43" s="76">
        <f>'приложение 10'!I24+'приложение 10'!I301+'приложение 10'!I308+'приложение 10'!I337+'приложение 10'!I623+'приложение 10'!I353+'приложение 10'!I278+'приложение 10'!I521+'приложение 10'!I583+'приложение 10'!I59</f>
        <v>14114300</v>
      </c>
    </row>
    <row r="44" spans="1:5">
      <c r="A44" s="49"/>
      <c r="B44" s="40" t="s">
        <v>107</v>
      </c>
      <c r="C44" s="49">
        <v>5030010030</v>
      </c>
      <c r="D44" s="75" t="s">
        <v>108</v>
      </c>
      <c r="E44" s="76">
        <f>'приложение 10'!I354+'приложение 10'!I60</f>
        <v>2012000</v>
      </c>
    </row>
    <row r="45" spans="1:5" ht="37.5">
      <c r="A45" s="49"/>
      <c r="B45" s="36" t="s">
        <v>119</v>
      </c>
      <c r="C45" s="81">
        <v>5040000000</v>
      </c>
      <c r="D45" s="82"/>
      <c r="E45" s="76">
        <f>E46</f>
        <v>550000</v>
      </c>
    </row>
    <row r="46" spans="1:5" ht="37.5">
      <c r="A46" s="49"/>
      <c r="B46" s="36" t="s">
        <v>120</v>
      </c>
      <c r="C46" s="81">
        <v>5040010560</v>
      </c>
      <c r="D46" s="82"/>
      <c r="E46" s="76">
        <f>E47</f>
        <v>550000</v>
      </c>
    </row>
    <row r="47" spans="1:5" ht="56.25">
      <c r="A47" s="49"/>
      <c r="B47" s="36" t="s">
        <v>104</v>
      </c>
      <c r="C47" s="81">
        <v>5040010560</v>
      </c>
      <c r="D47" s="82" t="s">
        <v>105</v>
      </c>
      <c r="E47" s="76">
        <f>'приложение 10'!I63</f>
        <v>550000</v>
      </c>
    </row>
    <row r="48" spans="1:5" ht="37.5">
      <c r="A48" s="49"/>
      <c r="B48" s="36" t="s">
        <v>121</v>
      </c>
      <c r="C48" s="81">
        <v>5050000000</v>
      </c>
      <c r="D48" s="82"/>
      <c r="E48" s="76">
        <f>E49</f>
        <v>1727000</v>
      </c>
    </row>
    <row r="49" spans="1:1024" ht="37.5">
      <c r="A49" s="49"/>
      <c r="B49" s="36" t="s">
        <v>122</v>
      </c>
      <c r="C49" s="81">
        <v>5050010780</v>
      </c>
      <c r="D49" s="82"/>
      <c r="E49" s="76">
        <f>E50</f>
        <v>1727000</v>
      </c>
    </row>
    <row r="50" spans="1:1024" ht="56.25">
      <c r="A50" s="49"/>
      <c r="B50" s="36" t="s">
        <v>104</v>
      </c>
      <c r="C50" s="81">
        <v>5050010780</v>
      </c>
      <c r="D50" s="82" t="s">
        <v>105</v>
      </c>
      <c r="E50" s="76">
        <f>'приложение 10'!I66</f>
        <v>1727000</v>
      </c>
    </row>
    <row r="51" spans="1:1024" s="72" customFormat="1" ht="37.5">
      <c r="A51" s="68" t="s">
        <v>34</v>
      </c>
      <c r="B51" s="68" t="s">
        <v>123</v>
      </c>
      <c r="C51" s="67">
        <v>5100000000</v>
      </c>
      <c r="D51" s="83"/>
      <c r="E51" s="74">
        <f>E52</f>
        <v>25000000</v>
      </c>
      <c r="AMJ51"/>
    </row>
    <row r="52" spans="1:1024" ht="56.25">
      <c r="A52" s="49"/>
      <c r="B52" s="36" t="s">
        <v>124</v>
      </c>
      <c r="C52" s="81">
        <v>5110000000</v>
      </c>
      <c r="D52" s="82"/>
      <c r="E52" s="76">
        <f>E53</f>
        <v>25000000</v>
      </c>
    </row>
    <row r="53" spans="1:1024" ht="37.5">
      <c r="A53" s="49"/>
      <c r="B53" s="36" t="s">
        <v>125</v>
      </c>
      <c r="C53" s="81" t="s">
        <v>126</v>
      </c>
      <c r="D53" s="82"/>
      <c r="E53" s="76">
        <f>E54</f>
        <v>25000000</v>
      </c>
    </row>
    <row r="54" spans="1:1024">
      <c r="A54" s="49"/>
      <c r="B54" s="36" t="s">
        <v>127</v>
      </c>
      <c r="C54" s="81" t="s">
        <v>126</v>
      </c>
      <c r="D54" s="82" t="s">
        <v>128</v>
      </c>
      <c r="E54" s="76">
        <f>'приложение 10'!I284</f>
        <v>25000000</v>
      </c>
    </row>
    <row r="55" spans="1:1024" s="72" customFormat="1" ht="37.5">
      <c r="A55" s="68" t="s">
        <v>42</v>
      </c>
      <c r="B55" s="68" t="s">
        <v>129</v>
      </c>
      <c r="C55" s="67">
        <v>5200000000</v>
      </c>
      <c r="D55" s="83"/>
      <c r="E55" s="74">
        <f>E56+E61+E71+E77+E87+E92+E82+E66</f>
        <v>362685400</v>
      </c>
      <c r="AMJ55"/>
    </row>
    <row r="56" spans="1:1024">
      <c r="A56" s="49"/>
      <c r="B56" s="40" t="s">
        <v>130</v>
      </c>
      <c r="C56" s="49">
        <v>5210000000</v>
      </c>
      <c r="D56" s="75"/>
      <c r="E56" s="76">
        <f>E57</f>
        <v>167155300</v>
      </c>
    </row>
    <row r="57" spans="1:1024" ht="37.5">
      <c r="A57" s="49"/>
      <c r="B57" s="77" t="s">
        <v>131</v>
      </c>
      <c r="C57" s="49">
        <v>5210000590</v>
      </c>
      <c r="D57" s="75"/>
      <c r="E57" s="76">
        <f>E58+E59+E60</f>
        <v>167155300</v>
      </c>
    </row>
    <row r="58" spans="1:1024" ht="112.5">
      <c r="A58" s="49"/>
      <c r="B58" s="40" t="s">
        <v>101</v>
      </c>
      <c r="C58" s="49">
        <v>5210000590</v>
      </c>
      <c r="D58" s="75" t="s">
        <v>102</v>
      </c>
      <c r="E58" s="76">
        <f>'приложение 10'!I235+'приложение 10'!I70</f>
        <v>152381900</v>
      </c>
    </row>
    <row r="59" spans="1:1024" ht="56.25">
      <c r="A59" s="49"/>
      <c r="B59" s="40" t="s">
        <v>104</v>
      </c>
      <c r="C59" s="49">
        <v>5210000590</v>
      </c>
      <c r="D59" s="75" t="s">
        <v>105</v>
      </c>
      <c r="E59" s="76">
        <f>'приложение 10'!I236+'приложение 10'!I71</f>
        <v>14609400</v>
      </c>
    </row>
    <row r="60" spans="1:1024">
      <c r="A60" s="49"/>
      <c r="B60" s="40" t="s">
        <v>107</v>
      </c>
      <c r="C60" s="49">
        <v>5210000590</v>
      </c>
      <c r="D60" s="75" t="s">
        <v>108</v>
      </c>
      <c r="E60" s="76">
        <f>'приложение 10'!I237+'приложение 10'!I72</f>
        <v>164000</v>
      </c>
    </row>
    <row r="61" spans="1:1024" ht="37.5">
      <c r="A61" s="49"/>
      <c r="B61" s="84" t="s">
        <v>132</v>
      </c>
      <c r="C61" s="49">
        <v>5220000000</v>
      </c>
      <c r="D61" s="75"/>
      <c r="E61" s="76">
        <f>E62</f>
        <v>48110500</v>
      </c>
    </row>
    <row r="62" spans="1:1024" ht="37.5">
      <c r="A62" s="49"/>
      <c r="B62" s="77" t="s">
        <v>131</v>
      </c>
      <c r="C62" s="49">
        <v>5220000590</v>
      </c>
      <c r="D62" s="75"/>
      <c r="E62" s="76">
        <f>E63+E64+E65</f>
        <v>48110500</v>
      </c>
    </row>
    <row r="63" spans="1:1024" ht="112.5">
      <c r="A63" s="49"/>
      <c r="B63" s="40" t="s">
        <v>101</v>
      </c>
      <c r="C63" s="49">
        <v>5220000590</v>
      </c>
      <c r="D63" s="75" t="s">
        <v>102</v>
      </c>
      <c r="E63" s="76">
        <f>'приложение 10'!I75</f>
        <v>37120000</v>
      </c>
    </row>
    <row r="64" spans="1:1024" ht="56.25">
      <c r="A64" s="49"/>
      <c r="B64" s="40" t="s">
        <v>104</v>
      </c>
      <c r="C64" s="49">
        <v>5220000590</v>
      </c>
      <c r="D64" s="75" t="s">
        <v>105</v>
      </c>
      <c r="E64" s="76">
        <f>'приложение 10'!I76</f>
        <v>10825500</v>
      </c>
    </row>
    <row r="65" spans="1:5">
      <c r="A65" s="49"/>
      <c r="B65" s="40" t="s">
        <v>107</v>
      </c>
      <c r="C65" s="49">
        <v>5220000590</v>
      </c>
      <c r="D65" s="75" t="s">
        <v>108</v>
      </c>
      <c r="E65" s="76">
        <f>'приложение 10'!I77</f>
        <v>165000</v>
      </c>
    </row>
    <row r="66" spans="1:5">
      <c r="A66" s="49"/>
      <c r="B66" s="36" t="s">
        <v>133</v>
      </c>
      <c r="C66" s="81">
        <v>5230000000</v>
      </c>
      <c r="D66" s="82"/>
      <c r="E66" s="76">
        <f>E67</f>
        <v>24632500</v>
      </c>
    </row>
    <row r="67" spans="1:5" ht="37.5">
      <c r="A67" s="49"/>
      <c r="B67" s="36" t="s">
        <v>131</v>
      </c>
      <c r="C67" s="81">
        <v>5230000590</v>
      </c>
      <c r="D67" s="82"/>
      <c r="E67" s="76">
        <f>E68+E69+E70</f>
        <v>24632500</v>
      </c>
    </row>
    <row r="68" spans="1:5" ht="112.5">
      <c r="A68" s="49"/>
      <c r="B68" s="36" t="s">
        <v>101</v>
      </c>
      <c r="C68" s="81">
        <v>5230000590</v>
      </c>
      <c r="D68" s="82" t="s">
        <v>102</v>
      </c>
      <c r="E68" s="76">
        <f>'приложение 10'!I80</f>
        <v>23536400</v>
      </c>
    </row>
    <row r="69" spans="1:5" ht="56.25">
      <c r="A69" s="49"/>
      <c r="B69" s="36" t="s">
        <v>104</v>
      </c>
      <c r="C69" s="81">
        <v>5230000590</v>
      </c>
      <c r="D69" s="82" t="s">
        <v>105</v>
      </c>
      <c r="E69" s="76">
        <f>'приложение 10'!I81</f>
        <v>781400</v>
      </c>
    </row>
    <row r="70" spans="1:5">
      <c r="A70" s="49"/>
      <c r="B70" s="36" t="s">
        <v>107</v>
      </c>
      <c r="C70" s="81">
        <v>5230000590</v>
      </c>
      <c r="D70" s="82" t="s">
        <v>108</v>
      </c>
      <c r="E70" s="76">
        <f>'приложение 10'!I82</f>
        <v>314700</v>
      </c>
    </row>
    <row r="71" spans="1:5">
      <c r="A71" s="49"/>
      <c r="B71" s="77" t="s">
        <v>134</v>
      </c>
      <c r="C71" s="49">
        <v>5240000000</v>
      </c>
      <c r="D71" s="75"/>
      <c r="E71" s="76">
        <f>E72</f>
        <v>42958400</v>
      </c>
    </row>
    <row r="72" spans="1:5" ht="37.5">
      <c r="A72" s="49"/>
      <c r="B72" s="77" t="s">
        <v>131</v>
      </c>
      <c r="C72" s="49">
        <v>5240000590</v>
      </c>
      <c r="D72" s="75"/>
      <c r="E72" s="76">
        <f>E73+E74+E76+E75</f>
        <v>42958400</v>
      </c>
    </row>
    <row r="73" spans="1:5" ht="112.5">
      <c r="A73" s="49"/>
      <c r="B73" s="40" t="s">
        <v>101</v>
      </c>
      <c r="C73" s="49">
        <v>5240000590</v>
      </c>
      <c r="D73" s="75" t="s">
        <v>102</v>
      </c>
      <c r="E73" s="76">
        <f>'приложение 10'!I105</f>
        <v>29809200</v>
      </c>
    </row>
    <row r="74" spans="1:5" ht="56.25">
      <c r="A74" s="49"/>
      <c r="B74" s="40" t="s">
        <v>104</v>
      </c>
      <c r="C74" s="49">
        <v>5240000590</v>
      </c>
      <c r="D74" s="75" t="s">
        <v>105</v>
      </c>
      <c r="E74" s="76">
        <f>'приложение 10'!I106</f>
        <v>1128200</v>
      </c>
    </row>
    <row r="75" spans="1:5">
      <c r="A75" s="49"/>
      <c r="B75" s="40" t="s">
        <v>127</v>
      </c>
      <c r="C75" s="49">
        <v>5240000590</v>
      </c>
      <c r="D75" s="75" t="s">
        <v>128</v>
      </c>
      <c r="E75" s="76">
        <f>'приложение 10'!I107</f>
        <v>12000000</v>
      </c>
    </row>
    <row r="76" spans="1:5">
      <c r="A76" s="49"/>
      <c r="B76" s="40" t="s">
        <v>107</v>
      </c>
      <c r="C76" s="49">
        <v>5240000590</v>
      </c>
      <c r="D76" s="75" t="s">
        <v>108</v>
      </c>
      <c r="E76" s="76">
        <f>'приложение 10'!I108</f>
        <v>21000</v>
      </c>
    </row>
    <row r="77" spans="1:5">
      <c r="A77" s="49"/>
      <c r="B77" s="40" t="s">
        <v>135</v>
      </c>
      <c r="C77" s="49">
        <v>5250000000</v>
      </c>
      <c r="D77" s="79"/>
      <c r="E77" s="76">
        <f>E78</f>
        <v>35534800</v>
      </c>
    </row>
    <row r="78" spans="1:5" ht="37.5">
      <c r="A78" s="49"/>
      <c r="B78" s="40" t="s">
        <v>131</v>
      </c>
      <c r="C78" s="49">
        <v>5250000590</v>
      </c>
      <c r="D78" s="79"/>
      <c r="E78" s="76">
        <f>E79+E80+E81</f>
        <v>35534800</v>
      </c>
    </row>
    <row r="79" spans="1:5" ht="112.5">
      <c r="A79" s="49"/>
      <c r="B79" s="40" t="s">
        <v>101</v>
      </c>
      <c r="C79" s="49">
        <v>5250000590</v>
      </c>
      <c r="D79" s="79">
        <v>100</v>
      </c>
      <c r="E79" s="76">
        <f>'приложение 10'!I463+'приложение 10'!I561</f>
        <v>33911100</v>
      </c>
    </row>
    <row r="80" spans="1:5" ht="56.25">
      <c r="A80" s="49"/>
      <c r="B80" s="40" t="s">
        <v>104</v>
      </c>
      <c r="C80" s="49">
        <v>5250000590</v>
      </c>
      <c r="D80" s="79">
        <v>200</v>
      </c>
      <c r="E80" s="76">
        <f>'приложение 10'!I464+'приложение 10'!I562</f>
        <v>1599700</v>
      </c>
    </row>
    <row r="81" spans="1:5">
      <c r="A81" s="49"/>
      <c r="B81" s="40" t="s">
        <v>107</v>
      </c>
      <c r="C81" s="49">
        <v>5250000590</v>
      </c>
      <c r="D81" s="79">
        <v>800</v>
      </c>
      <c r="E81" s="76">
        <f>'приложение 10'!I465+'приложение 10'!I563</f>
        <v>24000</v>
      </c>
    </row>
    <row r="82" spans="1:5">
      <c r="A82" s="49"/>
      <c r="B82" s="40" t="s">
        <v>136</v>
      </c>
      <c r="C82" s="49">
        <v>5260000000</v>
      </c>
      <c r="D82" s="75"/>
      <c r="E82" s="76">
        <f>E83</f>
        <v>21400200</v>
      </c>
    </row>
    <row r="83" spans="1:5" ht="37.5">
      <c r="A83" s="49"/>
      <c r="B83" s="40" t="s">
        <v>131</v>
      </c>
      <c r="C83" s="49">
        <v>5260000590</v>
      </c>
      <c r="D83" s="75"/>
      <c r="E83" s="76">
        <f>E84+E85+E86</f>
        <v>21400200</v>
      </c>
    </row>
    <row r="84" spans="1:5" ht="112.5">
      <c r="A84" s="49"/>
      <c r="B84" s="40" t="s">
        <v>101</v>
      </c>
      <c r="C84" s="49">
        <v>5260000590</v>
      </c>
      <c r="D84" s="75" t="s">
        <v>102</v>
      </c>
      <c r="E84" s="76">
        <f>'приложение 10'!I85</f>
        <v>19500800</v>
      </c>
    </row>
    <row r="85" spans="1:5" ht="56.25">
      <c r="A85" s="49"/>
      <c r="B85" s="40" t="s">
        <v>104</v>
      </c>
      <c r="C85" s="49">
        <v>5260000590</v>
      </c>
      <c r="D85" s="75" t="s">
        <v>105</v>
      </c>
      <c r="E85" s="76">
        <f>'приложение 10'!I86</f>
        <v>1319400</v>
      </c>
    </row>
    <row r="86" spans="1:5">
      <c r="A86" s="49"/>
      <c r="B86" s="40" t="s">
        <v>107</v>
      </c>
      <c r="C86" s="49">
        <v>5260000590</v>
      </c>
      <c r="D86" s="75" t="s">
        <v>108</v>
      </c>
      <c r="E86" s="76">
        <f>'приложение 10'!I87</f>
        <v>580000</v>
      </c>
    </row>
    <row r="87" spans="1:5">
      <c r="A87" s="49"/>
      <c r="B87" s="40" t="s">
        <v>137</v>
      </c>
      <c r="C87" s="49">
        <v>5270000000</v>
      </c>
      <c r="D87" s="79"/>
      <c r="E87" s="76">
        <f>E88</f>
        <v>17843300</v>
      </c>
    </row>
    <row r="88" spans="1:5" ht="37.5">
      <c r="A88" s="49"/>
      <c r="B88" s="40" t="s">
        <v>131</v>
      </c>
      <c r="C88" s="49">
        <v>5270000590</v>
      </c>
      <c r="D88" s="79"/>
      <c r="E88" s="76">
        <f>E89+E90+E91</f>
        <v>17843300</v>
      </c>
    </row>
    <row r="89" spans="1:5" ht="112.5">
      <c r="A89" s="49"/>
      <c r="B89" s="40" t="s">
        <v>101</v>
      </c>
      <c r="C89" s="49">
        <v>5270000590</v>
      </c>
      <c r="D89" s="79">
        <v>100</v>
      </c>
      <c r="E89" s="76">
        <f>'приложение 10'!I629</f>
        <v>16958300</v>
      </c>
    </row>
    <row r="90" spans="1:5" ht="56.25">
      <c r="A90" s="49"/>
      <c r="B90" s="40" t="s">
        <v>104</v>
      </c>
      <c r="C90" s="49">
        <v>5270000590</v>
      </c>
      <c r="D90" s="79">
        <v>200</v>
      </c>
      <c r="E90" s="76">
        <f>'приложение 10'!I630</f>
        <v>880000</v>
      </c>
    </row>
    <row r="91" spans="1:5">
      <c r="A91" s="49"/>
      <c r="B91" s="40" t="s">
        <v>107</v>
      </c>
      <c r="C91" s="49">
        <v>5270000590</v>
      </c>
      <c r="D91" s="79">
        <v>800</v>
      </c>
      <c r="E91" s="76">
        <f>'приложение 10'!I631</f>
        <v>5000</v>
      </c>
    </row>
    <row r="92" spans="1:5" ht="56.25">
      <c r="A92" s="49"/>
      <c r="B92" s="40" t="s">
        <v>138</v>
      </c>
      <c r="C92" s="49">
        <v>5280000000</v>
      </c>
      <c r="D92" s="75"/>
      <c r="E92" s="76">
        <f>E93</f>
        <v>5050400</v>
      </c>
    </row>
    <row r="93" spans="1:5" ht="37.5">
      <c r="A93" s="49"/>
      <c r="B93" s="40" t="s">
        <v>139</v>
      </c>
      <c r="C93" s="49">
        <v>5280000590</v>
      </c>
      <c r="D93" s="75"/>
      <c r="E93" s="76">
        <f>E94+E95+E96</f>
        <v>5050400</v>
      </c>
    </row>
    <row r="94" spans="1:5" ht="112.5">
      <c r="A94" s="49"/>
      <c r="B94" s="40" t="s">
        <v>101</v>
      </c>
      <c r="C94" s="49">
        <v>5280000590</v>
      </c>
      <c r="D94" s="75" t="s">
        <v>102</v>
      </c>
      <c r="E94" s="76">
        <f>'приложение 10'!I634</f>
        <v>5009200</v>
      </c>
    </row>
    <row r="95" spans="1:5" ht="56.25">
      <c r="A95" s="49"/>
      <c r="B95" s="40" t="s">
        <v>104</v>
      </c>
      <c r="C95" s="49">
        <v>5280000590</v>
      </c>
      <c r="D95" s="75" t="s">
        <v>105</v>
      </c>
      <c r="E95" s="76">
        <f>'приложение 10'!I635</f>
        <v>40200</v>
      </c>
    </row>
    <row r="96" spans="1:5">
      <c r="A96" s="49"/>
      <c r="B96" s="40" t="s">
        <v>107</v>
      </c>
      <c r="C96" s="49">
        <v>5280000590</v>
      </c>
      <c r="D96" s="75" t="s">
        <v>108</v>
      </c>
      <c r="E96" s="76">
        <f>'приложение 10'!I636</f>
        <v>1000</v>
      </c>
    </row>
    <row r="97" spans="1:1024" s="72" customFormat="1" ht="56.25">
      <c r="A97" s="68" t="s">
        <v>50</v>
      </c>
      <c r="B97" s="68" t="s">
        <v>140</v>
      </c>
      <c r="C97" s="67">
        <v>5300000000</v>
      </c>
      <c r="D97" s="83"/>
      <c r="E97" s="74">
        <f>E98</f>
        <v>522500</v>
      </c>
      <c r="AMJ97"/>
    </row>
    <row r="98" spans="1:1024">
      <c r="A98" s="49"/>
      <c r="B98" s="77" t="s">
        <v>141</v>
      </c>
      <c r="C98" s="49">
        <v>5310000000</v>
      </c>
      <c r="D98" s="75"/>
      <c r="E98" s="76">
        <f>E99</f>
        <v>522500</v>
      </c>
    </row>
    <row r="99" spans="1:1024" ht="37.5">
      <c r="A99" s="49"/>
      <c r="B99" s="36" t="s">
        <v>142</v>
      </c>
      <c r="C99" s="81">
        <v>5310010350</v>
      </c>
      <c r="D99" s="82"/>
      <c r="E99" s="76">
        <f>E100+E101+E102</f>
        <v>522500</v>
      </c>
    </row>
    <row r="100" spans="1:1024" ht="112.5" hidden="1">
      <c r="A100" s="49"/>
      <c r="B100" s="36" t="s">
        <v>101</v>
      </c>
      <c r="C100" s="81">
        <v>5310010350</v>
      </c>
      <c r="D100" s="82" t="s">
        <v>102</v>
      </c>
      <c r="E100" s="76">
        <f>'приложение 10'!I640</f>
        <v>0</v>
      </c>
    </row>
    <row r="101" spans="1:1024" ht="56.25">
      <c r="A101" s="49"/>
      <c r="B101" s="36" t="s">
        <v>104</v>
      </c>
      <c r="C101" s="81">
        <v>5310010350</v>
      </c>
      <c r="D101" s="82" t="s">
        <v>105</v>
      </c>
      <c r="E101" s="76">
        <f>'приложение 10'!I641</f>
        <v>72500</v>
      </c>
    </row>
    <row r="102" spans="1:1024" ht="37.5">
      <c r="A102" s="49"/>
      <c r="B102" s="36" t="s">
        <v>143</v>
      </c>
      <c r="C102" s="81">
        <v>5310010350</v>
      </c>
      <c r="D102" s="82" t="s">
        <v>144</v>
      </c>
      <c r="E102" s="76">
        <f>'приложение 10'!I642</f>
        <v>450000</v>
      </c>
    </row>
    <row r="103" spans="1:1024" s="72" customFormat="1" ht="37.5">
      <c r="A103" s="68" t="s">
        <v>54</v>
      </c>
      <c r="B103" s="68" t="s">
        <v>145</v>
      </c>
      <c r="C103" s="67">
        <v>5400000000</v>
      </c>
      <c r="D103" s="85"/>
      <c r="E103" s="74">
        <f>E104</f>
        <v>95589800</v>
      </c>
      <c r="AMJ103"/>
    </row>
    <row r="104" spans="1:1024">
      <c r="A104" s="49"/>
      <c r="B104" s="40" t="s">
        <v>146</v>
      </c>
      <c r="C104" s="49">
        <v>5410000000</v>
      </c>
      <c r="D104" s="75"/>
      <c r="E104" s="76">
        <f>E109+E105+E107+E111+E113</f>
        <v>95589800</v>
      </c>
    </row>
    <row r="105" spans="1:1024" ht="150">
      <c r="A105" s="49"/>
      <c r="B105" s="36" t="s">
        <v>147</v>
      </c>
      <c r="C105" s="81">
        <v>5410069100</v>
      </c>
      <c r="D105" s="86"/>
      <c r="E105" s="76">
        <f>E106</f>
        <v>54625900</v>
      </c>
    </row>
    <row r="106" spans="1:1024" ht="37.5">
      <c r="A106" s="49"/>
      <c r="B106" s="36" t="s">
        <v>143</v>
      </c>
      <c r="C106" s="81">
        <v>5410069100</v>
      </c>
      <c r="D106" s="86">
        <v>300</v>
      </c>
      <c r="E106" s="76">
        <f>'приложение 10'!I678</f>
        <v>54625900</v>
      </c>
    </row>
    <row r="107" spans="1:1024" ht="93.75">
      <c r="A107" s="49"/>
      <c r="B107" s="36" t="s">
        <v>148</v>
      </c>
      <c r="C107" s="81">
        <v>5410069110</v>
      </c>
      <c r="D107" s="86"/>
      <c r="E107" s="76">
        <f>E108</f>
        <v>205000</v>
      </c>
    </row>
    <row r="108" spans="1:1024" ht="37.5">
      <c r="A108" s="49"/>
      <c r="B108" s="36" t="s">
        <v>143</v>
      </c>
      <c r="C108" s="81">
        <v>5410069110</v>
      </c>
      <c r="D108" s="86">
        <v>300</v>
      </c>
      <c r="E108" s="76">
        <f>'приложение 10'!I680</f>
        <v>205000</v>
      </c>
    </row>
    <row r="109" spans="1:1024" ht="141.94999999999999" customHeight="1">
      <c r="A109" s="49"/>
      <c r="B109" s="36" t="s">
        <v>149</v>
      </c>
      <c r="C109" s="81">
        <v>5410069120</v>
      </c>
      <c r="D109" s="82"/>
      <c r="E109" s="76">
        <f>E110</f>
        <v>275300</v>
      </c>
    </row>
    <row r="110" spans="1:1024" ht="56.25">
      <c r="A110" s="49"/>
      <c r="B110" s="36" t="s">
        <v>104</v>
      </c>
      <c r="C110" s="81">
        <v>5410069120</v>
      </c>
      <c r="D110" s="82" t="s">
        <v>105</v>
      </c>
      <c r="E110" s="76">
        <f>'приложение 10'!I667+'приложение 10'!I672</f>
        <v>275300</v>
      </c>
    </row>
    <row r="111" spans="1:1024" ht="93.75">
      <c r="A111" s="49"/>
      <c r="B111" s="36" t="s">
        <v>150</v>
      </c>
      <c r="C111" s="81">
        <v>5410069130</v>
      </c>
      <c r="D111" s="86"/>
      <c r="E111" s="76">
        <f>E112</f>
        <v>40278900</v>
      </c>
    </row>
    <row r="112" spans="1:1024" ht="37.5">
      <c r="A112" s="49"/>
      <c r="B112" s="36" t="s">
        <v>143</v>
      </c>
      <c r="C112" s="81">
        <v>5410069130</v>
      </c>
      <c r="D112" s="86">
        <v>300</v>
      </c>
      <c r="E112" s="76">
        <f>'приложение 10'!I682</f>
        <v>40278900</v>
      </c>
    </row>
    <row r="113" spans="1:1024" ht="112.5">
      <c r="A113" s="49"/>
      <c r="B113" s="36" t="s">
        <v>151</v>
      </c>
      <c r="C113" s="81">
        <v>5410069140</v>
      </c>
      <c r="D113" s="86"/>
      <c r="E113" s="76">
        <f>E114</f>
        <v>204700</v>
      </c>
    </row>
    <row r="114" spans="1:1024" ht="37.5">
      <c r="A114" s="49"/>
      <c r="B114" s="36" t="s">
        <v>143</v>
      </c>
      <c r="C114" s="81">
        <v>5410069140</v>
      </c>
      <c r="D114" s="86">
        <v>300</v>
      </c>
      <c r="E114" s="76">
        <f>'приложение 10'!I684</f>
        <v>204700</v>
      </c>
    </row>
    <row r="115" spans="1:1024" s="72" customFormat="1" ht="75">
      <c r="A115" s="68" t="s">
        <v>62</v>
      </c>
      <c r="B115" s="68" t="s">
        <v>152</v>
      </c>
      <c r="C115" s="67">
        <v>5500000000</v>
      </c>
      <c r="D115" s="83"/>
      <c r="E115" s="74">
        <f>E116+E119</f>
        <v>18644400</v>
      </c>
      <c r="AMJ115"/>
    </row>
    <row r="116" spans="1:1024">
      <c r="A116" s="49"/>
      <c r="B116" s="36" t="s">
        <v>153</v>
      </c>
      <c r="C116" s="81">
        <v>5510000000</v>
      </c>
      <c r="D116" s="82"/>
      <c r="E116" s="76">
        <f>E117</f>
        <v>17683800</v>
      </c>
    </row>
    <row r="117" spans="1:1024" ht="168.75">
      <c r="A117" s="49"/>
      <c r="B117" s="36" t="s">
        <v>154</v>
      </c>
      <c r="C117" s="81">
        <v>5510060912</v>
      </c>
      <c r="D117" s="82"/>
      <c r="E117" s="76">
        <f>E118</f>
        <v>17683800</v>
      </c>
    </row>
    <row r="118" spans="1:1024">
      <c r="A118" s="49"/>
      <c r="B118" s="36" t="s">
        <v>107</v>
      </c>
      <c r="C118" s="81">
        <v>5510060912</v>
      </c>
      <c r="D118" s="82" t="s">
        <v>108</v>
      </c>
      <c r="E118" s="76">
        <f>'приложение 10'!I322</f>
        <v>17683800</v>
      </c>
    </row>
    <row r="119" spans="1:1024" ht="37.5">
      <c r="A119" s="49"/>
      <c r="B119" s="36" t="s">
        <v>155</v>
      </c>
      <c r="C119" s="81">
        <v>5520000000</v>
      </c>
      <c r="D119" s="82"/>
      <c r="E119" s="76">
        <f>E120</f>
        <v>960600</v>
      </c>
    </row>
    <row r="120" spans="1:1024" ht="187.5">
      <c r="A120" s="49"/>
      <c r="B120" s="36" t="s">
        <v>156</v>
      </c>
      <c r="C120" s="81">
        <v>5520061650</v>
      </c>
      <c r="D120" s="82"/>
      <c r="E120" s="76">
        <f>E121</f>
        <v>960600</v>
      </c>
    </row>
    <row r="121" spans="1:1024" ht="56.25">
      <c r="A121" s="49"/>
      <c r="B121" s="36" t="s">
        <v>104</v>
      </c>
      <c r="C121" s="81">
        <v>5520061650</v>
      </c>
      <c r="D121" s="82" t="s">
        <v>105</v>
      </c>
      <c r="E121" s="76">
        <f>'приложение 10'!I325</f>
        <v>960600</v>
      </c>
    </row>
    <row r="122" spans="1:1024" s="72" customFormat="1" ht="37.5">
      <c r="A122" s="68" t="s">
        <v>66</v>
      </c>
      <c r="B122" s="27" t="s">
        <v>157</v>
      </c>
      <c r="C122" s="87">
        <v>5600000000</v>
      </c>
      <c r="D122" s="88"/>
      <c r="E122" s="74">
        <f>E123</f>
        <v>286000</v>
      </c>
      <c r="AMJ122"/>
    </row>
    <row r="123" spans="1:1024" ht="56.25">
      <c r="A123" s="49"/>
      <c r="B123" s="36" t="s">
        <v>158</v>
      </c>
      <c r="C123" s="81">
        <v>5610000000</v>
      </c>
      <c r="D123" s="82"/>
      <c r="E123" s="76">
        <f>E124</f>
        <v>286000</v>
      </c>
    </row>
    <row r="124" spans="1:1024" ht="37.5">
      <c r="A124" s="49"/>
      <c r="B124" s="36" t="s">
        <v>159</v>
      </c>
      <c r="C124" s="81">
        <v>5610010550</v>
      </c>
      <c r="D124" s="82"/>
      <c r="E124" s="76">
        <f>E125</f>
        <v>286000</v>
      </c>
    </row>
    <row r="125" spans="1:1024" ht="56.25">
      <c r="A125" s="49"/>
      <c r="B125" s="36" t="s">
        <v>104</v>
      </c>
      <c r="C125" s="81">
        <v>5610010550</v>
      </c>
      <c r="D125" s="82" t="s">
        <v>105</v>
      </c>
      <c r="E125" s="76">
        <f>'приложение 10'!I164</f>
        <v>286000</v>
      </c>
    </row>
    <row r="126" spans="1:1024" s="72" customFormat="1" ht="56.25">
      <c r="A126" s="68" t="s">
        <v>69</v>
      </c>
      <c r="B126" s="27" t="s">
        <v>160</v>
      </c>
      <c r="C126" s="87">
        <v>5700000000</v>
      </c>
      <c r="D126" s="88"/>
      <c r="E126" s="74">
        <f>E127</f>
        <v>400000</v>
      </c>
      <c r="AMJ126"/>
    </row>
    <row r="127" spans="1:1024" ht="37.5">
      <c r="A127" s="49"/>
      <c r="B127" s="36" t="s">
        <v>161</v>
      </c>
      <c r="C127" s="81">
        <v>5710000000</v>
      </c>
      <c r="D127" s="82"/>
      <c r="E127" s="76">
        <f>E128</f>
        <v>400000</v>
      </c>
    </row>
    <row r="128" spans="1:1024" ht="56.25">
      <c r="A128" s="49"/>
      <c r="B128" s="36" t="s">
        <v>162</v>
      </c>
      <c r="C128" s="81">
        <v>5710010400</v>
      </c>
      <c r="D128" s="82"/>
      <c r="E128" s="76">
        <f>E129</f>
        <v>400000</v>
      </c>
    </row>
    <row r="129" spans="1:1024" ht="56.25">
      <c r="A129" s="49"/>
      <c r="B129" s="36" t="s">
        <v>104</v>
      </c>
      <c r="C129" s="81">
        <v>5710010400</v>
      </c>
      <c r="D129" s="82" t="s">
        <v>105</v>
      </c>
      <c r="E129" s="76">
        <f>'приложение 10'!I168</f>
        <v>400000</v>
      </c>
    </row>
    <row r="130" spans="1:1024" s="72" customFormat="1" ht="37.5">
      <c r="A130" s="68" t="s">
        <v>74</v>
      </c>
      <c r="B130" s="68" t="s">
        <v>163</v>
      </c>
      <c r="C130" s="67">
        <v>5800000000</v>
      </c>
      <c r="D130" s="85"/>
      <c r="E130" s="74">
        <f>E131+E180+E198</f>
        <v>3255675522.48</v>
      </c>
      <c r="AMJ130"/>
    </row>
    <row r="131" spans="1:1024" ht="37.5">
      <c r="A131" s="49"/>
      <c r="B131" s="40" t="s">
        <v>164</v>
      </c>
      <c r="C131" s="49">
        <v>5810000000</v>
      </c>
      <c r="D131" s="79"/>
      <c r="E131" s="76">
        <f>E138+E140+E142+E144+E132+E136+E150+E146+E173+E148+E134</f>
        <v>2848809722.48</v>
      </c>
    </row>
    <row r="132" spans="1:1024" ht="37.5">
      <c r="A132" s="49"/>
      <c r="B132" s="40" t="s">
        <v>131</v>
      </c>
      <c r="C132" s="49">
        <v>5810000590</v>
      </c>
      <c r="D132" s="79"/>
      <c r="E132" s="76">
        <f>E133</f>
        <v>406267322.48000002</v>
      </c>
    </row>
    <row r="133" spans="1:1024" ht="56.25">
      <c r="A133" s="49"/>
      <c r="B133" s="40" t="s">
        <v>165</v>
      </c>
      <c r="C133" s="49">
        <v>5810000590</v>
      </c>
      <c r="D133" s="79">
        <v>600</v>
      </c>
      <c r="E133" s="76">
        <f>'приложение 10'!I360+'приложение 10'!I383</f>
        <v>406267322.48000002</v>
      </c>
    </row>
    <row r="134" spans="1:1024" ht="37.5">
      <c r="A134" s="49"/>
      <c r="B134" s="36" t="s">
        <v>166</v>
      </c>
      <c r="C134" s="81">
        <v>5810009010</v>
      </c>
      <c r="D134" s="86"/>
      <c r="E134" s="76">
        <f>E135</f>
        <v>191300</v>
      </c>
    </row>
    <row r="135" spans="1:1024" ht="56.25">
      <c r="A135" s="49"/>
      <c r="B135" s="36" t="s">
        <v>167</v>
      </c>
      <c r="C135" s="81">
        <v>5810009010</v>
      </c>
      <c r="D135" s="86">
        <v>600</v>
      </c>
      <c r="E135" s="76">
        <f>'приложение 10'!I385</f>
        <v>191300</v>
      </c>
    </row>
    <row r="136" spans="1:1024" hidden="1">
      <c r="A136" s="49"/>
      <c r="B136" s="40" t="s">
        <v>168</v>
      </c>
      <c r="C136" s="49">
        <v>5810009020</v>
      </c>
      <c r="D136" s="79"/>
      <c r="E136" s="76">
        <f>E137</f>
        <v>0</v>
      </c>
    </row>
    <row r="137" spans="1:1024" ht="56.25" hidden="1">
      <c r="A137" s="49"/>
      <c r="B137" s="40" t="s">
        <v>167</v>
      </c>
      <c r="C137" s="49">
        <v>5810009020</v>
      </c>
      <c r="D137" s="79">
        <v>600</v>
      </c>
      <c r="E137" s="76">
        <f>'приложение 10'!I362+'приложение 10'!I387</f>
        <v>0</v>
      </c>
    </row>
    <row r="138" spans="1:1024" ht="187.5">
      <c r="A138" s="49"/>
      <c r="B138" s="40" t="s">
        <v>169</v>
      </c>
      <c r="C138" s="49">
        <v>5810060820</v>
      </c>
      <c r="D138" s="79"/>
      <c r="E138" s="76">
        <f>E139</f>
        <v>2584600</v>
      </c>
    </row>
    <row r="139" spans="1:1024" ht="56.25">
      <c r="A139" s="49"/>
      <c r="B139" s="40" t="s">
        <v>167</v>
      </c>
      <c r="C139" s="49">
        <v>5810060820</v>
      </c>
      <c r="D139" s="79">
        <v>600</v>
      </c>
      <c r="E139" s="76">
        <f>'приложение 10'!I364+'приложение 10'!I389</f>
        <v>2584600</v>
      </c>
    </row>
    <row r="140" spans="1:1024" ht="112.5">
      <c r="A140" s="49"/>
      <c r="B140" s="40" t="s">
        <v>170</v>
      </c>
      <c r="C140" s="49">
        <v>5810060860</v>
      </c>
      <c r="D140" s="79"/>
      <c r="E140" s="76">
        <f>E141</f>
        <v>2023143400</v>
      </c>
    </row>
    <row r="141" spans="1:1024" ht="56.25">
      <c r="A141" s="49"/>
      <c r="B141" s="40" t="s">
        <v>167</v>
      </c>
      <c r="C141" s="49">
        <v>5810060860</v>
      </c>
      <c r="D141" s="79">
        <v>600</v>
      </c>
      <c r="E141" s="76">
        <f>'приложение 10'!I366+'приложение 10'!I391</f>
        <v>2023143400</v>
      </c>
    </row>
    <row r="142" spans="1:1024" ht="243.75">
      <c r="A142" s="49"/>
      <c r="B142" s="40" t="s">
        <v>171</v>
      </c>
      <c r="C142" s="49">
        <v>5810062370</v>
      </c>
      <c r="D142" s="79"/>
      <c r="E142" s="76">
        <f>E143</f>
        <v>66428600</v>
      </c>
    </row>
    <row r="143" spans="1:1024" ht="56.25">
      <c r="A143" s="49"/>
      <c r="B143" s="40" t="s">
        <v>167</v>
      </c>
      <c r="C143" s="49">
        <v>5810062370</v>
      </c>
      <c r="D143" s="79">
        <v>600</v>
      </c>
      <c r="E143" s="76">
        <f>'приложение 10'!I393</f>
        <v>66428600</v>
      </c>
    </row>
    <row r="144" spans="1:1024" ht="262.5">
      <c r="A144" s="49"/>
      <c r="B144" s="40" t="s">
        <v>172</v>
      </c>
      <c r="C144" s="49">
        <v>5810062500</v>
      </c>
      <c r="D144" s="79"/>
      <c r="E144" s="76">
        <f>E145</f>
        <v>8855300</v>
      </c>
    </row>
    <row r="145" spans="1:5" ht="56.25">
      <c r="A145" s="49"/>
      <c r="B145" s="40" t="s">
        <v>167</v>
      </c>
      <c r="C145" s="49">
        <v>5810062500</v>
      </c>
      <c r="D145" s="79">
        <v>600</v>
      </c>
      <c r="E145" s="76">
        <f>'приложение 10'!I395</f>
        <v>8855300</v>
      </c>
    </row>
    <row r="146" spans="1:5" ht="168.75">
      <c r="A146" s="49"/>
      <c r="B146" s="40" t="s">
        <v>173</v>
      </c>
      <c r="C146" s="49">
        <v>5810063540</v>
      </c>
      <c r="D146" s="79"/>
      <c r="E146" s="76">
        <f>E147</f>
        <v>2966900</v>
      </c>
    </row>
    <row r="147" spans="1:5" ht="56.25">
      <c r="A147" s="49"/>
      <c r="B147" s="40" t="s">
        <v>167</v>
      </c>
      <c r="C147" s="49">
        <v>5810063540</v>
      </c>
      <c r="D147" s="79">
        <v>600</v>
      </c>
      <c r="E147" s="76">
        <f>'приложение 10'!I397</f>
        <v>2966900</v>
      </c>
    </row>
    <row r="148" spans="1:5" ht="206.25">
      <c r="A148" s="49"/>
      <c r="B148" s="36" t="s">
        <v>174</v>
      </c>
      <c r="C148" s="81" t="s">
        <v>175</v>
      </c>
      <c r="D148" s="86"/>
      <c r="E148" s="76">
        <f>E149</f>
        <v>43063800</v>
      </c>
    </row>
    <row r="149" spans="1:5" ht="56.25">
      <c r="A149" s="49"/>
      <c r="B149" s="36" t="s">
        <v>167</v>
      </c>
      <c r="C149" s="81" t="s">
        <v>175</v>
      </c>
      <c r="D149" s="86">
        <v>600</v>
      </c>
      <c r="E149" s="76">
        <f>'приложение 10'!I399</f>
        <v>43063800</v>
      </c>
    </row>
    <row r="150" spans="1:5" ht="37.5">
      <c r="A150" s="49"/>
      <c r="B150" s="40" t="s">
        <v>176</v>
      </c>
      <c r="C150" s="49">
        <v>5810100000</v>
      </c>
      <c r="D150" s="79"/>
      <c r="E150" s="76">
        <f>E151+E161+E167+E165+E163+E153+E155+E157+E159+E169+E171</f>
        <v>187480900</v>
      </c>
    </row>
    <row r="151" spans="1:5" ht="37.5">
      <c r="A151" s="49"/>
      <c r="B151" s="40" t="s">
        <v>176</v>
      </c>
      <c r="C151" s="49">
        <v>5810100590</v>
      </c>
      <c r="D151" s="79"/>
      <c r="E151" s="76">
        <f>E152</f>
        <v>1028200</v>
      </c>
    </row>
    <row r="152" spans="1:5" ht="56.25">
      <c r="A152" s="49"/>
      <c r="B152" s="40" t="s">
        <v>167</v>
      </c>
      <c r="C152" s="49">
        <v>5810100590</v>
      </c>
      <c r="D152" s="79">
        <v>600</v>
      </c>
      <c r="E152" s="76">
        <f>'приложение 10'!I402+'приложение 10'!I369</f>
        <v>1028200</v>
      </c>
    </row>
    <row r="153" spans="1:5" ht="112.5">
      <c r="A153" s="49"/>
      <c r="B153" s="36" t="s">
        <v>177</v>
      </c>
      <c r="C153" s="81">
        <v>5810100591</v>
      </c>
      <c r="D153" s="86"/>
      <c r="E153" s="76">
        <f>E154</f>
        <v>11867500</v>
      </c>
    </row>
    <row r="154" spans="1:5" ht="56.25">
      <c r="A154" s="49"/>
      <c r="B154" s="36" t="s">
        <v>167</v>
      </c>
      <c r="C154" s="81">
        <v>5810100591</v>
      </c>
      <c r="D154" s="86">
        <v>600</v>
      </c>
      <c r="E154" s="76">
        <f>'приложение 10'!I371+'приложение 10'!I404</f>
        <v>11867500</v>
      </c>
    </row>
    <row r="155" spans="1:5" ht="75">
      <c r="A155" s="49"/>
      <c r="B155" s="36" t="s">
        <v>178</v>
      </c>
      <c r="C155" s="81">
        <v>5810100592</v>
      </c>
      <c r="D155" s="86"/>
      <c r="E155" s="76">
        <f>E156</f>
        <v>9161500</v>
      </c>
    </row>
    <row r="156" spans="1:5" ht="56.25">
      <c r="A156" s="49"/>
      <c r="B156" s="36" t="s">
        <v>167</v>
      </c>
      <c r="C156" s="81">
        <v>5810100592</v>
      </c>
      <c r="D156" s="86">
        <v>600</v>
      </c>
      <c r="E156" s="76">
        <f>'приложение 10'!I406</f>
        <v>9161500</v>
      </c>
    </row>
    <row r="157" spans="1:5" ht="75">
      <c r="A157" s="49"/>
      <c r="B157" s="36" t="s">
        <v>179</v>
      </c>
      <c r="C157" s="81">
        <v>5810100593</v>
      </c>
      <c r="D157" s="86"/>
      <c r="E157" s="76">
        <f>E158</f>
        <v>10300</v>
      </c>
    </row>
    <row r="158" spans="1:5" ht="56.25">
      <c r="A158" s="49"/>
      <c r="B158" s="36" t="s">
        <v>167</v>
      </c>
      <c r="C158" s="81">
        <v>5810100593</v>
      </c>
      <c r="D158" s="86">
        <v>600</v>
      </c>
      <c r="E158" s="76">
        <f>'приложение 10'!I408</f>
        <v>10300</v>
      </c>
    </row>
    <row r="159" spans="1:5" ht="150">
      <c r="A159" s="49"/>
      <c r="B159" s="36" t="s">
        <v>180</v>
      </c>
      <c r="C159" s="81">
        <v>5810100594</v>
      </c>
      <c r="D159" s="86"/>
      <c r="E159" s="76">
        <f>E160</f>
        <v>410600</v>
      </c>
    </row>
    <row r="160" spans="1:5" ht="56.25">
      <c r="A160" s="49"/>
      <c r="B160" s="36" t="s">
        <v>167</v>
      </c>
      <c r="C160" s="81">
        <v>5810100594</v>
      </c>
      <c r="D160" s="86">
        <v>600</v>
      </c>
      <c r="E160" s="76">
        <f>'приложение 10'!I410</f>
        <v>410600</v>
      </c>
    </row>
    <row r="161" spans="1:5" ht="93.75" hidden="1">
      <c r="A161" s="49"/>
      <c r="B161" s="40" t="s">
        <v>181</v>
      </c>
      <c r="C161" s="49" t="s">
        <v>182</v>
      </c>
      <c r="D161" s="79"/>
      <c r="E161" s="76">
        <f>E162</f>
        <v>0</v>
      </c>
    </row>
    <row r="162" spans="1:5" ht="56.25" hidden="1">
      <c r="A162" s="49"/>
      <c r="B162" s="40" t="s">
        <v>167</v>
      </c>
      <c r="C162" s="49" t="s">
        <v>182</v>
      </c>
      <c r="D162" s="79">
        <v>600</v>
      </c>
      <c r="E162" s="76">
        <f>'приложение 10'!I412</f>
        <v>0</v>
      </c>
    </row>
    <row r="163" spans="1:5" ht="168.75">
      <c r="A163" s="49"/>
      <c r="B163" s="36" t="s">
        <v>183</v>
      </c>
      <c r="C163" s="81" t="s">
        <v>184</v>
      </c>
      <c r="D163" s="86"/>
      <c r="E163" s="76">
        <f>E164</f>
        <v>134518000</v>
      </c>
    </row>
    <row r="164" spans="1:5" ht="56.25">
      <c r="A164" s="49"/>
      <c r="B164" s="36" t="s">
        <v>167</v>
      </c>
      <c r="C164" s="81" t="s">
        <v>184</v>
      </c>
      <c r="D164" s="86">
        <v>600</v>
      </c>
      <c r="E164" s="76">
        <f>'приложение 10'!I414</f>
        <v>134518000</v>
      </c>
    </row>
    <row r="165" spans="1:5" ht="281.25" hidden="1">
      <c r="A165" s="49"/>
      <c r="B165" s="36" t="s">
        <v>185</v>
      </c>
      <c r="C165" s="81" t="s">
        <v>186</v>
      </c>
      <c r="D165" s="86"/>
      <c r="E165" s="76">
        <f>E166</f>
        <v>0</v>
      </c>
    </row>
    <row r="166" spans="1:5" ht="56.25" hidden="1">
      <c r="A166" s="49"/>
      <c r="B166" s="36" t="s">
        <v>167</v>
      </c>
      <c r="C166" s="81" t="s">
        <v>186</v>
      </c>
      <c r="D166" s="86">
        <v>600</v>
      </c>
      <c r="E166" s="76">
        <f>'приложение 10'!I416</f>
        <v>0</v>
      </c>
    </row>
    <row r="167" spans="1:5" ht="75">
      <c r="A167" s="49"/>
      <c r="B167" s="40" t="s">
        <v>187</v>
      </c>
      <c r="C167" s="49" t="s">
        <v>188</v>
      </c>
      <c r="D167" s="79"/>
      <c r="E167" s="76">
        <f>E168</f>
        <v>13774300</v>
      </c>
    </row>
    <row r="168" spans="1:5" ht="56.25">
      <c r="A168" s="49"/>
      <c r="B168" s="40" t="s">
        <v>167</v>
      </c>
      <c r="C168" s="49" t="s">
        <v>188</v>
      </c>
      <c r="D168" s="79">
        <v>600</v>
      </c>
      <c r="E168" s="76">
        <f>'приложение 10'!I418</f>
        <v>13774300</v>
      </c>
    </row>
    <row r="169" spans="1:5" ht="168.75">
      <c r="A169" s="49"/>
      <c r="B169" s="36" t="s">
        <v>183</v>
      </c>
      <c r="C169" s="81" t="s">
        <v>189</v>
      </c>
      <c r="D169" s="86"/>
      <c r="E169" s="76">
        <f>E170</f>
        <v>15838700</v>
      </c>
    </row>
    <row r="170" spans="1:5" ht="56.25">
      <c r="A170" s="49"/>
      <c r="B170" s="36" t="s">
        <v>167</v>
      </c>
      <c r="C170" s="81" t="s">
        <v>189</v>
      </c>
      <c r="D170" s="86">
        <v>600</v>
      </c>
      <c r="E170" s="76">
        <f>'приложение 10'!I420</f>
        <v>15838700</v>
      </c>
    </row>
    <row r="171" spans="1:5" ht="75">
      <c r="A171" s="49"/>
      <c r="B171" s="36" t="s">
        <v>187</v>
      </c>
      <c r="C171" s="81" t="s">
        <v>190</v>
      </c>
      <c r="D171" s="86"/>
      <c r="E171" s="76">
        <f>E172</f>
        <v>871800</v>
      </c>
    </row>
    <row r="172" spans="1:5" ht="56.25">
      <c r="A172" s="49"/>
      <c r="B172" s="36" t="s">
        <v>167</v>
      </c>
      <c r="C172" s="81" t="s">
        <v>190</v>
      </c>
      <c r="D172" s="86">
        <v>600</v>
      </c>
      <c r="E172" s="76">
        <f>'приложение 10'!I422</f>
        <v>871800</v>
      </c>
    </row>
    <row r="173" spans="1:5">
      <c r="A173" s="49"/>
      <c r="B173" s="40" t="s">
        <v>191</v>
      </c>
      <c r="C173" s="81" t="s">
        <v>192</v>
      </c>
      <c r="D173" s="79"/>
      <c r="E173" s="76">
        <f>E176+E178+E174</f>
        <v>107827600</v>
      </c>
    </row>
    <row r="174" spans="1:5" ht="225" hidden="1">
      <c r="A174" s="49"/>
      <c r="B174" s="33" t="s">
        <v>193</v>
      </c>
      <c r="C174" s="81" t="s">
        <v>194</v>
      </c>
      <c r="D174" s="79"/>
      <c r="E174" s="76">
        <f>E175</f>
        <v>0</v>
      </c>
    </row>
    <row r="175" spans="1:5" ht="56.25" hidden="1">
      <c r="A175" s="49"/>
      <c r="B175" s="36" t="s">
        <v>167</v>
      </c>
      <c r="C175" s="81" t="s">
        <v>194</v>
      </c>
      <c r="D175" s="79">
        <v>600</v>
      </c>
      <c r="E175" s="76">
        <f>'приложение 10'!I470</f>
        <v>0</v>
      </c>
    </row>
    <row r="176" spans="1:5" ht="93.75">
      <c r="A176" s="49"/>
      <c r="B176" s="36" t="s">
        <v>195</v>
      </c>
      <c r="C176" s="81" t="s">
        <v>196</v>
      </c>
      <c r="D176" s="86"/>
      <c r="E176" s="76">
        <f>E177</f>
        <v>7784000</v>
      </c>
    </row>
    <row r="177" spans="1:5" ht="56.25">
      <c r="A177" s="49"/>
      <c r="B177" s="36" t="s">
        <v>167</v>
      </c>
      <c r="C177" s="81" t="s">
        <v>196</v>
      </c>
      <c r="D177" s="86">
        <v>600</v>
      </c>
      <c r="E177" s="76">
        <f>'приложение 10'!I425</f>
        <v>7784000</v>
      </c>
    </row>
    <row r="178" spans="1:5" ht="281.25">
      <c r="A178" s="49"/>
      <c r="B178" s="36" t="s">
        <v>185</v>
      </c>
      <c r="C178" s="81" t="s">
        <v>197</v>
      </c>
      <c r="D178" s="86"/>
      <c r="E178" s="76">
        <f>E179</f>
        <v>100043600</v>
      </c>
    </row>
    <row r="179" spans="1:5" ht="56.25">
      <c r="A179" s="49"/>
      <c r="B179" s="36" t="s">
        <v>167</v>
      </c>
      <c r="C179" s="81" t="s">
        <v>197</v>
      </c>
      <c r="D179" s="86">
        <v>600</v>
      </c>
      <c r="E179" s="76">
        <f>'приложение 10'!I427</f>
        <v>100043600</v>
      </c>
    </row>
    <row r="180" spans="1:5">
      <c r="A180" s="49"/>
      <c r="B180" s="40" t="s">
        <v>198</v>
      </c>
      <c r="C180" s="49">
        <v>5820000000</v>
      </c>
      <c r="D180" s="79"/>
      <c r="E180" s="76">
        <f>E181+E191+E189+E193+E186+E184</f>
        <v>387384900</v>
      </c>
    </row>
    <row r="181" spans="1:5" ht="37.5">
      <c r="A181" s="49"/>
      <c r="B181" s="77" t="s">
        <v>131</v>
      </c>
      <c r="C181" s="49">
        <v>5820000590</v>
      </c>
      <c r="D181" s="79"/>
      <c r="E181" s="76">
        <f>E182+E183</f>
        <v>328517286.97000003</v>
      </c>
    </row>
    <row r="182" spans="1:5" ht="56.25">
      <c r="A182" s="49"/>
      <c r="B182" s="40" t="s">
        <v>167</v>
      </c>
      <c r="C182" s="49">
        <v>5820000590</v>
      </c>
      <c r="D182" s="79">
        <v>600</v>
      </c>
      <c r="E182" s="76">
        <f>'приложение 10'!I441+'приложение 10'!I527+'приложение 10'!I504</f>
        <v>328517286.97000003</v>
      </c>
    </row>
    <row r="183" spans="1:5" hidden="1">
      <c r="A183" s="49"/>
      <c r="B183" s="40" t="s">
        <v>107</v>
      </c>
      <c r="C183" s="49">
        <v>5820000590</v>
      </c>
      <c r="D183" s="79">
        <v>800</v>
      </c>
      <c r="E183" s="76">
        <f>'приложение 10'!I442</f>
        <v>0</v>
      </c>
    </row>
    <row r="184" spans="1:5">
      <c r="A184" s="49"/>
      <c r="B184" s="36" t="s">
        <v>168</v>
      </c>
      <c r="C184" s="81">
        <v>5820009020</v>
      </c>
      <c r="D184" s="86"/>
      <c r="E184" s="76">
        <f>E185</f>
        <v>6892213.0300000003</v>
      </c>
    </row>
    <row r="185" spans="1:5" ht="56.25">
      <c r="A185" s="49"/>
      <c r="B185" s="36" t="s">
        <v>167</v>
      </c>
      <c r="C185" s="81">
        <v>5820009020</v>
      </c>
      <c r="D185" s="86">
        <v>600</v>
      </c>
      <c r="E185" s="76">
        <f>'приложение 10'!I529</f>
        <v>6892213.0300000003</v>
      </c>
    </row>
    <row r="186" spans="1:5" ht="37.5">
      <c r="A186" s="49"/>
      <c r="B186" s="36" t="s">
        <v>199</v>
      </c>
      <c r="C186" s="81">
        <v>5820010660</v>
      </c>
      <c r="D186" s="79"/>
      <c r="E186" s="76">
        <f>E187+E188</f>
        <v>49742500</v>
      </c>
    </row>
    <row r="187" spans="1:5" ht="56.25">
      <c r="A187" s="49"/>
      <c r="B187" s="36" t="s">
        <v>167</v>
      </c>
      <c r="C187" s="81">
        <v>5820010660</v>
      </c>
      <c r="D187" s="86">
        <v>600</v>
      </c>
      <c r="E187" s="76">
        <f>'приложение 10'!I444+'приложение 10'!I506</f>
        <v>49702100</v>
      </c>
    </row>
    <row r="188" spans="1:5">
      <c r="A188" s="49"/>
      <c r="B188" s="36" t="s">
        <v>107</v>
      </c>
      <c r="C188" s="81">
        <v>5820010660</v>
      </c>
      <c r="D188" s="86">
        <v>800</v>
      </c>
      <c r="E188" s="76">
        <f>'приложение 10'!I445+'приложение 10'!I507</f>
        <v>40400</v>
      </c>
    </row>
    <row r="189" spans="1:5" ht="187.5">
      <c r="A189" s="49"/>
      <c r="B189" s="40" t="s">
        <v>200</v>
      </c>
      <c r="C189" s="49">
        <v>5820060740</v>
      </c>
      <c r="D189" s="75"/>
      <c r="E189" s="76">
        <f>E190</f>
        <v>164100</v>
      </c>
    </row>
    <row r="190" spans="1:5" ht="56.25">
      <c r="A190" s="49"/>
      <c r="B190" s="40" t="s">
        <v>167</v>
      </c>
      <c r="C190" s="49">
        <v>5820060740</v>
      </c>
      <c r="D190" s="75" t="s">
        <v>201</v>
      </c>
      <c r="E190" s="76">
        <f>'приложение 10'!I447+'приложение 10'!I509</f>
        <v>164100</v>
      </c>
    </row>
    <row r="191" spans="1:5" ht="187.5">
      <c r="A191" s="49"/>
      <c r="B191" s="40" t="s">
        <v>169</v>
      </c>
      <c r="C191" s="49">
        <v>5820060820</v>
      </c>
      <c r="D191" s="79"/>
      <c r="E191" s="76">
        <f>E192</f>
        <v>137500</v>
      </c>
    </row>
    <row r="192" spans="1:5" ht="56.25">
      <c r="A192" s="49"/>
      <c r="B192" s="40" t="s">
        <v>167</v>
      </c>
      <c r="C192" s="49">
        <v>5820060820</v>
      </c>
      <c r="D192" s="79">
        <v>600</v>
      </c>
      <c r="E192" s="76">
        <f>'приложение 10'!I531</f>
        <v>137500</v>
      </c>
    </row>
    <row r="193" spans="1:1025" ht="131.25">
      <c r="A193" s="49"/>
      <c r="B193" s="40" t="s">
        <v>202</v>
      </c>
      <c r="C193" s="49">
        <v>5820100000</v>
      </c>
      <c r="D193" s="79"/>
      <c r="E193" s="76">
        <f>E194+E196</f>
        <v>1931300</v>
      </c>
    </row>
    <row r="194" spans="1:1025" ht="37.5">
      <c r="A194" s="49"/>
      <c r="B194" s="40" t="s">
        <v>176</v>
      </c>
      <c r="C194" s="49">
        <v>5820100590</v>
      </c>
      <c r="D194" s="79"/>
      <c r="E194" s="76">
        <f>E195</f>
        <v>1000000</v>
      </c>
    </row>
    <row r="195" spans="1:1025" ht="56.25">
      <c r="A195" s="49"/>
      <c r="B195" s="40" t="s">
        <v>167</v>
      </c>
      <c r="C195" s="49">
        <v>5820100590</v>
      </c>
      <c r="D195" s="79">
        <v>600</v>
      </c>
      <c r="E195" s="76">
        <f>'приложение 10'!I450+'приложение 10'!I512</f>
        <v>1000000</v>
      </c>
    </row>
    <row r="196" spans="1:1025" ht="112.5">
      <c r="A196" s="49"/>
      <c r="B196" s="36" t="s">
        <v>177</v>
      </c>
      <c r="C196" s="81">
        <v>5820100591</v>
      </c>
      <c r="D196" s="86"/>
      <c r="E196" s="76">
        <f>E197</f>
        <v>931300</v>
      </c>
    </row>
    <row r="197" spans="1:1025" ht="56.25">
      <c r="A197" s="49"/>
      <c r="B197" s="36" t="s">
        <v>167</v>
      </c>
      <c r="C197" s="81">
        <v>5820100591</v>
      </c>
      <c r="D197" s="86">
        <v>600</v>
      </c>
      <c r="E197" s="76">
        <f>'приложение 10'!I514+'приложение 10'!I452</f>
        <v>931300</v>
      </c>
    </row>
    <row r="198" spans="1:1025">
      <c r="A198" s="49"/>
      <c r="B198" s="40" t="s">
        <v>203</v>
      </c>
      <c r="C198" s="49">
        <v>5830000000</v>
      </c>
      <c r="D198" s="79"/>
      <c r="E198" s="76">
        <f>E199+E201+E206+E204</f>
        <v>19480900</v>
      </c>
    </row>
    <row r="199" spans="1:1025" ht="37.5">
      <c r="A199" s="49"/>
      <c r="B199" s="40" t="s">
        <v>131</v>
      </c>
      <c r="C199" s="49">
        <v>5830000590</v>
      </c>
      <c r="D199" s="79"/>
      <c r="E199" s="76">
        <f>E200</f>
        <v>6395000</v>
      </c>
    </row>
    <row r="200" spans="1:1025" ht="56.25">
      <c r="A200" s="49"/>
      <c r="B200" s="40" t="s">
        <v>167</v>
      </c>
      <c r="C200" s="49">
        <v>5830000590</v>
      </c>
      <c r="D200" s="79">
        <v>600</v>
      </c>
      <c r="E200" s="76">
        <f>'приложение 10'!I473</f>
        <v>6395000</v>
      </c>
    </row>
    <row r="201" spans="1:1025" ht="131.25">
      <c r="A201" s="49"/>
      <c r="B201" s="42" t="s">
        <v>204</v>
      </c>
      <c r="C201" s="81">
        <v>5830060710</v>
      </c>
      <c r="D201" s="86"/>
      <c r="E201" s="76">
        <f>E202+E203</f>
        <v>13085900</v>
      </c>
    </row>
    <row r="202" spans="1:1025" ht="56.25">
      <c r="A202" s="49"/>
      <c r="B202" s="36" t="s">
        <v>104</v>
      </c>
      <c r="C202" s="81">
        <v>5830060710</v>
      </c>
      <c r="D202" s="86">
        <v>200</v>
      </c>
      <c r="E202" s="76">
        <f>'приложение 10'!I497</f>
        <v>193300</v>
      </c>
    </row>
    <row r="203" spans="1:1025" ht="37.5">
      <c r="A203" s="49"/>
      <c r="B203" s="36" t="s">
        <v>143</v>
      </c>
      <c r="C203" s="81">
        <v>5830060710</v>
      </c>
      <c r="D203" s="86">
        <v>300</v>
      </c>
      <c r="E203" s="76">
        <f>'приложение 10'!I498</f>
        <v>12892600</v>
      </c>
    </row>
    <row r="204" spans="1:1025" s="72" customFormat="1" ht="93.75" hidden="1">
      <c r="A204" s="49"/>
      <c r="B204" s="36" t="s">
        <v>205</v>
      </c>
      <c r="C204" s="81" t="s">
        <v>206</v>
      </c>
      <c r="D204" s="86"/>
      <c r="E204" s="76">
        <f>E205</f>
        <v>0</v>
      </c>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c r="DA204" s="53"/>
      <c r="DB204" s="53"/>
      <c r="DC204" s="53"/>
      <c r="DD204" s="53"/>
      <c r="DE204" s="53"/>
      <c r="DF204" s="53"/>
      <c r="DG204" s="53"/>
      <c r="DH204" s="53"/>
      <c r="DI204" s="53"/>
      <c r="DJ204" s="53"/>
      <c r="DK204" s="53"/>
      <c r="DL204" s="53"/>
      <c r="DM204" s="53"/>
      <c r="DN204" s="53"/>
      <c r="DO204" s="53"/>
      <c r="DP204" s="53"/>
      <c r="DQ204" s="53"/>
      <c r="DR204" s="53"/>
      <c r="DS204" s="53"/>
      <c r="DT204" s="53"/>
      <c r="DU204" s="53"/>
      <c r="DV204" s="53"/>
      <c r="DW204" s="53"/>
      <c r="DX204" s="53"/>
      <c r="DY204" s="53"/>
      <c r="DZ204" s="53"/>
      <c r="EA204" s="53"/>
      <c r="EB204" s="53"/>
      <c r="EC204" s="53"/>
      <c r="ED204" s="53"/>
      <c r="EE204" s="53"/>
      <c r="EF204" s="53"/>
      <c r="EG204" s="53"/>
      <c r="EH204" s="53"/>
      <c r="EI204" s="53"/>
      <c r="EJ204" s="53"/>
      <c r="EK204" s="53"/>
      <c r="EL204" s="53"/>
      <c r="EM204" s="53"/>
      <c r="EN204" s="53"/>
      <c r="EO204" s="53"/>
      <c r="EP204" s="53"/>
      <c r="EQ204" s="53"/>
      <c r="ER204" s="53"/>
      <c r="ES204" s="53"/>
      <c r="ET204" s="53"/>
      <c r="EU204" s="53"/>
      <c r="EV204" s="53"/>
      <c r="EW204" s="53"/>
      <c r="EX204" s="53"/>
      <c r="EY204" s="53"/>
      <c r="EZ204" s="53"/>
      <c r="FA204" s="53"/>
      <c r="FB204" s="53"/>
      <c r="FC204" s="53"/>
      <c r="FD204" s="53"/>
      <c r="FE204" s="53"/>
      <c r="FF204" s="53"/>
      <c r="FG204" s="53"/>
      <c r="FH204" s="53"/>
      <c r="FI204" s="53"/>
      <c r="FJ204" s="53"/>
      <c r="FK204" s="53"/>
      <c r="FL204" s="53"/>
      <c r="FM204" s="53"/>
      <c r="FN204" s="53"/>
      <c r="FO204" s="53"/>
      <c r="FP204" s="53"/>
      <c r="FQ204" s="53"/>
      <c r="FR204" s="53"/>
      <c r="FS204" s="53"/>
      <c r="FT204" s="53"/>
      <c r="FU204" s="53"/>
      <c r="FV204" s="53"/>
      <c r="FW204" s="53"/>
      <c r="FX204" s="53"/>
      <c r="FY204" s="53"/>
      <c r="FZ204" s="53"/>
      <c r="GA204" s="53"/>
      <c r="GB204" s="53"/>
      <c r="GC204" s="53"/>
      <c r="GD204" s="53"/>
      <c r="GE204" s="53"/>
      <c r="GF204" s="53"/>
      <c r="GG204" s="53"/>
      <c r="GH204" s="53"/>
      <c r="GI204" s="53"/>
      <c r="GJ204" s="53"/>
      <c r="GK204" s="53"/>
      <c r="GL204" s="53"/>
      <c r="GM204" s="53"/>
      <c r="GN204" s="53"/>
      <c r="GO204" s="53"/>
      <c r="GP204" s="53"/>
      <c r="GQ204" s="53"/>
      <c r="GR204" s="53"/>
      <c r="GS204" s="53"/>
      <c r="GT204" s="53"/>
      <c r="GU204" s="53"/>
      <c r="GV204" s="53"/>
      <c r="GW204" s="53"/>
      <c r="GX204" s="53"/>
      <c r="GY204" s="53"/>
      <c r="GZ204" s="53"/>
      <c r="HA204" s="53"/>
      <c r="HB204" s="53"/>
      <c r="HC204" s="53"/>
      <c r="HD204" s="53"/>
      <c r="HE204" s="53"/>
      <c r="HF204" s="53"/>
      <c r="HG204" s="53"/>
      <c r="HH204" s="53"/>
      <c r="HI204" s="53"/>
      <c r="HJ204" s="53"/>
      <c r="HK204" s="53"/>
      <c r="HL204" s="53"/>
      <c r="HM204" s="53"/>
      <c r="HN204" s="53"/>
      <c r="HO204" s="53"/>
      <c r="HP204" s="53"/>
      <c r="HQ204" s="53"/>
      <c r="HR204" s="53"/>
      <c r="HS204" s="53"/>
      <c r="HT204" s="53"/>
      <c r="HU204" s="53"/>
      <c r="HV204" s="53"/>
      <c r="HW204" s="53"/>
      <c r="HX204" s="53"/>
      <c r="HY204" s="53"/>
      <c r="HZ204" s="53"/>
      <c r="IA204" s="53"/>
      <c r="IB204" s="53"/>
      <c r="IC204" s="53"/>
      <c r="ID204" s="53"/>
      <c r="IE204" s="53"/>
      <c r="IF204" s="53"/>
      <c r="IG204" s="53"/>
      <c r="IH204" s="53"/>
      <c r="II204" s="53"/>
      <c r="IJ204" s="53"/>
      <c r="IK204" s="53"/>
      <c r="IL204" s="53"/>
      <c r="IM204" s="53"/>
      <c r="IN204" s="53"/>
      <c r="IO204" s="53"/>
      <c r="IP204" s="53"/>
      <c r="IQ204" s="53"/>
      <c r="IR204" s="53"/>
      <c r="IS204" s="53"/>
      <c r="IT204" s="53"/>
      <c r="IU204" s="53"/>
      <c r="IV204" s="53"/>
      <c r="IW204" s="53"/>
      <c r="IX204" s="53"/>
      <c r="IY204" s="53"/>
      <c r="IZ204" s="53"/>
      <c r="JA204" s="53"/>
      <c r="JB204" s="53"/>
      <c r="JC204" s="53"/>
      <c r="JD204" s="53"/>
      <c r="JE204" s="53"/>
      <c r="JF204" s="53"/>
      <c r="JG204" s="53"/>
      <c r="JH204" s="53"/>
      <c r="JI204" s="53"/>
      <c r="JJ204" s="53"/>
      <c r="JK204" s="53"/>
      <c r="JL204" s="53"/>
      <c r="JM204" s="53"/>
      <c r="JN204" s="53"/>
      <c r="JO204" s="53"/>
      <c r="JP204" s="53"/>
      <c r="JQ204" s="53"/>
      <c r="JR204" s="53"/>
      <c r="JS204" s="53"/>
      <c r="JT204" s="53"/>
      <c r="JU204" s="53"/>
      <c r="JV204" s="53"/>
      <c r="JW204" s="53"/>
      <c r="JX204" s="53"/>
      <c r="JY204" s="53"/>
      <c r="JZ204" s="53"/>
      <c r="KA204" s="53"/>
      <c r="KB204" s="53"/>
      <c r="KC204" s="53"/>
      <c r="KD204" s="53"/>
      <c r="KE204" s="53"/>
      <c r="KF204" s="53"/>
      <c r="KG204" s="53"/>
      <c r="KH204" s="53"/>
      <c r="KI204" s="53"/>
      <c r="KJ204" s="53"/>
      <c r="KK204" s="53"/>
      <c r="KL204" s="53"/>
      <c r="KM204" s="53"/>
      <c r="KN204" s="53"/>
      <c r="KO204" s="53"/>
      <c r="KP204" s="53"/>
      <c r="KQ204" s="53"/>
      <c r="KR204" s="53"/>
      <c r="KS204" s="53"/>
      <c r="KT204" s="53"/>
      <c r="KU204" s="53"/>
      <c r="KV204" s="53"/>
      <c r="KW204" s="53"/>
      <c r="KX204" s="53"/>
      <c r="KY204" s="53"/>
      <c r="KZ204" s="53"/>
      <c r="LA204" s="53"/>
      <c r="LB204" s="53"/>
      <c r="LC204" s="53"/>
      <c r="LD204" s="53"/>
      <c r="LE204" s="53"/>
      <c r="LF204" s="53"/>
      <c r="LG204" s="53"/>
      <c r="LH204" s="53"/>
      <c r="LI204" s="53"/>
      <c r="LJ204" s="53"/>
      <c r="LK204" s="53"/>
      <c r="LL204" s="53"/>
      <c r="LM204" s="53"/>
      <c r="LN204" s="53"/>
      <c r="LO204" s="53"/>
      <c r="LP204" s="53"/>
      <c r="LQ204" s="53"/>
      <c r="LR204" s="53"/>
      <c r="LS204" s="53"/>
      <c r="LT204" s="53"/>
      <c r="LU204" s="53"/>
      <c r="LV204" s="53"/>
      <c r="LW204" s="53"/>
      <c r="LX204" s="53"/>
      <c r="LY204" s="53"/>
      <c r="LZ204" s="53"/>
      <c r="MA204" s="53"/>
      <c r="MB204" s="53"/>
      <c r="MC204" s="53"/>
      <c r="MD204" s="53"/>
      <c r="ME204" s="53"/>
      <c r="MF204" s="53"/>
      <c r="MG204" s="53"/>
      <c r="MH204" s="53"/>
      <c r="MI204" s="53"/>
      <c r="MJ204" s="53"/>
      <c r="MK204" s="53"/>
      <c r="ML204" s="53"/>
      <c r="MM204" s="53"/>
      <c r="MN204" s="53"/>
      <c r="MO204" s="53"/>
      <c r="MP204" s="53"/>
      <c r="MQ204" s="53"/>
      <c r="MR204" s="53"/>
      <c r="MS204" s="53"/>
      <c r="MT204" s="53"/>
      <c r="MU204" s="53"/>
      <c r="MV204" s="53"/>
      <c r="MW204" s="53"/>
      <c r="MX204" s="53"/>
      <c r="MY204" s="53"/>
      <c r="MZ204" s="53"/>
      <c r="NA204" s="53"/>
      <c r="NB204" s="53"/>
      <c r="NC204" s="53"/>
      <c r="ND204" s="53"/>
      <c r="NE204" s="53"/>
      <c r="NF204" s="53"/>
      <c r="NG204" s="53"/>
      <c r="NH204" s="53"/>
      <c r="NI204" s="53"/>
      <c r="NJ204" s="53"/>
      <c r="NK204" s="53"/>
      <c r="NL204" s="53"/>
      <c r="NM204" s="53"/>
      <c r="NN204" s="53"/>
      <c r="NO204" s="53"/>
      <c r="NP204" s="53"/>
      <c r="NQ204" s="53"/>
      <c r="NR204" s="53"/>
      <c r="NS204" s="53"/>
      <c r="NT204" s="53"/>
      <c r="NU204" s="53"/>
      <c r="NV204" s="53"/>
      <c r="NW204" s="53"/>
      <c r="NX204" s="53"/>
      <c r="NY204" s="53"/>
      <c r="NZ204" s="53"/>
      <c r="OA204" s="53"/>
      <c r="OB204" s="53"/>
      <c r="OC204" s="53"/>
      <c r="OD204" s="53"/>
      <c r="OE204" s="53"/>
      <c r="OF204" s="53"/>
      <c r="OG204" s="53"/>
      <c r="OH204" s="53"/>
      <c r="OI204" s="53"/>
      <c r="OJ204" s="53"/>
      <c r="OK204" s="53"/>
      <c r="OL204" s="53"/>
      <c r="OM204" s="53"/>
      <c r="ON204" s="53"/>
      <c r="OO204" s="53"/>
      <c r="OP204" s="53"/>
      <c r="OQ204" s="53"/>
      <c r="OR204" s="53"/>
      <c r="OS204" s="53"/>
      <c r="OT204" s="53"/>
      <c r="OU204" s="53"/>
      <c r="OV204" s="53"/>
      <c r="OW204" s="53"/>
      <c r="OX204" s="53"/>
      <c r="OY204" s="53"/>
      <c r="OZ204" s="53"/>
      <c r="PA204" s="53"/>
      <c r="PB204" s="53"/>
      <c r="PC204" s="53"/>
      <c r="PD204" s="53"/>
      <c r="PE204" s="53"/>
      <c r="PF204" s="53"/>
      <c r="PG204" s="53"/>
      <c r="PH204" s="53"/>
      <c r="PI204" s="53"/>
      <c r="PJ204" s="53"/>
      <c r="PK204" s="53"/>
      <c r="PL204" s="53"/>
      <c r="PM204" s="53"/>
      <c r="PN204" s="53"/>
      <c r="PO204" s="53"/>
      <c r="PP204" s="53"/>
      <c r="PQ204" s="53"/>
      <c r="PR204" s="53"/>
      <c r="PS204" s="53"/>
      <c r="PT204" s="53"/>
      <c r="PU204" s="53"/>
      <c r="PV204" s="53"/>
      <c r="PW204" s="53"/>
      <c r="PX204" s="53"/>
      <c r="PY204" s="53"/>
      <c r="PZ204" s="53"/>
      <c r="QA204" s="53"/>
      <c r="QB204" s="53"/>
      <c r="QC204" s="53"/>
      <c r="QD204" s="53"/>
      <c r="QE204" s="53"/>
      <c r="QF204" s="53"/>
      <c r="QG204" s="53"/>
      <c r="QH204" s="53"/>
      <c r="QI204" s="53"/>
      <c r="QJ204" s="53"/>
      <c r="QK204" s="53"/>
      <c r="QL204" s="53"/>
      <c r="QM204" s="53"/>
      <c r="QN204" s="53"/>
      <c r="QO204" s="53"/>
      <c r="QP204" s="53"/>
      <c r="QQ204" s="53"/>
      <c r="QR204" s="53"/>
      <c r="QS204" s="53"/>
      <c r="QT204" s="53"/>
      <c r="QU204" s="53"/>
      <c r="QV204" s="53"/>
      <c r="QW204" s="53"/>
      <c r="QX204" s="53"/>
      <c r="QY204" s="53"/>
      <c r="QZ204" s="53"/>
      <c r="RA204" s="53"/>
      <c r="RB204" s="53"/>
      <c r="RC204" s="53"/>
      <c r="RD204" s="53"/>
      <c r="RE204" s="53"/>
      <c r="RF204" s="53"/>
      <c r="RG204" s="53"/>
      <c r="RH204" s="53"/>
      <c r="RI204" s="53"/>
      <c r="RJ204" s="53"/>
      <c r="RK204" s="53"/>
      <c r="RL204" s="53"/>
      <c r="RM204" s="53"/>
      <c r="RN204" s="53"/>
      <c r="RO204" s="53"/>
      <c r="RP204" s="53"/>
      <c r="RQ204" s="53"/>
      <c r="RR204" s="53"/>
      <c r="RS204" s="53"/>
      <c r="RT204" s="53"/>
      <c r="RU204" s="53"/>
      <c r="RV204" s="53"/>
      <c r="RW204" s="53"/>
      <c r="RX204" s="53"/>
      <c r="RY204" s="53"/>
      <c r="RZ204" s="53"/>
      <c r="SA204" s="53"/>
      <c r="SB204" s="53"/>
      <c r="SC204" s="53"/>
      <c r="SD204" s="53"/>
      <c r="SE204" s="53"/>
      <c r="SF204" s="53"/>
      <c r="SG204" s="53"/>
      <c r="SH204" s="53"/>
      <c r="SI204" s="53"/>
      <c r="SJ204" s="53"/>
      <c r="SK204" s="53"/>
      <c r="SL204" s="53"/>
      <c r="SM204" s="53"/>
      <c r="SN204" s="53"/>
      <c r="SO204" s="53"/>
      <c r="SP204" s="53"/>
      <c r="SQ204" s="53"/>
      <c r="SR204" s="53"/>
      <c r="SS204" s="53"/>
      <c r="ST204" s="53"/>
      <c r="SU204" s="53"/>
      <c r="SV204" s="53"/>
      <c r="SW204" s="53"/>
      <c r="SX204" s="53"/>
      <c r="SY204" s="53"/>
      <c r="SZ204" s="53"/>
      <c r="TA204" s="53"/>
      <c r="TB204" s="53"/>
      <c r="TC204" s="53"/>
      <c r="TD204" s="53"/>
      <c r="TE204" s="53"/>
      <c r="TF204" s="53"/>
      <c r="TG204" s="53"/>
      <c r="TH204" s="53"/>
      <c r="TI204" s="53"/>
      <c r="TJ204" s="53"/>
      <c r="TK204" s="53"/>
      <c r="TL204" s="53"/>
      <c r="TM204" s="53"/>
      <c r="TN204" s="53"/>
      <c r="TO204" s="53"/>
      <c r="TP204" s="53"/>
      <c r="TQ204" s="53"/>
      <c r="TR204" s="53"/>
      <c r="TS204" s="53"/>
      <c r="TT204" s="53"/>
      <c r="TU204" s="53"/>
      <c r="TV204" s="53"/>
      <c r="TW204" s="53"/>
      <c r="TX204" s="53"/>
      <c r="TY204" s="53"/>
      <c r="TZ204" s="53"/>
      <c r="UA204" s="53"/>
      <c r="UB204" s="53"/>
      <c r="UC204" s="53"/>
      <c r="UD204" s="53"/>
      <c r="UE204" s="53"/>
      <c r="UF204" s="53"/>
      <c r="UG204" s="53"/>
      <c r="UH204" s="53"/>
      <c r="UI204" s="53"/>
      <c r="UJ204" s="53"/>
      <c r="UK204" s="53"/>
      <c r="UL204" s="53"/>
      <c r="UM204" s="53"/>
      <c r="UN204" s="53"/>
      <c r="UO204" s="53"/>
      <c r="UP204" s="53"/>
      <c r="UQ204" s="53"/>
      <c r="UR204" s="53"/>
      <c r="US204" s="53"/>
      <c r="UT204" s="53"/>
      <c r="UU204" s="53"/>
      <c r="UV204" s="53"/>
      <c r="UW204" s="53"/>
      <c r="UX204" s="53"/>
      <c r="UY204" s="53"/>
      <c r="UZ204" s="53"/>
      <c r="VA204" s="53"/>
      <c r="VB204" s="53"/>
      <c r="VC204" s="53"/>
      <c r="VD204" s="53"/>
      <c r="VE204" s="53"/>
      <c r="VF204" s="53"/>
      <c r="VG204" s="53"/>
      <c r="VH204" s="53"/>
      <c r="VI204" s="53"/>
      <c r="VJ204" s="53"/>
      <c r="VK204" s="53"/>
      <c r="VL204" s="53"/>
      <c r="VM204" s="53"/>
      <c r="VN204" s="53"/>
      <c r="VO204" s="53"/>
      <c r="VP204" s="53"/>
      <c r="VQ204" s="53"/>
      <c r="VR204" s="53"/>
      <c r="VS204" s="53"/>
      <c r="VT204" s="53"/>
      <c r="VU204" s="53"/>
      <c r="VV204" s="53"/>
      <c r="VW204" s="53"/>
      <c r="VX204" s="53"/>
      <c r="VY204" s="53"/>
      <c r="VZ204" s="53"/>
      <c r="WA204" s="53"/>
      <c r="WB204" s="53"/>
      <c r="WC204" s="53"/>
      <c r="WD204" s="53"/>
      <c r="WE204" s="53"/>
      <c r="WF204" s="53"/>
      <c r="WG204" s="53"/>
      <c r="WH204" s="53"/>
      <c r="WI204" s="53"/>
      <c r="WJ204" s="53"/>
      <c r="WK204" s="53"/>
      <c r="WL204" s="53"/>
      <c r="WM204" s="53"/>
      <c r="WN204" s="53"/>
      <c r="WO204" s="53"/>
      <c r="WP204" s="53"/>
      <c r="WQ204" s="53"/>
      <c r="WR204" s="53"/>
      <c r="WS204" s="53"/>
      <c r="WT204" s="53"/>
      <c r="WU204" s="53"/>
      <c r="WV204" s="53"/>
      <c r="WW204" s="53"/>
      <c r="WX204" s="53"/>
      <c r="WY204" s="53"/>
      <c r="WZ204" s="53"/>
      <c r="XA204" s="53"/>
      <c r="XB204" s="53"/>
      <c r="XC204" s="53"/>
      <c r="XD204" s="53"/>
      <c r="XE204" s="53"/>
      <c r="XF204" s="53"/>
      <c r="XG204" s="53"/>
      <c r="XH204" s="53"/>
      <c r="XI204" s="53"/>
      <c r="XJ204" s="53"/>
      <c r="XK204" s="53"/>
      <c r="XL204" s="53"/>
      <c r="XM204" s="53"/>
      <c r="XN204" s="53"/>
      <c r="XO204" s="53"/>
      <c r="XP204" s="53"/>
      <c r="XQ204" s="53"/>
      <c r="XR204" s="53"/>
      <c r="XS204" s="53"/>
      <c r="XT204" s="53"/>
      <c r="XU204" s="53"/>
      <c r="XV204" s="53"/>
      <c r="XW204" s="53"/>
      <c r="XX204" s="53"/>
      <c r="XY204" s="53"/>
      <c r="XZ204" s="53"/>
      <c r="YA204" s="53"/>
      <c r="YB204" s="53"/>
      <c r="YC204" s="53"/>
      <c r="YD204" s="53"/>
      <c r="YE204" s="53"/>
      <c r="YF204" s="53"/>
      <c r="YG204" s="53"/>
      <c r="YH204" s="53"/>
      <c r="YI204" s="53"/>
      <c r="YJ204" s="53"/>
      <c r="YK204" s="53"/>
      <c r="YL204" s="53"/>
      <c r="YM204" s="53"/>
      <c r="YN204" s="53"/>
      <c r="YO204" s="53"/>
      <c r="YP204" s="53"/>
      <c r="YQ204" s="53"/>
      <c r="YR204" s="53"/>
      <c r="YS204" s="53"/>
      <c r="YT204" s="53"/>
      <c r="YU204" s="53"/>
      <c r="YV204" s="53"/>
      <c r="YW204" s="53"/>
      <c r="YX204" s="53"/>
      <c r="YY204" s="53"/>
      <c r="YZ204" s="53"/>
      <c r="ZA204" s="53"/>
      <c r="ZB204" s="53"/>
      <c r="ZC204" s="53"/>
      <c r="ZD204" s="53"/>
      <c r="ZE204" s="53"/>
      <c r="ZF204" s="53"/>
      <c r="ZG204" s="53"/>
      <c r="ZH204" s="53"/>
      <c r="ZI204" s="53"/>
      <c r="ZJ204" s="53"/>
      <c r="ZK204" s="53"/>
      <c r="ZL204" s="53"/>
      <c r="ZM204" s="53"/>
      <c r="ZN204" s="53"/>
      <c r="ZO204" s="53"/>
      <c r="ZP204" s="53"/>
      <c r="ZQ204" s="53"/>
      <c r="ZR204" s="53"/>
      <c r="ZS204" s="53"/>
      <c r="ZT204" s="53"/>
      <c r="ZU204" s="53"/>
      <c r="ZV204" s="53"/>
      <c r="ZW204" s="53"/>
      <c r="ZX204" s="53"/>
      <c r="ZY204" s="53"/>
      <c r="ZZ204" s="53"/>
      <c r="AAA204" s="53"/>
      <c r="AAB204" s="53"/>
      <c r="AAC204" s="53"/>
      <c r="AAD204" s="53"/>
      <c r="AAE204" s="53"/>
      <c r="AAF204" s="53"/>
      <c r="AAG204" s="53"/>
      <c r="AAH204" s="53"/>
      <c r="AAI204" s="53"/>
      <c r="AAJ204" s="53"/>
      <c r="AAK204" s="53"/>
      <c r="AAL204" s="53"/>
      <c r="AAM204" s="53"/>
      <c r="AAN204" s="53"/>
      <c r="AAO204" s="53"/>
      <c r="AAP204" s="53"/>
      <c r="AAQ204" s="53"/>
      <c r="AAR204" s="53"/>
      <c r="AAS204" s="53"/>
      <c r="AAT204" s="53"/>
      <c r="AAU204" s="53"/>
      <c r="AAV204" s="53"/>
      <c r="AAW204" s="53"/>
      <c r="AAX204" s="53"/>
      <c r="AAY204" s="53"/>
      <c r="AAZ204" s="53"/>
      <c r="ABA204" s="53"/>
      <c r="ABB204" s="53"/>
      <c r="ABC204" s="53"/>
      <c r="ABD204" s="53"/>
      <c r="ABE204" s="53"/>
      <c r="ABF204" s="53"/>
      <c r="ABG204" s="53"/>
      <c r="ABH204" s="53"/>
      <c r="ABI204" s="53"/>
      <c r="ABJ204" s="53"/>
      <c r="ABK204" s="53"/>
      <c r="ABL204" s="53"/>
      <c r="ABM204" s="53"/>
      <c r="ABN204" s="53"/>
      <c r="ABO204" s="53"/>
      <c r="ABP204" s="53"/>
      <c r="ABQ204" s="53"/>
      <c r="ABR204" s="53"/>
      <c r="ABS204" s="53"/>
      <c r="ABT204" s="53"/>
      <c r="ABU204" s="53"/>
      <c r="ABV204" s="53"/>
      <c r="ABW204" s="53"/>
      <c r="ABX204" s="53"/>
      <c r="ABY204" s="53"/>
      <c r="ABZ204" s="53"/>
      <c r="ACA204" s="53"/>
      <c r="ACB204" s="53"/>
      <c r="ACC204" s="53"/>
      <c r="ACD204" s="53"/>
      <c r="ACE204" s="53"/>
      <c r="ACF204" s="53"/>
      <c r="ACG204" s="53"/>
      <c r="ACH204" s="53"/>
      <c r="ACI204" s="53"/>
      <c r="ACJ204" s="53"/>
      <c r="ACK204" s="53"/>
      <c r="ACL204" s="53"/>
      <c r="ACM204" s="53"/>
      <c r="ACN204" s="53"/>
      <c r="ACO204" s="53"/>
      <c r="ACP204" s="53"/>
      <c r="ACQ204" s="53"/>
      <c r="ACR204" s="53"/>
      <c r="ACS204" s="53"/>
      <c r="ACT204" s="53"/>
      <c r="ACU204" s="53"/>
      <c r="ACV204" s="53"/>
      <c r="ACW204" s="53"/>
      <c r="ACX204" s="53"/>
      <c r="ACY204" s="53"/>
      <c r="ACZ204" s="53"/>
      <c r="ADA204" s="53"/>
      <c r="ADB204" s="53"/>
      <c r="ADC204" s="53"/>
      <c r="ADD204" s="53"/>
      <c r="ADE204" s="53"/>
      <c r="ADF204" s="53"/>
      <c r="ADG204" s="53"/>
      <c r="ADH204" s="53"/>
      <c r="ADI204" s="53"/>
      <c r="ADJ204" s="53"/>
      <c r="ADK204" s="53"/>
      <c r="ADL204" s="53"/>
      <c r="ADM204" s="53"/>
      <c r="ADN204" s="53"/>
      <c r="ADO204" s="53"/>
      <c r="ADP204" s="53"/>
      <c r="ADQ204" s="53"/>
      <c r="ADR204" s="53"/>
      <c r="ADS204" s="53"/>
      <c r="ADT204" s="53"/>
      <c r="ADU204" s="53"/>
      <c r="ADV204" s="53"/>
      <c r="ADW204" s="53"/>
      <c r="ADX204" s="53"/>
      <c r="ADY204" s="53"/>
      <c r="ADZ204" s="53"/>
      <c r="AEA204" s="53"/>
      <c r="AEB204" s="53"/>
      <c r="AEC204" s="53"/>
      <c r="AED204" s="53"/>
      <c r="AEE204" s="53"/>
      <c r="AEF204" s="53"/>
      <c r="AEG204" s="53"/>
      <c r="AEH204" s="53"/>
      <c r="AEI204" s="53"/>
      <c r="AEJ204" s="53"/>
      <c r="AEK204" s="53"/>
      <c r="AEL204" s="53"/>
      <c r="AEM204" s="53"/>
      <c r="AEN204" s="53"/>
      <c r="AEO204" s="53"/>
      <c r="AEP204" s="53"/>
      <c r="AEQ204" s="53"/>
      <c r="AER204" s="53"/>
      <c r="AES204" s="53"/>
      <c r="AET204" s="53"/>
      <c r="AEU204" s="53"/>
      <c r="AEV204" s="53"/>
      <c r="AEW204" s="53"/>
      <c r="AEX204" s="53"/>
      <c r="AEY204" s="53"/>
      <c r="AEZ204" s="53"/>
      <c r="AFA204" s="53"/>
      <c r="AFB204" s="53"/>
      <c r="AFC204" s="53"/>
      <c r="AFD204" s="53"/>
      <c r="AFE204" s="53"/>
      <c r="AFF204" s="53"/>
      <c r="AFG204" s="53"/>
      <c r="AFH204" s="53"/>
      <c r="AFI204" s="53"/>
      <c r="AFJ204" s="53"/>
      <c r="AFK204" s="53"/>
      <c r="AFL204" s="53"/>
      <c r="AFM204" s="53"/>
      <c r="AFN204" s="53"/>
      <c r="AFO204" s="53"/>
      <c r="AFP204" s="53"/>
      <c r="AFQ204" s="53"/>
      <c r="AFR204" s="53"/>
      <c r="AFS204" s="53"/>
      <c r="AFT204" s="53"/>
      <c r="AFU204" s="53"/>
      <c r="AFV204" s="53"/>
      <c r="AFW204" s="53"/>
      <c r="AFX204" s="53"/>
      <c r="AFY204" s="53"/>
      <c r="AFZ204" s="53"/>
      <c r="AGA204" s="53"/>
      <c r="AGB204" s="53"/>
      <c r="AGC204" s="53"/>
      <c r="AGD204" s="53"/>
      <c r="AGE204" s="53"/>
      <c r="AGF204" s="53"/>
      <c r="AGG204" s="53"/>
      <c r="AGH204" s="53"/>
      <c r="AGI204" s="53"/>
      <c r="AGJ204" s="53"/>
      <c r="AGK204" s="53"/>
      <c r="AGL204" s="53"/>
      <c r="AGM204" s="53"/>
      <c r="AGN204" s="53"/>
      <c r="AGO204" s="53"/>
      <c r="AGP204" s="53"/>
      <c r="AGQ204" s="53"/>
      <c r="AGR204" s="53"/>
      <c r="AGS204" s="53"/>
      <c r="AGT204" s="53"/>
      <c r="AGU204" s="53"/>
      <c r="AGV204" s="53"/>
      <c r="AGW204" s="53"/>
      <c r="AGX204" s="53"/>
      <c r="AGY204" s="53"/>
      <c r="AGZ204" s="53"/>
      <c r="AHA204" s="53"/>
      <c r="AHB204" s="53"/>
      <c r="AHC204" s="53"/>
      <c r="AHD204" s="53"/>
      <c r="AHE204" s="53"/>
      <c r="AHF204" s="53"/>
      <c r="AHG204" s="53"/>
      <c r="AHH204" s="53"/>
      <c r="AHI204" s="53"/>
      <c r="AHJ204" s="53"/>
      <c r="AHK204" s="53"/>
      <c r="AHL204" s="53"/>
      <c r="AHM204" s="53"/>
      <c r="AHN204" s="53"/>
      <c r="AHO204" s="53"/>
      <c r="AHP204" s="53"/>
      <c r="AHQ204" s="53"/>
      <c r="AHR204" s="53"/>
      <c r="AHS204" s="53"/>
      <c r="AHT204" s="53"/>
      <c r="AHU204" s="53"/>
      <c r="AHV204" s="53"/>
      <c r="AHW204" s="53"/>
      <c r="AHX204" s="53"/>
      <c r="AHY204" s="53"/>
      <c r="AHZ204" s="53"/>
      <c r="AIA204" s="53"/>
      <c r="AIB204" s="53"/>
      <c r="AIC204" s="53"/>
      <c r="AID204" s="53"/>
      <c r="AIE204" s="53"/>
      <c r="AIF204" s="53"/>
      <c r="AIG204" s="53"/>
      <c r="AIH204" s="53"/>
      <c r="AII204" s="53"/>
      <c r="AIJ204" s="53"/>
      <c r="AIK204" s="53"/>
      <c r="AIL204" s="53"/>
      <c r="AIM204" s="53"/>
      <c r="AIN204" s="53"/>
      <c r="AIO204" s="53"/>
      <c r="AIP204" s="53"/>
      <c r="AIQ204" s="53"/>
      <c r="AIR204" s="53"/>
      <c r="AIS204" s="53"/>
      <c r="AIT204" s="53"/>
      <c r="AIU204" s="53"/>
      <c r="AIV204" s="53"/>
      <c r="AIW204" s="53"/>
      <c r="AIX204" s="53"/>
      <c r="AIY204" s="53"/>
      <c r="AIZ204" s="53"/>
      <c r="AJA204" s="53"/>
      <c r="AJB204" s="53"/>
      <c r="AJC204" s="53"/>
      <c r="AJD204" s="53"/>
      <c r="AJE204" s="53"/>
      <c r="AJF204" s="53"/>
      <c r="AJG204" s="53"/>
      <c r="AJH204" s="53"/>
      <c r="AJI204" s="53"/>
      <c r="AJJ204" s="53"/>
      <c r="AJK204" s="53"/>
      <c r="AJL204" s="53"/>
      <c r="AJM204" s="53"/>
      <c r="AJN204" s="53"/>
      <c r="AJO204" s="53"/>
      <c r="AJP204" s="53"/>
      <c r="AJQ204" s="53"/>
      <c r="AJR204" s="53"/>
      <c r="AJS204" s="53"/>
      <c r="AJT204" s="53"/>
      <c r="AJU204" s="53"/>
      <c r="AJV204" s="53"/>
      <c r="AJW204" s="53"/>
      <c r="AJX204" s="53"/>
      <c r="AJY204" s="53"/>
      <c r="AJZ204" s="53"/>
      <c r="AKA204" s="53"/>
      <c r="AKB204" s="53"/>
      <c r="AKC204" s="53"/>
      <c r="AKD204" s="53"/>
      <c r="AKE204" s="53"/>
      <c r="AKF204" s="53"/>
      <c r="AKG204" s="53"/>
      <c r="AKH204" s="53"/>
      <c r="AKI204" s="53"/>
      <c r="AKJ204" s="53"/>
      <c r="AKK204" s="53"/>
      <c r="AKL204" s="53"/>
      <c r="AKM204" s="53"/>
      <c r="AKN204" s="53"/>
      <c r="AKO204" s="53"/>
      <c r="AKP204" s="53"/>
      <c r="AKQ204" s="53"/>
      <c r="AKR204" s="53"/>
      <c r="AKS204" s="53"/>
      <c r="AKT204" s="53"/>
      <c r="AKU204" s="53"/>
      <c r="AKV204" s="53"/>
      <c r="AKW204" s="53"/>
      <c r="AKX204" s="53"/>
      <c r="AKY204" s="53"/>
      <c r="AKZ204" s="53"/>
      <c r="ALA204" s="53"/>
      <c r="ALB204" s="53"/>
      <c r="ALC204" s="53"/>
      <c r="ALD204" s="53"/>
      <c r="ALE204" s="53"/>
      <c r="ALF204" s="53"/>
      <c r="ALG204" s="53"/>
      <c r="ALH204" s="53"/>
      <c r="ALI204" s="53"/>
      <c r="ALJ204" s="53"/>
      <c r="ALK204" s="53"/>
      <c r="ALL204" s="53"/>
      <c r="ALM204" s="53"/>
      <c r="ALN204" s="53"/>
      <c r="ALO204" s="53"/>
      <c r="ALP204" s="53"/>
      <c r="ALQ204" s="53"/>
      <c r="ALR204" s="53"/>
      <c r="ALS204" s="53"/>
      <c r="ALT204" s="53"/>
      <c r="ALU204" s="53"/>
      <c r="ALV204" s="53"/>
      <c r="ALW204" s="53"/>
      <c r="ALX204" s="53"/>
      <c r="ALY204" s="53"/>
      <c r="ALZ204" s="53"/>
      <c r="AMA204" s="53"/>
      <c r="AMB204" s="53"/>
      <c r="AMC204" s="53"/>
      <c r="AMD204" s="53"/>
      <c r="AME204" s="53"/>
      <c r="AMF204" s="53"/>
      <c r="AMG204" s="53"/>
      <c r="AMH204" s="53"/>
      <c r="AMI204" s="53"/>
      <c r="AMJ204"/>
      <c r="AMK204"/>
    </row>
    <row r="205" spans="1:1025" ht="56.25" hidden="1">
      <c r="A205" s="49"/>
      <c r="B205" s="36" t="s">
        <v>167</v>
      </c>
      <c r="C205" s="81" t="s">
        <v>206</v>
      </c>
      <c r="D205" s="86">
        <v>600</v>
      </c>
      <c r="E205" s="76">
        <f>'приложение 10'!I475</f>
        <v>0</v>
      </c>
    </row>
    <row r="206" spans="1:1025" ht="37.5" hidden="1">
      <c r="A206" s="49"/>
      <c r="B206" s="36" t="s">
        <v>207</v>
      </c>
      <c r="C206" s="81">
        <v>5830100000</v>
      </c>
      <c r="D206" s="86"/>
      <c r="E206" s="76">
        <f>E207</f>
        <v>0</v>
      </c>
    </row>
    <row r="207" spans="1:1025" ht="37.5" hidden="1">
      <c r="A207" s="49"/>
      <c r="B207" s="36" t="s">
        <v>131</v>
      </c>
      <c r="C207" s="81">
        <v>5830100590</v>
      </c>
      <c r="D207" s="86"/>
      <c r="E207" s="76">
        <f>E208</f>
        <v>0</v>
      </c>
    </row>
    <row r="208" spans="1:1025" ht="37.5" hidden="1">
      <c r="A208" s="49"/>
      <c r="B208" s="36" t="s">
        <v>143</v>
      </c>
      <c r="C208" s="81">
        <v>5830100590</v>
      </c>
      <c r="D208" s="86">
        <v>300</v>
      </c>
      <c r="E208" s="76">
        <f>'приложение 10'!I478</f>
        <v>0</v>
      </c>
    </row>
    <row r="209" spans="1:1025" ht="93.75">
      <c r="A209" s="68" t="s">
        <v>81</v>
      </c>
      <c r="B209" s="89" t="s">
        <v>208</v>
      </c>
      <c r="C209" s="67">
        <v>5900000000</v>
      </c>
      <c r="D209" s="85"/>
      <c r="E209" s="74">
        <f>E210+E213</f>
        <v>76775700</v>
      </c>
      <c r="F209" s="72"/>
      <c r="G209" s="72"/>
      <c r="H209" s="72"/>
      <c r="I209" s="72"/>
      <c r="J209" s="72"/>
      <c r="K209" s="72"/>
      <c r="L209" s="72"/>
      <c r="M209" s="72"/>
      <c r="N209" s="72"/>
      <c r="O209" s="72"/>
      <c r="P209" s="72"/>
      <c r="Q209" s="72"/>
      <c r="R209" s="72"/>
      <c r="S209" s="72"/>
      <c r="T209" s="72"/>
      <c r="U209" s="72"/>
      <c r="V209" s="72"/>
      <c r="W209" s="72"/>
      <c r="X209" s="72"/>
      <c r="Y209" s="72"/>
      <c r="Z209" s="72"/>
      <c r="AA209" s="72"/>
      <c r="AB209" s="72"/>
      <c r="AC209" s="72"/>
      <c r="AD209" s="72"/>
      <c r="AE209" s="72"/>
      <c r="AF209" s="72"/>
      <c r="AG209" s="72"/>
      <c r="AH209" s="72"/>
      <c r="AI209" s="72"/>
      <c r="AJ209" s="72"/>
      <c r="AK209" s="72"/>
      <c r="AL209" s="72"/>
      <c r="AM209" s="72"/>
      <c r="AN209" s="72"/>
      <c r="AO209" s="72"/>
      <c r="AP209" s="72"/>
      <c r="AQ209" s="72"/>
      <c r="AR209" s="72"/>
      <c r="AS209" s="72"/>
      <c r="AT209" s="72"/>
      <c r="AU209" s="72"/>
      <c r="AV209" s="72"/>
      <c r="AW209" s="72"/>
      <c r="AX209" s="72"/>
      <c r="AY209" s="72"/>
      <c r="AZ209" s="72"/>
      <c r="BA209" s="72"/>
      <c r="BB209" s="72"/>
      <c r="BC209" s="72"/>
      <c r="BD209" s="72"/>
      <c r="BE209" s="72"/>
      <c r="BF209" s="72"/>
      <c r="BG209" s="72"/>
      <c r="BH209" s="72"/>
      <c r="BI209" s="72"/>
      <c r="BJ209" s="72"/>
      <c r="BK209" s="72"/>
      <c r="BL209" s="72"/>
      <c r="BM209" s="72"/>
      <c r="BN209" s="72"/>
      <c r="BO209" s="72"/>
      <c r="BP209" s="72"/>
      <c r="BQ209" s="72"/>
      <c r="BR209" s="72"/>
      <c r="BS209" s="72"/>
      <c r="BT209" s="72"/>
      <c r="BU209" s="72"/>
      <c r="BV209" s="72"/>
      <c r="BW209" s="72"/>
      <c r="BX209" s="72"/>
      <c r="BY209" s="72"/>
      <c r="BZ209" s="72"/>
      <c r="CA209" s="72"/>
      <c r="CB209" s="72"/>
      <c r="CC209" s="72"/>
      <c r="CD209" s="72"/>
      <c r="CE209" s="72"/>
      <c r="CF209" s="72"/>
      <c r="CG209" s="72"/>
      <c r="CH209" s="72"/>
      <c r="CI209" s="72"/>
      <c r="CJ209" s="72"/>
      <c r="CK209" s="72"/>
      <c r="CL209" s="72"/>
      <c r="CM209" s="72"/>
      <c r="CN209" s="72"/>
      <c r="CO209" s="72"/>
      <c r="CP209" s="72"/>
      <c r="CQ209" s="72"/>
      <c r="CR209" s="72"/>
      <c r="CS209" s="72"/>
      <c r="CT209" s="72"/>
      <c r="CU209" s="72"/>
      <c r="CV209" s="72"/>
      <c r="CW209" s="72"/>
      <c r="CX209" s="72"/>
      <c r="CY209" s="72"/>
      <c r="CZ209" s="72"/>
      <c r="DA209" s="72"/>
      <c r="DB209" s="72"/>
      <c r="DC209" s="72"/>
      <c r="DD209" s="72"/>
      <c r="DE209" s="72"/>
      <c r="DF209" s="72"/>
      <c r="DG209" s="72"/>
      <c r="DH209" s="72"/>
      <c r="DI209" s="72"/>
      <c r="DJ209" s="72"/>
      <c r="DK209" s="72"/>
      <c r="DL209" s="72"/>
      <c r="DM209" s="72"/>
      <c r="DN209" s="72"/>
      <c r="DO209" s="72"/>
      <c r="DP209" s="72"/>
      <c r="DQ209" s="72"/>
      <c r="DR209" s="72"/>
      <c r="DS209" s="72"/>
      <c r="DT209" s="72"/>
      <c r="DU209" s="72"/>
      <c r="DV209" s="72"/>
      <c r="DW209" s="72"/>
      <c r="DX209" s="72"/>
      <c r="DY209" s="72"/>
      <c r="DZ209" s="72"/>
      <c r="EA209" s="72"/>
      <c r="EB209" s="72"/>
      <c r="EC209" s="72"/>
      <c r="ED209" s="72"/>
      <c r="EE209" s="72"/>
      <c r="EF209" s="72"/>
      <c r="EG209" s="72"/>
      <c r="EH209" s="72"/>
      <c r="EI209" s="72"/>
      <c r="EJ209" s="72"/>
      <c r="EK209" s="72"/>
      <c r="EL209" s="72"/>
      <c r="EM209" s="72"/>
      <c r="EN209" s="72"/>
      <c r="EO209" s="72"/>
      <c r="EP209" s="72"/>
      <c r="EQ209" s="72"/>
      <c r="ER209" s="72"/>
      <c r="ES209" s="72"/>
      <c r="ET209" s="72"/>
      <c r="EU209" s="72"/>
      <c r="EV209" s="72"/>
      <c r="EW209" s="72"/>
      <c r="EX209" s="72"/>
      <c r="EY209" s="72"/>
      <c r="EZ209" s="72"/>
      <c r="FA209" s="72"/>
      <c r="FB209" s="72"/>
      <c r="FC209" s="72"/>
      <c r="FD209" s="72"/>
      <c r="FE209" s="72"/>
      <c r="FF209" s="72"/>
      <c r="FG209" s="72"/>
      <c r="FH209" s="72"/>
      <c r="FI209" s="72"/>
      <c r="FJ209" s="72"/>
      <c r="FK209" s="72"/>
      <c r="FL209" s="72"/>
      <c r="FM209" s="72"/>
      <c r="FN209" s="72"/>
      <c r="FO209" s="72"/>
      <c r="FP209" s="72"/>
      <c r="FQ209" s="72"/>
      <c r="FR209" s="72"/>
      <c r="FS209" s="72"/>
      <c r="FT209" s="72"/>
      <c r="FU209" s="72"/>
      <c r="FV209" s="72"/>
      <c r="FW209" s="72"/>
      <c r="FX209" s="72"/>
      <c r="FY209" s="72"/>
      <c r="FZ209" s="72"/>
      <c r="GA209" s="72"/>
      <c r="GB209" s="72"/>
      <c r="GC209" s="72"/>
      <c r="GD209" s="72"/>
      <c r="GE209" s="72"/>
      <c r="GF209" s="72"/>
      <c r="GG209" s="72"/>
      <c r="GH209" s="72"/>
      <c r="GI209" s="72"/>
      <c r="GJ209" s="72"/>
      <c r="GK209" s="72"/>
      <c r="GL209" s="72"/>
      <c r="GM209" s="72"/>
      <c r="GN209" s="72"/>
      <c r="GO209" s="72"/>
      <c r="GP209" s="72"/>
      <c r="GQ209" s="72"/>
      <c r="GR209" s="72"/>
      <c r="GS209" s="72"/>
      <c r="GT209" s="72"/>
      <c r="GU209" s="72"/>
      <c r="GV209" s="72"/>
      <c r="GW209" s="72"/>
      <c r="GX209" s="72"/>
      <c r="GY209" s="72"/>
      <c r="GZ209" s="72"/>
      <c r="HA209" s="72"/>
      <c r="HB209" s="72"/>
      <c r="HC209" s="72"/>
      <c r="HD209" s="72"/>
      <c r="HE209" s="72"/>
      <c r="HF209" s="72"/>
      <c r="HG209" s="72"/>
      <c r="HH209" s="72"/>
      <c r="HI209" s="72"/>
      <c r="HJ209" s="72"/>
      <c r="HK209" s="72"/>
      <c r="HL209" s="72"/>
      <c r="HM209" s="72"/>
      <c r="HN209" s="72"/>
      <c r="HO209" s="72"/>
      <c r="HP209" s="72"/>
      <c r="HQ209" s="72"/>
      <c r="HR209" s="72"/>
      <c r="HS209" s="72"/>
      <c r="HT209" s="72"/>
      <c r="HU209" s="72"/>
      <c r="HV209" s="72"/>
      <c r="HW209" s="72"/>
      <c r="HX209" s="72"/>
      <c r="HY209" s="72"/>
      <c r="HZ209" s="72"/>
      <c r="IA209" s="72"/>
      <c r="IB209" s="72"/>
      <c r="IC209" s="72"/>
      <c r="ID209" s="72"/>
      <c r="IE209" s="72"/>
      <c r="IF209" s="72"/>
      <c r="IG209" s="72"/>
      <c r="IH209" s="72"/>
      <c r="II209" s="72"/>
      <c r="IJ209" s="72"/>
      <c r="IK209" s="72"/>
      <c r="IL209" s="72"/>
      <c r="IM209" s="72"/>
      <c r="IN209" s="72"/>
      <c r="IO209" s="72"/>
      <c r="IP209" s="72"/>
      <c r="IQ209" s="72"/>
      <c r="IR209" s="72"/>
      <c r="IS209" s="72"/>
      <c r="IT209" s="72"/>
      <c r="IU209" s="72"/>
      <c r="IV209" s="72"/>
      <c r="IW209" s="72"/>
      <c r="IX209" s="72"/>
      <c r="IY209" s="72"/>
      <c r="IZ209" s="72"/>
      <c r="JA209" s="72"/>
      <c r="JB209" s="72"/>
      <c r="JC209" s="72"/>
      <c r="JD209" s="72"/>
      <c r="JE209" s="72"/>
      <c r="JF209" s="72"/>
      <c r="JG209" s="72"/>
      <c r="JH209" s="72"/>
      <c r="JI209" s="72"/>
      <c r="JJ209" s="72"/>
      <c r="JK209" s="72"/>
      <c r="JL209" s="72"/>
      <c r="JM209" s="72"/>
      <c r="JN209" s="72"/>
      <c r="JO209" s="72"/>
      <c r="JP209" s="72"/>
      <c r="JQ209" s="72"/>
      <c r="JR209" s="72"/>
      <c r="JS209" s="72"/>
      <c r="JT209" s="72"/>
      <c r="JU209" s="72"/>
      <c r="JV209" s="72"/>
      <c r="JW209" s="72"/>
      <c r="JX209" s="72"/>
      <c r="JY209" s="72"/>
      <c r="JZ209" s="72"/>
      <c r="KA209" s="72"/>
      <c r="KB209" s="72"/>
      <c r="KC209" s="72"/>
      <c r="KD209" s="72"/>
      <c r="KE209" s="72"/>
      <c r="KF209" s="72"/>
      <c r="KG209" s="72"/>
      <c r="KH209" s="72"/>
      <c r="KI209" s="72"/>
      <c r="KJ209" s="72"/>
      <c r="KK209" s="72"/>
      <c r="KL209" s="72"/>
      <c r="KM209" s="72"/>
      <c r="KN209" s="72"/>
      <c r="KO209" s="72"/>
      <c r="KP209" s="72"/>
      <c r="KQ209" s="72"/>
      <c r="KR209" s="72"/>
      <c r="KS209" s="72"/>
      <c r="KT209" s="72"/>
      <c r="KU209" s="72"/>
      <c r="KV209" s="72"/>
      <c r="KW209" s="72"/>
      <c r="KX209" s="72"/>
      <c r="KY209" s="72"/>
      <c r="KZ209" s="72"/>
      <c r="LA209" s="72"/>
      <c r="LB209" s="72"/>
      <c r="LC209" s="72"/>
      <c r="LD209" s="72"/>
      <c r="LE209" s="72"/>
      <c r="LF209" s="72"/>
      <c r="LG209" s="72"/>
      <c r="LH209" s="72"/>
      <c r="LI209" s="72"/>
      <c r="LJ209" s="72"/>
      <c r="LK209" s="72"/>
      <c r="LL209" s="72"/>
      <c r="LM209" s="72"/>
      <c r="LN209" s="72"/>
      <c r="LO209" s="72"/>
      <c r="LP209" s="72"/>
      <c r="LQ209" s="72"/>
      <c r="LR209" s="72"/>
      <c r="LS209" s="72"/>
      <c r="LT209" s="72"/>
      <c r="LU209" s="72"/>
      <c r="LV209" s="72"/>
      <c r="LW209" s="72"/>
      <c r="LX209" s="72"/>
      <c r="LY209" s="72"/>
      <c r="LZ209" s="72"/>
      <c r="MA209" s="72"/>
      <c r="MB209" s="72"/>
      <c r="MC209" s="72"/>
      <c r="MD209" s="72"/>
      <c r="ME209" s="72"/>
      <c r="MF209" s="72"/>
      <c r="MG209" s="72"/>
      <c r="MH209" s="72"/>
      <c r="MI209" s="72"/>
      <c r="MJ209" s="72"/>
      <c r="MK209" s="72"/>
      <c r="ML209" s="72"/>
      <c r="MM209" s="72"/>
      <c r="MN209" s="72"/>
      <c r="MO209" s="72"/>
      <c r="MP209" s="72"/>
      <c r="MQ209" s="72"/>
      <c r="MR209" s="72"/>
      <c r="MS209" s="72"/>
      <c r="MT209" s="72"/>
      <c r="MU209" s="72"/>
      <c r="MV209" s="72"/>
      <c r="MW209" s="72"/>
      <c r="MX209" s="72"/>
      <c r="MY209" s="72"/>
      <c r="MZ209" s="72"/>
      <c r="NA209" s="72"/>
      <c r="NB209" s="72"/>
      <c r="NC209" s="72"/>
      <c r="ND209" s="72"/>
      <c r="NE209" s="72"/>
      <c r="NF209" s="72"/>
      <c r="NG209" s="72"/>
      <c r="NH209" s="72"/>
      <c r="NI209" s="72"/>
      <c r="NJ209" s="72"/>
      <c r="NK209" s="72"/>
      <c r="NL209" s="72"/>
      <c r="NM209" s="72"/>
      <c r="NN209" s="72"/>
      <c r="NO209" s="72"/>
      <c r="NP209" s="72"/>
      <c r="NQ209" s="72"/>
      <c r="NR209" s="72"/>
      <c r="NS209" s="72"/>
      <c r="NT209" s="72"/>
      <c r="NU209" s="72"/>
      <c r="NV209" s="72"/>
      <c r="NW209" s="72"/>
      <c r="NX209" s="72"/>
      <c r="NY209" s="72"/>
      <c r="NZ209" s="72"/>
      <c r="OA209" s="72"/>
      <c r="OB209" s="72"/>
      <c r="OC209" s="72"/>
      <c r="OD209" s="72"/>
      <c r="OE209" s="72"/>
      <c r="OF209" s="72"/>
      <c r="OG209" s="72"/>
      <c r="OH209" s="72"/>
      <c r="OI209" s="72"/>
      <c r="OJ209" s="72"/>
      <c r="OK209" s="72"/>
      <c r="OL209" s="72"/>
      <c r="OM209" s="72"/>
      <c r="ON209" s="72"/>
      <c r="OO209" s="72"/>
      <c r="OP209" s="72"/>
      <c r="OQ209" s="72"/>
      <c r="OR209" s="72"/>
      <c r="OS209" s="72"/>
      <c r="OT209" s="72"/>
      <c r="OU209" s="72"/>
      <c r="OV209" s="72"/>
      <c r="OW209" s="72"/>
      <c r="OX209" s="72"/>
      <c r="OY209" s="72"/>
      <c r="OZ209" s="72"/>
      <c r="PA209" s="72"/>
      <c r="PB209" s="72"/>
      <c r="PC209" s="72"/>
      <c r="PD209" s="72"/>
      <c r="PE209" s="72"/>
      <c r="PF209" s="72"/>
      <c r="PG209" s="72"/>
      <c r="PH209" s="72"/>
      <c r="PI209" s="72"/>
      <c r="PJ209" s="72"/>
      <c r="PK209" s="72"/>
      <c r="PL209" s="72"/>
      <c r="PM209" s="72"/>
      <c r="PN209" s="72"/>
      <c r="PO209" s="72"/>
      <c r="PP209" s="72"/>
      <c r="PQ209" s="72"/>
      <c r="PR209" s="72"/>
      <c r="PS209" s="72"/>
      <c r="PT209" s="72"/>
      <c r="PU209" s="72"/>
      <c r="PV209" s="72"/>
      <c r="PW209" s="72"/>
      <c r="PX209" s="72"/>
      <c r="PY209" s="72"/>
      <c r="PZ209" s="72"/>
      <c r="QA209" s="72"/>
      <c r="QB209" s="72"/>
      <c r="QC209" s="72"/>
      <c r="QD209" s="72"/>
      <c r="QE209" s="72"/>
      <c r="QF209" s="72"/>
      <c r="QG209" s="72"/>
      <c r="QH209" s="72"/>
      <c r="QI209" s="72"/>
      <c r="QJ209" s="72"/>
      <c r="QK209" s="72"/>
      <c r="QL209" s="72"/>
      <c r="QM209" s="72"/>
      <c r="QN209" s="72"/>
      <c r="QO209" s="72"/>
      <c r="QP209" s="72"/>
      <c r="QQ209" s="72"/>
      <c r="QR209" s="72"/>
      <c r="QS209" s="72"/>
      <c r="QT209" s="72"/>
      <c r="QU209" s="72"/>
      <c r="QV209" s="72"/>
      <c r="QW209" s="72"/>
      <c r="QX209" s="72"/>
      <c r="QY209" s="72"/>
      <c r="QZ209" s="72"/>
      <c r="RA209" s="72"/>
      <c r="RB209" s="72"/>
      <c r="RC209" s="72"/>
      <c r="RD209" s="72"/>
      <c r="RE209" s="72"/>
      <c r="RF209" s="72"/>
      <c r="RG209" s="72"/>
      <c r="RH209" s="72"/>
      <c r="RI209" s="72"/>
      <c r="RJ209" s="72"/>
      <c r="RK209" s="72"/>
      <c r="RL209" s="72"/>
      <c r="RM209" s="72"/>
      <c r="RN209" s="72"/>
      <c r="RO209" s="72"/>
      <c r="RP209" s="72"/>
      <c r="RQ209" s="72"/>
      <c r="RR209" s="72"/>
      <c r="RS209" s="72"/>
      <c r="RT209" s="72"/>
      <c r="RU209" s="72"/>
      <c r="RV209" s="72"/>
      <c r="RW209" s="72"/>
      <c r="RX209" s="72"/>
      <c r="RY209" s="72"/>
      <c r="RZ209" s="72"/>
      <c r="SA209" s="72"/>
      <c r="SB209" s="72"/>
      <c r="SC209" s="72"/>
      <c r="SD209" s="72"/>
      <c r="SE209" s="72"/>
      <c r="SF209" s="72"/>
      <c r="SG209" s="72"/>
      <c r="SH209" s="72"/>
      <c r="SI209" s="72"/>
      <c r="SJ209" s="72"/>
      <c r="SK209" s="72"/>
      <c r="SL209" s="72"/>
      <c r="SM209" s="72"/>
      <c r="SN209" s="72"/>
      <c r="SO209" s="72"/>
      <c r="SP209" s="72"/>
      <c r="SQ209" s="72"/>
      <c r="SR209" s="72"/>
      <c r="SS209" s="72"/>
      <c r="ST209" s="72"/>
      <c r="SU209" s="72"/>
      <c r="SV209" s="72"/>
      <c r="SW209" s="72"/>
      <c r="SX209" s="72"/>
      <c r="SY209" s="72"/>
      <c r="SZ209" s="72"/>
      <c r="TA209" s="72"/>
      <c r="TB209" s="72"/>
      <c r="TC209" s="72"/>
      <c r="TD209" s="72"/>
      <c r="TE209" s="72"/>
      <c r="TF209" s="72"/>
      <c r="TG209" s="72"/>
      <c r="TH209" s="72"/>
      <c r="TI209" s="72"/>
      <c r="TJ209" s="72"/>
      <c r="TK209" s="72"/>
      <c r="TL209" s="72"/>
      <c r="TM209" s="72"/>
      <c r="TN209" s="72"/>
      <c r="TO209" s="72"/>
      <c r="TP209" s="72"/>
      <c r="TQ209" s="72"/>
      <c r="TR209" s="72"/>
      <c r="TS209" s="72"/>
      <c r="TT209" s="72"/>
      <c r="TU209" s="72"/>
      <c r="TV209" s="72"/>
      <c r="TW209" s="72"/>
      <c r="TX209" s="72"/>
      <c r="TY209" s="72"/>
      <c r="TZ209" s="72"/>
      <c r="UA209" s="72"/>
      <c r="UB209" s="72"/>
      <c r="UC209" s="72"/>
      <c r="UD209" s="72"/>
      <c r="UE209" s="72"/>
      <c r="UF209" s="72"/>
      <c r="UG209" s="72"/>
      <c r="UH209" s="72"/>
      <c r="UI209" s="72"/>
      <c r="UJ209" s="72"/>
      <c r="UK209" s="72"/>
      <c r="UL209" s="72"/>
      <c r="UM209" s="72"/>
      <c r="UN209" s="72"/>
      <c r="UO209" s="72"/>
      <c r="UP209" s="72"/>
      <c r="UQ209" s="72"/>
      <c r="UR209" s="72"/>
      <c r="US209" s="72"/>
      <c r="UT209" s="72"/>
      <c r="UU209" s="72"/>
      <c r="UV209" s="72"/>
      <c r="UW209" s="72"/>
      <c r="UX209" s="72"/>
      <c r="UY209" s="72"/>
      <c r="UZ209" s="72"/>
      <c r="VA209" s="72"/>
      <c r="VB209" s="72"/>
      <c r="VC209" s="72"/>
      <c r="VD209" s="72"/>
      <c r="VE209" s="72"/>
      <c r="VF209" s="72"/>
      <c r="VG209" s="72"/>
      <c r="VH209" s="72"/>
      <c r="VI209" s="72"/>
      <c r="VJ209" s="72"/>
      <c r="VK209" s="72"/>
      <c r="VL209" s="72"/>
      <c r="VM209" s="72"/>
      <c r="VN209" s="72"/>
      <c r="VO209" s="72"/>
      <c r="VP209" s="72"/>
      <c r="VQ209" s="72"/>
      <c r="VR209" s="72"/>
      <c r="VS209" s="72"/>
      <c r="VT209" s="72"/>
      <c r="VU209" s="72"/>
      <c r="VV209" s="72"/>
      <c r="VW209" s="72"/>
      <c r="VX209" s="72"/>
      <c r="VY209" s="72"/>
      <c r="VZ209" s="72"/>
      <c r="WA209" s="72"/>
      <c r="WB209" s="72"/>
      <c r="WC209" s="72"/>
      <c r="WD209" s="72"/>
      <c r="WE209" s="72"/>
      <c r="WF209" s="72"/>
      <c r="WG209" s="72"/>
      <c r="WH209" s="72"/>
      <c r="WI209" s="72"/>
      <c r="WJ209" s="72"/>
      <c r="WK209" s="72"/>
      <c r="WL209" s="72"/>
      <c r="WM209" s="72"/>
      <c r="WN209" s="72"/>
      <c r="WO209" s="72"/>
      <c r="WP209" s="72"/>
      <c r="WQ209" s="72"/>
      <c r="WR209" s="72"/>
      <c r="WS209" s="72"/>
      <c r="WT209" s="72"/>
      <c r="WU209" s="72"/>
      <c r="WV209" s="72"/>
      <c r="WW209" s="72"/>
      <c r="WX209" s="72"/>
      <c r="WY209" s="72"/>
      <c r="WZ209" s="72"/>
      <c r="XA209" s="72"/>
      <c r="XB209" s="72"/>
      <c r="XC209" s="72"/>
      <c r="XD209" s="72"/>
      <c r="XE209" s="72"/>
      <c r="XF209" s="72"/>
      <c r="XG209" s="72"/>
      <c r="XH209" s="72"/>
      <c r="XI209" s="72"/>
      <c r="XJ209" s="72"/>
      <c r="XK209" s="72"/>
      <c r="XL209" s="72"/>
      <c r="XM209" s="72"/>
      <c r="XN209" s="72"/>
      <c r="XO209" s="72"/>
      <c r="XP209" s="72"/>
      <c r="XQ209" s="72"/>
      <c r="XR209" s="72"/>
      <c r="XS209" s="72"/>
      <c r="XT209" s="72"/>
      <c r="XU209" s="72"/>
      <c r="XV209" s="72"/>
      <c r="XW209" s="72"/>
      <c r="XX209" s="72"/>
      <c r="XY209" s="72"/>
      <c r="XZ209" s="72"/>
      <c r="YA209" s="72"/>
      <c r="YB209" s="72"/>
      <c r="YC209" s="72"/>
      <c r="YD209" s="72"/>
      <c r="YE209" s="72"/>
      <c r="YF209" s="72"/>
      <c r="YG209" s="72"/>
      <c r="YH209" s="72"/>
      <c r="YI209" s="72"/>
      <c r="YJ209" s="72"/>
      <c r="YK209" s="72"/>
      <c r="YL209" s="72"/>
      <c r="YM209" s="72"/>
      <c r="YN209" s="72"/>
      <c r="YO209" s="72"/>
      <c r="YP209" s="72"/>
      <c r="YQ209" s="72"/>
      <c r="YR209" s="72"/>
      <c r="YS209" s="72"/>
      <c r="YT209" s="72"/>
      <c r="YU209" s="72"/>
      <c r="YV209" s="72"/>
      <c r="YW209" s="72"/>
      <c r="YX209" s="72"/>
      <c r="YY209" s="72"/>
      <c r="YZ209" s="72"/>
      <c r="ZA209" s="72"/>
      <c r="ZB209" s="72"/>
      <c r="ZC209" s="72"/>
      <c r="ZD209" s="72"/>
      <c r="ZE209" s="72"/>
      <c r="ZF209" s="72"/>
      <c r="ZG209" s="72"/>
      <c r="ZH209" s="72"/>
      <c r="ZI209" s="72"/>
      <c r="ZJ209" s="72"/>
      <c r="ZK209" s="72"/>
      <c r="ZL209" s="72"/>
      <c r="ZM209" s="72"/>
      <c r="ZN209" s="72"/>
      <c r="ZO209" s="72"/>
      <c r="ZP209" s="72"/>
      <c r="ZQ209" s="72"/>
      <c r="ZR209" s="72"/>
      <c r="ZS209" s="72"/>
      <c r="ZT209" s="72"/>
      <c r="ZU209" s="72"/>
      <c r="ZV209" s="72"/>
      <c r="ZW209" s="72"/>
      <c r="ZX209" s="72"/>
      <c r="ZY209" s="72"/>
      <c r="ZZ209" s="72"/>
      <c r="AAA209" s="72"/>
      <c r="AAB209" s="72"/>
      <c r="AAC209" s="72"/>
      <c r="AAD209" s="72"/>
      <c r="AAE209" s="72"/>
      <c r="AAF209" s="72"/>
      <c r="AAG209" s="72"/>
      <c r="AAH209" s="72"/>
      <c r="AAI209" s="72"/>
      <c r="AAJ209" s="72"/>
      <c r="AAK209" s="72"/>
      <c r="AAL209" s="72"/>
      <c r="AAM209" s="72"/>
      <c r="AAN209" s="72"/>
      <c r="AAO209" s="72"/>
      <c r="AAP209" s="72"/>
      <c r="AAQ209" s="72"/>
      <c r="AAR209" s="72"/>
      <c r="AAS209" s="72"/>
      <c r="AAT209" s="72"/>
      <c r="AAU209" s="72"/>
      <c r="AAV209" s="72"/>
      <c r="AAW209" s="72"/>
      <c r="AAX209" s="72"/>
      <c r="AAY209" s="72"/>
      <c r="AAZ209" s="72"/>
      <c r="ABA209" s="72"/>
      <c r="ABB209" s="72"/>
      <c r="ABC209" s="72"/>
      <c r="ABD209" s="72"/>
      <c r="ABE209" s="72"/>
      <c r="ABF209" s="72"/>
      <c r="ABG209" s="72"/>
      <c r="ABH209" s="72"/>
      <c r="ABI209" s="72"/>
      <c r="ABJ209" s="72"/>
      <c r="ABK209" s="72"/>
      <c r="ABL209" s="72"/>
      <c r="ABM209" s="72"/>
      <c r="ABN209" s="72"/>
      <c r="ABO209" s="72"/>
      <c r="ABP209" s="72"/>
      <c r="ABQ209" s="72"/>
      <c r="ABR209" s="72"/>
      <c r="ABS209" s="72"/>
      <c r="ABT209" s="72"/>
      <c r="ABU209" s="72"/>
      <c r="ABV209" s="72"/>
      <c r="ABW209" s="72"/>
      <c r="ABX209" s="72"/>
      <c r="ABY209" s="72"/>
      <c r="ABZ209" s="72"/>
      <c r="ACA209" s="72"/>
      <c r="ACB209" s="72"/>
      <c r="ACC209" s="72"/>
      <c r="ACD209" s="72"/>
      <c r="ACE209" s="72"/>
      <c r="ACF209" s="72"/>
      <c r="ACG209" s="72"/>
      <c r="ACH209" s="72"/>
      <c r="ACI209" s="72"/>
      <c r="ACJ209" s="72"/>
      <c r="ACK209" s="72"/>
      <c r="ACL209" s="72"/>
      <c r="ACM209" s="72"/>
      <c r="ACN209" s="72"/>
      <c r="ACO209" s="72"/>
      <c r="ACP209" s="72"/>
      <c r="ACQ209" s="72"/>
      <c r="ACR209" s="72"/>
      <c r="ACS209" s="72"/>
      <c r="ACT209" s="72"/>
      <c r="ACU209" s="72"/>
      <c r="ACV209" s="72"/>
      <c r="ACW209" s="72"/>
      <c r="ACX209" s="72"/>
      <c r="ACY209" s="72"/>
      <c r="ACZ209" s="72"/>
      <c r="ADA209" s="72"/>
      <c r="ADB209" s="72"/>
      <c r="ADC209" s="72"/>
      <c r="ADD209" s="72"/>
      <c r="ADE209" s="72"/>
      <c r="ADF209" s="72"/>
      <c r="ADG209" s="72"/>
      <c r="ADH209" s="72"/>
      <c r="ADI209" s="72"/>
      <c r="ADJ209" s="72"/>
      <c r="ADK209" s="72"/>
      <c r="ADL209" s="72"/>
      <c r="ADM209" s="72"/>
      <c r="ADN209" s="72"/>
      <c r="ADO209" s="72"/>
      <c r="ADP209" s="72"/>
      <c r="ADQ209" s="72"/>
      <c r="ADR209" s="72"/>
      <c r="ADS209" s="72"/>
      <c r="ADT209" s="72"/>
      <c r="ADU209" s="72"/>
      <c r="ADV209" s="72"/>
      <c r="ADW209" s="72"/>
      <c r="ADX209" s="72"/>
      <c r="ADY209" s="72"/>
      <c r="ADZ209" s="72"/>
      <c r="AEA209" s="72"/>
      <c r="AEB209" s="72"/>
      <c r="AEC209" s="72"/>
      <c r="AED209" s="72"/>
      <c r="AEE209" s="72"/>
      <c r="AEF209" s="72"/>
      <c r="AEG209" s="72"/>
      <c r="AEH209" s="72"/>
      <c r="AEI209" s="72"/>
      <c r="AEJ209" s="72"/>
      <c r="AEK209" s="72"/>
      <c r="AEL209" s="72"/>
      <c r="AEM209" s="72"/>
      <c r="AEN209" s="72"/>
      <c r="AEO209" s="72"/>
      <c r="AEP209" s="72"/>
      <c r="AEQ209" s="72"/>
      <c r="AER209" s="72"/>
      <c r="AES209" s="72"/>
      <c r="AET209" s="72"/>
      <c r="AEU209" s="72"/>
      <c r="AEV209" s="72"/>
      <c r="AEW209" s="72"/>
      <c r="AEX209" s="72"/>
      <c r="AEY209" s="72"/>
      <c r="AEZ209" s="72"/>
      <c r="AFA209" s="72"/>
      <c r="AFB209" s="72"/>
      <c r="AFC209" s="72"/>
      <c r="AFD209" s="72"/>
      <c r="AFE209" s="72"/>
      <c r="AFF209" s="72"/>
      <c r="AFG209" s="72"/>
      <c r="AFH209" s="72"/>
      <c r="AFI209" s="72"/>
      <c r="AFJ209" s="72"/>
      <c r="AFK209" s="72"/>
      <c r="AFL209" s="72"/>
      <c r="AFM209" s="72"/>
      <c r="AFN209" s="72"/>
      <c r="AFO209" s="72"/>
      <c r="AFP209" s="72"/>
      <c r="AFQ209" s="72"/>
      <c r="AFR209" s="72"/>
      <c r="AFS209" s="72"/>
      <c r="AFT209" s="72"/>
      <c r="AFU209" s="72"/>
      <c r="AFV209" s="72"/>
      <c r="AFW209" s="72"/>
      <c r="AFX209" s="72"/>
      <c r="AFY209" s="72"/>
      <c r="AFZ209" s="72"/>
      <c r="AGA209" s="72"/>
      <c r="AGB209" s="72"/>
      <c r="AGC209" s="72"/>
      <c r="AGD209" s="72"/>
      <c r="AGE209" s="72"/>
      <c r="AGF209" s="72"/>
      <c r="AGG209" s="72"/>
      <c r="AGH209" s="72"/>
      <c r="AGI209" s="72"/>
      <c r="AGJ209" s="72"/>
      <c r="AGK209" s="72"/>
      <c r="AGL209" s="72"/>
      <c r="AGM209" s="72"/>
      <c r="AGN209" s="72"/>
      <c r="AGO209" s="72"/>
      <c r="AGP209" s="72"/>
      <c r="AGQ209" s="72"/>
      <c r="AGR209" s="72"/>
      <c r="AGS209" s="72"/>
      <c r="AGT209" s="72"/>
      <c r="AGU209" s="72"/>
      <c r="AGV209" s="72"/>
      <c r="AGW209" s="72"/>
      <c r="AGX209" s="72"/>
      <c r="AGY209" s="72"/>
      <c r="AGZ209" s="72"/>
      <c r="AHA209" s="72"/>
      <c r="AHB209" s="72"/>
      <c r="AHC209" s="72"/>
      <c r="AHD209" s="72"/>
      <c r="AHE209" s="72"/>
      <c r="AHF209" s="72"/>
      <c r="AHG209" s="72"/>
      <c r="AHH209" s="72"/>
      <c r="AHI209" s="72"/>
      <c r="AHJ209" s="72"/>
      <c r="AHK209" s="72"/>
      <c r="AHL209" s="72"/>
      <c r="AHM209" s="72"/>
      <c r="AHN209" s="72"/>
      <c r="AHO209" s="72"/>
      <c r="AHP209" s="72"/>
      <c r="AHQ209" s="72"/>
      <c r="AHR209" s="72"/>
      <c r="AHS209" s="72"/>
      <c r="AHT209" s="72"/>
      <c r="AHU209" s="72"/>
      <c r="AHV209" s="72"/>
      <c r="AHW209" s="72"/>
      <c r="AHX209" s="72"/>
      <c r="AHY209" s="72"/>
      <c r="AHZ209" s="72"/>
      <c r="AIA209" s="72"/>
      <c r="AIB209" s="72"/>
      <c r="AIC209" s="72"/>
      <c r="AID209" s="72"/>
      <c r="AIE209" s="72"/>
      <c r="AIF209" s="72"/>
      <c r="AIG209" s="72"/>
      <c r="AIH209" s="72"/>
      <c r="AII209" s="72"/>
      <c r="AIJ209" s="72"/>
      <c r="AIK209" s="72"/>
      <c r="AIL209" s="72"/>
      <c r="AIM209" s="72"/>
      <c r="AIN209" s="72"/>
      <c r="AIO209" s="72"/>
      <c r="AIP209" s="72"/>
      <c r="AIQ209" s="72"/>
      <c r="AIR209" s="72"/>
      <c r="AIS209" s="72"/>
      <c r="AIT209" s="72"/>
      <c r="AIU209" s="72"/>
      <c r="AIV209" s="72"/>
      <c r="AIW209" s="72"/>
      <c r="AIX209" s="72"/>
      <c r="AIY209" s="72"/>
      <c r="AIZ209" s="72"/>
      <c r="AJA209" s="72"/>
      <c r="AJB209" s="72"/>
      <c r="AJC209" s="72"/>
      <c r="AJD209" s="72"/>
      <c r="AJE209" s="72"/>
      <c r="AJF209" s="72"/>
      <c r="AJG209" s="72"/>
      <c r="AJH209" s="72"/>
      <c r="AJI209" s="72"/>
      <c r="AJJ209" s="72"/>
      <c r="AJK209" s="72"/>
      <c r="AJL209" s="72"/>
      <c r="AJM209" s="72"/>
      <c r="AJN209" s="72"/>
      <c r="AJO209" s="72"/>
      <c r="AJP209" s="72"/>
      <c r="AJQ209" s="72"/>
      <c r="AJR209" s="72"/>
      <c r="AJS209" s="72"/>
      <c r="AJT209" s="72"/>
      <c r="AJU209" s="72"/>
      <c r="AJV209" s="72"/>
      <c r="AJW209" s="72"/>
      <c r="AJX209" s="72"/>
      <c r="AJY209" s="72"/>
      <c r="AJZ209" s="72"/>
      <c r="AKA209" s="72"/>
      <c r="AKB209" s="72"/>
      <c r="AKC209" s="72"/>
      <c r="AKD209" s="72"/>
      <c r="AKE209" s="72"/>
      <c r="AKF209" s="72"/>
      <c r="AKG209" s="72"/>
      <c r="AKH209" s="72"/>
      <c r="AKI209" s="72"/>
      <c r="AKJ209" s="72"/>
      <c r="AKK209" s="72"/>
      <c r="AKL209" s="72"/>
      <c r="AKM209" s="72"/>
      <c r="AKN209" s="72"/>
      <c r="AKO209" s="72"/>
      <c r="AKP209" s="72"/>
      <c r="AKQ209" s="72"/>
      <c r="AKR209" s="72"/>
      <c r="AKS209" s="72"/>
      <c r="AKT209" s="72"/>
      <c r="AKU209" s="72"/>
      <c r="AKV209" s="72"/>
      <c r="AKW209" s="72"/>
      <c r="AKX209" s="72"/>
      <c r="AKY209" s="72"/>
      <c r="AKZ209" s="72"/>
      <c r="ALA209" s="72"/>
      <c r="ALB209" s="72"/>
      <c r="ALC209" s="72"/>
      <c r="ALD209" s="72"/>
      <c r="ALE209" s="72"/>
      <c r="ALF209" s="72"/>
      <c r="ALG209" s="72"/>
      <c r="ALH209" s="72"/>
      <c r="ALI209" s="72"/>
      <c r="ALJ209" s="72"/>
      <c r="ALK209" s="72"/>
      <c r="ALL209" s="72"/>
      <c r="ALM209" s="72"/>
      <c r="ALN209" s="72"/>
      <c r="ALO209" s="72"/>
      <c r="ALP209" s="72"/>
      <c r="ALQ209" s="72"/>
      <c r="ALR209" s="72"/>
      <c r="ALS209" s="72"/>
      <c r="ALT209" s="72"/>
      <c r="ALU209" s="72"/>
      <c r="ALV209" s="72"/>
      <c r="ALW209" s="72"/>
      <c r="ALX209" s="72"/>
      <c r="ALY209" s="72"/>
      <c r="ALZ209" s="72"/>
      <c r="AMA209" s="72"/>
      <c r="AMB209" s="72"/>
      <c r="AMC209" s="72"/>
      <c r="AMD209" s="72"/>
      <c r="AME209" s="72"/>
      <c r="AMF209" s="72"/>
      <c r="AMG209" s="72"/>
      <c r="AMH209" s="72"/>
      <c r="AMI209" s="72"/>
      <c r="AMK209" s="72"/>
    </row>
    <row r="210" spans="1:1025">
      <c r="A210" s="49"/>
      <c r="B210" s="40" t="s">
        <v>209</v>
      </c>
      <c r="C210" s="49">
        <v>5920000000</v>
      </c>
      <c r="D210" s="79"/>
      <c r="E210" s="76">
        <f>E211</f>
        <v>51404300</v>
      </c>
    </row>
    <row r="211" spans="1:1025" ht="37.5">
      <c r="A211" s="49"/>
      <c r="B211" s="77" t="s">
        <v>131</v>
      </c>
      <c r="C211" s="49">
        <v>5920000590</v>
      </c>
      <c r="D211" s="79"/>
      <c r="E211" s="76">
        <f>E212</f>
        <v>51404300</v>
      </c>
    </row>
    <row r="212" spans="1:1025" ht="56.25">
      <c r="A212" s="49"/>
      <c r="B212" s="40" t="s">
        <v>167</v>
      </c>
      <c r="C212" s="49">
        <v>5920000590</v>
      </c>
      <c r="D212" s="79">
        <v>600</v>
      </c>
      <c r="E212" s="76">
        <f>'приложение 10'!I546</f>
        <v>51404300</v>
      </c>
    </row>
    <row r="213" spans="1:1025" s="72" customFormat="1" ht="37.5">
      <c r="A213" s="49"/>
      <c r="B213" s="40" t="s">
        <v>210</v>
      </c>
      <c r="C213" s="49">
        <v>5930000000</v>
      </c>
      <c r="D213" s="79"/>
      <c r="E213" s="76">
        <f>E214+E216</f>
        <v>25371400</v>
      </c>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c r="DA213" s="53"/>
      <c r="DB213" s="53"/>
      <c r="DC213" s="53"/>
      <c r="DD213" s="53"/>
      <c r="DE213" s="53"/>
      <c r="DF213" s="53"/>
      <c r="DG213" s="53"/>
      <c r="DH213" s="53"/>
      <c r="DI213" s="53"/>
      <c r="DJ213" s="53"/>
      <c r="DK213" s="53"/>
      <c r="DL213" s="53"/>
      <c r="DM213" s="53"/>
      <c r="DN213" s="53"/>
      <c r="DO213" s="53"/>
      <c r="DP213" s="53"/>
      <c r="DQ213" s="53"/>
      <c r="DR213" s="53"/>
      <c r="DS213" s="53"/>
      <c r="DT213" s="53"/>
      <c r="DU213" s="53"/>
      <c r="DV213" s="53"/>
      <c r="DW213" s="53"/>
      <c r="DX213" s="53"/>
      <c r="DY213" s="53"/>
      <c r="DZ213" s="53"/>
      <c r="EA213" s="53"/>
      <c r="EB213" s="53"/>
      <c r="EC213" s="53"/>
      <c r="ED213" s="53"/>
      <c r="EE213" s="53"/>
      <c r="EF213" s="53"/>
      <c r="EG213" s="53"/>
      <c r="EH213" s="53"/>
      <c r="EI213" s="53"/>
      <c r="EJ213" s="53"/>
      <c r="EK213" s="53"/>
      <c r="EL213" s="53"/>
      <c r="EM213" s="53"/>
      <c r="EN213" s="53"/>
      <c r="EO213" s="53"/>
      <c r="EP213" s="53"/>
      <c r="EQ213" s="53"/>
      <c r="ER213" s="53"/>
      <c r="ES213" s="53"/>
      <c r="ET213" s="53"/>
      <c r="EU213" s="53"/>
      <c r="EV213" s="53"/>
      <c r="EW213" s="53"/>
      <c r="EX213" s="53"/>
      <c r="EY213" s="53"/>
      <c r="EZ213" s="53"/>
      <c r="FA213" s="53"/>
      <c r="FB213" s="53"/>
      <c r="FC213" s="53"/>
      <c r="FD213" s="53"/>
      <c r="FE213" s="53"/>
      <c r="FF213" s="53"/>
      <c r="FG213" s="53"/>
      <c r="FH213" s="53"/>
      <c r="FI213" s="53"/>
      <c r="FJ213" s="53"/>
      <c r="FK213" s="53"/>
      <c r="FL213" s="53"/>
      <c r="FM213" s="53"/>
      <c r="FN213" s="53"/>
      <c r="FO213" s="53"/>
      <c r="FP213" s="53"/>
      <c r="FQ213" s="53"/>
      <c r="FR213" s="53"/>
      <c r="FS213" s="53"/>
      <c r="FT213" s="53"/>
      <c r="FU213" s="53"/>
      <c r="FV213" s="53"/>
      <c r="FW213" s="53"/>
      <c r="FX213" s="53"/>
      <c r="FY213" s="53"/>
      <c r="FZ213" s="53"/>
      <c r="GA213" s="53"/>
      <c r="GB213" s="53"/>
      <c r="GC213" s="53"/>
      <c r="GD213" s="53"/>
      <c r="GE213" s="53"/>
      <c r="GF213" s="53"/>
      <c r="GG213" s="53"/>
      <c r="GH213" s="53"/>
      <c r="GI213" s="53"/>
      <c r="GJ213" s="53"/>
      <c r="GK213" s="53"/>
      <c r="GL213" s="53"/>
      <c r="GM213" s="53"/>
      <c r="GN213" s="53"/>
      <c r="GO213" s="53"/>
      <c r="GP213" s="53"/>
      <c r="GQ213" s="53"/>
      <c r="GR213" s="53"/>
      <c r="GS213" s="53"/>
      <c r="GT213" s="53"/>
      <c r="GU213" s="53"/>
      <c r="GV213" s="53"/>
      <c r="GW213" s="53"/>
      <c r="GX213" s="53"/>
      <c r="GY213" s="53"/>
      <c r="GZ213" s="53"/>
      <c r="HA213" s="53"/>
      <c r="HB213" s="53"/>
      <c r="HC213" s="53"/>
      <c r="HD213" s="53"/>
      <c r="HE213" s="53"/>
      <c r="HF213" s="53"/>
      <c r="HG213" s="53"/>
      <c r="HH213" s="53"/>
      <c r="HI213" s="53"/>
      <c r="HJ213" s="53"/>
      <c r="HK213" s="53"/>
      <c r="HL213" s="53"/>
      <c r="HM213" s="53"/>
      <c r="HN213" s="53"/>
      <c r="HO213" s="53"/>
      <c r="HP213" s="53"/>
      <c r="HQ213" s="53"/>
      <c r="HR213" s="53"/>
      <c r="HS213" s="53"/>
      <c r="HT213" s="53"/>
      <c r="HU213" s="53"/>
      <c r="HV213" s="53"/>
      <c r="HW213" s="53"/>
      <c r="HX213" s="53"/>
      <c r="HY213" s="53"/>
      <c r="HZ213" s="53"/>
      <c r="IA213" s="53"/>
      <c r="IB213" s="53"/>
      <c r="IC213" s="53"/>
      <c r="ID213" s="53"/>
      <c r="IE213" s="53"/>
      <c r="IF213" s="53"/>
      <c r="IG213" s="53"/>
      <c r="IH213" s="53"/>
      <c r="II213" s="53"/>
      <c r="IJ213" s="53"/>
      <c r="IK213" s="53"/>
      <c r="IL213" s="53"/>
      <c r="IM213" s="53"/>
      <c r="IN213" s="53"/>
      <c r="IO213" s="53"/>
      <c r="IP213" s="53"/>
      <c r="IQ213" s="53"/>
      <c r="IR213" s="53"/>
      <c r="IS213" s="53"/>
      <c r="IT213" s="53"/>
      <c r="IU213" s="53"/>
      <c r="IV213" s="53"/>
      <c r="IW213" s="53"/>
      <c r="IX213" s="53"/>
      <c r="IY213" s="53"/>
      <c r="IZ213" s="53"/>
      <c r="JA213" s="53"/>
      <c r="JB213" s="53"/>
      <c r="JC213" s="53"/>
      <c r="JD213" s="53"/>
      <c r="JE213" s="53"/>
      <c r="JF213" s="53"/>
      <c r="JG213" s="53"/>
      <c r="JH213" s="53"/>
      <c r="JI213" s="53"/>
      <c r="JJ213" s="53"/>
      <c r="JK213" s="53"/>
      <c r="JL213" s="53"/>
      <c r="JM213" s="53"/>
      <c r="JN213" s="53"/>
      <c r="JO213" s="53"/>
      <c r="JP213" s="53"/>
      <c r="JQ213" s="53"/>
      <c r="JR213" s="53"/>
      <c r="JS213" s="53"/>
      <c r="JT213" s="53"/>
      <c r="JU213" s="53"/>
      <c r="JV213" s="53"/>
      <c r="JW213" s="53"/>
      <c r="JX213" s="53"/>
      <c r="JY213" s="53"/>
      <c r="JZ213" s="53"/>
      <c r="KA213" s="53"/>
      <c r="KB213" s="53"/>
      <c r="KC213" s="53"/>
      <c r="KD213" s="53"/>
      <c r="KE213" s="53"/>
      <c r="KF213" s="53"/>
      <c r="KG213" s="53"/>
      <c r="KH213" s="53"/>
      <c r="KI213" s="53"/>
      <c r="KJ213" s="53"/>
      <c r="KK213" s="53"/>
      <c r="KL213" s="53"/>
      <c r="KM213" s="53"/>
      <c r="KN213" s="53"/>
      <c r="KO213" s="53"/>
      <c r="KP213" s="53"/>
      <c r="KQ213" s="53"/>
      <c r="KR213" s="53"/>
      <c r="KS213" s="53"/>
      <c r="KT213" s="53"/>
      <c r="KU213" s="53"/>
      <c r="KV213" s="53"/>
      <c r="KW213" s="53"/>
      <c r="KX213" s="53"/>
      <c r="KY213" s="53"/>
      <c r="KZ213" s="53"/>
      <c r="LA213" s="53"/>
      <c r="LB213" s="53"/>
      <c r="LC213" s="53"/>
      <c r="LD213" s="53"/>
      <c r="LE213" s="53"/>
      <c r="LF213" s="53"/>
      <c r="LG213" s="53"/>
      <c r="LH213" s="53"/>
      <c r="LI213" s="53"/>
      <c r="LJ213" s="53"/>
      <c r="LK213" s="53"/>
      <c r="LL213" s="53"/>
      <c r="LM213" s="53"/>
      <c r="LN213" s="53"/>
      <c r="LO213" s="53"/>
      <c r="LP213" s="53"/>
      <c r="LQ213" s="53"/>
      <c r="LR213" s="53"/>
      <c r="LS213" s="53"/>
      <c r="LT213" s="53"/>
      <c r="LU213" s="53"/>
      <c r="LV213" s="53"/>
      <c r="LW213" s="53"/>
      <c r="LX213" s="53"/>
      <c r="LY213" s="53"/>
      <c r="LZ213" s="53"/>
      <c r="MA213" s="53"/>
      <c r="MB213" s="53"/>
      <c r="MC213" s="53"/>
      <c r="MD213" s="53"/>
      <c r="ME213" s="53"/>
      <c r="MF213" s="53"/>
      <c r="MG213" s="53"/>
      <c r="MH213" s="53"/>
      <c r="MI213" s="53"/>
      <c r="MJ213" s="53"/>
      <c r="MK213" s="53"/>
      <c r="ML213" s="53"/>
      <c r="MM213" s="53"/>
      <c r="MN213" s="53"/>
      <c r="MO213" s="53"/>
      <c r="MP213" s="53"/>
      <c r="MQ213" s="53"/>
      <c r="MR213" s="53"/>
      <c r="MS213" s="53"/>
      <c r="MT213" s="53"/>
      <c r="MU213" s="53"/>
      <c r="MV213" s="53"/>
      <c r="MW213" s="53"/>
      <c r="MX213" s="53"/>
      <c r="MY213" s="53"/>
      <c r="MZ213" s="53"/>
      <c r="NA213" s="53"/>
      <c r="NB213" s="53"/>
      <c r="NC213" s="53"/>
      <c r="ND213" s="53"/>
      <c r="NE213" s="53"/>
      <c r="NF213" s="53"/>
      <c r="NG213" s="53"/>
      <c r="NH213" s="53"/>
      <c r="NI213" s="53"/>
      <c r="NJ213" s="53"/>
      <c r="NK213" s="53"/>
      <c r="NL213" s="53"/>
      <c r="NM213" s="53"/>
      <c r="NN213" s="53"/>
      <c r="NO213" s="53"/>
      <c r="NP213" s="53"/>
      <c r="NQ213" s="53"/>
      <c r="NR213" s="53"/>
      <c r="NS213" s="53"/>
      <c r="NT213" s="53"/>
      <c r="NU213" s="53"/>
      <c r="NV213" s="53"/>
      <c r="NW213" s="53"/>
      <c r="NX213" s="53"/>
      <c r="NY213" s="53"/>
      <c r="NZ213" s="53"/>
      <c r="OA213" s="53"/>
      <c r="OB213" s="53"/>
      <c r="OC213" s="53"/>
      <c r="OD213" s="53"/>
      <c r="OE213" s="53"/>
      <c r="OF213" s="53"/>
      <c r="OG213" s="53"/>
      <c r="OH213" s="53"/>
      <c r="OI213" s="53"/>
      <c r="OJ213" s="53"/>
      <c r="OK213" s="53"/>
      <c r="OL213" s="53"/>
      <c r="OM213" s="53"/>
      <c r="ON213" s="53"/>
      <c r="OO213" s="53"/>
      <c r="OP213" s="53"/>
      <c r="OQ213" s="53"/>
      <c r="OR213" s="53"/>
      <c r="OS213" s="53"/>
      <c r="OT213" s="53"/>
      <c r="OU213" s="53"/>
      <c r="OV213" s="53"/>
      <c r="OW213" s="53"/>
      <c r="OX213" s="53"/>
      <c r="OY213" s="53"/>
      <c r="OZ213" s="53"/>
      <c r="PA213" s="53"/>
      <c r="PB213" s="53"/>
      <c r="PC213" s="53"/>
      <c r="PD213" s="53"/>
      <c r="PE213" s="53"/>
      <c r="PF213" s="53"/>
      <c r="PG213" s="53"/>
      <c r="PH213" s="53"/>
      <c r="PI213" s="53"/>
      <c r="PJ213" s="53"/>
      <c r="PK213" s="53"/>
      <c r="PL213" s="53"/>
      <c r="PM213" s="53"/>
      <c r="PN213" s="53"/>
      <c r="PO213" s="53"/>
      <c r="PP213" s="53"/>
      <c r="PQ213" s="53"/>
      <c r="PR213" s="53"/>
      <c r="PS213" s="53"/>
      <c r="PT213" s="53"/>
      <c r="PU213" s="53"/>
      <c r="PV213" s="53"/>
      <c r="PW213" s="53"/>
      <c r="PX213" s="53"/>
      <c r="PY213" s="53"/>
      <c r="PZ213" s="53"/>
      <c r="QA213" s="53"/>
      <c r="QB213" s="53"/>
      <c r="QC213" s="53"/>
      <c r="QD213" s="53"/>
      <c r="QE213" s="53"/>
      <c r="QF213" s="53"/>
      <c r="QG213" s="53"/>
      <c r="QH213" s="53"/>
      <c r="QI213" s="53"/>
      <c r="QJ213" s="53"/>
      <c r="QK213" s="53"/>
      <c r="QL213" s="53"/>
      <c r="QM213" s="53"/>
      <c r="QN213" s="53"/>
      <c r="QO213" s="53"/>
      <c r="QP213" s="53"/>
      <c r="QQ213" s="53"/>
      <c r="QR213" s="53"/>
      <c r="QS213" s="53"/>
      <c r="QT213" s="53"/>
      <c r="QU213" s="53"/>
      <c r="QV213" s="53"/>
      <c r="QW213" s="53"/>
      <c r="QX213" s="53"/>
      <c r="QY213" s="53"/>
      <c r="QZ213" s="53"/>
      <c r="RA213" s="53"/>
      <c r="RB213" s="53"/>
      <c r="RC213" s="53"/>
      <c r="RD213" s="53"/>
      <c r="RE213" s="53"/>
      <c r="RF213" s="53"/>
      <c r="RG213" s="53"/>
      <c r="RH213" s="53"/>
      <c r="RI213" s="53"/>
      <c r="RJ213" s="53"/>
      <c r="RK213" s="53"/>
      <c r="RL213" s="53"/>
      <c r="RM213" s="53"/>
      <c r="RN213" s="53"/>
      <c r="RO213" s="53"/>
      <c r="RP213" s="53"/>
      <c r="RQ213" s="53"/>
      <c r="RR213" s="53"/>
      <c r="RS213" s="53"/>
      <c r="RT213" s="53"/>
      <c r="RU213" s="53"/>
      <c r="RV213" s="53"/>
      <c r="RW213" s="53"/>
      <c r="RX213" s="53"/>
      <c r="RY213" s="53"/>
      <c r="RZ213" s="53"/>
      <c r="SA213" s="53"/>
      <c r="SB213" s="53"/>
      <c r="SC213" s="53"/>
      <c r="SD213" s="53"/>
      <c r="SE213" s="53"/>
      <c r="SF213" s="53"/>
      <c r="SG213" s="53"/>
      <c r="SH213" s="53"/>
      <c r="SI213" s="53"/>
      <c r="SJ213" s="53"/>
      <c r="SK213" s="53"/>
      <c r="SL213" s="53"/>
      <c r="SM213" s="53"/>
      <c r="SN213" s="53"/>
      <c r="SO213" s="53"/>
      <c r="SP213" s="53"/>
      <c r="SQ213" s="53"/>
      <c r="SR213" s="53"/>
      <c r="SS213" s="53"/>
      <c r="ST213" s="53"/>
      <c r="SU213" s="53"/>
      <c r="SV213" s="53"/>
      <c r="SW213" s="53"/>
      <c r="SX213" s="53"/>
      <c r="SY213" s="53"/>
      <c r="SZ213" s="53"/>
      <c r="TA213" s="53"/>
      <c r="TB213" s="53"/>
      <c r="TC213" s="53"/>
      <c r="TD213" s="53"/>
      <c r="TE213" s="53"/>
      <c r="TF213" s="53"/>
      <c r="TG213" s="53"/>
      <c r="TH213" s="53"/>
      <c r="TI213" s="53"/>
      <c r="TJ213" s="53"/>
      <c r="TK213" s="53"/>
      <c r="TL213" s="53"/>
      <c r="TM213" s="53"/>
      <c r="TN213" s="53"/>
      <c r="TO213" s="53"/>
      <c r="TP213" s="53"/>
      <c r="TQ213" s="53"/>
      <c r="TR213" s="53"/>
      <c r="TS213" s="53"/>
      <c r="TT213" s="53"/>
      <c r="TU213" s="53"/>
      <c r="TV213" s="53"/>
      <c r="TW213" s="53"/>
      <c r="TX213" s="53"/>
      <c r="TY213" s="53"/>
      <c r="TZ213" s="53"/>
      <c r="UA213" s="53"/>
      <c r="UB213" s="53"/>
      <c r="UC213" s="53"/>
      <c r="UD213" s="53"/>
      <c r="UE213" s="53"/>
      <c r="UF213" s="53"/>
      <c r="UG213" s="53"/>
      <c r="UH213" s="53"/>
      <c r="UI213" s="53"/>
      <c r="UJ213" s="53"/>
      <c r="UK213" s="53"/>
      <c r="UL213" s="53"/>
      <c r="UM213" s="53"/>
      <c r="UN213" s="53"/>
      <c r="UO213" s="53"/>
      <c r="UP213" s="53"/>
      <c r="UQ213" s="53"/>
      <c r="UR213" s="53"/>
      <c r="US213" s="53"/>
      <c r="UT213" s="53"/>
      <c r="UU213" s="53"/>
      <c r="UV213" s="53"/>
      <c r="UW213" s="53"/>
      <c r="UX213" s="53"/>
      <c r="UY213" s="53"/>
      <c r="UZ213" s="53"/>
      <c r="VA213" s="53"/>
      <c r="VB213" s="53"/>
      <c r="VC213" s="53"/>
      <c r="VD213" s="53"/>
      <c r="VE213" s="53"/>
      <c r="VF213" s="53"/>
      <c r="VG213" s="53"/>
      <c r="VH213" s="53"/>
      <c r="VI213" s="53"/>
      <c r="VJ213" s="53"/>
      <c r="VK213" s="53"/>
      <c r="VL213" s="53"/>
      <c r="VM213" s="53"/>
      <c r="VN213" s="53"/>
      <c r="VO213" s="53"/>
      <c r="VP213" s="53"/>
      <c r="VQ213" s="53"/>
      <c r="VR213" s="53"/>
      <c r="VS213" s="53"/>
      <c r="VT213" s="53"/>
      <c r="VU213" s="53"/>
      <c r="VV213" s="53"/>
      <c r="VW213" s="53"/>
      <c r="VX213" s="53"/>
      <c r="VY213" s="53"/>
      <c r="VZ213" s="53"/>
      <c r="WA213" s="53"/>
      <c r="WB213" s="53"/>
      <c r="WC213" s="53"/>
      <c r="WD213" s="53"/>
      <c r="WE213" s="53"/>
      <c r="WF213" s="53"/>
      <c r="WG213" s="53"/>
      <c r="WH213" s="53"/>
      <c r="WI213" s="53"/>
      <c r="WJ213" s="53"/>
      <c r="WK213" s="53"/>
      <c r="WL213" s="53"/>
      <c r="WM213" s="53"/>
      <c r="WN213" s="53"/>
      <c r="WO213" s="53"/>
      <c r="WP213" s="53"/>
      <c r="WQ213" s="53"/>
      <c r="WR213" s="53"/>
      <c r="WS213" s="53"/>
      <c r="WT213" s="53"/>
      <c r="WU213" s="53"/>
      <c r="WV213" s="53"/>
      <c r="WW213" s="53"/>
      <c r="WX213" s="53"/>
      <c r="WY213" s="53"/>
      <c r="WZ213" s="53"/>
      <c r="XA213" s="53"/>
      <c r="XB213" s="53"/>
      <c r="XC213" s="53"/>
      <c r="XD213" s="53"/>
      <c r="XE213" s="53"/>
      <c r="XF213" s="53"/>
      <c r="XG213" s="53"/>
      <c r="XH213" s="53"/>
      <c r="XI213" s="53"/>
      <c r="XJ213" s="53"/>
      <c r="XK213" s="53"/>
      <c r="XL213" s="53"/>
      <c r="XM213" s="53"/>
      <c r="XN213" s="53"/>
      <c r="XO213" s="53"/>
      <c r="XP213" s="53"/>
      <c r="XQ213" s="53"/>
      <c r="XR213" s="53"/>
      <c r="XS213" s="53"/>
      <c r="XT213" s="53"/>
      <c r="XU213" s="53"/>
      <c r="XV213" s="53"/>
      <c r="XW213" s="53"/>
      <c r="XX213" s="53"/>
      <c r="XY213" s="53"/>
      <c r="XZ213" s="53"/>
      <c r="YA213" s="53"/>
      <c r="YB213" s="53"/>
      <c r="YC213" s="53"/>
      <c r="YD213" s="53"/>
      <c r="YE213" s="53"/>
      <c r="YF213" s="53"/>
      <c r="YG213" s="53"/>
      <c r="YH213" s="53"/>
      <c r="YI213" s="53"/>
      <c r="YJ213" s="53"/>
      <c r="YK213" s="53"/>
      <c r="YL213" s="53"/>
      <c r="YM213" s="53"/>
      <c r="YN213" s="53"/>
      <c r="YO213" s="53"/>
      <c r="YP213" s="53"/>
      <c r="YQ213" s="53"/>
      <c r="YR213" s="53"/>
      <c r="YS213" s="53"/>
      <c r="YT213" s="53"/>
      <c r="YU213" s="53"/>
      <c r="YV213" s="53"/>
      <c r="YW213" s="53"/>
      <c r="YX213" s="53"/>
      <c r="YY213" s="53"/>
      <c r="YZ213" s="53"/>
      <c r="ZA213" s="53"/>
      <c r="ZB213" s="53"/>
      <c r="ZC213" s="53"/>
      <c r="ZD213" s="53"/>
      <c r="ZE213" s="53"/>
      <c r="ZF213" s="53"/>
      <c r="ZG213" s="53"/>
      <c r="ZH213" s="53"/>
      <c r="ZI213" s="53"/>
      <c r="ZJ213" s="53"/>
      <c r="ZK213" s="53"/>
      <c r="ZL213" s="53"/>
      <c r="ZM213" s="53"/>
      <c r="ZN213" s="53"/>
      <c r="ZO213" s="53"/>
      <c r="ZP213" s="53"/>
      <c r="ZQ213" s="53"/>
      <c r="ZR213" s="53"/>
      <c r="ZS213" s="53"/>
      <c r="ZT213" s="53"/>
      <c r="ZU213" s="53"/>
      <c r="ZV213" s="53"/>
      <c r="ZW213" s="53"/>
      <c r="ZX213" s="53"/>
      <c r="ZY213" s="53"/>
      <c r="ZZ213" s="53"/>
      <c r="AAA213" s="53"/>
      <c r="AAB213" s="53"/>
      <c r="AAC213" s="53"/>
      <c r="AAD213" s="53"/>
      <c r="AAE213" s="53"/>
      <c r="AAF213" s="53"/>
      <c r="AAG213" s="53"/>
      <c r="AAH213" s="53"/>
      <c r="AAI213" s="53"/>
      <c r="AAJ213" s="53"/>
      <c r="AAK213" s="53"/>
      <c r="AAL213" s="53"/>
      <c r="AAM213" s="53"/>
      <c r="AAN213" s="53"/>
      <c r="AAO213" s="53"/>
      <c r="AAP213" s="53"/>
      <c r="AAQ213" s="53"/>
      <c r="AAR213" s="53"/>
      <c r="AAS213" s="53"/>
      <c r="AAT213" s="53"/>
      <c r="AAU213" s="53"/>
      <c r="AAV213" s="53"/>
      <c r="AAW213" s="53"/>
      <c r="AAX213" s="53"/>
      <c r="AAY213" s="53"/>
      <c r="AAZ213" s="53"/>
      <c r="ABA213" s="53"/>
      <c r="ABB213" s="53"/>
      <c r="ABC213" s="53"/>
      <c r="ABD213" s="53"/>
      <c r="ABE213" s="53"/>
      <c r="ABF213" s="53"/>
      <c r="ABG213" s="53"/>
      <c r="ABH213" s="53"/>
      <c r="ABI213" s="53"/>
      <c r="ABJ213" s="53"/>
      <c r="ABK213" s="53"/>
      <c r="ABL213" s="53"/>
      <c r="ABM213" s="53"/>
      <c r="ABN213" s="53"/>
      <c r="ABO213" s="53"/>
      <c r="ABP213" s="53"/>
      <c r="ABQ213" s="53"/>
      <c r="ABR213" s="53"/>
      <c r="ABS213" s="53"/>
      <c r="ABT213" s="53"/>
      <c r="ABU213" s="53"/>
      <c r="ABV213" s="53"/>
      <c r="ABW213" s="53"/>
      <c r="ABX213" s="53"/>
      <c r="ABY213" s="53"/>
      <c r="ABZ213" s="53"/>
      <c r="ACA213" s="53"/>
      <c r="ACB213" s="53"/>
      <c r="ACC213" s="53"/>
      <c r="ACD213" s="53"/>
      <c r="ACE213" s="53"/>
      <c r="ACF213" s="53"/>
      <c r="ACG213" s="53"/>
      <c r="ACH213" s="53"/>
      <c r="ACI213" s="53"/>
      <c r="ACJ213" s="53"/>
      <c r="ACK213" s="53"/>
      <c r="ACL213" s="53"/>
      <c r="ACM213" s="53"/>
      <c r="ACN213" s="53"/>
      <c r="ACO213" s="53"/>
      <c r="ACP213" s="53"/>
      <c r="ACQ213" s="53"/>
      <c r="ACR213" s="53"/>
      <c r="ACS213" s="53"/>
      <c r="ACT213" s="53"/>
      <c r="ACU213" s="53"/>
      <c r="ACV213" s="53"/>
      <c r="ACW213" s="53"/>
      <c r="ACX213" s="53"/>
      <c r="ACY213" s="53"/>
      <c r="ACZ213" s="53"/>
      <c r="ADA213" s="53"/>
      <c r="ADB213" s="53"/>
      <c r="ADC213" s="53"/>
      <c r="ADD213" s="53"/>
      <c r="ADE213" s="53"/>
      <c r="ADF213" s="53"/>
      <c r="ADG213" s="53"/>
      <c r="ADH213" s="53"/>
      <c r="ADI213" s="53"/>
      <c r="ADJ213" s="53"/>
      <c r="ADK213" s="53"/>
      <c r="ADL213" s="53"/>
      <c r="ADM213" s="53"/>
      <c r="ADN213" s="53"/>
      <c r="ADO213" s="53"/>
      <c r="ADP213" s="53"/>
      <c r="ADQ213" s="53"/>
      <c r="ADR213" s="53"/>
      <c r="ADS213" s="53"/>
      <c r="ADT213" s="53"/>
      <c r="ADU213" s="53"/>
      <c r="ADV213" s="53"/>
      <c r="ADW213" s="53"/>
      <c r="ADX213" s="53"/>
      <c r="ADY213" s="53"/>
      <c r="ADZ213" s="53"/>
      <c r="AEA213" s="53"/>
      <c r="AEB213" s="53"/>
      <c r="AEC213" s="53"/>
      <c r="AED213" s="53"/>
      <c r="AEE213" s="53"/>
      <c r="AEF213" s="53"/>
      <c r="AEG213" s="53"/>
      <c r="AEH213" s="53"/>
      <c r="AEI213" s="53"/>
      <c r="AEJ213" s="53"/>
      <c r="AEK213" s="53"/>
      <c r="AEL213" s="53"/>
      <c r="AEM213" s="53"/>
      <c r="AEN213" s="53"/>
      <c r="AEO213" s="53"/>
      <c r="AEP213" s="53"/>
      <c r="AEQ213" s="53"/>
      <c r="AER213" s="53"/>
      <c r="AES213" s="53"/>
      <c r="AET213" s="53"/>
      <c r="AEU213" s="53"/>
      <c r="AEV213" s="53"/>
      <c r="AEW213" s="53"/>
      <c r="AEX213" s="53"/>
      <c r="AEY213" s="53"/>
      <c r="AEZ213" s="53"/>
      <c r="AFA213" s="53"/>
      <c r="AFB213" s="53"/>
      <c r="AFC213" s="53"/>
      <c r="AFD213" s="53"/>
      <c r="AFE213" s="53"/>
      <c r="AFF213" s="53"/>
      <c r="AFG213" s="53"/>
      <c r="AFH213" s="53"/>
      <c r="AFI213" s="53"/>
      <c r="AFJ213" s="53"/>
      <c r="AFK213" s="53"/>
      <c r="AFL213" s="53"/>
      <c r="AFM213" s="53"/>
      <c r="AFN213" s="53"/>
      <c r="AFO213" s="53"/>
      <c r="AFP213" s="53"/>
      <c r="AFQ213" s="53"/>
      <c r="AFR213" s="53"/>
      <c r="AFS213" s="53"/>
      <c r="AFT213" s="53"/>
      <c r="AFU213" s="53"/>
      <c r="AFV213" s="53"/>
      <c r="AFW213" s="53"/>
      <c r="AFX213" s="53"/>
      <c r="AFY213" s="53"/>
      <c r="AFZ213" s="53"/>
      <c r="AGA213" s="53"/>
      <c r="AGB213" s="53"/>
      <c r="AGC213" s="53"/>
      <c r="AGD213" s="53"/>
      <c r="AGE213" s="53"/>
      <c r="AGF213" s="53"/>
      <c r="AGG213" s="53"/>
      <c r="AGH213" s="53"/>
      <c r="AGI213" s="53"/>
      <c r="AGJ213" s="53"/>
      <c r="AGK213" s="53"/>
      <c r="AGL213" s="53"/>
      <c r="AGM213" s="53"/>
      <c r="AGN213" s="53"/>
      <c r="AGO213" s="53"/>
      <c r="AGP213" s="53"/>
      <c r="AGQ213" s="53"/>
      <c r="AGR213" s="53"/>
      <c r="AGS213" s="53"/>
      <c r="AGT213" s="53"/>
      <c r="AGU213" s="53"/>
      <c r="AGV213" s="53"/>
      <c r="AGW213" s="53"/>
      <c r="AGX213" s="53"/>
      <c r="AGY213" s="53"/>
      <c r="AGZ213" s="53"/>
      <c r="AHA213" s="53"/>
      <c r="AHB213" s="53"/>
      <c r="AHC213" s="53"/>
      <c r="AHD213" s="53"/>
      <c r="AHE213" s="53"/>
      <c r="AHF213" s="53"/>
      <c r="AHG213" s="53"/>
      <c r="AHH213" s="53"/>
      <c r="AHI213" s="53"/>
      <c r="AHJ213" s="53"/>
      <c r="AHK213" s="53"/>
      <c r="AHL213" s="53"/>
      <c r="AHM213" s="53"/>
      <c r="AHN213" s="53"/>
      <c r="AHO213" s="53"/>
      <c r="AHP213" s="53"/>
      <c r="AHQ213" s="53"/>
      <c r="AHR213" s="53"/>
      <c r="AHS213" s="53"/>
      <c r="AHT213" s="53"/>
      <c r="AHU213" s="53"/>
      <c r="AHV213" s="53"/>
      <c r="AHW213" s="53"/>
      <c r="AHX213" s="53"/>
      <c r="AHY213" s="53"/>
      <c r="AHZ213" s="53"/>
      <c r="AIA213" s="53"/>
      <c r="AIB213" s="53"/>
      <c r="AIC213" s="53"/>
      <c r="AID213" s="53"/>
      <c r="AIE213" s="53"/>
      <c r="AIF213" s="53"/>
      <c r="AIG213" s="53"/>
      <c r="AIH213" s="53"/>
      <c r="AII213" s="53"/>
      <c r="AIJ213" s="53"/>
      <c r="AIK213" s="53"/>
      <c r="AIL213" s="53"/>
      <c r="AIM213" s="53"/>
      <c r="AIN213" s="53"/>
      <c r="AIO213" s="53"/>
      <c r="AIP213" s="53"/>
      <c r="AIQ213" s="53"/>
      <c r="AIR213" s="53"/>
      <c r="AIS213" s="53"/>
      <c r="AIT213" s="53"/>
      <c r="AIU213" s="53"/>
      <c r="AIV213" s="53"/>
      <c r="AIW213" s="53"/>
      <c r="AIX213" s="53"/>
      <c r="AIY213" s="53"/>
      <c r="AIZ213" s="53"/>
      <c r="AJA213" s="53"/>
      <c r="AJB213" s="53"/>
      <c r="AJC213" s="53"/>
      <c r="AJD213" s="53"/>
      <c r="AJE213" s="53"/>
      <c r="AJF213" s="53"/>
      <c r="AJG213" s="53"/>
      <c r="AJH213" s="53"/>
      <c r="AJI213" s="53"/>
      <c r="AJJ213" s="53"/>
      <c r="AJK213" s="53"/>
      <c r="AJL213" s="53"/>
      <c r="AJM213" s="53"/>
      <c r="AJN213" s="53"/>
      <c r="AJO213" s="53"/>
      <c r="AJP213" s="53"/>
      <c r="AJQ213" s="53"/>
      <c r="AJR213" s="53"/>
      <c r="AJS213" s="53"/>
      <c r="AJT213" s="53"/>
      <c r="AJU213" s="53"/>
      <c r="AJV213" s="53"/>
      <c r="AJW213" s="53"/>
      <c r="AJX213" s="53"/>
      <c r="AJY213" s="53"/>
      <c r="AJZ213" s="53"/>
      <c r="AKA213" s="53"/>
      <c r="AKB213" s="53"/>
      <c r="AKC213" s="53"/>
      <c r="AKD213" s="53"/>
      <c r="AKE213" s="53"/>
      <c r="AKF213" s="53"/>
      <c r="AKG213" s="53"/>
      <c r="AKH213" s="53"/>
      <c r="AKI213" s="53"/>
      <c r="AKJ213" s="53"/>
      <c r="AKK213" s="53"/>
      <c r="AKL213" s="53"/>
      <c r="AKM213" s="53"/>
      <c r="AKN213" s="53"/>
      <c r="AKO213" s="53"/>
      <c r="AKP213" s="53"/>
      <c r="AKQ213" s="53"/>
      <c r="AKR213" s="53"/>
      <c r="AKS213" s="53"/>
      <c r="AKT213" s="53"/>
      <c r="AKU213" s="53"/>
      <c r="AKV213" s="53"/>
      <c r="AKW213" s="53"/>
      <c r="AKX213" s="53"/>
      <c r="AKY213" s="53"/>
      <c r="AKZ213" s="53"/>
      <c r="ALA213" s="53"/>
      <c r="ALB213" s="53"/>
      <c r="ALC213" s="53"/>
      <c r="ALD213" s="53"/>
      <c r="ALE213" s="53"/>
      <c r="ALF213" s="53"/>
      <c r="ALG213" s="53"/>
      <c r="ALH213" s="53"/>
      <c r="ALI213" s="53"/>
      <c r="ALJ213" s="53"/>
      <c r="ALK213" s="53"/>
      <c r="ALL213" s="53"/>
      <c r="ALM213" s="53"/>
      <c r="ALN213" s="53"/>
      <c r="ALO213" s="53"/>
      <c r="ALP213" s="53"/>
      <c r="ALQ213" s="53"/>
      <c r="ALR213" s="53"/>
      <c r="ALS213" s="53"/>
      <c r="ALT213" s="53"/>
      <c r="ALU213" s="53"/>
      <c r="ALV213" s="53"/>
      <c r="ALW213" s="53"/>
      <c r="ALX213" s="53"/>
      <c r="ALY213" s="53"/>
      <c r="ALZ213" s="53"/>
      <c r="AMA213" s="53"/>
      <c r="AMB213" s="53"/>
      <c r="AMC213" s="53"/>
      <c r="AMD213" s="53"/>
      <c r="AME213" s="53"/>
      <c r="AMF213" s="53"/>
      <c r="AMG213" s="53"/>
      <c r="AMH213" s="53"/>
      <c r="AMI213" s="53"/>
      <c r="AMJ213"/>
      <c r="AMK213"/>
    </row>
    <row r="214" spans="1:1025" ht="37.5">
      <c r="A214" s="49"/>
      <c r="B214" s="77" t="s">
        <v>131</v>
      </c>
      <c r="C214" s="49">
        <v>5930000590</v>
      </c>
      <c r="D214" s="79"/>
      <c r="E214" s="76">
        <f>E215</f>
        <v>24878100</v>
      </c>
    </row>
    <row r="215" spans="1:1025" ht="56.25">
      <c r="A215" s="49"/>
      <c r="B215" s="40" t="s">
        <v>167</v>
      </c>
      <c r="C215" s="49">
        <v>5930000590</v>
      </c>
      <c r="D215" s="79">
        <v>600</v>
      </c>
      <c r="E215" s="76">
        <f>'приложение 10'!I549</f>
        <v>24878100</v>
      </c>
    </row>
    <row r="216" spans="1:1025">
      <c r="A216" s="49"/>
      <c r="B216" s="40" t="s">
        <v>211</v>
      </c>
      <c r="C216" s="49" t="s">
        <v>212</v>
      </c>
      <c r="D216" s="79"/>
      <c r="E216" s="76">
        <f>E217</f>
        <v>493300</v>
      </c>
    </row>
    <row r="217" spans="1:1025" ht="56.25">
      <c r="A217" s="49"/>
      <c r="B217" s="40" t="s">
        <v>165</v>
      </c>
      <c r="C217" s="49" t="s">
        <v>212</v>
      </c>
      <c r="D217" s="79">
        <v>600</v>
      </c>
      <c r="E217" s="76">
        <f>'приложение 10'!I551</f>
        <v>493300</v>
      </c>
    </row>
    <row r="218" spans="1:1025" ht="56.25">
      <c r="A218" s="68" t="s">
        <v>213</v>
      </c>
      <c r="B218" s="27" t="s">
        <v>214</v>
      </c>
      <c r="C218" s="87">
        <v>600000000</v>
      </c>
      <c r="D218" s="88"/>
      <c r="E218" s="74">
        <f>E219</f>
        <v>7342800</v>
      </c>
      <c r="F218" s="72"/>
      <c r="G218" s="72"/>
      <c r="H218" s="72"/>
      <c r="I218" s="72"/>
      <c r="J218" s="72"/>
      <c r="K218" s="72"/>
      <c r="L218" s="72"/>
      <c r="M218" s="72"/>
      <c r="N218" s="72"/>
      <c r="O218" s="72"/>
      <c r="P218" s="72"/>
      <c r="Q218" s="72"/>
      <c r="R218" s="72"/>
      <c r="S218" s="72"/>
      <c r="T218" s="72"/>
      <c r="U218" s="72"/>
      <c r="V218" s="72"/>
      <c r="W218" s="72"/>
      <c r="X218" s="72"/>
      <c r="Y218" s="72"/>
      <c r="Z218" s="72"/>
      <c r="AA218" s="72"/>
      <c r="AB218" s="72"/>
      <c r="AC218" s="72"/>
      <c r="AD218" s="72"/>
      <c r="AE218" s="72"/>
      <c r="AF218" s="72"/>
      <c r="AG218" s="72"/>
      <c r="AH218" s="72"/>
      <c r="AI218" s="72"/>
      <c r="AJ218" s="72"/>
      <c r="AK218" s="72"/>
      <c r="AL218" s="72"/>
      <c r="AM218" s="72"/>
      <c r="AN218" s="72"/>
      <c r="AO218" s="72"/>
      <c r="AP218" s="72"/>
      <c r="AQ218" s="72"/>
      <c r="AR218" s="72"/>
      <c r="AS218" s="72"/>
      <c r="AT218" s="72"/>
      <c r="AU218" s="72"/>
      <c r="AV218" s="72"/>
      <c r="AW218" s="72"/>
      <c r="AX218" s="72"/>
      <c r="AY218" s="72"/>
      <c r="AZ218" s="72"/>
      <c r="BA218" s="72"/>
      <c r="BB218" s="72"/>
      <c r="BC218" s="72"/>
      <c r="BD218" s="72"/>
      <c r="BE218" s="72"/>
      <c r="BF218" s="72"/>
      <c r="BG218" s="72"/>
      <c r="BH218" s="72"/>
      <c r="BI218" s="72"/>
      <c r="BJ218" s="72"/>
      <c r="BK218" s="72"/>
      <c r="BL218" s="72"/>
      <c r="BM218" s="72"/>
      <c r="BN218" s="72"/>
      <c r="BO218" s="72"/>
      <c r="BP218" s="72"/>
      <c r="BQ218" s="72"/>
      <c r="BR218" s="72"/>
      <c r="BS218" s="72"/>
      <c r="BT218" s="72"/>
      <c r="BU218" s="72"/>
      <c r="BV218" s="72"/>
      <c r="BW218" s="72"/>
      <c r="BX218" s="72"/>
      <c r="BY218" s="72"/>
      <c r="BZ218" s="72"/>
      <c r="CA218" s="72"/>
      <c r="CB218" s="72"/>
      <c r="CC218" s="72"/>
      <c r="CD218" s="72"/>
      <c r="CE218" s="72"/>
      <c r="CF218" s="72"/>
      <c r="CG218" s="72"/>
      <c r="CH218" s="72"/>
      <c r="CI218" s="72"/>
      <c r="CJ218" s="72"/>
      <c r="CK218" s="72"/>
      <c r="CL218" s="72"/>
      <c r="CM218" s="72"/>
      <c r="CN218" s="72"/>
      <c r="CO218" s="72"/>
      <c r="CP218" s="72"/>
      <c r="CQ218" s="72"/>
      <c r="CR218" s="72"/>
      <c r="CS218" s="72"/>
      <c r="CT218" s="72"/>
      <c r="CU218" s="72"/>
      <c r="CV218" s="72"/>
      <c r="CW218" s="72"/>
      <c r="CX218" s="72"/>
      <c r="CY218" s="72"/>
      <c r="CZ218" s="72"/>
      <c r="DA218" s="72"/>
      <c r="DB218" s="72"/>
      <c r="DC218" s="72"/>
      <c r="DD218" s="72"/>
      <c r="DE218" s="72"/>
      <c r="DF218" s="72"/>
      <c r="DG218" s="72"/>
      <c r="DH218" s="72"/>
      <c r="DI218" s="72"/>
      <c r="DJ218" s="72"/>
      <c r="DK218" s="72"/>
      <c r="DL218" s="72"/>
      <c r="DM218" s="72"/>
      <c r="DN218" s="72"/>
      <c r="DO218" s="72"/>
      <c r="DP218" s="72"/>
      <c r="DQ218" s="72"/>
      <c r="DR218" s="72"/>
      <c r="DS218" s="72"/>
      <c r="DT218" s="72"/>
      <c r="DU218" s="72"/>
      <c r="DV218" s="72"/>
      <c r="DW218" s="72"/>
      <c r="DX218" s="72"/>
      <c r="DY218" s="72"/>
      <c r="DZ218" s="72"/>
      <c r="EA218" s="72"/>
      <c r="EB218" s="72"/>
      <c r="EC218" s="72"/>
      <c r="ED218" s="72"/>
      <c r="EE218" s="72"/>
      <c r="EF218" s="72"/>
      <c r="EG218" s="72"/>
      <c r="EH218" s="72"/>
      <c r="EI218" s="72"/>
      <c r="EJ218" s="72"/>
      <c r="EK218" s="72"/>
      <c r="EL218" s="72"/>
      <c r="EM218" s="72"/>
      <c r="EN218" s="72"/>
      <c r="EO218" s="72"/>
      <c r="EP218" s="72"/>
      <c r="EQ218" s="72"/>
      <c r="ER218" s="72"/>
      <c r="ES218" s="72"/>
      <c r="ET218" s="72"/>
      <c r="EU218" s="72"/>
      <c r="EV218" s="72"/>
      <c r="EW218" s="72"/>
      <c r="EX218" s="72"/>
      <c r="EY218" s="72"/>
      <c r="EZ218" s="72"/>
      <c r="FA218" s="72"/>
      <c r="FB218" s="72"/>
      <c r="FC218" s="72"/>
      <c r="FD218" s="72"/>
      <c r="FE218" s="72"/>
      <c r="FF218" s="72"/>
      <c r="FG218" s="72"/>
      <c r="FH218" s="72"/>
      <c r="FI218" s="72"/>
      <c r="FJ218" s="72"/>
      <c r="FK218" s="72"/>
      <c r="FL218" s="72"/>
      <c r="FM218" s="72"/>
      <c r="FN218" s="72"/>
      <c r="FO218" s="72"/>
      <c r="FP218" s="72"/>
      <c r="FQ218" s="72"/>
      <c r="FR218" s="72"/>
      <c r="FS218" s="72"/>
      <c r="FT218" s="72"/>
      <c r="FU218" s="72"/>
      <c r="FV218" s="72"/>
      <c r="FW218" s="72"/>
      <c r="FX218" s="72"/>
      <c r="FY218" s="72"/>
      <c r="FZ218" s="72"/>
      <c r="GA218" s="72"/>
      <c r="GB218" s="72"/>
      <c r="GC218" s="72"/>
      <c r="GD218" s="72"/>
      <c r="GE218" s="72"/>
      <c r="GF218" s="72"/>
      <c r="GG218" s="72"/>
      <c r="GH218" s="72"/>
      <c r="GI218" s="72"/>
      <c r="GJ218" s="72"/>
      <c r="GK218" s="72"/>
      <c r="GL218" s="72"/>
      <c r="GM218" s="72"/>
      <c r="GN218" s="72"/>
      <c r="GO218" s="72"/>
      <c r="GP218" s="72"/>
      <c r="GQ218" s="72"/>
      <c r="GR218" s="72"/>
      <c r="GS218" s="72"/>
      <c r="GT218" s="72"/>
      <c r="GU218" s="72"/>
      <c r="GV218" s="72"/>
      <c r="GW218" s="72"/>
      <c r="GX218" s="72"/>
      <c r="GY218" s="72"/>
      <c r="GZ218" s="72"/>
      <c r="HA218" s="72"/>
      <c r="HB218" s="72"/>
      <c r="HC218" s="72"/>
      <c r="HD218" s="72"/>
      <c r="HE218" s="72"/>
      <c r="HF218" s="72"/>
      <c r="HG218" s="72"/>
      <c r="HH218" s="72"/>
      <c r="HI218" s="72"/>
      <c r="HJ218" s="72"/>
      <c r="HK218" s="72"/>
      <c r="HL218" s="72"/>
      <c r="HM218" s="72"/>
      <c r="HN218" s="72"/>
      <c r="HO218" s="72"/>
      <c r="HP218" s="72"/>
      <c r="HQ218" s="72"/>
      <c r="HR218" s="72"/>
      <c r="HS218" s="72"/>
      <c r="HT218" s="72"/>
      <c r="HU218" s="72"/>
      <c r="HV218" s="72"/>
      <c r="HW218" s="72"/>
      <c r="HX218" s="72"/>
      <c r="HY218" s="72"/>
      <c r="HZ218" s="72"/>
      <c r="IA218" s="72"/>
      <c r="IB218" s="72"/>
      <c r="IC218" s="72"/>
      <c r="ID218" s="72"/>
      <c r="IE218" s="72"/>
      <c r="IF218" s="72"/>
      <c r="IG218" s="72"/>
      <c r="IH218" s="72"/>
      <c r="II218" s="72"/>
      <c r="IJ218" s="72"/>
      <c r="IK218" s="72"/>
      <c r="IL218" s="72"/>
      <c r="IM218" s="72"/>
      <c r="IN218" s="72"/>
      <c r="IO218" s="72"/>
      <c r="IP218" s="72"/>
      <c r="IQ218" s="72"/>
      <c r="IR218" s="72"/>
      <c r="IS218" s="72"/>
      <c r="IT218" s="72"/>
      <c r="IU218" s="72"/>
      <c r="IV218" s="72"/>
      <c r="IW218" s="72"/>
      <c r="IX218" s="72"/>
      <c r="IY218" s="72"/>
      <c r="IZ218" s="72"/>
      <c r="JA218" s="72"/>
      <c r="JB218" s="72"/>
      <c r="JC218" s="72"/>
      <c r="JD218" s="72"/>
      <c r="JE218" s="72"/>
      <c r="JF218" s="72"/>
      <c r="JG218" s="72"/>
      <c r="JH218" s="72"/>
      <c r="JI218" s="72"/>
      <c r="JJ218" s="72"/>
      <c r="JK218" s="72"/>
      <c r="JL218" s="72"/>
      <c r="JM218" s="72"/>
      <c r="JN218" s="72"/>
      <c r="JO218" s="72"/>
      <c r="JP218" s="72"/>
      <c r="JQ218" s="72"/>
      <c r="JR218" s="72"/>
      <c r="JS218" s="72"/>
      <c r="JT218" s="72"/>
      <c r="JU218" s="72"/>
      <c r="JV218" s="72"/>
      <c r="JW218" s="72"/>
      <c r="JX218" s="72"/>
      <c r="JY218" s="72"/>
      <c r="JZ218" s="72"/>
      <c r="KA218" s="72"/>
      <c r="KB218" s="72"/>
      <c r="KC218" s="72"/>
      <c r="KD218" s="72"/>
      <c r="KE218" s="72"/>
      <c r="KF218" s="72"/>
      <c r="KG218" s="72"/>
      <c r="KH218" s="72"/>
      <c r="KI218" s="72"/>
      <c r="KJ218" s="72"/>
      <c r="KK218" s="72"/>
      <c r="KL218" s="72"/>
      <c r="KM218" s="72"/>
      <c r="KN218" s="72"/>
      <c r="KO218" s="72"/>
      <c r="KP218" s="72"/>
      <c r="KQ218" s="72"/>
      <c r="KR218" s="72"/>
      <c r="KS218" s="72"/>
      <c r="KT218" s="72"/>
      <c r="KU218" s="72"/>
      <c r="KV218" s="72"/>
      <c r="KW218" s="72"/>
      <c r="KX218" s="72"/>
      <c r="KY218" s="72"/>
      <c r="KZ218" s="72"/>
      <c r="LA218" s="72"/>
      <c r="LB218" s="72"/>
      <c r="LC218" s="72"/>
      <c r="LD218" s="72"/>
      <c r="LE218" s="72"/>
      <c r="LF218" s="72"/>
      <c r="LG218" s="72"/>
      <c r="LH218" s="72"/>
      <c r="LI218" s="72"/>
      <c r="LJ218" s="72"/>
      <c r="LK218" s="72"/>
      <c r="LL218" s="72"/>
      <c r="LM218" s="72"/>
      <c r="LN218" s="72"/>
      <c r="LO218" s="72"/>
      <c r="LP218" s="72"/>
      <c r="LQ218" s="72"/>
      <c r="LR218" s="72"/>
      <c r="LS218" s="72"/>
      <c r="LT218" s="72"/>
      <c r="LU218" s="72"/>
      <c r="LV218" s="72"/>
      <c r="LW218" s="72"/>
      <c r="LX218" s="72"/>
      <c r="LY218" s="72"/>
      <c r="LZ218" s="72"/>
      <c r="MA218" s="72"/>
      <c r="MB218" s="72"/>
      <c r="MC218" s="72"/>
      <c r="MD218" s="72"/>
      <c r="ME218" s="72"/>
      <c r="MF218" s="72"/>
      <c r="MG218" s="72"/>
      <c r="MH218" s="72"/>
      <c r="MI218" s="72"/>
      <c r="MJ218" s="72"/>
      <c r="MK218" s="72"/>
      <c r="ML218" s="72"/>
      <c r="MM218" s="72"/>
      <c r="MN218" s="72"/>
      <c r="MO218" s="72"/>
      <c r="MP218" s="72"/>
      <c r="MQ218" s="72"/>
      <c r="MR218" s="72"/>
      <c r="MS218" s="72"/>
      <c r="MT218" s="72"/>
      <c r="MU218" s="72"/>
      <c r="MV218" s="72"/>
      <c r="MW218" s="72"/>
      <c r="MX218" s="72"/>
      <c r="MY218" s="72"/>
      <c r="MZ218" s="72"/>
      <c r="NA218" s="72"/>
      <c r="NB218" s="72"/>
      <c r="NC218" s="72"/>
      <c r="ND218" s="72"/>
      <c r="NE218" s="72"/>
      <c r="NF218" s="72"/>
      <c r="NG218" s="72"/>
      <c r="NH218" s="72"/>
      <c r="NI218" s="72"/>
      <c r="NJ218" s="72"/>
      <c r="NK218" s="72"/>
      <c r="NL218" s="72"/>
      <c r="NM218" s="72"/>
      <c r="NN218" s="72"/>
      <c r="NO218" s="72"/>
      <c r="NP218" s="72"/>
      <c r="NQ218" s="72"/>
      <c r="NR218" s="72"/>
      <c r="NS218" s="72"/>
      <c r="NT218" s="72"/>
      <c r="NU218" s="72"/>
      <c r="NV218" s="72"/>
      <c r="NW218" s="72"/>
      <c r="NX218" s="72"/>
      <c r="NY218" s="72"/>
      <c r="NZ218" s="72"/>
      <c r="OA218" s="72"/>
      <c r="OB218" s="72"/>
      <c r="OC218" s="72"/>
      <c r="OD218" s="72"/>
      <c r="OE218" s="72"/>
      <c r="OF218" s="72"/>
      <c r="OG218" s="72"/>
      <c r="OH218" s="72"/>
      <c r="OI218" s="72"/>
      <c r="OJ218" s="72"/>
      <c r="OK218" s="72"/>
      <c r="OL218" s="72"/>
      <c r="OM218" s="72"/>
      <c r="ON218" s="72"/>
      <c r="OO218" s="72"/>
      <c r="OP218" s="72"/>
      <c r="OQ218" s="72"/>
      <c r="OR218" s="72"/>
      <c r="OS218" s="72"/>
      <c r="OT218" s="72"/>
      <c r="OU218" s="72"/>
      <c r="OV218" s="72"/>
      <c r="OW218" s="72"/>
      <c r="OX218" s="72"/>
      <c r="OY218" s="72"/>
      <c r="OZ218" s="72"/>
      <c r="PA218" s="72"/>
      <c r="PB218" s="72"/>
      <c r="PC218" s="72"/>
      <c r="PD218" s="72"/>
      <c r="PE218" s="72"/>
      <c r="PF218" s="72"/>
      <c r="PG218" s="72"/>
      <c r="PH218" s="72"/>
      <c r="PI218" s="72"/>
      <c r="PJ218" s="72"/>
      <c r="PK218" s="72"/>
      <c r="PL218" s="72"/>
      <c r="PM218" s="72"/>
      <c r="PN218" s="72"/>
      <c r="PO218" s="72"/>
      <c r="PP218" s="72"/>
      <c r="PQ218" s="72"/>
      <c r="PR218" s="72"/>
      <c r="PS218" s="72"/>
      <c r="PT218" s="72"/>
      <c r="PU218" s="72"/>
      <c r="PV218" s="72"/>
      <c r="PW218" s="72"/>
      <c r="PX218" s="72"/>
      <c r="PY218" s="72"/>
      <c r="PZ218" s="72"/>
      <c r="QA218" s="72"/>
      <c r="QB218" s="72"/>
      <c r="QC218" s="72"/>
      <c r="QD218" s="72"/>
      <c r="QE218" s="72"/>
      <c r="QF218" s="72"/>
      <c r="QG218" s="72"/>
      <c r="QH218" s="72"/>
      <c r="QI218" s="72"/>
      <c r="QJ218" s="72"/>
      <c r="QK218" s="72"/>
      <c r="QL218" s="72"/>
      <c r="QM218" s="72"/>
      <c r="QN218" s="72"/>
      <c r="QO218" s="72"/>
      <c r="QP218" s="72"/>
      <c r="QQ218" s="72"/>
      <c r="QR218" s="72"/>
      <c r="QS218" s="72"/>
      <c r="QT218" s="72"/>
      <c r="QU218" s="72"/>
      <c r="QV218" s="72"/>
      <c r="QW218" s="72"/>
      <c r="QX218" s="72"/>
      <c r="QY218" s="72"/>
      <c r="QZ218" s="72"/>
      <c r="RA218" s="72"/>
      <c r="RB218" s="72"/>
      <c r="RC218" s="72"/>
      <c r="RD218" s="72"/>
      <c r="RE218" s="72"/>
      <c r="RF218" s="72"/>
      <c r="RG218" s="72"/>
      <c r="RH218" s="72"/>
      <c r="RI218" s="72"/>
      <c r="RJ218" s="72"/>
      <c r="RK218" s="72"/>
      <c r="RL218" s="72"/>
      <c r="RM218" s="72"/>
      <c r="RN218" s="72"/>
      <c r="RO218" s="72"/>
      <c r="RP218" s="72"/>
      <c r="RQ218" s="72"/>
      <c r="RR218" s="72"/>
      <c r="RS218" s="72"/>
      <c r="RT218" s="72"/>
      <c r="RU218" s="72"/>
      <c r="RV218" s="72"/>
      <c r="RW218" s="72"/>
      <c r="RX218" s="72"/>
      <c r="RY218" s="72"/>
      <c r="RZ218" s="72"/>
      <c r="SA218" s="72"/>
      <c r="SB218" s="72"/>
      <c r="SC218" s="72"/>
      <c r="SD218" s="72"/>
      <c r="SE218" s="72"/>
      <c r="SF218" s="72"/>
      <c r="SG218" s="72"/>
      <c r="SH218" s="72"/>
      <c r="SI218" s="72"/>
      <c r="SJ218" s="72"/>
      <c r="SK218" s="72"/>
      <c r="SL218" s="72"/>
      <c r="SM218" s="72"/>
      <c r="SN218" s="72"/>
      <c r="SO218" s="72"/>
      <c r="SP218" s="72"/>
      <c r="SQ218" s="72"/>
      <c r="SR218" s="72"/>
      <c r="SS218" s="72"/>
      <c r="ST218" s="72"/>
      <c r="SU218" s="72"/>
      <c r="SV218" s="72"/>
      <c r="SW218" s="72"/>
      <c r="SX218" s="72"/>
      <c r="SY218" s="72"/>
      <c r="SZ218" s="72"/>
      <c r="TA218" s="72"/>
      <c r="TB218" s="72"/>
      <c r="TC218" s="72"/>
      <c r="TD218" s="72"/>
      <c r="TE218" s="72"/>
      <c r="TF218" s="72"/>
      <c r="TG218" s="72"/>
      <c r="TH218" s="72"/>
      <c r="TI218" s="72"/>
      <c r="TJ218" s="72"/>
      <c r="TK218" s="72"/>
      <c r="TL218" s="72"/>
      <c r="TM218" s="72"/>
      <c r="TN218" s="72"/>
      <c r="TO218" s="72"/>
      <c r="TP218" s="72"/>
      <c r="TQ218" s="72"/>
      <c r="TR218" s="72"/>
      <c r="TS218" s="72"/>
      <c r="TT218" s="72"/>
      <c r="TU218" s="72"/>
      <c r="TV218" s="72"/>
      <c r="TW218" s="72"/>
      <c r="TX218" s="72"/>
      <c r="TY218" s="72"/>
      <c r="TZ218" s="72"/>
      <c r="UA218" s="72"/>
      <c r="UB218" s="72"/>
      <c r="UC218" s="72"/>
      <c r="UD218" s="72"/>
      <c r="UE218" s="72"/>
      <c r="UF218" s="72"/>
      <c r="UG218" s="72"/>
      <c r="UH218" s="72"/>
      <c r="UI218" s="72"/>
      <c r="UJ218" s="72"/>
      <c r="UK218" s="72"/>
      <c r="UL218" s="72"/>
      <c r="UM218" s="72"/>
      <c r="UN218" s="72"/>
      <c r="UO218" s="72"/>
      <c r="UP218" s="72"/>
      <c r="UQ218" s="72"/>
      <c r="UR218" s="72"/>
      <c r="US218" s="72"/>
      <c r="UT218" s="72"/>
      <c r="UU218" s="72"/>
      <c r="UV218" s="72"/>
      <c r="UW218" s="72"/>
      <c r="UX218" s="72"/>
      <c r="UY218" s="72"/>
      <c r="UZ218" s="72"/>
      <c r="VA218" s="72"/>
      <c r="VB218" s="72"/>
      <c r="VC218" s="72"/>
      <c r="VD218" s="72"/>
      <c r="VE218" s="72"/>
      <c r="VF218" s="72"/>
      <c r="VG218" s="72"/>
      <c r="VH218" s="72"/>
      <c r="VI218" s="72"/>
      <c r="VJ218" s="72"/>
      <c r="VK218" s="72"/>
      <c r="VL218" s="72"/>
      <c r="VM218" s="72"/>
      <c r="VN218" s="72"/>
      <c r="VO218" s="72"/>
      <c r="VP218" s="72"/>
      <c r="VQ218" s="72"/>
      <c r="VR218" s="72"/>
      <c r="VS218" s="72"/>
      <c r="VT218" s="72"/>
      <c r="VU218" s="72"/>
      <c r="VV218" s="72"/>
      <c r="VW218" s="72"/>
      <c r="VX218" s="72"/>
      <c r="VY218" s="72"/>
      <c r="VZ218" s="72"/>
      <c r="WA218" s="72"/>
      <c r="WB218" s="72"/>
      <c r="WC218" s="72"/>
      <c r="WD218" s="72"/>
      <c r="WE218" s="72"/>
      <c r="WF218" s="72"/>
      <c r="WG218" s="72"/>
      <c r="WH218" s="72"/>
      <c r="WI218" s="72"/>
      <c r="WJ218" s="72"/>
      <c r="WK218" s="72"/>
      <c r="WL218" s="72"/>
      <c r="WM218" s="72"/>
      <c r="WN218" s="72"/>
      <c r="WO218" s="72"/>
      <c r="WP218" s="72"/>
      <c r="WQ218" s="72"/>
      <c r="WR218" s="72"/>
      <c r="WS218" s="72"/>
      <c r="WT218" s="72"/>
      <c r="WU218" s="72"/>
      <c r="WV218" s="72"/>
      <c r="WW218" s="72"/>
      <c r="WX218" s="72"/>
      <c r="WY218" s="72"/>
      <c r="WZ218" s="72"/>
      <c r="XA218" s="72"/>
      <c r="XB218" s="72"/>
      <c r="XC218" s="72"/>
      <c r="XD218" s="72"/>
      <c r="XE218" s="72"/>
      <c r="XF218" s="72"/>
      <c r="XG218" s="72"/>
      <c r="XH218" s="72"/>
      <c r="XI218" s="72"/>
      <c r="XJ218" s="72"/>
      <c r="XK218" s="72"/>
      <c r="XL218" s="72"/>
      <c r="XM218" s="72"/>
      <c r="XN218" s="72"/>
      <c r="XO218" s="72"/>
      <c r="XP218" s="72"/>
      <c r="XQ218" s="72"/>
      <c r="XR218" s="72"/>
      <c r="XS218" s="72"/>
      <c r="XT218" s="72"/>
      <c r="XU218" s="72"/>
      <c r="XV218" s="72"/>
      <c r="XW218" s="72"/>
      <c r="XX218" s="72"/>
      <c r="XY218" s="72"/>
      <c r="XZ218" s="72"/>
      <c r="YA218" s="72"/>
      <c r="YB218" s="72"/>
      <c r="YC218" s="72"/>
      <c r="YD218" s="72"/>
      <c r="YE218" s="72"/>
      <c r="YF218" s="72"/>
      <c r="YG218" s="72"/>
      <c r="YH218" s="72"/>
      <c r="YI218" s="72"/>
      <c r="YJ218" s="72"/>
      <c r="YK218" s="72"/>
      <c r="YL218" s="72"/>
      <c r="YM218" s="72"/>
      <c r="YN218" s="72"/>
      <c r="YO218" s="72"/>
      <c r="YP218" s="72"/>
      <c r="YQ218" s="72"/>
      <c r="YR218" s="72"/>
      <c r="YS218" s="72"/>
      <c r="YT218" s="72"/>
      <c r="YU218" s="72"/>
      <c r="YV218" s="72"/>
      <c r="YW218" s="72"/>
      <c r="YX218" s="72"/>
      <c r="YY218" s="72"/>
      <c r="YZ218" s="72"/>
      <c r="ZA218" s="72"/>
      <c r="ZB218" s="72"/>
      <c r="ZC218" s="72"/>
      <c r="ZD218" s="72"/>
      <c r="ZE218" s="72"/>
      <c r="ZF218" s="72"/>
      <c r="ZG218" s="72"/>
      <c r="ZH218" s="72"/>
      <c r="ZI218" s="72"/>
      <c r="ZJ218" s="72"/>
      <c r="ZK218" s="72"/>
      <c r="ZL218" s="72"/>
      <c r="ZM218" s="72"/>
      <c r="ZN218" s="72"/>
      <c r="ZO218" s="72"/>
      <c r="ZP218" s="72"/>
      <c r="ZQ218" s="72"/>
      <c r="ZR218" s="72"/>
      <c r="ZS218" s="72"/>
      <c r="ZT218" s="72"/>
      <c r="ZU218" s="72"/>
      <c r="ZV218" s="72"/>
      <c r="ZW218" s="72"/>
      <c r="ZX218" s="72"/>
      <c r="ZY218" s="72"/>
      <c r="ZZ218" s="72"/>
      <c r="AAA218" s="72"/>
      <c r="AAB218" s="72"/>
      <c r="AAC218" s="72"/>
      <c r="AAD218" s="72"/>
      <c r="AAE218" s="72"/>
      <c r="AAF218" s="72"/>
      <c r="AAG218" s="72"/>
      <c r="AAH218" s="72"/>
      <c r="AAI218" s="72"/>
      <c r="AAJ218" s="72"/>
      <c r="AAK218" s="72"/>
      <c r="AAL218" s="72"/>
      <c r="AAM218" s="72"/>
      <c r="AAN218" s="72"/>
      <c r="AAO218" s="72"/>
      <c r="AAP218" s="72"/>
      <c r="AAQ218" s="72"/>
      <c r="AAR218" s="72"/>
      <c r="AAS218" s="72"/>
      <c r="AAT218" s="72"/>
      <c r="AAU218" s="72"/>
      <c r="AAV218" s="72"/>
      <c r="AAW218" s="72"/>
      <c r="AAX218" s="72"/>
      <c r="AAY218" s="72"/>
      <c r="AAZ218" s="72"/>
      <c r="ABA218" s="72"/>
      <c r="ABB218" s="72"/>
      <c r="ABC218" s="72"/>
      <c r="ABD218" s="72"/>
      <c r="ABE218" s="72"/>
      <c r="ABF218" s="72"/>
      <c r="ABG218" s="72"/>
      <c r="ABH218" s="72"/>
      <c r="ABI218" s="72"/>
      <c r="ABJ218" s="72"/>
      <c r="ABK218" s="72"/>
      <c r="ABL218" s="72"/>
      <c r="ABM218" s="72"/>
      <c r="ABN218" s="72"/>
      <c r="ABO218" s="72"/>
      <c r="ABP218" s="72"/>
      <c r="ABQ218" s="72"/>
      <c r="ABR218" s="72"/>
      <c r="ABS218" s="72"/>
      <c r="ABT218" s="72"/>
      <c r="ABU218" s="72"/>
      <c r="ABV218" s="72"/>
      <c r="ABW218" s="72"/>
      <c r="ABX218" s="72"/>
      <c r="ABY218" s="72"/>
      <c r="ABZ218" s="72"/>
      <c r="ACA218" s="72"/>
      <c r="ACB218" s="72"/>
      <c r="ACC218" s="72"/>
      <c r="ACD218" s="72"/>
      <c r="ACE218" s="72"/>
      <c r="ACF218" s="72"/>
      <c r="ACG218" s="72"/>
      <c r="ACH218" s="72"/>
      <c r="ACI218" s="72"/>
      <c r="ACJ218" s="72"/>
      <c r="ACK218" s="72"/>
      <c r="ACL218" s="72"/>
      <c r="ACM218" s="72"/>
      <c r="ACN218" s="72"/>
      <c r="ACO218" s="72"/>
      <c r="ACP218" s="72"/>
      <c r="ACQ218" s="72"/>
      <c r="ACR218" s="72"/>
      <c r="ACS218" s="72"/>
      <c r="ACT218" s="72"/>
      <c r="ACU218" s="72"/>
      <c r="ACV218" s="72"/>
      <c r="ACW218" s="72"/>
      <c r="ACX218" s="72"/>
      <c r="ACY218" s="72"/>
      <c r="ACZ218" s="72"/>
      <c r="ADA218" s="72"/>
      <c r="ADB218" s="72"/>
      <c r="ADC218" s="72"/>
      <c r="ADD218" s="72"/>
      <c r="ADE218" s="72"/>
      <c r="ADF218" s="72"/>
      <c r="ADG218" s="72"/>
      <c r="ADH218" s="72"/>
      <c r="ADI218" s="72"/>
      <c r="ADJ218" s="72"/>
      <c r="ADK218" s="72"/>
      <c r="ADL218" s="72"/>
      <c r="ADM218" s="72"/>
      <c r="ADN218" s="72"/>
      <c r="ADO218" s="72"/>
      <c r="ADP218" s="72"/>
      <c r="ADQ218" s="72"/>
      <c r="ADR218" s="72"/>
      <c r="ADS218" s="72"/>
      <c r="ADT218" s="72"/>
      <c r="ADU218" s="72"/>
      <c r="ADV218" s="72"/>
      <c r="ADW218" s="72"/>
      <c r="ADX218" s="72"/>
      <c r="ADY218" s="72"/>
      <c r="ADZ218" s="72"/>
      <c r="AEA218" s="72"/>
      <c r="AEB218" s="72"/>
      <c r="AEC218" s="72"/>
      <c r="AED218" s="72"/>
      <c r="AEE218" s="72"/>
      <c r="AEF218" s="72"/>
      <c r="AEG218" s="72"/>
      <c r="AEH218" s="72"/>
      <c r="AEI218" s="72"/>
      <c r="AEJ218" s="72"/>
      <c r="AEK218" s="72"/>
      <c r="AEL218" s="72"/>
      <c r="AEM218" s="72"/>
      <c r="AEN218" s="72"/>
      <c r="AEO218" s="72"/>
      <c r="AEP218" s="72"/>
      <c r="AEQ218" s="72"/>
      <c r="AER218" s="72"/>
      <c r="AES218" s="72"/>
      <c r="AET218" s="72"/>
      <c r="AEU218" s="72"/>
      <c r="AEV218" s="72"/>
      <c r="AEW218" s="72"/>
      <c r="AEX218" s="72"/>
      <c r="AEY218" s="72"/>
      <c r="AEZ218" s="72"/>
      <c r="AFA218" s="72"/>
      <c r="AFB218" s="72"/>
      <c r="AFC218" s="72"/>
      <c r="AFD218" s="72"/>
      <c r="AFE218" s="72"/>
      <c r="AFF218" s="72"/>
      <c r="AFG218" s="72"/>
      <c r="AFH218" s="72"/>
      <c r="AFI218" s="72"/>
      <c r="AFJ218" s="72"/>
      <c r="AFK218" s="72"/>
      <c r="AFL218" s="72"/>
      <c r="AFM218" s="72"/>
      <c r="AFN218" s="72"/>
      <c r="AFO218" s="72"/>
      <c r="AFP218" s="72"/>
      <c r="AFQ218" s="72"/>
      <c r="AFR218" s="72"/>
      <c r="AFS218" s="72"/>
      <c r="AFT218" s="72"/>
      <c r="AFU218" s="72"/>
      <c r="AFV218" s="72"/>
      <c r="AFW218" s="72"/>
      <c r="AFX218" s="72"/>
      <c r="AFY218" s="72"/>
      <c r="AFZ218" s="72"/>
      <c r="AGA218" s="72"/>
      <c r="AGB218" s="72"/>
      <c r="AGC218" s="72"/>
      <c r="AGD218" s="72"/>
      <c r="AGE218" s="72"/>
      <c r="AGF218" s="72"/>
      <c r="AGG218" s="72"/>
      <c r="AGH218" s="72"/>
      <c r="AGI218" s="72"/>
      <c r="AGJ218" s="72"/>
      <c r="AGK218" s="72"/>
      <c r="AGL218" s="72"/>
      <c r="AGM218" s="72"/>
      <c r="AGN218" s="72"/>
      <c r="AGO218" s="72"/>
      <c r="AGP218" s="72"/>
      <c r="AGQ218" s="72"/>
      <c r="AGR218" s="72"/>
      <c r="AGS218" s="72"/>
      <c r="AGT218" s="72"/>
      <c r="AGU218" s="72"/>
      <c r="AGV218" s="72"/>
      <c r="AGW218" s="72"/>
      <c r="AGX218" s="72"/>
      <c r="AGY218" s="72"/>
      <c r="AGZ218" s="72"/>
      <c r="AHA218" s="72"/>
      <c r="AHB218" s="72"/>
      <c r="AHC218" s="72"/>
      <c r="AHD218" s="72"/>
      <c r="AHE218" s="72"/>
      <c r="AHF218" s="72"/>
      <c r="AHG218" s="72"/>
      <c r="AHH218" s="72"/>
      <c r="AHI218" s="72"/>
      <c r="AHJ218" s="72"/>
      <c r="AHK218" s="72"/>
      <c r="AHL218" s="72"/>
      <c r="AHM218" s="72"/>
      <c r="AHN218" s="72"/>
      <c r="AHO218" s="72"/>
      <c r="AHP218" s="72"/>
      <c r="AHQ218" s="72"/>
      <c r="AHR218" s="72"/>
      <c r="AHS218" s="72"/>
      <c r="AHT218" s="72"/>
      <c r="AHU218" s="72"/>
      <c r="AHV218" s="72"/>
      <c r="AHW218" s="72"/>
      <c r="AHX218" s="72"/>
      <c r="AHY218" s="72"/>
      <c r="AHZ218" s="72"/>
      <c r="AIA218" s="72"/>
      <c r="AIB218" s="72"/>
      <c r="AIC218" s="72"/>
      <c r="AID218" s="72"/>
      <c r="AIE218" s="72"/>
      <c r="AIF218" s="72"/>
      <c r="AIG218" s="72"/>
      <c r="AIH218" s="72"/>
      <c r="AII218" s="72"/>
      <c r="AIJ218" s="72"/>
      <c r="AIK218" s="72"/>
      <c r="AIL218" s="72"/>
      <c r="AIM218" s="72"/>
      <c r="AIN218" s="72"/>
      <c r="AIO218" s="72"/>
      <c r="AIP218" s="72"/>
      <c r="AIQ218" s="72"/>
      <c r="AIR218" s="72"/>
      <c r="AIS218" s="72"/>
      <c r="AIT218" s="72"/>
      <c r="AIU218" s="72"/>
      <c r="AIV218" s="72"/>
      <c r="AIW218" s="72"/>
      <c r="AIX218" s="72"/>
      <c r="AIY218" s="72"/>
      <c r="AIZ218" s="72"/>
      <c r="AJA218" s="72"/>
      <c r="AJB218" s="72"/>
      <c r="AJC218" s="72"/>
      <c r="AJD218" s="72"/>
      <c r="AJE218" s="72"/>
      <c r="AJF218" s="72"/>
      <c r="AJG218" s="72"/>
      <c r="AJH218" s="72"/>
      <c r="AJI218" s="72"/>
      <c r="AJJ218" s="72"/>
      <c r="AJK218" s="72"/>
      <c r="AJL218" s="72"/>
      <c r="AJM218" s="72"/>
      <c r="AJN218" s="72"/>
      <c r="AJO218" s="72"/>
      <c r="AJP218" s="72"/>
      <c r="AJQ218" s="72"/>
      <c r="AJR218" s="72"/>
      <c r="AJS218" s="72"/>
      <c r="AJT218" s="72"/>
      <c r="AJU218" s="72"/>
      <c r="AJV218" s="72"/>
      <c r="AJW218" s="72"/>
      <c r="AJX218" s="72"/>
      <c r="AJY218" s="72"/>
      <c r="AJZ218" s="72"/>
      <c r="AKA218" s="72"/>
      <c r="AKB218" s="72"/>
      <c r="AKC218" s="72"/>
      <c r="AKD218" s="72"/>
      <c r="AKE218" s="72"/>
      <c r="AKF218" s="72"/>
      <c r="AKG218" s="72"/>
      <c r="AKH218" s="72"/>
      <c r="AKI218" s="72"/>
      <c r="AKJ218" s="72"/>
      <c r="AKK218" s="72"/>
      <c r="AKL218" s="72"/>
      <c r="AKM218" s="72"/>
      <c r="AKN218" s="72"/>
      <c r="AKO218" s="72"/>
      <c r="AKP218" s="72"/>
      <c r="AKQ218" s="72"/>
      <c r="AKR218" s="72"/>
      <c r="AKS218" s="72"/>
      <c r="AKT218" s="72"/>
      <c r="AKU218" s="72"/>
      <c r="AKV218" s="72"/>
      <c r="AKW218" s="72"/>
      <c r="AKX218" s="72"/>
      <c r="AKY218" s="72"/>
      <c r="AKZ218" s="72"/>
      <c r="ALA218" s="72"/>
      <c r="ALB218" s="72"/>
      <c r="ALC218" s="72"/>
      <c r="ALD218" s="72"/>
      <c r="ALE218" s="72"/>
      <c r="ALF218" s="72"/>
      <c r="ALG218" s="72"/>
      <c r="ALH218" s="72"/>
      <c r="ALI218" s="72"/>
      <c r="ALJ218" s="72"/>
      <c r="ALK218" s="72"/>
      <c r="ALL218" s="72"/>
      <c r="ALM218" s="72"/>
      <c r="ALN218" s="72"/>
      <c r="ALO218" s="72"/>
      <c r="ALP218" s="72"/>
      <c r="ALQ218" s="72"/>
      <c r="ALR218" s="72"/>
      <c r="ALS218" s="72"/>
      <c r="ALT218" s="72"/>
      <c r="ALU218" s="72"/>
      <c r="ALV218" s="72"/>
      <c r="ALW218" s="72"/>
      <c r="ALX218" s="72"/>
      <c r="ALY218" s="72"/>
      <c r="ALZ218" s="72"/>
      <c r="AMA218" s="72"/>
      <c r="AMB218" s="72"/>
      <c r="AMC218" s="72"/>
      <c r="AMD218" s="72"/>
      <c r="AME218" s="72"/>
      <c r="AMF218" s="72"/>
      <c r="AMG218" s="72"/>
      <c r="AMH218" s="72"/>
      <c r="AMI218" s="72"/>
      <c r="AMK218" s="72"/>
    </row>
    <row r="219" spans="1:1025" s="72" customFormat="1" ht="37.5">
      <c r="A219" s="49"/>
      <c r="B219" s="36" t="s">
        <v>215</v>
      </c>
      <c r="C219" s="81">
        <v>6010000000</v>
      </c>
      <c r="D219" s="82"/>
      <c r="E219" s="76">
        <f>E222+E220</f>
        <v>7342800</v>
      </c>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c r="DA219" s="53"/>
      <c r="DB219" s="53"/>
      <c r="DC219" s="53"/>
      <c r="DD219" s="53"/>
      <c r="DE219" s="53"/>
      <c r="DF219" s="53"/>
      <c r="DG219" s="53"/>
      <c r="DH219" s="53"/>
      <c r="DI219" s="53"/>
      <c r="DJ219" s="53"/>
      <c r="DK219" s="53"/>
      <c r="DL219" s="53"/>
      <c r="DM219" s="53"/>
      <c r="DN219" s="53"/>
      <c r="DO219" s="53"/>
      <c r="DP219" s="53"/>
      <c r="DQ219" s="53"/>
      <c r="DR219" s="53"/>
      <c r="DS219" s="53"/>
      <c r="DT219" s="53"/>
      <c r="DU219" s="53"/>
      <c r="DV219" s="53"/>
      <c r="DW219" s="53"/>
      <c r="DX219" s="53"/>
      <c r="DY219" s="53"/>
      <c r="DZ219" s="53"/>
      <c r="EA219" s="53"/>
      <c r="EB219" s="53"/>
      <c r="EC219" s="53"/>
      <c r="ED219" s="53"/>
      <c r="EE219" s="53"/>
      <c r="EF219" s="53"/>
      <c r="EG219" s="53"/>
      <c r="EH219" s="53"/>
      <c r="EI219" s="53"/>
      <c r="EJ219" s="53"/>
      <c r="EK219" s="53"/>
      <c r="EL219" s="53"/>
      <c r="EM219" s="53"/>
      <c r="EN219" s="53"/>
      <c r="EO219" s="53"/>
      <c r="EP219" s="53"/>
      <c r="EQ219" s="53"/>
      <c r="ER219" s="53"/>
      <c r="ES219" s="53"/>
      <c r="ET219" s="53"/>
      <c r="EU219" s="53"/>
      <c r="EV219" s="53"/>
      <c r="EW219" s="53"/>
      <c r="EX219" s="53"/>
      <c r="EY219" s="53"/>
      <c r="EZ219" s="53"/>
      <c r="FA219" s="53"/>
      <c r="FB219" s="53"/>
      <c r="FC219" s="53"/>
      <c r="FD219" s="53"/>
      <c r="FE219" s="53"/>
      <c r="FF219" s="53"/>
      <c r="FG219" s="53"/>
      <c r="FH219" s="53"/>
      <c r="FI219" s="53"/>
      <c r="FJ219" s="53"/>
      <c r="FK219" s="53"/>
      <c r="FL219" s="53"/>
      <c r="FM219" s="53"/>
      <c r="FN219" s="53"/>
      <c r="FO219" s="53"/>
      <c r="FP219" s="53"/>
      <c r="FQ219" s="53"/>
      <c r="FR219" s="53"/>
      <c r="FS219" s="53"/>
      <c r="FT219" s="53"/>
      <c r="FU219" s="53"/>
      <c r="FV219" s="53"/>
      <c r="FW219" s="53"/>
      <c r="FX219" s="53"/>
      <c r="FY219" s="53"/>
      <c r="FZ219" s="53"/>
      <c r="GA219" s="53"/>
      <c r="GB219" s="53"/>
      <c r="GC219" s="53"/>
      <c r="GD219" s="53"/>
      <c r="GE219" s="53"/>
      <c r="GF219" s="53"/>
      <c r="GG219" s="53"/>
      <c r="GH219" s="53"/>
      <c r="GI219" s="53"/>
      <c r="GJ219" s="53"/>
      <c r="GK219" s="53"/>
      <c r="GL219" s="53"/>
      <c r="GM219" s="53"/>
      <c r="GN219" s="53"/>
      <c r="GO219" s="53"/>
      <c r="GP219" s="53"/>
      <c r="GQ219" s="53"/>
      <c r="GR219" s="53"/>
      <c r="GS219" s="53"/>
      <c r="GT219" s="53"/>
      <c r="GU219" s="53"/>
      <c r="GV219" s="53"/>
      <c r="GW219" s="53"/>
      <c r="GX219" s="53"/>
      <c r="GY219" s="53"/>
      <c r="GZ219" s="53"/>
      <c r="HA219" s="53"/>
      <c r="HB219" s="53"/>
      <c r="HC219" s="53"/>
      <c r="HD219" s="53"/>
      <c r="HE219" s="53"/>
      <c r="HF219" s="53"/>
      <c r="HG219" s="53"/>
      <c r="HH219" s="53"/>
      <c r="HI219" s="53"/>
      <c r="HJ219" s="53"/>
      <c r="HK219" s="53"/>
      <c r="HL219" s="53"/>
      <c r="HM219" s="53"/>
      <c r="HN219" s="53"/>
      <c r="HO219" s="53"/>
      <c r="HP219" s="53"/>
      <c r="HQ219" s="53"/>
      <c r="HR219" s="53"/>
      <c r="HS219" s="53"/>
      <c r="HT219" s="53"/>
      <c r="HU219" s="53"/>
      <c r="HV219" s="53"/>
      <c r="HW219" s="53"/>
      <c r="HX219" s="53"/>
      <c r="HY219" s="53"/>
      <c r="HZ219" s="53"/>
      <c r="IA219" s="53"/>
      <c r="IB219" s="53"/>
      <c r="IC219" s="53"/>
      <c r="ID219" s="53"/>
      <c r="IE219" s="53"/>
      <c r="IF219" s="53"/>
      <c r="IG219" s="53"/>
      <c r="IH219" s="53"/>
      <c r="II219" s="53"/>
      <c r="IJ219" s="53"/>
      <c r="IK219" s="53"/>
      <c r="IL219" s="53"/>
      <c r="IM219" s="53"/>
      <c r="IN219" s="53"/>
      <c r="IO219" s="53"/>
      <c r="IP219" s="53"/>
      <c r="IQ219" s="53"/>
      <c r="IR219" s="53"/>
      <c r="IS219" s="53"/>
      <c r="IT219" s="53"/>
      <c r="IU219" s="53"/>
      <c r="IV219" s="53"/>
      <c r="IW219" s="53"/>
      <c r="IX219" s="53"/>
      <c r="IY219" s="53"/>
      <c r="IZ219" s="53"/>
      <c r="JA219" s="53"/>
      <c r="JB219" s="53"/>
      <c r="JC219" s="53"/>
      <c r="JD219" s="53"/>
      <c r="JE219" s="53"/>
      <c r="JF219" s="53"/>
      <c r="JG219" s="53"/>
      <c r="JH219" s="53"/>
      <c r="JI219" s="53"/>
      <c r="JJ219" s="53"/>
      <c r="JK219" s="53"/>
      <c r="JL219" s="53"/>
      <c r="JM219" s="53"/>
      <c r="JN219" s="53"/>
      <c r="JO219" s="53"/>
      <c r="JP219" s="53"/>
      <c r="JQ219" s="53"/>
      <c r="JR219" s="53"/>
      <c r="JS219" s="53"/>
      <c r="JT219" s="53"/>
      <c r="JU219" s="53"/>
      <c r="JV219" s="53"/>
      <c r="JW219" s="53"/>
      <c r="JX219" s="53"/>
      <c r="JY219" s="53"/>
      <c r="JZ219" s="53"/>
      <c r="KA219" s="53"/>
      <c r="KB219" s="53"/>
      <c r="KC219" s="53"/>
      <c r="KD219" s="53"/>
      <c r="KE219" s="53"/>
      <c r="KF219" s="53"/>
      <c r="KG219" s="53"/>
      <c r="KH219" s="53"/>
      <c r="KI219" s="53"/>
      <c r="KJ219" s="53"/>
      <c r="KK219" s="53"/>
      <c r="KL219" s="53"/>
      <c r="KM219" s="53"/>
      <c r="KN219" s="53"/>
      <c r="KO219" s="53"/>
      <c r="KP219" s="53"/>
      <c r="KQ219" s="53"/>
      <c r="KR219" s="53"/>
      <c r="KS219" s="53"/>
      <c r="KT219" s="53"/>
      <c r="KU219" s="53"/>
      <c r="KV219" s="53"/>
      <c r="KW219" s="53"/>
      <c r="KX219" s="53"/>
      <c r="KY219" s="53"/>
      <c r="KZ219" s="53"/>
      <c r="LA219" s="53"/>
      <c r="LB219" s="53"/>
      <c r="LC219" s="53"/>
      <c r="LD219" s="53"/>
      <c r="LE219" s="53"/>
      <c r="LF219" s="53"/>
      <c r="LG219" s="53"/>
      <c r="LH219" s="53"/>
      <c r="LI219" s="53"/>
      <c r="LJ219" s="53"/>
      <c r="LK219" s="53"/>
      <c r="LL219" s="53"/>
      <c r="LM219" s="53"/>
      <c r="LN219" s="53"/>
      <c r="LO219" s="53"/>
      <c r="LP219" s="53"/>
      <c r="LQ219" s="53"/>
      <c r="LR219" s="53"/>
      <c r="LS219" s="53"/>
      <c r="LT219" s="53"/>
      <c r="LU219" s="53"/>
      <c r="LV219" s="53"/>
      <c r="LW219" s="53"/>
      <c r="LX219" s="53"/>
      <c r="LY219" s="53"/>
      <c r="LZ219" s="53"/>
      <c r="MA219" s="53"/>
      <c r="MB219" s="53"/>
      <c r="MC219" s="53"/>
      <c r="MD219" s="53"/>
      <c r="ME219" s="53"/>
      <c r="MF219" s="53"/>
      <c r="MG219" s="53"/>
      <c r="MH219" s="53"/>
      <c r="MI219" s="53"/>
      <c r="MJ219" s="53"/>
      <c r="MK219" s="53"/>
      <c r="ML219" s="53"/>
      <c r="MM219" s="53"/>
      <c r="MN219" s="53"/>
      <c r="MO219" s="53"/>
      <c r="MP219" s="53"/>
      <c r="MQ219" s="53"/>
      <c r="MR219" s="53"/>
      <c r="MS219" s="53"/>
      <c r="MT219" s="53"/>
      <c r="MU219" s="53"/>
      <c r="MV219" s="53"/>
      <c r="MW219" s="53"/>
      <c r="MX219" s="53"/>
      <c r="MY219" s="53"/>
      <c r="MZ219" s="53"/>
      <c r="NA219" s="53"/>
      <c r="NB219" s="53"/>
      <c r="NC219" s="53"/>
      <c r="ND219" s="53"/>
      <c r="NE219" s="53"/>
      <c r="NF219" s="53"/>
      <c r="NG219" s="53"/>
      <c r="NH219" s="53"/>
      <c r="NI219" s="53"/>
      <c r="NJ219" s="53"/>
      <c r="NK219" s="53"/>
      <c r="NL219" s="53"/>
      <c r="NM219" s="53"/>
      <c r="NN219" s="53"/>
      <c r="NO219" s="53"/>
      <c r="NP219" s="53"/>
      <c r="NQ219" s="53"/>
      <c r="NR219" s="53"/>
      <c r="NS219" s="53"/>
      <c r="NT219" s="53"/>
      <c r="NU219" s="53"/>
      <c r="NV219" s="53"/>
      <c r="NW219" s="53"/>
      <c r="NX219" s="53"/>
      <c r="NY219" s="53"/>
      <c r="NZ219" s="53"/>
      <c r="OA219" s="53"/>
      <c r="OB219" s="53"/>
      <c r="OC219" s="53"/>
      <c r="OD219" s="53"/>
      <c r="OE219" s="53"/>
      <c r="OF219" s="53"/>
      <c r="OG219" s="53"/>
      <c r="OH219" s="53"/>
      <c r="OI219" s="53"/>
      <c r="OJ219" s="53"/>
      <c r="OK219" s="53"/>
      <c r="OL219" s="53"/>
      <c r="OM219" s="53"/>
      <c r="ON219" s="53"/>
      <c r="OO219" s="53"/>
      <c r="OP219" s="53"/>
      <c r="OQ219" s="53"/>
      <c r="OR219" s="53"/>
      <c r="OS219" s="53"/>
      <c r="OT219" s="53"/>
      <c r="OU219" s="53"/>
      <c r="OV219" s="53"/>
      <c r="OW219" s="53"/>
      <c r="OX219" s="53"/>
      <c r="OY219" s="53"/>
      <c r="OZ219" s="53"/>
      <c r="PA219" s="53"/>
      <c r="PB219" s="53"/>
      <c r="PC219" s="53"/>
      <c r="PD219" s="53"/>
      <c r="PE219" s="53"/>
      <c r="PF219" s="53"/>
      <c r="PG219" s="53"/>
      <c r="PH219" s="53"/>
      <c r="PI219" s="53"/>
      <c r="PJ219" s="53"/>
      <c r="PK219" s="53"/>
      <c r="PL219" s="53"/>
      <c r="PM219" s="53"/>
      <c r="PN219" s="53"/>
      <c r="PO219" s="53"/>
      <c r="PP219" s="53"/>
      <c r="PQ219" s="53"/>
      <c r="PR219" s="53"/>
      <c r="PS219" s="53"/>
      <c r="PT219" s="53"/>
      <c r="PU219" s="53"/>
      <c r="PV219" s="53"/>
      <c r="PW219" s="53"/>
      <c r="PX219" s="53"/>
      <c r="PY219" s="53"/>
      <c r="PZ219" s="53"/>
      <c r="QA219" s="53"/>
      <c r="QB219" s="53"/>
      <c r="QC219" s="53"/>
      <c r="QD219" s="53"/>
      <c r="QE219" s="53"/>
      <c r="QF219" s="53"/>
      <c r="QG219" s="53"/>
      <c r="QH219" s="53"/>
      <c r="QI219" s="53"/>
      <c r="QJ219" s="53"/>
      <c r="QK219" s="53"/>
      <c r="QL219" s="53"/>
      <c r="QM219" s="53"/>
      <c r="QN219" s="53"/>
      <c r="QO219" s="53"/>
      <c r="QP219" s="53"/>
      <c r="QQ219" s="53"/>
      <c r="QR219" s="53"/>
      <c r="QS219" s="53"/>
      <c r="QT219" s="53"/>
      <c r="QU219" s="53"/>
      <c r="QV219" s="53"/>
      <c r="QW219" s="53"/>
      <c r="QX219" s="53"/>
      <c r="QY219" s="53"/>
      <c r="QZ219" s="53"/>
      <c r="RA219" s="53"/>
      <c r="RB219" s="53"/>
      <c r="RC219" s="53"/>
      <c r="RD219" s="53"/>
      <c r="RE219" s="53"/>
      <c r="RF219" s="53"/>
      <c r="RG219" s="53"/>
      <c r="RH219" s="53"/>
      <c r="RI219" s="53"/>
      <c r="RJ219" s="53"/>
      <c r="RK219" s="53"/>
      <c r="RL219" s="53"/>
      <c r="RM219" s="53"/>
      <c r="RN219" s="53"/>
      <c r="RO219" s="53"/>
      <c r="RP219" s="53"/>
      <c r="RQ219" s="53"/>
      <c r="RR219" s="53"/>
      <c r="RS219" s="53"/>
      <c r="RT219" s="53"/>
      <c r="RU219" s="53"/>
      <c r="RV219" s="53"/>
      <c r="RW219" s="53"/>
      <c r="RX219" s="53"/>
      <c r="RY219" s="53"/>
      <c r="RZ219" s="53"/>
      <c r="SA219" s="53"/>
      <c r="SB219" s="53"/>
      <c r="SC219" s="53"/>
      <c r="SD219" s="53"/>
      <c r="SE219" s="53"/>
      <c r="SF219" s="53"/>
      <c r="SG219" s="53"/>
      <c r="SH219" s="53"/>
      <c r="SI219" s="53"/>
      <c r="SJ219" s="53"/>
      <c r="SK219" s="53"/>
      <c r="SL219" s="53"/>
      <c r="SM219" s="53"/>
      <c r="SN219" s="53"/>
      <c r="SO219" s="53"/>
      <c r="SP219" s="53"/>
      <c r="SQ219" s="53"/>
      <c r="SR219" s="53"/>
      <c r="SS219" s="53"/>
      <c r="ST219" s="53"/>
      <c r="SU219" s="53"/>
      <c r="SV219" s="53"/>
      <c r="SW219" s="53"/>
      <c r="SX219" s="53"/>
      <c r="SY219" s="53"/>
      <c r="SZ219" s="53"/>
      <c r="TA219" s="53"/>
      <c r="TB219" s="53"/>
      <c r="TC219" s="53"/>
      <c r="TD219" s="53"/>
      <c r="TE219" s="53"/>
      <c r="TF219" s="53"/>
      <c r="TG219" s="53"/>
      <c r="TH219" s="53"/>
      <c r="TI219" s="53"/>
      <c r="TJ219" s="53"/>
      <c r="TK219" s="53"/>
      <c r="TL219" s="53"/>
      <c r="TM219" s="53"/>
      <c r="TN219" s="53"/>
      <c r="TO219" s="53"/>
      <c r="TP219" s="53"/>
      <c r="TQ219" s="53"/>
      <c r="TR219" s="53"/>
      <c r="TS219" s="53"/>
      <c r="TT219" s="53"/>
      <c r="TU219" s="53"/>
      <c r="TV219" s="53"/>
      <c r="TW219" s="53"/>
      <c r="TX219" s="53"/>
      <c r="TY219" s="53"/>
      <c r="TZ219" s="53"/>
      <c r="UA219" s="53"/>
      <c r="UB219" s="53"/>
      <c r="UC219" s="53"/>
      <c r="UD219" s="53"/>
      <c r="UE219" s="53"/>
      <c r="UF219" s="53"/>
      <c r="UG219" s="53"/>
      <c r="UH219" s="53"/>
      <c r="UI219" s="53"/>
      <c r="UJ219" s="53"/>
      <c r="UK219" s="53"/>
      <c r="UL219" s="53"/>
      <c r="UM219" s="53"/>
      <c r="UN219" s="53"/>
      <c r="UO219" s="53"/>
      <c r="UP219" s="53"/>
      <c r="UQ219" s="53"/>
      <c r="UR219" s="53"/>
      <c r="US219" s="53"/>
      <c r="UT219" s="53"/>
      <c r="UU219" s="53"/>
      <c r="UV219" s="53"/>
      <c r="UW219" s="53"/>
      <c r="UX219" s="53"/>
      <c r="UY219" s="53"/>
      <c r="UZ219" s="53"/>
      <c r="VA219" s="53"/>
      <c r="VB219" s="53"/>
      <c r="VC219" s="53"/>
      <c r="VD219" s="53"/>
      <c r="VE219" s="53"/>
      <c r="VF219" s="53"/>
      <c r="VG219" s="53"/>
      <c r="VH219" s="53"/>
      <c r="VI219" s="53"/>
      <c r="VJ219" s="53"/>
      <c r="VK219" s="53"/>
      <c r="VL219" s="53"/>
      <c r="VM219" s="53"/>
      <c r="VN219" s="53"/>
      <c r="VO219" s="53"/>
      <c r="VP219" s="53"/>
      <c r="VQ219" s="53"/>
      <c r="VR219" s="53"/>
      <c r="VS219" s="53"/>
      <c r="VT219" s="53"/>
      <c r="VU219" s="53"/>
      <c r="VV219" s="53"/>
      <c r="VW219" s="53"/>
      <c r="VX219" s="53"/>
      <c r="VY219" s="53"/>
      <c r="VZ219" s="53"/>
      <c r="WA219" s="53"/>
      <c r="WB219" s="53"/>
      <c r="WC219" s="53"/>
      <c r="WD219" s="53"/>
      <c r="WE219" s="53"/>
      <c r="WF219" s="53"/>
      <c r="WG219" s="53"/>
      <c r="WH219" s="53"/>
      <c r="WI219" s="53"/>
      <c r="WJ219" s="53"/>
      <c r="WK219" s="53"/>
      <c r="WL219" s="53"/>
      <c r="WM219" s="53"/>
      <c r="WN219" s="53"/>
      <c r="WO219" s="53"/>
      <c r="WP219" s="53"/>
      <c r="WQ219" s="53"/>
      <c r="WR219" s="53"/>
      <c r="WS219" s="53"/>
      <c r="WT219" s="53"/>
      <c r="WU219" s="53"/>
      <c r="WV219" s="53"/>
      <c r="WW219" s="53"/>
      <c r="WX219" s="53"/>
      <c r="WY219" s="53"/>
      <c r="WZ219" s="53"/>
      <c r="XA219" s="53"/>
      <c r="XB219" s="53"/>
      <c r="XC219" s="53"/>
      <c r="XD219" s="53"/>
      <c r="XE219" s="53"/>
      <c r="XF219" s="53"/>
      <c r="XG219" s="53"/>
      <c r="XH219" s="53"/>
      <c r="XI219" s="53"/>
      <c r="XJ219" s="53"/>
      <c r="XK219" s="53"/>
      <c r="XL219" s="53"/>
      <c r="XM219" s="53"/>
      <c r="XN219" s="53"/>
      <c r="XO219" s="53"/>
      <c r="XP219" s="53"/>
      <c r="XQ219" s="53"/>
      <c r="XR219" s="53"/>
      <c r="XS219" s="53"/>
      <c r="XT219" s="53"/>
      <c r="XU219" s="53"/>
      <c r="XV219" s="53"/>
      <c r="XW219" s="53"/>
      <c r="XX219" s="53"/>
      <c r="XY219" s="53"/>
      <c r="XZ219" s="53"/>
      <c r="YA219" s="53"/>
      <c r="YB219" s="53"/>
      <c r="YC219" s="53"/>
      <c r="YD219" s="53"/>
      <c r="YE219" s="53"/>
      <c r="YF219" s="53"/>
      <c r="YG219" s="53"/>
      <c r="YH219" s="53"/>
      <c r="YI219" s="53"/>
      <c r="YJ219" s="53"/>
      <c r="YK219" s="53"/>
      <c r="YL219" s="53"/>
      <c r="YM219" s="53"/>
      <c r="YN219" s="53"/>
      <c r="YO219" s="53"/>
      <c r="YP219" s="53"/>
      <c r="YQ219" s="53"/>
      <c r="YR219" s="53"/>
      <c r="YS219" s="53"/>
      <c r="YT219" s="53"/>
      <c r="YU219" s="53"/>
      <c r="YV219" s="53"/>
      <c r="YW219" s="53"/>
      <c r="YX219" s="53"/>
      <c r="YY219" s="53"/>
      <c r="YZ219" s="53"/>
      <c r="ZA219" s="53"/>
      <c r="ZB219" s="53"/>
      <c r="ZC219" s="53"/>
      <c r="ZD219" s="53"/>
      <c r="ZE219" s="53"/>
      <c r="ZF219" s="53"/>
      <c r="ZG219" s="53"/>
      <c r="ZH219" s="53"/>
      <c r="ZI219" s="53"/>
      <c r="ZJ219" s="53"/>
      <c r="ZK219" s="53"/>
      <c r="ZL219" s="53"/>
      <c r="ZM219" s="53"/>
      <c r="ZN219" s="53"/>
      <c r="ZO219" s="53"/>
      <c r="ZP219" s="53"/>
      <c r="ZQ219" s="53"/>
      <c r="ZR219" s="53"/>
      <c r="ZS219" s="53"/>
      <c r="ZT219" s="53"/>
      <c r="ZU219" s="53"/>
      <c r="ZV219" s="53"/>
      <c r="ZW219" s="53"/>
      <c r="ZX219" s="53"/>
      <c r="ZY219" s="53"/>
      <c r="ZZ219" s="53"/>
      <c r="AAA219" s="53"/>
      <c r="AAB219" s="53"/>
      <c r="AAC219" s="53"/>
      <c r="AAD219" s="53"/>
      <c r="AAE219" s="53"/>
      <c r="AAF219" s="53"/>
      <c r="AAG219" s="53"/>
      <c r="AAH219" s="53"/>
      <c r="AAI219" s="53"/>
      <c r="AAJ219" s="53"/>
      <c r="AAK219" s="53"/>
      <c r="AAL219" s="53"/>
      <c r="AAM219" s="53"/>
      <c r="AAN219" s="53"/>
      <c r="AAO219" s="53"/>
      <c r="AAP219" s="53"/>
      <c r="AAQ219" s="53"/>
      <c r="AAR219" s="53"/>
      <c r="AAS219" s="53"/>
      <c r="AAT219" s="53"/>
      <c r="AAU219" s="53"/>
      <c r="AAV219" s="53"/>
      <c r="AAW219" s="53"/>
      <c r="AAX219" s="53"/>
      <c r="AAY219" s="53"/>
      <c r="AAZ219" s="53"/>
      <c r="ABA219" s="53"/>
      <c r="ABB219" s="53"/>
      <c r="ABC219" s="53"/>
      <c r="ABD219" s="53"/>
      <c r="ABE219" s="53"/>
      <c r="ABF219" s="53"/>
      <c r="ABG219" s="53"/>
      <c r="ABH219" s="53"/>
      <c r="ABI219" s="53"/>
      <c r="ABJ219" s="53"/>
      <c r="ABK219" s="53"/>
      <c r="ABL219" s="53"/>
      <c r="ABM219" s="53"/>
      <c r="ABN219" s="53"/>
      <c r="ABO219" s="53"/>
      <c r="ABP219" s="53"/>
      <c r="ABQ219" s="53"/>
      <c r="ABR219" s="53"/>
      <c r="ABS219" s="53"/>
      <c r="ABT219" s="53"/>
      <c r="ABU219" s="53"/>
      <c r="ABV219" s="53"/>
      <c r="ABW219" s="53"/>
      <c r="ABX219" s="53"/>
      <c r="ABY219" s="53"/>
      <c r="ABZ219" s="53"/>
      <c r="ACA219" s="53"/>
      <c r="ACB219" s="53"/>
      <c r="ACC219" s="53"/>
      <c r="ACD219" s="53"/>
      <c r="ACE219" s="53"/>
      <c r="ACF219" s="53"/>
      <c r="ACG219" s="53"/>
      <c r="ACH219" s="53"/>
      <c r="ACI219" s="53"/>
      <c r="ACJ219" s="53"/>
      <c r="ACK219" s="53"/>
      <c r="ACL219" s="53"/>
      <c r="ACM219" s="53"/>
      <c r="ACN219" s="53"/>
      <c r="ACO219" s="53"/>
      <c r="ACP219" s="53"/>
      <c r="ACQ219" s="53"/>
      <c r="ACR219" s="53"/>
      <c r="ACS219" s="53"/>
      <c r="ACT219" s="53"/>
      <c r="ACU219" s="53"/>
      <c r="ACV219" s="53"/>
      <c r="ACW219" s="53"/>
      <c r="ACX219" s="53"/>
      <c r="ACY219" s="53"/>
      <c r="ACZ219" s="53"/>
      <c r="ADA219" s="53"/>
      <c r="ADB219" s="53"/>
      <c r="ADC219" s="53"/>
      <c r="ADD219" s="53"/>
      <c r="ADE219" s="53"/>
      <c r="ADF219" s="53"/>
      <c r="ADG219" s="53"/>
      <c r="ADH219" s="53"/>
      <c r="ADI219" s="53"/>
      <c r="ADJ219" s="53"/>
      <c r="ADK219" s="53"/>
      <c r="ADL219" s="53"/>
      <c r="ADM219" s="53"/>
      <c r="ADN219" s="53"/>
      <c r="ADO219" s="53"/>
      <c r="ADP219" s="53"/>
      <c r="ADQ219" s="53"/>
      <c r="ADR219" s="53"/>
      <c r="ADS219" s="53"/>
      <c r="ADT219" s="53"/>
      <c r="ADU219" s="53"/>
      <c r="ADV219" s="53"/>
      <c r="ADW219" s="53"/>
      <c r="ADX219" s="53"/>
      <c r="ADY219" s="53"/>
      <c r="ADZ219" s="53"/>
      <c r="AEA219" s="53"/>
      <c r="AEB219" s="53"/>
      <c r="AEC219" s="53"/>
      <c r="AED219" s="53"/>
      <c r="AEE219" s="53"/>
      <c r="AEF219" s="53"/>
      <c r="AEG219" s="53"/>
      <c r="AEH219" s="53"/>
      <c r="AEI219" s="53"/>
      <c r="AEJ219" s="53"/>
      <c r="AEK219" s="53"/>
      <c r="AEL219" s="53"/>
      <c r="AEM219" s="53"/>
      <c r="AEN219" s="53"/>
      <c r="AEO219" s="53"/>
      <c r="AEP219" s="53"/>
      <c r="AEQ219" s="53"/>
      <c r="AER219" s="53"/>
      <c r="AES219" s="53"/>
      <c r="AET219" s="53"/>
      <c r="AEU219" s="53"/>
      <c r="AEV219" s="53"/>
      <c r="AEW219" s="53"/>
      <c r="AEX219" s="53"/>
      <c r="AEY219" s="53"/>
      <c r="AEZ219" s="53"/>
      <c r="AFA219" s="53"/>
      <c r="AFB219" s="53"/>
      <c r="AFC219" s="53"/>
      <c r="AFD219" s="53"/>
      <c r="AFE219" s="53"/>
      <c r="AFF219" s="53"/>
      <c r="AFG219" s="53"/>
      <c r="AFH219" s="53"/>
      <c r="AFI219" s="53"/>
      <c r="AFJ219" s="53"/>
      <c r="AFK219" s="53"/>
      <c r="AFL219" s="53"/>
      <c r="AFM219" s="53"/>
      <c r="AFN219" s="53"/>
      <c r="AFO219" s="53"/>
      <c r="AFP219" s="53"/>
      <c r="AFQ219" s="53"/>
      <c r="AFR219" s="53"/>
      <c r="AFS219" s="53"/>
      <c r="AFT219" s="53"/>
      <c r="AFU219" s="53"/>
      <c r="AFV219" s="53"/>
      <c r="AFW219" s="53"/>
      <c r="AFX219" s="53"/>
      <c r="AFY219" s="53"/>
      <c r="AFZ219" s="53"/>
      <c r="AGA219" s="53"/>
      <c r="AGB219" s="53"/>
      <c r="AGC219" s="53"/>
      <c r="AGD219" s="53"/>
      <c r="AGE219" s="53"/>
      <c r="AGF219" s="53"/>
      <c r="AGG219" s="53"/>
      <c r="AGH219" s="53"/>
      <c r="AGI219" s="53"/>
      <c r="AGJ219" s="53"/>
      <c r="AGK219" s="53"/>
      <c r="AGL219" s="53"/>
      <c r="AGM219" s="53"/>
      <c r="AGN219" s="53"/>
      <c r="AGO219" s="53"/>
      <c r="AGP219" s="53"/>
      <c r="AGQ219" s="53"/>
      <c r="AGR219" s="53"/>
      <c r="AGS219" s="53"/>
      <c r="AGT219" s="53"/>
      <c r="AGU219" s="53"/>
      <c r="AGV219" s="53"/>
      <c r="AGW219" s="53"/>
      <c r="AGX219" s="53"/>
      <c r="AGY219" s="53"/>
      <c r="AGZ219" s="53"/>
      <c r="AHA219" s="53"/>
      <c r="AHB219" s="53"/>
      <c r="AHC219" s="53"/>
      <c r="AHD219" s="53"/>
      <c r="AHE219" s="53"/>
      <c r="AHF219" s="53"/>
      <c r="AHG219" s="53"/>
      <c r="AHH219" s="53"/>
      <c r="AHI219" s="53"/>
      <c r="AHJ219" s="53"/>
      <c r="AHK219" s="53"/>
      <c r="AHL219" s="53"/>
      <c r="AHM219" s="53"/>
      <c r="AHN219" s="53"/>
      <c r="AHO219" s="53"/>
      <c r="AHP219" s="53"/>
      <c r="AHQ219" s="53"/>
      <c r="AHR219" s="53"/>
      <c r="AHS219" s="53"/>
      <c r="AHT219" s="53"/>
      <c r="AHU219" s="53"/>
      <c r="AHV219" s="53"/>
      <c r="AHW219" s="53"/>
      <c r="AHX219" s="53"/>
      <c r="AHY219" s="53"/>
      <c r="AHZ219" s="53"/>
      <c r="AIA219" s="53"/>
      <c r="AIB219" s="53"/>
      <c r="AIC219" s="53"/>
      <c r="AID219" s="53"/>
      <c r="AIE219" s="53"/>
      <c r="AIF219" s="53"/>
      <c r="AIG219" s="53"/>
      <c r="AIH219" s="53"/>
      <c r="AII219" s="53"/>
      <c r="AIJ219" s="53"/>
      <c r="AIK219" s="53"/>
      <c r="AIL219" s="53"/>
      <c r="AIM219" s="53"/>
      <c r="AIN219" s="53"/>
      <c r="AIO219" s="53"/>
      <c r="AIP219" s="53"/>
      <c r="AIQ219" s="53"/>
      <c r="AIR219" s="53"/>
      <c r="AIS219" s="53"/>
      <c r="AIT219" s="53"/>
      <c r="AIU219" s="53"/>
      <c r="AIV219" s="53"/>
      <c r="AIW219" s="53"/>
      <c r="AIX219" s="53"/>
      <c r="AIY219" s="53"/>
      <c r="AIZ219" s="53"/>
      <c r="AJA219" s="53"/>
      <c r="AJB219" s="53"/>
      <c r="AJC219" s="53"/>
      <c r="AJD219" s="53"/>
      <c r="AJE219" s="53"/>
      <c r="AJF219" s="53"/>
      <c r="AJG219" s="53"/>
      <c r="AJH219" s="53"/>
      <c r="AJI219" s="53"/>
      <c r="AJJ219" s="53"/>
      <c r="AJK219" s="53"/>
      <c r="AJL219" s="53"/>
      <c r="AJM219" s="53"/>
      <c r="AJN219" s="53"/>
      <c r="AJO219" s="53"/>
      <c r="AJP219" s="53"/>
      <c r="AJQ219" s="53"/>
      <c r="AJR219" s="53"/>
      <c r="AJS219" s="53"/>
      <c r="AJT219" s="53"/>
      <c r="AJU219" s="53"/>
      <c r="AJV219" s="53"/>
      <c r="AJW219" s="53"/>
      <c r="AJX219" s="53"/>
      <c r="AJY219" s="53"/>
      <c r="AJZ219" s="53"/>
      <c r="AKA219" s="53"/>
      <c r="AKB219" s="53"/>
      <c r="AKC219" s="53"/>
      <c r="AKD219" s="53"/>
      <c r="AKE219" s="53"/>
      <c r="AKF219" s="53"/>
      <c r="AKG219" s="53"/>
      <c r="AKH219" s="53"/>
      <c r="AKI219" s="53"/>
      <c r="AKJ219" s="53"/>
      <c r="AKK219" s="53"/>
      <c r="AKL219" s="53"/>
      <c r="AKM219" s="53"/>
      <c r="AKN219" s="53"/>
      <c r="AKO219" s="53"/>
      <c r="AKP219" s="53"/>
      <c r="AKQ219" s="53"/>
      <c r="AKR219" s="53"/>
      <c r="AKS219" s="53"/>
      <c r="AKT219" s="53"/>
      <c r="AKU219" s="53"/>
      <c r="AKV219" s="53"/>
      <c r="AKW219" s="53"/>
      <c r="AKX219" s="53"/>
      <c r="AKY219" s="53"/>
      <c r="AKZ219" s="53"/>
      <c r="ALA219" s="53"/>
      <c r="ALB219" s="53"/>
      <c r="ALC219" s="53"/>
      <c r="ALD219" s="53"/>
      <c r="ALE219" s="53"/>
      <c r="ALF219" s="53"/>
      <c r="ALG219" s="53"/>
      <c r="ALH219" s="53"/>
      <c r="ALI219" s="53"/>
      <c r="ALJ219" s="53"/>
      <c r="ALK219" s="53"/>
      <c r="ALL219" s="53"/>
      <c r="ALM219" s="53"/>
      <c r="ALN219" s="53"/>
      <c r="ALO219" s="53"/>
      <c r="ALP219" s="53"/>
      <c r="ALQ219" s="53"/>
      <c r="ALR219" s="53"/>
      <c r="ALS219" s="53"/>
      <c r="ALT219" s="53"/>
      <c r="ALU219" s="53"/>
      <c r="ALV219" s="53"/>
      <c r="ALW219" s="53"/>
      <c r="ALX219" s="53"/>
      <c r="ALY219" s="53"/>
      <c r="ALZ219" s="53"/>
      <c r="AMA219" s="53"/>
      <c r="AMB219" s="53"/>
      <c r="AMC219" s="53"/>
      <c r="AMD219" s="53"/>
      <c r="AME219" s="53"/>
      <c r="AMF219" s="53"/>
      <c r="AMG219" s="53"/>
      <c r="AMH219" s="53"/>
      <c r="AMI219" s="53"/>
      <c r="AMJ219"/>
      <c r="AMK219"/>
    </row>
    <row r="220" spans="1:1025" ht="37.5" hidden="1">
      <c r="A220" s="49"/>
      <c r="B220" s="36" t="s">
        <v>216</v>
      </c>
      <c r="C220" s="81">
        <v>6010010680</v>
      </c>
      <c r="D220" s="82"/>
      <c r="E220" s="76">
        <f>E221</f>
        <v>0</v>
      </c>
    </row>
    <row r="221" spans="1:1025" ht="37.5" hidden="1">
      <c r="A221" s="49"/>
      <c r="B221" s="36" t="s">
        <v>143</v>
      </c>
      <c r="C221" s="81">
        <v>6010010680</v>
      </c>
      <c r="D221" s="82" t="s">
        <v>144</v>
      </c>
      <c r="E221" s="76">
        <f>'приложение 10'!I256</f>
        <v>0</v>
      </c>
    </row>
    <row r="222" spans="1:1025" ht="37.5">
      <c r="A222" s="49"/>
      <c r="B222" s="36" t="s">
        <v>217</v>
      </c>
      <c r="C222" s="81" t="s">
        <v>218</v>
      </c>
      <c r="D222" s="82"/>
      <c r="E222" s="76">
        <f>E223</f>
        <v>7342800</v>
      </c>
    </row>
    <row r="223" spans="1:1025" ht="37.5">
      <c r="A223" s="49"/>
      <c r="B223" s="36" t="s">
        <v>143</v>
      </c>
      <c r="C223" s="81" t="s">
        <v>218</v>
      </c>
      <c r="D223" s="82" t="s">
        <v>144</v>
      </c>
      <c r="E223" s="76">
        <f>'приложение 10'!I258</f>
        <v>7342800</v>
      </c>
    </row>
    <row r="224" spans="1:1025" ht="37.5">
      <c r="A224" s="68" t="s">
        <v>219</v>
      </c>
      <c r="B224" s="68" t="s">
        <v>220</v>
      </c>
      <c r="C224" s="67">
        <v>6100000000</v>
      </c>
      <c r="D224" s="83"/>
      <c r="E224" s="74">
        <f>E225</f>
        <v>154755000</v>
      </c>
      <c r="F224" s="72"/>
      <c r="G224" s="72"/>
      <c r="H224" s="72"/>
      <c r="I224" s="72"/>
      <c r="J224" s="72"/>
      <c r="K224" s="72"/>
      <c r="L224" s="72"/>
      <c r="M224" s="72"/>
      <c r="N224" s="72"/>
      <c r="O224" s="72"/>
      <c r="P224" s="72"/>
      <c r="Q224" s="72"/>
      <c r="R224" s="72"/>
      <c r="S224" s="72"/>
      <c r="T224" s="72"/>
      <c r="U224" s="72"/>
      <c r="V224" s="72"/>
      <c r="W224" s="72"/>
      <c r="X224" s="72"/>
      <c r="Y224" s="72"/>
      <c r="Z224" s="72"/>
      <c r="AA224" s="72"/>
      <c r="AB224" s="72"/>
      <c r="AC224" s="72"/>
      <c r="AD224" s="72"/>
      <c r="AE224" s="72"/>
      <c r="AF224" s="72"/>
      <c r="AG224" s="72"/>
      <c r="AH224" s="72"/>
      <c r="AI224" s="72"/>
      <c r="AJ224" s="72"/>
      <c r="AK224" s="72"/>
      <c r="AL224" s="72"/>
      <c r="AM224" s="72"/>
      <c r="AN224" s="72"/>
      <c r="AO224" s="72"/>
      <c r="AP224" s="72"/>
      <c r="AQ224" s="72"/>
      <c r="AR224" s="72"/>
      <c r="AS224" s="72"/>
      <c r="AT224" s="72"/>
      <c r="AU224" s="72"/>
      <c r="AV224" s="72"/>
      <c r="AW224" s="72"/>
      <c r="AX224" s="72"/>
      <c r="AY224" s="72"/>
      <c r="AZ224" s="72"/>
      <c r="BA224" s="72"/>
      <c r="BB224" s="72"/>
      <c r="BC224" s="72"/>
      <c r="BD224" s="72"/>
      <c r="BE224" s="72"/>
      <c r="BF224" s="72"/>
      <c r="BG224" s="72"/>
      <c r="BH224" s="72"/>
      <c r="BI224" s="72"/>
      <c r="BJ224" s="72"/>
      <c r="BK224" s="72"/>
      <c r="BL224" s="72"/>
      <c r="BM224" s="72"/>
      <c r="BN224" s="72"/>
      <c r="BO224" s="72"/>
      <c r="BP224" s="72"/>
      <c r="BQ224" s="72"/>
      <c r="BR224" s="72"/>
      <c r="BS224" s="72"/>
      <c r="BT224" s="72"/>
      <c r="BU224" s="72"/>
      <c r="BV224" s="72"/>
      <c r="BW224" s="72"/>
      <c r="BX224" s="72"/>
      <c r="BY224" s="72"/>
      <c r="BZ224" s="72"/>
      <c r="CA224" s="72"/>
      <c r="CB224" s="72"/>
      <c r="CC224" s="72"/>
      <c r="CD224" s="72"/>
      <c r="CE224" s="72"/>
      <c r="CF224" s="72"/>
      <c r="CG224" s="72"/>
      <c r="CH224" s="72"/>
      <c r="CI224" s="72"/>
      <c r="CJ224" s="72"/>
      <c r="CK224" s="72"/>
      <c r="CL224" s="72"/>
      <c r="CM224" s="72"/>
      <c r="CN224" s="72"/>
      <c r="CO224" s="72"/>
      <c r="CP224" s="72"/>
      <c r="CQ224" s="72"/>
      <c r="CR224" s="72"/>
      <c r="CS224" s="72"/>
      <c r="CT224" s="72"/>
      <c r="CU224" s="72"/>
      <c r="CV224" s="72"/>
      <c r="CW224" s="72"/>
      <c r="CX224" s="72"/>
      <c r="CY224" s="72"/>
      <c r="CZ224" s="72"/>
      <c r="DA224" s="72"/>
      <c r="DB224" s="72"/>
      <c r="DC224" s="72"/>
      <c r="DD224" s="72"/>
      <c r="DE224" s="72"/>
      <c r="DF224" s="72"/>
      <c r="DG224" s="72"/>
      <c r="DH224" s="72"/>
      <c r="DI224" s="72"/>
      <c r="DJ224" s="72"/>
      <c r="DK224" s="72"/>
      <c r="DL224" s="72"/>
      <c r="DM224" s="72"/>
      <c r="DN224" s="72"/>
      <c r="DO224" s="72"/>
      <c r="DP224" s="72"/>
      <c r="DQ224" s="72"/>
      <c r="DR224" s="72"/>
      <c r="DS224" s="72"/>
      <c r="DT224" s="72"/>
      <c r="DU224" s="72"/>
      <c r="DV224" s="72"/>
      <c r="DW224" s="72"/>
      <c r="DX224" s="72"/>
      <c r="DY224" s="72"/>
      <c r="DZ224" s="72"/>
      <c r="EA224" s="72"/>
      <c r="EB224" s="72"/>
      <c r="EC224" s="72"/>
      <c r="ED224" s="72"/>
      <c r="EE224" s="72"/>
      <c r="EF224" s="72"/>
      <c r="EG224" s="72"/>
      <c r="EH224" s="72"/>
      <c r="EI224" s="72"/>
      <c r="EJ224" s="72"/>
      <c r="EK224" s="72"/>
      <c r="EL224" s="72"/>
      <c r="EM224" s="72"/>
      <c r="EN224" s="72"/>
      <c r="EO224" s="72"/>
      <c r="EP224" s="72"/>
      <c r="EQ224" s="72"/>
      <c r="ER224" s="72"/>
      <c r="ES224" s="72"/>
      <c r="ET224" s="72"/>
      <c r="EU224" s="72"/>
      <c r="EV224" s="72"/>
      <c r="EW224" s="72"/>
      <c r="EX224" s="72"/>
      <c r="EY224" s="72"/>
      <c r="EZ224" s="72"/>
      <c r="FA224" s="72"/>
      <c r="FB224" s="72"/>
      <c r="FC224" s="72"/>
      <c r="FD224" s="72"/>
      <c r="FE224" s="72"/>
      <c r="FF224" s="72"/>
      <c r="FG224" s="72"/>
      <c r="FH224" s="72"/>
      <c r="FI224" s="72"/>
      <c r="FJ224" s="72"/>
      <c r="FK224" s="72"/>
      <c r="FL224" s="72"/>
      <c r="FM224" s="72"/>
      <c r="FN224" s="72"/>
      <c r="FO224" s="72"/>
      <c r="FP224" s="72"/>
      <c r="FQ224" s="72"/>
      <c r="FR224" s="72"/>
      <c r="FS224" s="72"/>
      <c r="FT224" s="72"/>
      <c r="FU224" s="72"/>
      <c r="FV224" s="72"/>
      <c r="FW224" s="72"/>
      <c r="FX224" s="72"/>
      <c r="FY224" s="72"/>
      <c r="FZ224" s="72"/>
      <c r="GA224" s="72"/>
      <c r="GB224" s="72"/>
      <c r="GC224" s="72"/>
      <c r="GD224" s="72"/>
      <c r="GE224" s="72"/>
      <c r="GF224" s="72"/>
      <c r="GG224" s="72"/>
      <c r="GH224" s="72"/>
      <c r="GI224" s="72"/>
      <c r="GJ224" s="72"/>
      <c r="GK224" s="72"/>
      <c r="GL224" s="72"/>
      <c r="GM224" s="72"/>
      <c r="GN224" s="72"/>
      <c r="GO224" s="72"/>
      <c r="GP224" s="72"/>
      <c r="GQ224" s="72"/>
      <c r="GR224" s="72"/>
      <c r="GS224" s="72"/>
      <c r="GT224" s="72"/>
      <c r="GU224" s="72"/>
      <c r="GV224" s="72"/>
      <c r="GW224" s="72"/>
      <c r="GX224" s="72"/>
      <c r="GY224" s="72"/>
      <c r="GZ224" s="72"/>
      <c r="HA224" s="72"/>
      <c r="HB224" s="72"/>
      <c r="HC224" s="72"/>
      <c r="HD224" s="72"/>
      <c r="HE224" s="72"/>
      <c r="HF224" s="72"/>
      <c r="HG224" s="72"/>
      <c r="HH224" s="72"/>
      <c r="HI224" s="72"/>
      <c r="HJ224" s="72"/>
      <c r="HK224" s="72"/>
      <c r="HL224" s="72"/>
      <c r="HM224" s="72"/>
      <c r="HN224" s="72"/>
      <c r="HO224" s="72"/>
      <c r="HP224" s="72"/>
      <c r="HQ224" s="72"/>
      <c r="HR224" s="72"/>
      <c r="HS224" s="72"/>
      <c r="HT224" s="72"/>
      <c r="HU224" s="72"/>
      <c r="HV224" s="72"/>
      <c r="HW224" s="72"/>
      <c r="HX224" s="72"/>
      <c r="HY224" s="72"/>
      <c r="HZ224" s="72"/>
      <c r="IA224" s="72"/>
      <c r="IB224" s="72"/>
      <c r="IC224" s="72"/>
      <c r="ID224" s="72"/>
      <c r="IE224" s="72"/>
      <c r="IF224" s="72"/>
      <c r="IG224" s="72"/>
      <c r="IH224" s="72"/>
      <c r="II224" s="72"/>
      <c r="IJ224" s="72"/>
      <c r="IK224" s="72"/>
      <c r="IL224" s="72"/>
      <c r="IM224" s="72"/>
      <c r="IN224" s="72"/>
      <c r="IO224" s="72"/>
      <c r="IP224" s="72"/>
      <c r="IQ224" s="72"/>
      <c r="IR224" s="72"/>
      <c r="IS224" s="72"/>
      <c r="IT224" s="72"/>
      <c r="IU224" s="72"/>
      <c r="IV224" s="72"/>
      <c r="IW224" s="72"/>
      <c r="IX224" s="72"/>
      <c r="IY224" s="72"/>
      <c r="IZ224" s="72"/>
      <c r="JA224" s="72"/>
      <c r="JB224" s="72"/>
      <c r="JC224" s="72"/>
      <c r="JD224" s="72"/>
      <c r="JE224" s="72"/>
      <c r="JF224" s="72"/>
      <c r="JG224" s="72"/>
      <c r="JH224" s="72"/>
      <c r="JI224" s="72"/>
      <c r="JJ224" s="72"/>
      <c r="JK224" s="72"/>
      <c r="JL224" s="72"/>
      <c r="JM224" s="72"/>
      <c r="JN224" s="72"/>
      <c r="JO224" s="72"/>
      <c r="JP224" s="72"/>
      <c r="JQ224" s="72"/>
      <c r="JR224" s="72"/>
      <c r="JS224" s="72"/>
      <c r="JT224" s="72"/>
      <c r="JU224" s="72"/>
      <c r="JV224" s="72"/>
      <c r="JW224" s="72"/>
      <c r="JX224" s="72"/>
      <c r="JY224" s="72"/>
      <c r="JZ224" s="72"/>
      <c r="KA224" s="72"/>
      <c r="KB224" s="72"/>
      <c r="KC224" s="72"/>
      <c r="KD224" s="72"/>
      <c r="KE224" s="72"/>
      <c r="KF224" s="72"/>
      <c r="KG224" s="72"/>
      <c r="KH224" s="72"/>
      <c r="KI224" s="72"/>
      <c r="KJ224" s="72"/>
      <c r="KK224" s="72"/>
      <c r="KL224" s="72"/>
      <c r="KM224" s="72"/>
      <c r="KN224" s="72"/>
      <c r="KO224" s="72"/>
      <c r="KP224" s="72"/>
      <c r="KQ224" s="72"/>
      <c r="KR224" s="72"/>
      <c r="KS224" s="72"/>
      <c r="KT224" s="72"/>
      <c r="KU224" s="72"/>
      <c r="KV224" s="72"/>
      <c r="KW224" s="72"/>
      <c r="KX224" s="72"/>
      <c r="KY224" s="72"/>
      <c r="KZ224" s="72"/>
      <c r="LA224" s="72"/>
      <c r="LB224" s="72"/>
      <c r="LC224" s="72"/>
      <c r="LD224" s="72"/>
      <c r="LE224" s="72"/>
      <c r="LF224" s="72"/>
      <c r="LG224" s="72"/>
      <c r="LH224" s="72"/>
      <c r="LI224" s="72"/>
      <c r="LJ224" s="72"/>
      <c r="LK224" s="72"/>
      <c r="LL224" s="72"/>
      <c r="LM224" s="72"/>
      <c r="LN224" s="72"/>
      <c r="LO224" s="72"/>
      <c r="LP224" s="72"/>
      <c r="LQ224" s="72"/>
      <c r="LR224" s="72"/>
      <c r="LS224" s="72"/>
      <c r="LT224" s="72"/>
      <c r="LU224" s="72"/>
      <c r="LV224" s="72"/>
      <c r="LW224" s="72"/>
      <c r="LX224" s="72"/>
      <c r="LY224" s="72"/>
      <c r="LZ224" s="72"/>
      <c r="MA224" s="72"/>
      <c r="MB224" s="72"/>
      <c r="MC224" s="72"/>
      <c r="MD224" s="72"/>
      <c r="ME224" s="72"/>
      <c r="MF224" s="72"/>
      <c r="MG224" s="72"/>
      <c r="MH224" s="72"/>
      <c r="MI224" s="72"/>
      <c r="MJ224" s="72"/>
      <c r="MK224" s="72"/>
      <c r="ML224" s="72"/>
      <c r="MM224" s="72"/>
      <c r="MN224" s="72"/>
      <c r="MO224" s="72"/>
      <c r="MP224" s="72"/>
      <c r="MQ224" s="72"/>
      <c r="MR224" s="72"/>
      <c r="MS224" s="72"/>
      <c r="MT224" s="72"/>
      <c r="MU224" s="72"/>
      <c r="MV224" s="72"/>
      <c r="MW224" s="72"/>
      <c r="MX224" s="72"/>
      <c r="MY224" s="72"/>
      <c r="MZ224" s="72"/>
      <c r="NA224" s="72"/>
      <c r="NB224" s="72"/>
      <c r="NC224" s="72"/>
      <c r="ND224" s="72"/>
      <c r="NE224" s="72"/>
      <c r="NF224" s="72"/>
      <c r="NG224" s="72"/>
      <c r="NH224" s="72"/>
      <c r="NI224" s="72"/>
      <c r="NJ224" s="72"/>
      <c r="NK224" s="72"/>
      <c r="NL224" s="72"/>
      <c r="NM224" s="72"/>
      <c r="NN224" s="72"/>
      <c r="NO224" s="72"/>
      <c r="NP224" s="72"/>
      <c r="NQ224" s="72"/>
      <c r="NR224" s="72"/>
      <c r="NS224" s="72"/>
      <c r="NT224" s="72"/>
      <c r="NU224" s="72"/>
      <c r="NV224" s="72"/>
      <c r="NW224" s="72"/>
      <c r="NX224" s="72"/>
      <c r="NY224" s="72"/>
      <c r="NZ224" s="72"/>
      <c r="OA224" s="72"/>
      <c r="OB224" s="72"/>
      <c r="OC224" s="72"/>
      <c r="OD224" s="72"/>
      <c r="OE224" s="72"/>
      <c r="OF224" s="72"/>
      <c r="OG224" s="72"/>
      <c r="OH224" s="72"/>
      <c r="OI224" s="72"/>
      <c r="OJ224" s="72"/>
      <c r="OK224" s="72"/>
      <c r="OL224" s="72"/>
      <c r="OM224" s="72"/>
      <c r="ON224" s="72"/>
      <c r="OO224" s="72"/>
      <c r="OP224" s="72"/>
      <c r="OQ224" s="72"/>
      <c r="OR224" s="72"/>
      <c r="OS224" s="72"/>
      <c r="OT224" s="72"/>
      <c r="OU224" s="72"/>
      <c r="OV224" s="72"/>
      <c r="OW224" s="72"/>
      <c r="OX224" s="72"/>
      <c r="OY224" s="72"/>
      <c r="OZ224" s="72"/>
      <c r="PA224" s="72"/>
      <c r="PB224" s="72"/>
      <c r="PC224" s="72"/>
      <c r="PD224" s="72"/>
      <c r="PE224" s="72"/>
      <c r="PF224" s="72"/>
      <c r="PG224" s="72"/>
      <c r="PH224" s="72"/>
      <c r="PI224" s="72"/>
      <c r="PJ224" s="72"/>
      <c r="PK224" s="72"/>
      <c r="PL224" s="72"/>
      <c r="PM224" s="72"/>
      <c r="PN224" s="72"/>
      <c r="PO224" s="72"/>
      <c r="PP224" s="72"/>
      <c r="PQ224" s="72"/>
      <c r="PR224" s="72"/>
      <c r="PS224" s="72"/>
      <c r="PT224" s="72"/>
      <c r="PU224" s="72"/>
      <c r="PV224" s="72"/>
      <c r="PW224" s="72"/>
      <c r="PX224" s="72"/>
      <c r="PY224" s="72"/>
      <c r="PZ224" s="72"/>
      <c r="QA224" s="72"/>
      <c r="QB224" s="72"/>
      <c r="QC224" s="72"/>
      <c r="QD224" s="72"/>
      <c r="QE224" s="72"/>
      <c r="QF224" s="72"/>
      <c r="QG224" s="72"/>
      <c r="QH224" s="72"/>
      <c r="QI224" s="72"/>
      <c r="QJ224" s="72"/>
      <c r="QK224" s="72"/>
      <c r="QL224" s="72"/>
      <c r="QM224" s="72"/>
      <c r="QN224" s="72"/>
      <c r="QO224" s="72"/>
      <c r="QP224" s="72"/>
      <c r="QQ224" s="72"/>
      <c r="QR224" s="72"/>
      <c r="QS224" s="72"/>
      <c r="QT224" s="72"/>
      <c r="QU224" s="72"/>
      <c r="QV224" s="72"/>
      <c r="QW224" s="72"/>
      <c r="QX224" s="72"/>
      <c r="QY224" s="72"/>
      <c r="QZ224" s="72"/>
      <c r="RA224" s="72"/>
      <c r="RB224" s="72"/>
      <c r="RC224" s="72"/>
      <c r="RD224" s="72"/>
      <c r="RE224" s="72"/>
      <c r="RF224" s="72"/>
      <c r="RG224" s="72"/>
      <c r="RH224" s="72"/>
      <c r="RI224" s="72"/>
      <c r="RJ224" s="72"/>
      <c r="RK224" s="72"/>
      <c r="RL224" s="72"/>
      <c r="RM224" s="72"/>
      <c r="RN224" s="72"/>
      <c r="RO224" s="72"/>
      <c r="RP224" s="72"/>
      <c r="RQ224" s="72"/>
      <c r="RR224" s="72"/>
      <c r="RS224" s="72"/>
      <c r="RT224" s="72"/>
      <c r="RU224" s="72"/>
      <c r="RV224" s="72"/>
      <c r="RW224" s="72"/>
      <c r="RX224" s="72"/>
      <c r="RY224" s="72"/>
      <c r="RZ224" s="72"/>
      <c r="SA224" s="72"/>
      <c r="SB224" s="72"/>
      <c r="SC224" s="72"/>
      <c r="SD224" s="72"/>
      <c r="SE224" s="72"/>
      <c r="SF224" s="72"/>
      <c r="SG224" s="72"/>
      <c r="SH224" s="72"/>
      <c r="SI224" s="72"/>
      <c r="SJ224" s="72"/>
      <c r="SK224" s="72"/>
      <c r="SL224" s="72"/>
      <c r="SM224" s="72"/>
      <c r="SN224" s="72"/>
      <c r="SO224" s="72"/>
      <c r="SP224" s="72"/>
      <c r="SQ224" s="72"/>
      <c r="SR224" s="72"/>
      <c r="SS224" s="72"/>
      <c r="ST224" s="72"/>
      <c r="SU224" s="72"/>
      <c r="SV224" s="72"/>
      <c r="SW224" s="72"/>
      <c r="SX224" s="72"/>
      <c r="SY224" s="72"/>
      <c r="SZ224" s="72"/>
      <c r="TA224" s="72"/>
      <c r="TB224" s="72"/>
      <c r="TC224" s="72"/>
      <c r="TD224" s="72"/>
      <c r="TE224" s="72"/>
      <c r="TF224" s="72"/>
      <c r="TG224" s="72"/>
      <c r="TH224" s="72"/>
      <c r="TI224" s="72"/>
      <c r="TJ224" s="72"/>
      <c r="TK224" s="72"/>
      <c r="TL224" s="72"/>
      <c r="TM224" s="72"/>
      <c r="TN224" s="72"/>
      <c r="TO224" s="72"/>
      <c r="TP224" s="72"/>
      <c r="TQ224" s="72"/>
      <c r="TR224" s="72"/>
      <c r="TS224" s="72"/>
      <c r="TT224" s="72"/>
      <c r="TU224" s="72"/>
      <c r="TV224" s="72"/>
      <c r="TW224" s="72"/>
      <c r="TX224" s="72"/>
      <c r="TY224" s="72"/>
      <c r="TZ224" s="72"/>
      <c r="UA224" s="72"/>
      <c r="UB224" s="72"/>
      <c r="UC224" s="72"/>
      <c r="UD224" s="72"/>
      <c r="UE224" s="72"/>
      <c r="UF224" s="72"/>
      <c r="UG224" s="72"/>
      <c r="UH224" s="72"/>
      <c r="UI224" s="72"/>
      <c r="UJ224" s="72"/>
      <c r="UK224" s="72"/>
      <c r="UL224" s="72"/>
      <c r="UM224" s="72"/>
      <c r="UN224" s="72"/>
      <c r="UO224" s="72"/>
      <c r="UP224" s="72"/>
      <c r="UQ224" s="72"/>
      <c r="UR224" s="72"/>
      <c r="US224" s="72"/>
      <c r="UT224" s="72"/>
      <c r="UU224" s="72"/>
      <c r="UV224" s="72"/>
      <c r="UW224" s="72"/>
      <c r="UX224" s="72"/>
      <c r="UY224" s="72"/>
      <c r="UZ224" s="72"/>
      <c r="VA224" s="72"/>
      <c r="VB224" s="72"/>
      <c r="VC224" s="72"/>
      <c r="VD224" s="72"/>
      <c r="VE224" s="72"/>
      <c r="VF224" s="72"/>
      <c r="VG224" s="72"/>
      <c r="VH224" s="72"/>
      <c r="VI224" s="72"/>
      <c r="VJ224" s="72"/>
      <c r="VK224" s="72"/>
      <c r="VL224" s="72"/>
      <c r="VM224" s="72"/>
      <c r="VN224" s="72"/>
      <c r="VO224" s="72"/>
      <c r="VP224" s="72"/>
      <c r="VQ224" s="72"/>
      <c r="VR224" s="72"/>
      <c r="VS224" s="72"/>
      <c r="VT224" s="72"/>
      <c r="VU224" s="72"/>
      <c r="VV224" s="72"/>
      <c r="VW224" s="72"/>
      <c r="VX224" s="72"/>
      <c r="VY224" s="72"/>
      <c r="VZ224" s="72"/>
      <c r="WA224" s="72"/>
      <c r="WB224" s="72"/>
      <c r="WC224" s="72"/>
      <c r="WD224" s="72"/>
      <c r="WE224" s="72"/>
      <c r="WF224" s="72"/>
      <c r="WG224" s="72"/>
      <c r="WH224" s="72"/>
      <c r="WI224" s="72"/>
      <c r="WJ224" s="72"/>
      <c r="WK224" s="72"/>
      <c r="WL224" s="72"/>
      <c r="WM224" s="72"/>
      <c r="WN224" s="72"/>
      <c r="WO224" s="72"/>
      <c r="WP224" s="72"/>
      <c r="WQ224" s="72"/>
      <c r="WR224" s="72"/>
      <c r="WS224" s="72"/>
      <c r="WT224" s="72"/>
      <c r="WU224" s="72"/>
      <c r="WV224" s="72"/>
      <c r="WW224" s="72"/>
      <c r="WX224" s="72"/>
      <c r="WY224" s="72"/>
      <c r="WZ224" s="72"/>
      <c r="XA224" s="72"/>
      <c r="XB224" s="72"/>
      <c r="XC224" s="72"/>
      <c r="XD224" s="72"/>
      <c r="XE224" s="72"/>
      <c r="XF224" s="72"/>
      <c r="XG224" s="72"/>
      <c r="XH224" s="72"/>
      <c r="XI224" s="72"/>
      <c r="XJ224" s="72"/>
      <c r="XK224" s="72"/>
      <c r="XL224" s="72"/>
      <c r="XM224" s="72"/>
      <c r="XN224" s="72"/>
      <c r="XO224" s="72"/>
      <c r="XP224" s="72"/>
      <c r="XQ224" s="72"/>
      <c r="XR224" s="72"/>
      <c r="XS224" s="72"/>
      <c r="XT224" s="72"/>
      <c r="XU224" s="72"/>
      <c r="XV224" s="72"/>
      <c r="XW224" s="72"/>
      <c r="XX224" s="72"/>
      <c r="XY224" s="72"/>
      <c r="XZ224" s="72"/>
      <c r="YA224" s="72"/>
      <c r="YB224" s="72"/>
      <c r="YC224" s="72"/>
      <c r="YD224" s="72"/>
      <c r="YE224" s="72"/>
      <c r="YF224" s="72"/>
      <c r="YG224" s="72"/>
      <c r="YH224" s="72"/>
      <c r="YI224" s="72"/>
      <c r="YJ224" s="72"/>
      <c r="YK224" s="72"/>
      <c r="YL224" s="72"/>
      <c r="YM224" s="72"/>
      <c r="YN224" s="72"/>
      <c r="YO224" s="72"/>
      <c r="YP224" s="72"/>
      <c r="YQ224" s="72"/>
      <c r="YR224" s="72"/>
      <c r="YS224" s="72"/>
      <c r="YT224" s="72"/>
      <c r="YU224" s="72"/>
      <c r="YV224" s="72"/>
      <c r="YW224" s="72"/>
      <c r="YX224" s="72"/>
      <c r="YY224" s="72"/>
      <c r="YZ224" s="72"/>
      <c r="ZA224" s="72"/>
      <c r="ZB224" s="72"/>
      <c r="ZC224" s="72"/>
      <c r="ZD224" s="72"/>
      <c r="ZE224" s="72"/>
      <c r="ZF224" s="72"/>
      <c r="ZG224" s="72"/>
      <c r="ZH224" s="72"/>
      <c r="ZI224" s="72"/>
      <c r="ZJ224" s="72"/>
      <c r="ZK224" s="72"/>
      <c r="ZL224" s="72"/>
      <c r="ZM224" s="72"/>
      <c r="ZN224" s="72"/>
      <c r="ZO224" s="72"/>
      <c r="ZP224" s="72"/>
      <c r="ZQ224" s="72"/>
      <c r="ZR224" s="72"/>
      <c r="ZS224" s="72"/>
      <c r="ZT224" s="72"/>
      <c r="ZU224" s="72"/>
      <c r="ZV224" s="72"/>
      <c r="ZW224" s="72"/>
      <c r="ZX224" s="72"/>
      <c r="ZY224" s="72"/>
      <c r="ZZ224" s="72"/>
      <c r="AAA224" s="72"/>
      <c r="AAB224" s="72"/>
      <c r="AAC224" s="72"/>
      <c r="AAD224" s="72"/>
      <c r="AAE224" s="72"/>
      <c r="AAF224" s="72"/>
      <c r="AAG224" s="72"/>
      <c r="AAH224" s="72"/>
      <c r="AAI224" s="72"/>
      <c r="AAJ224" s="72"/>
      <c r="AAK224" s="72"/>
      <c r="AAL224" s="72"/>
      <c r="AAM224" s="72"/>
      <c r="AAN224" s="72"/>
      <c r="AAO224" s="72"/>
      <c r="AAP224" s="72"/>
      <c r="AAQ224" s="72"/>
      <c r="AAR224" s="72"/>
      <c r="AAS224" s="72"/>
      <c r="AAT224" s="72"/>
      <c r="AAU224" s="72"/>
      <c r="AAV224" s="72"/>
      <c r="AAW224" s="72"/>
      <c r="AAX224" s="72"/>
      <c r="AAY224" s="72"/>
      <c r="AAZ224" s="72"/>
      <c r="ABA224" s="72"/>
      <c r="ABB224" s="72"/>
      <c r="ABC224" s="72"/>
      <c r="ABD224" s="72"/>
      <c r="ABE224" s="72"/>
      <c r="ABF224" s="72"/>
      <c r="ABG224" s="72"/>
      <c r="ABH224" s="72"/>
      <c r="ABI224" s="72"/>
      <c r="ABJ224" s="72"/>
      <c r="ABK224" s="72"/>
      <c r="ABL224" s="72"/>
      <c r="ABM224" s="72"/>
      <c r="ABN224" s="72"/>
      <c r="ABO224" s="72"/>
      <c r="ABP224" s="72"/>
      <c r="ABQ224" s="72"/>
      <c r="ABR224" s="72"/>
      <c r="ABS224" s="72"/>
      <c r="ABT224" s="72"/>
      <c r="ABU224" s="72"/>
      <c r="ABV224" s="72"/>
      <c r="ABW224" s="72"/>
      <c r="ABX224" s="72"/>
      <c r="ABY224" s="72"/>
      <c r="ABZ224" s="72"/>
      <c r="ACA224" s="72"/>
      <c r="ACB224" s="72"/>
      <c r="ACC224" s="72"/>
      <c r="ACD224" s="72"/>
      <c r="ACE224" s="72"/>
      <c r="ACF224" s="72"/>
      <c r="ACG224" s="72"/>
      <c r="ACH224" s="72"/>
      <c r="ACI224" s="72"/>
      <c r="ACJ224" s="72"/>
      <c r="ACK224" s="72"/>
      <c r="ACL224" s="72"/>
      <c r="ACM224" s="72"/>
      <c r="ACN224" s="72"/>
      <c r="ACO224" s="72"/>
      <c r="ACP224" s="72"/>
      <c r="ACQ224" s="72"/>
      <c r="ACR224" s="72"/>
      <c r="ACS224" s="72"/>
      <c r="ACT224" s="72"/>
      <c r="ACU224" s="72"/>
      <c r="ACV224" s="72"/>
      <c r="ACW224" s="72"/>
      <c r="ACX224" s="72"/>
      <c r="ACY224" s="72"/>
      <c r="ACZ224" s="72"/>
      <c r="ADA224" s="72"/>
      <c r="ADB224" s="72"/>
      <c r="ADC224" s="72"/>
      <c r="ADD224" s="72"/>
      <c r="ADE224" s="72"/>
      <c r="ADF224" s="72"/>
      <c r="ADG224" s="72"/>
      <c r="ADH224" s="72"/>
      <c r="ADI224" s="72"/>
      <c r="ADJ224" s="72"/>
      <c r="ADK224" s="72"/>
      <c r="ADL224" s="72"/>
      <c r="ADM224" s="72"/>
      <c r="ADN224" s="72"/>
      <c r="ADO224" s="72"/>
      <c r="ADP224" s="72"/>
      <c r="ADQ224" s="72"/>
      <c r="ADR224" s="72"/>
      <c r="ADS224" s="72"/>
      <c r="ADT224" s="72"/>
      <c r="ADU224" s="72"/>
      <c r="ADV224" s="72"/>
      <c r="ADW224" s="72"/>
      <c r="ADX224" s="72"/>
      <c r="ADY224" s="72"/>
      <c r="ADZ224" s="72"/>
      <c r="AEA224" s="72"/>
      <c r="AEB224" s="72"/>
      <c r="AEC224" s="72"/>
      <c r="AED224" s="72"/>
      <c r="AEE224" s="72"/>
      <c r="AEF224" s="72"/>
      <c r="AEG224" s="72"/>
      <c r="AEH224" s="72"/>
      <c r="AEI224" s="72"/>
      <c r="AEJ224" s="72"/>
      <c r="AEK224" s="72"/>
      <c r="AEL224" s="72"/>
      <c r="AEM224" s="72"/>
      <c r="AEN224" s="72"/>
      <c r="AEO224" s="72"/>
      <c r="AEP224" s="72"/>
      <c r="AEQ224" s="72"/>
      <c r="AER224" s="72"/>
      <c r="AES224" s="72"/>
      <c r="AET224" s="72"/>
      <c r="AEU224" s="72"/>
      <c r="AEV224" s="72"/>
      <c r="AEW224" s="72"/>
      <c r="AEX224" s="72"/>
      <c r="AEY224" s="72"/>
      <c r="AEZ224" s="72"/>
      <c r="AFA224" s="72"/>
      <c r="AFB224" s="72"/>
      <c r="AFC224" s="72"/>
      <c r="AFD224" s="72"/>
      <c r="AFE224" s="72"/>
      <c r="AFF224" s="72"/>
      <c r="AFG224" s="72"/>
      <c r="AFH224" s="72"/>
      <c r="AFI224" s="72"/>
      <c r="AFJ224" s="72"/>
      <c r="AFK224" s="72"/>
      <c r="AFL224" s="72"/>
      <c r="AFM224" s="72"/>
      <c r="AFN224" s="72"/>
      <c r="AFO224" s="72"/>
      <c r="AFP224" s="72"/>
      <c r="AFQ224" s="72"/>
      <c r="AFR224" s="72"/>
      <c r="AFS224" s="72"/>
      <c r="AFT224" s="72"/>
      <c r="AFU224" s="72"/>
      <c r="AFV224" s="72"/>
      <c r="AFW224" s="72"/>
      <c r="AFX224" s="72"/>
      <c r="AFY224" s="72"/>
      <c r="AFZ224" s="72"/>
      <c r="AGA224" s="72"/>
      <c r="AGB224" s="72"/>
      <c r="AGC224" s="72"/>
      <c r="AGD224" s="72"/>
      <c r="AGE224" s="72"/>
      <c r="AGF224" s="72"/>
      <c r="AGG224" s="72"/>
      <c r="AGH224" s="72"/>
      <c r="AGI224" s="72"/>
      <c r="AGJ224" s="72"/>
      <c r="AGK224" s="72"/>
      <c r="AGL224" s="72"/>
      <c r="AGM224" s="72"/>
      <c r="AGN224" s="72"/>
      <c r="AGO224" s="72"/>
      <c r="AGP224" s="72"/>
      <c r="AGQ224" s="72"/>
      <c r="AGR224" s="72"/>
      <c r="AGS224" s="72"/>
      <c r="AGT224" s="72"/>
      <c r="AGU224" s="72"/>
      <c r="AGV224" s="72"/>
      <c r="AGW224" s="72"/>
      <c r="AGX224" s="72"/>
      <c r="AGY224" s="72"/>
      <c r="AGZ224" s="72"/>
      <c r="AHA224" s="72"/>
      <c r="AHB224" s="72"/>
      <c r="AHC224" s="72"/>
      <c r="AHD224" s="72"/>
      <c r="AHE224" s="72"/>
      <c r="AHF224" s="72"/>
      <c r="AHG224" s="72"/>
      <c r="AHH224" s="72"/>
      <c r="AHI224" s="72"/>
      <c r="AHJ224" s="72"/>
      <c r="AHK224" s="72"/>
      <c r="AHL224" s="72"/>
      <c r="AHM224" s="72"/>
      <c r="AHN224" s="72"/>
      <c r="AHO224" s="72"/>
      <c r="AHP224" s="72"/>
      <c r="AHQ224" s="72"/>
      <c r="AHR224" s="72"/>
      <c r="AHS224" s="72"/>
      <c r="AHT224" s="72"/>
      <c r="AHU224" s="72"/>
      <c r="AHV224" s="72"/>
      <c r="AHW224" s="72"/>
      <c r="AHX224" s="72"/>
      <c r="AHY224" s="72"/>
      <c r="AHZ224" s="72"/>
      <c r="AIA224" s="72"/>
      <c r="AIB224" s="72"/>
      <c r="AIC224" s="72"/>
      <c r="AID224" s="72"/>
      <c r="AIE224" s="72"/>
      <c r="AIF224" s="72"/>
      <c r="AIG224" s="72"/>
      <c r="AIH224" s="72"/>
      <c r="AII224" s="72"/>
      <c r="AIJ224" s="72"/>
      <c r="AIK224" s="72"/>
      <c r="AIL224" s="72"/>
      <c r="AIM224" s="72"/>
      <c r="AIN224" s="72"/>
      <c r="AIO224" s="72"/>
      <c r="AIP224" s="72"/>
      <c r="AIQ224" s="72"/>
      <c r="AIR224" s="72"/>
      <c r="AIS224" s="72"/>
      <c r="AIT224" s="72"/>
      <c r="AIU224" s="72"/>
      <c r="AIV224" s="72"/>
      <c r="AIW224" s="72"/>
      <c r="AIX224" s="72"/>
      <c r="AIY224" s="72"/>
      <c r="AIZ224" s="72"/>
      <c r="AJA224" s="72"/>
      <c r="AJB224" s="72"/>
      <c r="AJC224" s="72"/>
      <c r="AJD224" s="72"/>
      <c r="AJE224" s="72"/>
      <c r="AJF224" s="72"/>
      <c r="AJG224" s="72"/>
      <c r="AJH224" s="72"/>
      <c r="AJI224" s="72"/>
      <c r="AJJ224" s="72"/>
      <c r="AJK224" s="72"/>
      <c r="AJL224" s="72"/>
      <c r="AJM224" s="72"/>
      <c r="AJN224" s="72"/>
      <c r="AJO224" s="72"/>
      <c r="AJP224" s="72"/>
      <c r="AJQ224" s="72"/>
      <c r="AJR224" s="72"/>
      <c r="AJS224" s="72"/>
      <c r="AJT224" s="72"/>
      <c r="AJU224" s="72"/>
      <c r="AJV224" s="72"/>
      <c r="AJW224" s="72"/>
      <c r="AJX224" s="72"/>
      <c r="AJY224" s="72"/>
      <c r="AJZ224" s="72"/>
      <c r="AKA224" s="72"/>
      <c r="AKB224" s="72"/>
      <c r="AKC224" s="72"/>
      <c r="AKD224" s="72"/>
      <c r="AKE224" s="72"/>
      <c r="AKF224" s="72"/>
      <c r="AKG224" s="72"/>
      <c r="AKH224" s="72"/>
      <c r="AKI224" s="72"/>
      <c r="AKJ224" s="72"/>
      <c r="AKK224" s="72"/>
      <c r="AKL224" s="72"/>
      <c r="AKM224" s="72"/>
      <c r="AKN224" s="72"/>
      <c r="AKO224" s="72"/>
      <c r="AKP224" s="72"/>
      <c r="AKQ224" s="72"/>
      <c r="AKR224" s="72"/>
      <c r="AKS224" s="72"/>
      <c r="AKT224" s="72"/>
      <c r="AKU224" s="72"/>
      <c r="AKV224" s="72"/>
      <c r="AKW224" s="72"/>
      <c r="AKX224" s="72"/>
      <c r="AKY224" s="72"/>
      <c r="AKZ224" s="72"/>
      <c r="ALA224" s="72"/>
      <c r="ALB224" s="72"/>
      <c r="ALC224" s="72"/>
      <c r="ALD224" s="72"/>
      <c r="ALE224" s="72"/>
      <c r="ALF224" s="72"/>
      <c r="ALG224" s="72"/>
      <c r="ALH224" s="72"/>
      <c r="ALI224" s="72"/>
      <c r="ALJ224" s="72"/>
      <c r="ALK224" s="72"/>
      <c r="ALL224" s="72"/>
      <c r="ALM224" s="72"/>
      <c r="ALN224" s="72"/>
      <c r="ALO224" s="72"/>
      <c r="ALP224" s="72"/>
      <c r="ALQ224" s="72"/>
      <c r="ALR224" s="72"/>
      <c r="ALS224" s="72"/>
      <c r="ALT224" s="72"/>
      <c r="ALU224" s="72"/>
      <c r="ALV224" s="72"/>
      <c r="ALW224" s="72"/>
      <c r="ALX224" s="72"/>
      <c r="ALY224" s="72"/>
      <c r="ALZ224" s="72"/>
      <c r="AMA224" s="72"/>
      <c r="AMB224" s="72"/>
      <c r="AMC224" s="72"/>
      <c r="AMD224" s="72"/>
      <c r="AME224" s="72"/>
      <c r="AMF224" s="72"/>
      <c r="AMG224" s="72"/>
      <c r="AMH224" s="72"/>
      <c r="AMI224" s="72"/>
      <c r="AMK224" s="72"/>
    </row>
    <row r="225" spans="1:1025" ht="37.5">
      <c r="A225" s="49"/>
      <c r="B225" s="36" t="s">
        <v>221</v>
      </c>
      <c r="C225" s="81">
        <v>6110000000</v>
      </c>
      <c r="D225" s="82"/>
      <c r="E225" s="76">
        <f>E239+E226+E232+E236+E228+E230+E234</f>
        <v>154755000</v>
      </c>
    </row>
    <row r="226" spans="1:1025" ht="37.5">
      <c r="A226" s="49"/>
      <c r="B226" s="42" t="s">
        <v>131</v>
      </c>
      <c r="C226" s="81">
        <v>6110000590</v>
      </c>
      <c r="D226" s="82"/>
      <c r="E226" s="76">
        <f>E227</f>
        <v>147248800</v>
      </c>
    </row>
    <row r="227" spans="1:1025" ht="56.25">
      <c r="A227" s="49"/>
      <c r="B227" s="42" t="s">
        <v>165</v>
      </c>
      <c r="C227" s="81">
        <v>6110000590</v>
      </c>
      <c r="D227" s="82" t="s">
        <v>201</v>
      </c>
      <c r="E227" s="76">
        <f>'приложение 10'!I601</f>
        <v>147248800</v>
      </c>
    </row>
    <row r="228" spans="1:1025" ht="187.5">
      <c r="A228" s="49"/>
      <c r="B228" s="36" t="s">
        <v>169</v>
      </c>
      <c r="C228" s="81">
        <v>6110060820</v>
      </c>
      <c r="D228" s="82"/>
      <c r="E228" s="76">
        <f>E229</f>
        <v>30100</v>
      </c>
    </row>
    <row r="229" spans="1:1025" ht="56.25">
      <c r="A229" s="49"/>
      <c r="B229" s="36" t="s">
        <v>167</v>
      </c>
      <c r="C229" s="81">
        <v>6110060820</v>
      </c>
      <c r="D229" s="82" t="s">
        <v>201</v>
      </c>
      <c r="E229" s="76">
        <f>'приложение 10'!I596</f>
        <v>30100</v>
      </c>
    </row>
    <row r="230" spans="1:1025" ht="56.25">
      <c r="A230" s="49"/>
      <c r="B230" s="36" t="s">
        <v>222</v>
      </c>
      <c r="C230" s="81" t="s">
        <v>223</v>
      </c>
      <c r="D230" s="82"/>
      <c r="E230" s="76">
        <f>E231</f>
        <v>3305900</v>
      </c>
    </row>
    <row r="231" spans="1:1025" ht="56.25">
      <c r="A231" s="49"/>
      <c r="B231" s="36" t="s">
        <v>165</v>
      </c>
      <c r="C231" s="81" t="s">
        <v>223</v>
      </c>
      <c r="D231" s="82" t="s">
        <v>201</v>
      </c>
      <c r="E231" s="76">
        <f>'приложение 10'!I603</f>
        <v>3305900</v>
      </c>
    </row>
    <row r="232" spans="1:1025" ht="56.25">
      <c r="A232" s="49"/>
      <c r="B232" s="42" t="s">
        <v>224</v>
      </c>
      <c r="C232" s="81" t="s">
        <v>225</v>
      </c>
      <c r="D232" s="82"/>
      <c r="E232" s="76">
        <f>E233</f>
        <v>1902600</v>
      </c>
    </row>
    <row r="233" spans="1:1025" ht="56.25">
      <c r="A233" s="49"/>
      <c r="B233" s="42" t="s">
        <v>165</v>
      </c>
      <c r="C233" s="81" t="s">
        <v>225</v>
      </c>
      <c r="D233" s="82" t="s">
        <v>201</v>
      </c>
      <c r="E233" s="76">
        <f>'приложение 10'!I605</f>
        <v>1902600</v>
      </c>
    </row>
    <row r="234" spans="1:1025" ht="56.25">
      <c r="A234" s="49"/>
      <c r="B234" s="36" t="s">
        <v>224</v>
      </c>
      <c r="C234" s="81" t="s">
        <v>226</v>
      </c>
      <c r="D234" s="82"/>
      <c r="E234" s="76">
        <f>E235</f>
        <v>177600</v>
      </c>
    </row>
    <row r="235" spans="1:1025" ht="56.25">
      <c r="A235" s="49"/>
      <c r="B235" s="36" t="s">
        <v>165</v>
      </c>
      <c r="C235" s="81" t="s">
        <v>226</v>
      </c>
      <c r="D235" s="82" t="s">
        <v>201</v>
      </c>
      <c r="E235" s="76">
        <f>'приложение 10'!I607</f>
        <v>177600</v>
      </c>
    </row>
    <row r="236" spans="1:1025" ht="56.25">
      <c r="A236" s="49"/>
      <c r="B236" s="42" t="s">
        <v>227</v>
      </c>
      <c r="C236" s="81">
        <v>6110100000</v>
      </c>
      <c r="D236" s="82"/>
      <c r="E236" s="76">
        <f>E237</f>
        <v>330000</v>
      </c>
    </row>
    <row r="237" spans="1:1025" ht="37.5">
      <c r="A237" s="49"/>
      <c r="B237" s="42" t="s">
        <v>131</v>
      </c>
      <c r="C237" s="81">
        <v>6110100590</v>
      </c>
      <c r="D237" s="82"/>
      <c r="E237" s="76">
        <f>E238</f>
        <v>330000</v>
      </c>
    </row>
    <row r="238" spans="1:1025" s="72" customFormat="1" ht="56.25">
      <c r="A238" s="49"/>
      <c r="B238" s="42" t="s">
        <v>165</v>
      </c>
      <c r="C238" s="81">
        <v>6110100590</v>
      </c>
      <c r="D238" s="82" t="s">
        <v>201</v>
      </c>
      <c r="E238" s="76">
        <f>'приложение 10'!I610</f>
        <v>330000</v>
      </c>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c r="DA238" s="53"/>
      <c r="DB238" s="53"/>
      <c r="DC238" s="53"/>
      <c r="DD238" s="53"/>
      <c r="DE238" s="53"/>
      <c r="DF238" s="53"/>
      <c r="DG238" s="53"/>
      <c r="DH238" s="53"/>
      <c r="DI238" s="53"/>
      <c r="DJ238" s="53"/>
      <c r="DK238" s="53"/>
      <c r="DL238" s="53"/>
      <c r="DM238" s="53"/>
      <c r="DN238" s="53"/>
      <c r="DO238" s="53"/>
      <c r="DP238" s="53"/>
      <c r="DQ238" s="53"/>
      <c r="DR238" s="53"/>
      <c r="DS238" s="53"/>
      <c r="DT238" s="53"/>
      <c r="DU238" s="53"/>
      <c r="DV238" s="53"/>
      <c r="DW238" s="53"/>
      <c r="DX238" s="53"/>
      <c r="DY238" s="53"/>
      <c r="DZ238" s="53"/>
      <c r="EA238" s="53"/>
      <c r="EB238" s="53"/>
      <c r="EC238" s="53"/>
      <c r="ED238" s="53"/>
      <c r="EE238" s="53"/>
      <c r="EF238" s="53"/>
      <c r="EG238" s="53"/>
      <c r="EH238" s="53"/>
      <c r="EI238" s="53"/>
      <c r="EJ238" s="53"/>
      <c r="EK238" s="53"/>
      <c r="EL238" s="53"/>
      <c r="EM238" s="53"/>
      <c r="EN238" s="53"/>
      <c r="EO238" s="53"/>
      <c r="EP238" s="53"/>
      <c r="EQ238" s="53"/>
      <c r="ER238" s="53"/>
      <c r="ES238" s="53"/>
      <c r="ET238" s="53"/>
      <c r="EU238" s="53"/>
      <c r="EV238" s="53"/>
      <c r="EW238" s="53"/>
      <c r="EX238" s="53"/>
      <c r="EY238" s="53"/>
      <c r="EZ238" s="53"/>
      <c r="FA238" s="53"/>
      <c r="FB238" s="53"/>
      <c r="FC238" s="53"/>
      <c r="FD238" s="53"/>
      <c r="FE238" s="53"/>
      <c r="FF238" s="53"/>
      <c r="FG238" s="53"/>
      <c r="FH238" s="53"/>
      <c r="FI238" s="53"/>
      <c r="FJ238" s="53"/>
      <c r="FK238" s="53"/>
      <c r="FL238" s="53"/>
      <c r="FM238" s="53"/>
      <c r="FN238" s="53"/>
      <c r="FO238" s="53"/>
      <c r="FP238" s="53"/>
      <c r="FQ238" s="53"/>
      <c r="FR238" s="53"/>
      <c r="FS238" s="53"/>
      <c r="FT238" s="53"/>
      <c r="FU238" s="53"/>
      <c r="FV238" s="53"/>
      <c r="FW238" s="53"/>
      <c r="FX238" s="53"/>
      <c r="FY238" s="53"/>
      <c r="FZ238" s="53"/>
      <c r="GA238" s="53"/>
      <c r="GB238" s="53"/>
      <c r="GC238" s="53"/>
      <c r="GD238" s="53"/>
      <c r="GE238" s="53"/>
      <c r="GF238" s="53"/>
      <c r="GG238" s="53"/>
      <c r="GH238" s="53"/>
      <c r="GI238" s="53"/>
      <c r="GJ238" s="53"/>
      <c r="GK238" s="53"/>
      <c r="GL238" s="53"/>
      <c r="GM238" s="53"/>
      <c r="GN238" s="53"/>
      <c r="GO238" s="53"/>
      <c r="GP238" s="53"/>
      <c r="GQ238" s="53"/>
      <c r="GR238" s="53"/>
      <c r="GS238" s="53"/>
      <c r="GT238" s="53"/>
      <c r="GU238" s="53"/>
      <c r="GV238" s="53"/>
      <c r="GW238" s="53"/>
      <c r="GX238" s="53"/>
      <c r="GY238" s="53"/>
      <c r="GZ238" s="53"/>
      <c r="HA238" s="53"/>
      <c r="HB238" s="53"/>
      <c r="HC238" s="53"/>
      <c r="HD238" s="53"/>
      <c r="HE238" s="53"/>
      <c r="HF238" s="53"/>
      <c r="HG238" s="53"/>
      <c r="HH238" s="53"/>
      <c r="HI238" s="53"/>
      <c r="HJ238" s="53"/>
      <c r="HK238" s="53"/>
      <c r="HL238" s="53"/>
      <c r="HM238" s="53"/>
      <c r="HN238" s="53"/>
      <c r="HO238" s="53"/>
      <c r="HP238" s="53"/>
      <c r="HQ238" s="53"/>
      <c r="HR238" s="53"/>
      <c r="HS238" s="53"/>
      <c r="HT238" s="53"/>
      <c r="HU238" s="53"/>
      <c r="HV238" s="53"/>
      <c r="HW238" s="53"/>
      <c r="HX238" s="53"/>
      <c r="HY238" s="53"/>
      <c r="HZ238" s="53"/>
      <c r="IA238" s="53"/>
      <c r="IB238" s="53"/>
      <c r="IC238" s="53"/>
      <c r="ID238" s="53"/>
      <c r="IE238" s="53"/>
      <c r="IF238" s="53"/>
      <c r="IG238" s="53"/>
      <c r="IH238" s="53"/>
      <c r="II238" s="53"/>
      <c r="IJ238" s="53"/>
      <c r="IK238" s="53"/>
      <c r="IL238" s="53"/>
      <c r="IM238" s="53"/>
      <c r="IN238" s="53"/>
      <c r="IO238" s="53"/>
      <c r="IP238" s="53"/>
      <c r="IQ238" s="53"/>
      <c r="IR238" s="53"/>
      <c r="IS238" s="53"/>
      <c r="IT238" s="53"/>
      <c r="IU238" s="53"/>
      <c r="IV238" s="53"/>
      <c r="IW238" s="53"/>
      <c r="IX238" s="53"/>
      <c r="IY238" s="53"/>
      <c r="IZ238" s="53"/>
      <c r="JA238" s="53"/>
      <c r="JB238" s="53"/>
      <c r="JC238" s="53"/>
      <c r="JD238" s="53"/>
      <c r="JE238" s="53"/>
      <c r="JF238" s="53"/>
      <c r="JG238" s="53"/>
      <c r="JH238" s="53"/>
      <c r="JI238" s="53"/>
      <c r="JJ238" s="53"/>
      <c r="JK238" s="53"/>
      <c r="JL238" s="53"/>
      <c r="JM238" s="53"/>
      <c r="JN238" s="53"/>
      <c r="JO238" s="53"/>
      <c r="JP238" s="53"/>
      <c r="JQ238" s="53"/>
      <c r="JR238" s="53"/>
      <c r="JS238" s="53"/>
      <c r="JT238" s="53"/>
      <c r="JU238" s="53"/>
      <c r="JV238" s="53"/>
      <c r="JW238" s="53"/>
      <c r="JX238" s="53"/>
      <c r="JY238" s="53"/>
      <c r="JZ238" s="53"/>
      <c r="KA238" s="53"/>
      <c r="KB238" s="53"/>
      <c r="KC238" s="53"/>
      <c r="KD238" s="53"/>
      <c r="KE238" s="53"/>
      <c r="KF238" s="53"/>
      <c r="KG238" s="53"/>
      <c r="KH238" s="53"/>
      <c r="KI238" s="53"/>
      <c r="KJ238" s="53"/>
      <c r="KK238" s="53"/>
      <c r="KL238" s="53"/>
      <c r="KM238" s="53"/>
      <c r="KN238" s="53"/>
      <c r="KO238" s="53"/>
      <c r="KP238" s="53"/>
      <c r="KQ238" s="53"/>
      <c r="KR238" s="53"/>
      <c r="KS238" s="53"/>
      <c r="KT238" s="53"/>
      <c r="KU238" s="53"/>
      <c r="KV238" s="53"/>
      <c r="KW238" s="53"/>
      <c r="KX238" s="53"/>
      <c r="KY238" s="53"/>
      <c r="KZ238" s="53"/>
      <c r="LA238" s="53"/>
      <c r="LB238" s="53"/>
      <c r="LC238" s="53"/>
      <c r="LD238" s="53"/>
      <c r="LE238" s="53"/>
      <c r="LF238" s="53"/>
      <c r="LG238" s="53"/>
      <c r="LH238" s="53"/>
      <c r="LI238" s="53"/>
      <c r="LJ238" s="53"/>
      <c r="LK238" s="53"/>
      <c r="LL238" s="53"/>
      <c r="LM238" s="53"/>
      <c r="LN238" s="53"/>
      <c r="LO238" s="53"/>
      <c r="LP238" s="53"/>
      <c r="LQ238" s="53"/>
      <c r="LR238" s="53"/>
      <c r="LS238" s="53"/>
      <c r="LT238" s="53"/>
      <c r="LU238" s="53"/>
      <c r="LV238" s="53"/>
      <c r="LW238" s="53"/>
      <c r="LX238" s="53"/>
      <c r="LY238" s="53"/>
      <c r="LZ238" s="53"/>
      <c r="MA238" s="53"/>
      <c r="MB238" s="53"/>
      <c r="MC238" s="53"/>
      <c r="MD238" s="53"/>
      <c r="ME238" s="53"/>
      <c r="MF238" s="53"/>
      <c r="MG238" s="53"/>
      <c r="MH238" s="53"/>
      <c r="MI238" s="53"/>
      <c r="MJ238" s="53"/>
      <c r="MK238" s="53"/>
      <c r="ML238" s="53"/>
      <c r="MM238" s="53"/>
      <c r="MN238" s="53"/>
      <c r="MO238" s="53"/>
      <c r="MP238" s="53"/>
      <c r="MQ238" s="53"/>
      <c r="MR238" s="53"/>
      <c r="MS238" s="53"/>
      <c r="MT238" s="53"/>
      <c r="MU238" s="53"/>
      <c r="MV238" s="53"/>
      <c r="MW238" s="53"/>
      <c r="MX238" s="53"/>
      <c r="MY238" s="53"/>
      <c r="MZ238" s="53"/>
      <c r="NA238" s="53"/>
      <c r="NB238" s="53"/>
      <c r="NC238" s="53"/>
      <c r="ND238" s="53"/>
      <c r="NE238" s="53"/>
      <c r="NF238" s="53"/>
      <c r="NG238" s="53"/>
      <c r="NH238" s="53"/>
      <c r="NI238" s="53"/>
      <c r="NJ238" s="53"/>
      <c r="NK238" s="53"/>
      <c r="NL238" s="53"/>
      <c r="NM238" s="53"/>
      <c r="NN238" s="53"/>
      <c r="NO238" s="53"/>
      <c r="NP238" s="53"/>
      <c r="NQ238" s="53"/>
      <c r="NR238" s="53"/>
      <c r="NS238" s="53"/>
      <c r="NT238" s="53"/>
      <c r="NU238" s="53"/>
      <c r="NV238" s="53"/>
      <c r="NW238" s="53"/>
      <c r="NX238" s="53"/>
      <c r="NY238" s="53"/>
      <c r="NZ238" s="53"/>
      <c r="OA238" s="53"/>
      <c r="OB238" s="53"/>
      <c r="OC238" s="53"/>
      <c r="OD238" s="53"/>
      <c r="OE238" s="53"/>
      <c r="OF238" s="53"/>
      <c r="OG238" s="53"/>
      <c r="OH238" s="53"/>
      <c r="OI238" s="53"/>
      <c r="OJ238" s="53"/>
      <c r="OK238" s="53"/>
      <c r="OL238" s="53"/>
      <c r="OM238" s="53"/>
      <c r="ON238" s="53"/>
      <c r="OO238" s="53"/>
      <c r="OP238" s="53"/>
      <c r="OQ238" s="53"/>
      <c r="OR238" s="53"/>
      <c r="OS238" s="53"/>
      <c r="OT238" s="53"/>
      <c r="OU238" s="53"/>
      <c r="OV238" s="53"/>
      <c r="OW238" s="53"/>
      <c r="OX238" s="53"/>
      <c r="OY238" s="53"/>
      <c r="OZ238" s="53"/>
      <c r="PA238" s="53"/>
      <c r="PB238" s="53"/>
      <c r="PC238" s="53"/>
      <c r="PD238" s="53"/>
      <c r="PE238" s="53"/>
      <c r="PF238" s="53"/>
      <c r="PG238" s="53"/>
      <c r="PH238" s="53"/>
      <c r="PI238" s="53"/>
      <c r="PJ238" s="53"/>
      <c r="PK238" s="53"/>
      <c r="PL238" s="53"/>
      <c r="PM238" s="53"/>
      <c r="PN238" s="53"/>
      <c r="PO238" s="53"/>
      <c r="PP238" s="53"/>
      <c r="PQ238" s="53"/>
      <c r="PR238" s="53"/>
      <c r="PS238" s="53"/>
      <c r="PT238" s="53"/>
      <c r="PU238" s="53"/>
      <c r="PV238" s="53"/>
      <c r="PW238" s="53"/>
      <c r="PX238" s="53"/>
      <c r="PY238" s="53"/>
      <c r="PZ238" s="53"/>
      <c r="QA238" s="53"/>
      <c r="QB238" s="53"/>
      <c r="QC238" s="53"/>
      <c r="QD238" s="53"/>
      <c r="QE238" s="53"/>
      <c r="QF238" s="53"/>
      <c r="QG238" s="53"/>
      <c r="QH238" s="53"/>
      <c r="QI238" s="53"/>
      <c r="QJ238" s="53"/>
      <c r="QK238" s="53"/>
      <c r="QL238" s="53"/>
      <c r="QM238" s="53"/>
      <c r="QN238" s="53"/>
      <c r="QO238" s="53"/>
      <c r="QP238" s="53"/>
      <c r="QQ238" s="53"/>
      <c r="QR238" s="53"/>
      <c r="QS238" s="53"/>
      <c r="QT238" s="53"/>
      <c r="QU238" s="53"/>
      <c r="QV238" s="53"/>
      <c r="QW238" s="53"/>
      <c r="QX238" s="53"/>
      <c r="QY238" s="53"/>
      <c r="QZ238" s="53"/>
      <c r="RA238" s="53"/>
      <c r="RB238" s="53"/>
      <c r="RC238" s="53"/>
      <c r="RD238" s="53"/>
      <c r="RE238" s="53"/>
      <c r="RF238" s="53"/>
      <c r="RG238" s="53"/>
      <c r="RH238" s="53"/>
      <c r="RI238" s="53"/>
      <c r="RJ238" s="53"/>
      <c r="RK238" s="53"/>
      <c r="RL238" s="53"/>
      <c r="RM238" s="53"/>
      <c r="RN238" s="53"/>
      <c r="RO238" s="53"/>
      <c r="RP238" s="53"/>
      <c r="RQ238" s="53"/>
      <c r="RR238" s="53"/>
      <c r="RS238" s="53"/>
      <c r="RT238" s="53"/>
      <c r="RU238" s="53"/>
      <c r="RV238" s="53"/>
      <c r="RW238" s="53"/>
      <c r="RX238" s="53"/>
      <c r="RY238" s="53"/>
      <c r="RZ238" s="53"/>
      <c r="SA238" s="53"/>
      <c r="SB238" s="53"/>
      <c r="SC238" s="53"/>
      <c r="SD238" s="53"/>
      <c r="SE238" s="53"/>
      <c r="SF238" s="53"/>
      <c r="SG238" s="53"/>
      <c r="SH238" s="53"/>
      <c r="SI238" s="53"/>
      <c r="SJ238" s="53"/>
      <c r="SK238" s="53"/>
      <c r="SL238" s="53"/>
      <c r="SM238" s="53"/>
      <c r="SN238" s="53"/>
      <c r="SO238" s="53"/>
      <c r="SP238" s="53"/>
      <c r="SQ238" s="53"/>
      <c r="SR238" s="53"/>
      <c r="SS238" s="53"/>
      <c r="ST238" s="53"/>
      <c r="SU238" s="53"/>
      <c r="SV238" s="53"/>
      <c r="SW238" s="53"/>
      <c r="SX238" s="53"/>
      <c r="SY238" s="53"/>
      <c r="SZ238" s="53"/>
      <c r="TA238" s="53"/>
      <c r="TB238" s="53"/>
      <c r="TC238" s="53"/>
      <c r="TD238" s="53"/>
      <c r="TE238" s="53"/>
      <c r="TF238" s="53"/>
      <c r="TG238" s="53"/>
      <c r="TH238" s="53"/>
      <c r="TI238" s="53"/>
      <c r="TJ238" s="53"/>
      <c r="TK238" s="53"/>
      <c r="TL238" s="53"/>
      <c r="TM238" s="53"/>
      <c r="TN238" s="53"/>
      <c r="TO238" s="53"/>
      <c r="TP238" s="53"/>
      <c r="TQ238" s="53"/>
      <c r="TR238" s="53"/>
      <c r="TS238" s="53"/>
      <c r="TT238" s="53"/>
      <c r="TU238" s="53"/>
      <c r="TV238" s="53"/>
      <c r="TW238" s="53"/>
      <c r="TX238" s="53"/>
      <c r="TY238" s="53"/>
      <c r="TZ238" s="53"/>
      <c r="UA238" s="53"/>
      <c r="UB238" s="53"/>
      <c r="UC238" s="53"/>
      <c r="UD238" s="53"/>
      <c r="UE238" s="53"/>
      <c r="UF238" s="53"/>
      <c r="UG238" s="53"/>
      <c r="UH238" s="53"/>
      <c r="UI238" s="53"/>
      <c r="UJ238" s="53"/>
      <c r="UK238" s="53"/>
      <c r="UL238" s="53"/>
      <c r="UM238" s="53"/>
      <c r="UN238" s="53"/>
      <c r="UO238" s="53"/>
      <c r="UP238" s="53"/>
      <c r="UQ238" s="53"/>
      <c r="UR238" s="53"/>
      <c r="US238" s="53"/>
      <c r="UT238" s="53"/>
      <c r="UU238" s="53"/>
      <c r="UV238" s="53"/>
      <c r="UW238" s="53"/>
      <c r="UX238" s="53"/>
      <c r="UY238" s="53"/>
      <c r="UZ238" s="53"/>
      <c r="VA238" s="53"/>
      <c r="VB238" s="53"/>
      <c r="VC238" s="53"/>
      <c r="VD238" s="53"/>
      <c r="VE238" s="53"/>
      <c r="VF238" s="53"/>
      <c r="VG238" s="53"/>
      <c r="VH238" s="53"/>
      <c r="VI238" s="53"/>
      <c r="VJ238" s="53"/>
      <c r="VK238" s="53"/>
      <c r="VL238" s="53"/>
      <c r="VM238" s="53"/>
      <c r="VN238" s="53"/>
      <c r="VO238" s="53"/>
      <c r="VP238" s="53"/>
      <c r="VQ238" s="53"/>
      <c r="VR238" s="53"/>
      <c r="VS238" s="53"/>
      <c r="VT238" s="53"/>
      <c r="VU238" s="53"/>
      <c r="VV238" s="53"/>
      <c r="VW238" s="53"/>
      <c r="VX238" s="53"/>
      <c r="VY238" s="53"/>
      <c r="VZ238" s="53"/>
      <c r="WA238" s="53"/>
      <c r="WB238" s="53"/>
      <c r="WC238" s="53"/>
      <c r="WD238" s="53"/>
      <c r="WE238" s="53"/>
      <c r="WF238" s="53"/>
      <c r="WG238" s="53"/>
      <c r="WH238" s="53"/>
      <c r="WI238" s="53"/>
      <c r="WJ238" s="53"/>
      <c r="WK238" s="53"/>
      <c r="WL238" s="53"/>
      <c r="WM238" s="53"/>
      <c r="WN238" s="53"/>
      <c r="WO238" s="53"/>
      <c r="WP238" s="53"/>
      <c r="WQ238" s="53"/>
      <c r="WR238" s="53"/>
      <c r="WS238" s="53"/>
      <c r="WT238" s="53"/>
      <c r="WU238" s="53"/>
      <c r="WV238" s="53"/>
      <c r="WW238" s="53"/>
      <c r="WX238" s="53"/>
      <c r="WY238" s="53"/>
      <c r="WZ238" s="53"/>
      <c r="XA238" s="53"/>
      <c r="XB238" s="53"/>
      <c r="XC238" s="53"/>
      <c r="XD238" s="53"/>
      <c r="XE238" s="53"/>
      <c r="XF238" s="53"/>
      <c r="XG238" s="53"/>
      <c r="XH238" s="53"/>
      <c r="XI238" s="53"/>
      <c r="XJ238" s="53"/>
      <c r="XK238" s="53"/>
      <c r="XL238" s="53"/>
      <c r="XM238" s="53"/>
      <c r="XN238" s="53"/>
      <c r="XO238" s="53"/>
      <c r="XP238" s="53"/>
      <c r="XQ238" s="53"/>
      <c r="XR238" s="53"/>
      <c r="XS238" s="53"/>
      <c r="XT238" s="53"/>
      <c r="XU238" s="53"/>
      <c r="XV238" s="53"/>
      <c r="XW238" s="53"/>
      <c r="XX238" s="53"/>
      <c r="XY238" s="53"/>
      <c r="XZ238" s="53"/>
      <c r="YA238" s="53"/>
      <c r="YB238" s="53"/>
      <c r="YC238" s="53"/>
      <c r="YD238" s="53"/>
      <c r="YE238" s="53"/>
      <c r="YF238" s="53"/>
      <c r="YG238" s="53"/>
      <c r="YH238" s="53"/>
      <c r="YI238" s="53"/>
      <c r="YJ238" s="53"/>
      <c r="YK238" s="53"/>
      <c r="YL238" s="53"/>
      <c r="YM238" s="53"/>
      <c r="YN238" s="53"/>
      <c r="YO238" s="53"/>
      <c r="YP238" s="53"/>
      <c r="YQ238" s="53"/>
      <c r="YR238" s="53"/>
      <c r="YS238" s="53"/>
      <c r="YT238" s="53"/>
      <c r="YU238" s="53"/>
      <c r="YV238" s="53"/>
      <c r="YW238" s="53"/>
      <c r="YX238" s="53"/>
      <c r="YY238" s="53"/>
      <c r="YZ238" s="53"/>
      <c r="ZA238" s="53"/>
      <c r="ZB238" s="53"/>
      <c r="ZC238" s="53"/>
      <c r="ZD238" s="53"/>
      <c r="ZE238" s="53"/>
      <c r="ZF238" s="53"/>
      <c r="ZG238" s="53"/>
      <c r="ZH238" s="53"/>
      <c r="ZI238" s="53"/>
      <c r="ZJ238" s="53"/>
      <c r="ZK238" s="53"/>
      <c r="ZL238" s="53"/>
      <c r="ZM238" s="53"/>
      <c r="ZN238" s="53"/>
      <c r="ZO238" s="53"/>
      <c r="ZP238" s="53"/>
      <c r="ZQ238" s="53"/>
      <c r="ZR238" s="53"/>
      <c r="ZS238" s="53"/>
      <c r="ZT238" s="53"/>
      <c r="ZU238" s="53"/>
      <c r="ZV238" s="53"/>
      <c r="ZW238" s="53"/>
      <c r="ZX238" s="53"/>
      <c r="ZY238" s="53"/>
      <c r="ZZ238" s="53"/>
      <c r="AAA238" s="53"/>
      <c r="AAB238" s="53"/>
      <c r="AAC238" s="53"/>
      <c r="AAD238" s="53"/>
      <c r="AAE238" s="53"/>
      <c r="AAF238" s="53"/>
      <c r="AAG238" s="53"/>
      <c r="AAH238" s="53"/>
      <c r="AAI238" s="53"/>
      <c r="AAJ238" s="53"/>
      <c r="AAK238" s="53"/>
      <c r="AAL238" s="53"/>
      <c r="AAM238" s="53"/>
      <c r="AAN238" s="53"/>
      <c r="AAO238" s="53"/>
      <c r="AAP238" s="53"/>
      <c r="AAQ238" s="53"/>
      <c r="AAR238" s="53"/>
      <c r="AAS238" s="53"/>
      <c r="AAT238" s="53"/>
      <c r="AAU238" s="53"/>
      <c r="AAV238" s="53"/>
      <c r="AAW238" s="53"/>
      <c r="AAX238" s="53"/>
      <c r="AAY238" s="53"/>
      <c r="AAZ238" s="53"/>
      <c r="ABA238" s="53"/>
      <c r="ABB238" s="53"/>
      <c r="ABC238" s="53"/>
      <c r="ABD238" s="53"/>
      <c r="ABE238" s="53"/>
      <c r="ABF238" s="53"/>
      <c r="ABG238" s="53"/>
      <c r="ABH238" s="53"/>
      <c r="ABI238" s="53"/>
      <c r="ABJ238" s="53"/>
      <c r="ABK238" s="53"/>
      <c r="ABL238" s="53"/>
      <c r="ABM238" s="53"/>
      <c r="ABN238" s="53"/>
      <c r="ABO238" s="53"/>
      <c r="ABP238" s="53"/>
      <c r="ABQ238" s="53"/>
      <c r="ABR238" s="53"/>
      <c r="ABS238" s="53"/>
      <c r="ABT238" s="53"/>
      <c r="ABU238" s="53"/>
      <c r="ABV238" s="53"/>
      <c r="ABW238" s="53"/>
      <c r="ABX238" s="53"/>
      <c r="ABY238" s="53"/>
      <c r="ABZ238" s="53"/>
      <c r="ACA238" s="53"/>
      <c r="ACB238" s="53"/>
      <c r="ACC238" s="53"/>
      <c r="ACD238" s="53"/>
      <c r="ACE238" s="53"/>
      <c r="ACF238" s="53"/>
      <c r="ACG238" s="53"/>
      <c r="ACH238" s="53"/>
      <c r="ACI238" s="53"/>
      <c r="ACJ238" s="53"/>
      <c r="ACK238" s="53"/>
      <c r="ACL238" s="53"/>
      <c r="ACM238" s="53"/>
      <c r="ACN238" s="53"/>
      <c r="ACO238" s="53"/>
      <c r="ACP238" s="53"/>
      <c r="ACQ238" s="53"/>
      <c r="ACR238" s="53"/>
      <c r="ACS238" s="53"/>
      <c r="ACT238" s="53"/>
      <c r="ACU238" s="53"/>
      <c r="ACV238" s="53"/>
      <c r="ACW238" s="53"/>
      <c r="ACX238" s="53"/>
      <c r="ACY238" s="53"/>
      <c r="ACZ238" s="53"/>
      <c r="ADA238" s="53"/>
      <c r="ADB238" s="53"/>
      <c r="ADC238" s="53"/>
      <c r="ADD238" s="53"/>
      <c r="ADE238" s="53"/>
      <c r="ADF238" s="53"/>
      <c r="ADG238" s="53"/>
      <c r="ADH238" s="53"/>
      <c r="ADI238" s="53"/>
      <c r="ADJ238" s="53"/>
      <c r="ADK238" s="53"/>
      <c r="ADL238" s="53"/>
      <c r="ADM238" s="53"/>
      <c r="ADN238" s="53"/>
      <c r="ADO238" s="53"/>
      <c r="ADP238" s="53"/>
      <c r="ADQ238" s="53"/>
      <c r="ADR238" s="53"/>
      <c r="ADS238" s="53"/>
      <c r="ADT238" s="53"/>
      <c r="ADU238" s="53"/>
      <c r="ADV238" s="53"/>
      <c r="ADW238" s="53"/>
      <c r="ADX238" s="53"/>
      <c r="ADY238" s="53"/>
      <c r="ADZ238" s="53"/>
      <c r="AEA238" s="53"/>
      <c r="AEB238" s="53"/>
      <c r="AEC238" s="53"/>
      <c r="AED238" s="53"/>
      <c r="AEE238" s="53"/>
      <c r="AEF238" s="53"/>
      <c r="AEG238" s="53"/>
      <c r="AEH238" s="53"/>
      <c r="AEI238" s="53"/>
      <c r="AEJ238" s="53"/>
      <c r="AEK238" s="53"/>
      <c r="AEL238" s="53"/>
      <c r="AEM238" s="53"/>
      <c r="AEN238" s="53"/>
      <c r="AEO238" s="53"/>
      <c r="AEP238" s="53"/>
      <c r="AEQ238" s="53"/>
      <c r="AER238" s="53"/>
      <c r="AES238" s="53"/>
      <c r="AET238" s="53"/>
      <c r="AEU238" s="53"/>
      <c r="AEV238" s="53"/>
      <c r="AEW238" s="53"/>
      <c r="AEX238" s="53"/>
      <c r="AEY238" s="53"/>
      <c r="AEZ238" s="53"/>
      <c r="AFA238" s="53"/>
      <c r="AFB238" s="53"/>
      <c r="AFC238" s="53"/>
      <c r="AFD238" s="53"/>
      <c r="AFE238" s="53"/>
      <c r="AFF238" s="53"/>
      <c r="AFG238" s="53"/>
      <c r="AFH238" s="53"/>
      <c r="AFI238" s="53"/>
      <c r="AFJ238" s="53"/>
      <c r="AFK238" s="53"/>
      <c r="AFL238" s="53"/>
      <c r="AFM238" s="53"/>
      <c r="AFN238" s="53"/>
      <c r="AFO238" s="53"/>
      <c r="AFP238" s="53"/>
      <c r="AFQ238" s="53"/>
      <c r="AFR238" s="53"/>
      <c r="AFS238" s="53"/>
      <c r="AFT238" s="53"/>
      <c r="AFU238" s="53"/>
      <c r="AFV238" s="53"/>
      <c r="AFW238" s="53"/>
      <c r="AFX238" s="53"/>
      <c r="AFY238" s="53"/>
      <c r="AFZ238" s="53"/>
      <c r="AGA238" s="53"/>
      <c r="AGB238" s="53"/>
      <c r="AGC238" s="53"/>
      <c r="AGD238" s="53"/>
      <c r="AGE238" s="53"/>
      <c r="AGF238" s="53"/>
      <c r="AGG238" s="53"/>
      <c r="AGH238" s="53"/>
      <c r="AGI238" s="53"/>
      <c r="AGJ238" s="53"/>
      <c r="AGK238" s="53"/>
      <c r="AGL238" s="53"/>
      <c r="AGM238" s="53"/>
      <c r="AGN238" s="53"/>
      <c r="AGO238" s="53"/>
      <c r="AGP238" s="53"/>
      <c r="AGQ238" s="53"/>
      <c r="AGR238" s="53"/>
      <c r="AGS238" s="53"/>
      <c r="AGT238" s="53"/>
      <c r="AGU238" s="53"/>
      <c r="AGV238" s="53"/>
      <c r="AGW238" s="53"/>
      <c r="AGX238" s="53"/>
      <c r="AGY238" s="53"/>
      <c r="AGZ238" s="53"/>
      <c r="AHA238" s="53"/>
      <c r="AHB238" s="53"/>
      <c r="AHC238" s="53"/>
      <c r="AHD238" s="53"/>
      <c r="AHE238" s="53"/>
      <c r="AHF238" s="53"/>
      <c r="AHG238" s="53"/>
      <c r="AHH238" s="53"/>
      <c r="AHI238" s="53"/>
      <c r="AHJ238" s="53"/>
      <c r="AHK238" s="53"/>
      <c r="AHL238" s="53"/>
      <c r="AHM238" s="53"/>
      <c r="AHN238" s="53"/>
      <c r="AHO238" s="53"/>
      <c r="AHP238" s="53"/>
      <c r="AHQ238" s="53"/>
      <c r="AHR238" s="53"/>
      <c r="AHS238" s="53"/>
      <c r="AHT238" s="53"/>
      <c r="AHU238" s="53"/>
      <c r="AHV238" s="53"/>
      <c r="AHW238" s="53"/>
      <c r="AHX238" s="53"/>
      <c r="AHY238" s="53"/>
      <c r="AHZ238" s="53"/>
      <c r="AIA238" s="53"/>
      <c r="AIB238" s="53"/>
      <c r="AIC238" s="53"/>
      <c r="AID238" s="53"/>
      <c r="AIE238" s="53"/>
      <c r="AIF238" s="53"/>
      <c r="AIG238" s="53"/>
      <c r="AIH238" s="53"/>
      <c r="AII238" s="53"/>
      <c r="AIJ238" s="53"/>
      <c r="AIK238" s="53"/>
      <c r="AIL238" s="53"/>
      <c r="AIM238" s="53"/>
      <c r="AIN238" s="53"/>
      <c r="AIO238" s="53"/>
      <c r="AIP238" s="53"/>
      <c r="AIQ238" s="53"/>
      <c r="AIR238" s="53"/>
      <c r="AIS238" s="53"/>
      <c r="AIT238" s="53"/>
      <c r="AIU238" s="53"/>
      <c r="AIV238" s="53"/>
      <c r="AIW238" s="53"/>
      <c r="AIX238" s="53"/>
      <c r="AIY238" s="53"/>
      <c r="AIZ238" s="53"/>
      <c r="AJA238" s="53"/>
      <c r="AJB238" s="53"/>
      <c r="AJC238" s="53"/>
      <c r="AJD238" s="53"/>
      <c r="AJE238" s="53"/>
      <c r="AJF238" s="53"/>
      <c r="AJG238" s="53"/>
      <c r="AJH238" s="53"/>
      <c r="AJI238" s="53"/>
      <c r="AJJ238" s="53"/>
      <c r="AJK238" s="53"/>
      <c r="AJL238" s="53"/>
      <c r="AJM238" s="53"/>
      <c r="AJN238" s="53"/>
      <c r="AJO238" s="53"/>
      <c r="AJP238" s="53"/>
      <c r="AJQ238" s="53"/>
      <c r="AJR238" s="53"/>
      <c r="AJS238" s="53"/>
      <c r="AJT238" s="53"/>
      <c r="AJU238" s="53"/>
      <c r="AJV238" s="53"/>
      <c r="AJW238" s="53"/>
      <c r="AJX238" s="53"/>
      <c r="AJY238" s="53"/>
      <c r="AJZ238" s="53"/>
      <c r="AKA238" s="53"/>
      <c r="AKB238" s="53"/>
      <c r="AKC238" s="53"/>
      <c r="AKD238" s="53"/>
      <c r="AKE238" s="53"/>
      <c r="AKF238" s="53"/>
      <c r="AKG238" s="53"/>
      <c r="AKH238" s="53"/>
      <c r="AKI238" s="53"/>
      <c r="AKJ238" s="53"/>
      <c r="AKK238" s="53"/>
      <c r="AKL238" s="53"/>
      <c r="AKM238" s="53"/>
      <c r="AKN238" s="53"/>
      <c r="AKO238" s="53"/>
      <c r="AKP238" s="53"/>
      <c r="AKQ238" s="53"/>
      <c r="AKR238" s="53"/>
      <c r="AKS238" s="53"/>
      <c r="AKT238" s="53"/>
      <c r="AKU238" s="53"/>
      <c r="AKV238" s="53"/>
      <c r="AKW238" s="53"/>
      <c r="AKX238" s="53"/>
      <c r="AKY238" s="53"/>
      <c r="AKZ238" s="53"/>
      <c r="ALA238" s="53"/>
      <c r="ALB238" s="53"/>
      <c r="ALC238" s="53"/>
      <c r="ALD238" s="53"/>
      <c r="ALE238" s="53"/>
      <c r="ALF238" s="53"/>
      <c r="ALG238" s="53"/>
      <c r="ALH238" s="53"/>
      <c r="ALI238" s="53"/>
      <c r="ALJ238" s="53"/>
      <c r="ALK238" s="53"/>
      <c r="ALL238" s="53"/>
      <c r="ALM238" s="53"/>
      <c r="ALN238" s="53"/>
      <c r="ALO238" s="53"/>
      <c r="ALP238" s="53"/>
      <c r="ALQ238" s="53"/>
      <c r="ALR238" s="53"/>
      <c r="ALS238" s="53"/>
      <c r="ALT238" s="53"/>
      <c r="ALU238" s="53"/>
      <c r="ALV238" s="53"/>
      <c r="ALW238" s="53"/>
      <c r="ALX238" s="53"/>
      <c r="ALY238" s="53"/>
      <c r="ALZ238" s="53"/>
      <c r="AMA238" s="53"/>
      <c r="AMB238" s="53"/>
      <c r="AMC238" s="53"/>
      <c r="AMD238" s="53"/>
      <c r="AME238" s="53"/>
      <c r="AMF238" s="53"/>
      <c r="AMG238" s="53"/>
      <c r="AMH238" s="53"/>
      <c r="AMI238" s="53"/>
      <c r="AMJ238"/>
      <c r="AMK238"/>
    </row>
    <row r="239" spans="1:1025" ht="37.5">
      <c r="A239" s="49"/>
      <c r="B239" s="36" t="s">
        <v>228</v>
      </c>
      <c r="C239" s="81">
        <v>6110200000</v>
      </c>
      <c r="D239" s="82"/>
      <c r="E239" s="76">
        <f>E240</f>
        <v>1760000</v>
      </c>
    </row>
    <row r="240" spans="1:1025" ht="37.5">
      <c r="A240" s="49"/>
      <c r="B240" s="36" t="s">
        <v>229</v>
      </c>
      <c r="C240" s="81">
        <v>6110210160</v>
      </c>
      <c r="D240" s="82"/>
      <c r="E240" s="76">
        <f>E241+E242</f>
        <v>1760000</v>
      </c>
    </row>
    <row r="241" spans="1:1025" ht="112.5">
      <c r="A241" s="49"/>
      <c r="B241" s="36" t="s">
        <v>101</v>
      </c>
      <c r="C241" s="81">
        <v>6110210160</v>
      </c>
      <c r="D241" s="82" t="s">
        <v>102</v>
      </c>
      <c r="E241" s="76">
        <f>'приложение 10'!I590</f>
        <v>1500000</v>
      </c>
    </row>
    <row r="242" spans="1:1025" s="72" customFormat="1" ht="56.25">
      <c r="A242" s="49"/>
      <c r="B242" s="36" t="s">
        <v>104</v>
      </c>
      <c r="C242" s="81">
        <v>6110210160</v>
      </c>
      <c r="D242" s="82" t="s">
        <v>105</v>
      </c>
      <c r="E242" s="76">
        <f>'приложение 10'!I591</f>
        <v>260000</v>
      </c>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c r="DA242" s="53"/>
      <c r="DB242" s="53"/>
      <c r="DC242" s="53"/>
      <c r="DD242" s="53"/>
      <c r="DE242" s="53"/>
      <c r="DF242" s="53"/>
      <c r="DG242" s="53"/>
      <c r="DH242" s="53"/>
      <c r="DI242" s="53"/>
      <c r="DJ242" s="53"/>
      <c r="DK242" s="53"/>
      <c r="DL242" s="53"/>
      <c r="DM242" s="53"/>
      <c r="DN242" s="53"/>
      <c r="DO242" s="53"/>
      <c r="DP242" s="53"/>
      <c r="DQ242" s="53"/>
      <c r="DR242" s="53"/>
      <c r="DS242" s="53"/>
      <c r="DT242" s="53"/>
      <c r="DU242" s="53"/>
      <c r="DV242" s="53"/>
      <c r="DW242" s="53"/>
      <c r="DX242" s="53"/>
      <c r="DY242" s="53"/>
      <c r="DZ242" s="53"/>
      <c r="EA242" s="53"/>
      <c r="EB242" s="53"/>
      <c r="EC242" s="53"/>
      <c r="ED242" s="53"/>
      <c r="EE242" s="53"/>
      <c r="EF242" s="53"/>
      <c r="EG242" s="53"/>
      <c r="EH242" s="53"/>
      <c r="EI242" s="53"/>
      <c r="EJ242" s="53"/>
      <c r="EK242" s="53"/>
      <c r="EL242" s="53"/>
      <c r="EM242" s="53"/>
      <c r="EN242" s="53"/>
      <c r="EO242" s="53"/>
      <c r="EP242" s="53"/>
      <c r="EQ242" s="53"/>
      <c r="ER242" s="53"/>
      <c r="ES242" s="53"/>
      <c r="ET242" s="53"/>
      <c r="EU242" s="53"/>
      <c r="EV242" s="53"/>
      <c r="EW242" s="53"/>
      <c r="EX242" s="53"/>
      <c r="EY242" s="53"/>
      <c r="EZ242" s="53"/>
      <c r="FA242" s="53"/>
      <c r="FB242" s="53"/>
      <c r="FC242" s="53"/>
      <c r="FD242" s="53"/>
      <c r="FE242" s="53"/>
      <c r="FF242" s="53"/>
      <c r="FG242" s="53"/>
      <c r="FH242" s="53"/>
      <c r="FI242" s="53"/>
      <c r="FJ242" s="53"/>
      <c r="FK242" s="53"/>
      <c r="FL242" s="53"/>
      <c r="FM242" s="53"/>
      <c r="FN242" s="53"/>
      <c r="FO242" s="53"/>
      <c r="FP242" s="53"/>
      <c r="FQ242" s="53"/>
      <c r="FR242" s="53"/>
      <c r="FS242" s="53"/>
      <c r="FT242" s="53"/>
      <c r="FU242" s="53"/>
      <c r="FV242" s="53"/>
      <c r="FW242" s="53"/>
      <c r="FX242" s="53"/>
      <c r="FY242" s="53"/>
      <c r="FZ242" s="53"/>
      <c r="GA242" s="53"/>
      <c r="GB242" s="53"/>
      <c r="GC242" s="53"/>
      <c r="GD242" s="53"/>
      <c r="GE242" s="53"/>
      <c r="GF242" s="53"/>
      <c r="GG242" s="53"/>
      <c r="GH242" s="53"/>
      <c r="GI242" s="53"/>
      <c r="GJ242" s="53"/>
      <c r="GK242" s="53"/>
      <c r="GL242" s="53"/>
      <c r="GM242" s="53"/>
      <c r="GN242" s="53"/>
      <c r="GO242" s="53"/>
      <c r="GP242" s="53"/>
      <c r="GQ242" s="53"/>
      <c r="GR242" s="53"/>
      <c r="GS242" s="53"/>
      <c r="GT242" s="53"/>
      <c r="GU242" s="53"/>
      <c r="GV242" s="53"/>
      <c r="GW242" s="53"/>
      <c r="GX242" s="53"/>
      <c r="GY242" s="53"/>
      <c r="GZ242" s="53"/>
      <c r="HA242" s="53"/>
      <c r="HB242" s="53"/>
      <c r="HC242" s="53"/>
      <c r="HD242" s="53"/>
      <c r="HE242" s="53"/>
      <c r="HF242" s="53"/>
      <c r="HG242" s="53"/>
      <c r="HH242" s="53"/>
      <c r="HI242" s="53"/>
      <c r="HJ242" s="53"/>
      <c r="HK242" s="53"/>
      <c r="HL242" s="53"/>
      <c r="HM242" s="53"/>
      <c r="HN242" s="53"/>
      <c r="HO242" s="53"/>
      <c r="HP242" s="53"/>
      <c r="HQ242" s="53"/>
      <c r="HR242" s="53"/>
      <c r="HS242" s="53"/>
      <c r="HT242" s="53"/>
      <c r="HU242" s="53"/>
      <c r="HV242" s="53"/>
      <c r="HW242" s="53"/>
      <c r="HX242" s="53"/>
      <c r="HY242" s="53"/>
      <c r="HZ242" s="53"/>
      <c r="IA242" s="53"/>
      <c r="IB242" s="53"/>
      <c r="IC242" s="53"/>
      <c r="ID242" s="53"/>
      <c r="IE242" s="53"/>
      <c r="IF242" s="53"/>
      <c r="IG242" s="53"/>
      <c r="IH242" s="53"/>
      <c r="II242" s="53"/>
      <c r="IJ242" s="53"/>
      <c r="IK242" s="53"/>
      <c r="IL242" s="53"/>
      <c r="IM242" s="53"/>
      <c r="IN242" s="53"/>
      <c r="IO242" s="53"/>
      <c r="IP242" s="53"/>
      <c r="IQ242" s="53"/>
      <c r="IR242" s="53"/>
      <c r="IS242" s="53"/>
      <c r="IT242" s="53"/>
      <c r="IU242" s="53"/>
      <c r="IV242" s="53"/>
      <c r="IW242" s="53"/>
      <c r="IX242" s="53"/>
      <c r="IY242" s="53"/>
      <c r="IZ242" s="53"/>
      <c r="JA242" s="53"/>
      <c r="JB242" s="53"/>
      <c r="JC242" s="53"/>
      <c r="JD242" s="53"/>
      <c r="JE242" s="53"/>
      <c r="JF242" s="53"/>
      <c r="JG242" s="53"/>
      <c r="JH242" s="53"/>
      <c r="JI242" s="53"/>
      <c r="JJ242" s="53"/>
      <c r="JK242" s="53"/>
      <c r="JL242" s="53"/>
      <c r="JM242" s="53"/>
      <c r="JN242" s="53"/>
      <c r="JO242" s="53"/>
      <c r="JP242" s="53"/>
      <c r="JQ242" s="53"/>
      <c r="JR242" s="53"/>
      <c r="JS242" s="53"/>
      <c r="JT242" s="53"/>
      <c r="JU242" s="53"/>
      <c r="JV242" s="53"/>
      <c r="JW242" s="53"/>
      <c r="JX242" s="53"/>
      <c r="JY242" s="53"/>
      <c r="JZ242" s="53"/>
      <c r="KA242" s="53"/>
      <c r="KB242" s="53"/>
      <c r="KC242" s="53"/>
      <c r="KD242" s="53"/>
      <c r="KE242" s="53"/>
      <c r="KF242" s="53"/>
      <c r="KG242" s="53"/>
      <c r="KH242" s="53"/>
      <c r="KI242" s="53"/>
      <c r="KJ242" s="53"/>
      <c r="KK242" s="53"/>
      <c r="KL242" s="53"/>
      <c r="KM242" s="53"/>
      <c r="KN242" s="53"/>
      <c r="KO242" s="53"/>
      <c r="KP242" s="53"/>
      <c r="KQ242" s="53"/>
      <c r="KR242" s="53"/>
      <c r="KS242" s="53"/>
      <c r="KT242" s="53"/>
      <c r="KU242" s="53"/>
      <c r="KV242" s="53"/>
      <c r="KW242" s="53"/>
      <c r="KX242" s="53"/>
      <c r="KY242" s="53"/>
      <c r="KZ242" s="53"/>
      <c r="LA242" s="53"/>
      <c r="LB242" s="53"/>
      <c r="LC242" s="53"/>
      <c r="LD242" s="53"/>
      <c r="LE242" s="53"/>
      <c r="LF242" s="53"/>
      <c r="LG242" s="53"/>
      <c r="LH242" s="53"/>
      <c r="LI242" s="53"/>
      <c r="LJ242" s="53"/>
      <c r="LK242" s="53"/>
      <c r="LL242" s="53"/>
      <c r="LM242" s="53"/>
      <c r="LN242" s="53"/>
      <c r="LO242" s="53"/>
      <c r="LP242" s="53"/>
      <c r="LQ242" s="53"/>
      <c r="LR242" s="53"/>
      <c r="LS242" s="53"/>
      <c r="LT242" s="53"/>
      <c r="LU242" s="53"/>
      <c r="LV242" s="53"/>
      <c r="LW242" s="53"/>
      <c r="LX242" s="53"/>
      <c r="LY242" s="53"/>
      <c r="LZ242" s="53"/>
      <c r="MA242" s="53"/>
      <c r="MB242" s="53"/>
      <c r="MC242" s="53"/>
      <c r="MD242" s="53"/>
      <c r="ME242" s="53"/>
      <c r="MF242" s="53"/>
      <c r="MG242" s="53"/>
      <c r="MH242" s="53"/>
      <c r="MI242" s="53"/>
      <c r="MJ242" s="53"/>
      <c r="MK242" s="53"/>
      <c r="ML242" s="53"/>
      <c r="MM242" s="53"/>
      <c r="MN242" s="53"/>
      <c r="MO242" s="53"/>
      <c r="MP242" s="53"/>
      <c r="MQ242" s="53"/>
      <c r="MR242" s="53"/>
      <c r="MS242" s="53"/>
      <c r="MT242" s="53"/>
      <c r="MU242" s="53"/>
      <c r="MV242" s="53"/>
      <c r="MW242" s="53"/>
      <c r="MX242" s="53"/>
      <c r="MY242" s="53"/>
      <c r="MZ242" s="53"/>
      <c r="NA242" s="53"/>
      <c r="NB242" s="53"/>
      <c r="NC242" s="53"/>
      <c r="ND242" s="53"/>
      <c r="NE242" s="53"/>
      <c r="NF242" s="53"/>
      <c r="NG242" s="53"/>
      <c r="NH242" s="53"/>
      <c r="NI242" s="53"/>
      <c r="NJ242" s="53"/>
      <c r="NK242" s="53"/>
      <c r="NL242" s="53"/>
      <c r="NM242" s="53"/>
      <c r="NN242" s="53"/>
      <c r="NO242" s="53"/>
      <c r="NP242" s="53"/>
      <c r="NQ242" s="53"/>
      <c r="NR242" s="53"/>
      <c r="NS242" s="53"/>
      <c r="NT242" s="53"/>
      <c r="NU242" s="53"/>
      <c r="NV242" s="53"/>
      <c r="NW242" s="53"/>
      <c r="NX242" s="53"/>
      <c r="NY242" s="53"/>
      <c r="NZ242" s="53"/>
      <c r="OA242" s="53"/>
      <c r="OB242" s="53"/>
      <c r="OC242" s="53"/>
      <c r="OD242" s="53"/>
      <c r="OE242" s="53"/>
      <c r="OF242" s="53"/>
      <c r="OG242" s="53"/>
      <c r="OH242" s="53"/>
      <c r="OI242" s="53"/>
      <c r="OJ242" s="53"/>
      <c r="OK242" s="53"/>
      <c r="OL242" s="53"/>
      <c r="OM242" s="53"/>
      <c r="ON242" s="53"/>
      <c r="OO242" s="53"/>
      <c r="OP242" s="53"/>
      <c r="OQ242" s="53"/>
      <c r="OR242" s="53"/>
      <c r="OS242" s="53"/>
      <c r="OT242" s="53"/>
      <c r="OU242" s="53"/>
      <c r="OV242" s="53"/>
      <c r="OW242" s="53"/>
      <c r="OX242" s="53"/>
      <c r="OY242" s="53"/>
      <c r="OZ242" s="53"/>
      <c r="PA242" s="53"/>
      <c r="PB242" s="53"/>
      <c r="PC242" s="53"/>
      <c r="PD242" s="53"/>
      <c r="PE242" s="53"/>
      <c r="PF242" s="53"/>
      <c r="PG242" s="53"/>
      <c r="PH242" s="53"/>
      <c r="PI242" s="53"/>
      <c r="PJ242" s="53"/>
      <c r="PK242" s="53"/>
      <c r="PL242" s="53"/>
      <c r="PM242" s="53"/>
      <c r="PN242" s="53"/>
      <c r="PO242" s="53"/>
      <c r="PP242" s="53"/>
      <c r="PQ242" s="53"/>
      <c r="PR242" s="53"/>
      <c r="PS242" s="53"/>
      <c r="PT242" s="53"/>
      <c r="PU242" s="53"/>
      <c r="PV242" s="53"/>
      <c r="PW242" s="53"/>
      <c r="PX242" s="53"/>
      <c r="PY242" s="53"/>
      <c r="PZ242" s="53"/>
      <c r="QA242" s="53"/>
      <c r="QB242" s="53"/>
      <c r="QC242" s="53"/>
      <c r="QD242" s="53"/>
      <c r="QE242" s="53"/>
      <c r="QF242" s="53"/>
      <c r="QG242" s="53"/>
      <c r="QH242" s="53"/>
      <c r="QI242" s="53"/>
      <c r="QJ242" s="53"/>
      <c r="QK242" s="53"/>
      <c r="QL242" s="53"/>
      <c r="QM242" s="53"/>
      <c r="QN242" s="53"/>
      <c r="QO242" s="53"/>
      <c r="QP242" s="53"/>
      <c r="QQ242" s="53"/>
      <c r="QR242" s="53"/>
      <c r="QS242" s="53"/>
      <c r="QT242" s="53"/>
      <c r="QU242" s="53"/>
      <c r="QV242" s="53"/>
      <c r="QW242" s="53"/>
      <c r="QX242" s="53"/>
      <c r="QY242" s="53"/>
      <c r="QZ242" s="53"/>
      <c r="RA242" s="53"/>
      <c r="RB242" s="53"/>
      <c r="RC242" s="53"/>
      <c r="RD242" s="53"/>
      <c r="RE242" s="53"/>
      <c r="RF242" s="53"/>
      <c r="RG242" s="53"/>
      <c r="RH242" s="53"/>
      <c r="RI242" s="53"/>
      <c r="RJ242" s="53"/>
      <c r="RK242" s="53"/>
      <c r="RL242" s="53"/>
      <c r="RM242" s="53"/>
      <c r="RN242" s="53"/>
      <c r="RO242" s="53"/>
      <c r="RP242" s="53"/>
      <c r="RQ242" s="53"/>
      <c r="RR242" s="53"/>
      <c r="RS242" s="53"/>
      <c r="RT242" s="53"/>
      <c r="RU242" s="53"/>
      <c r="RV242" s="53"/>
      <c r="RW242" s="53"/>
      <c r="RX242" s="53"/>
      <c r="RY242" s="53"/>
      <c r="RZ242" s="53"/>
      <c r="SA242" s="53"/>
      <c r="SB242" s="53"/>
      <c r="SC242" s="53"/>
      <c r="SD242" s="53"/>
      <c r="SE242" s="53"/>
      <c r="SF242" s="53"/>
      <c r="SG242" s="53"/>
      <c r="SH242" s="53"/>
      <c r="SI242" s="53"/>
      <c r="SJ242" s="53"/>
      <c r="SK242" s="53"/>
      <c r="SL242" s="53"/>
      <c r="SM242" s="53"/>
      <c r="SN242" s="53"/>
      <c r="SO242" s="53"/>
      <c r="SP242" s="53"/>
      <c r="SQ242" s="53"/>
      <c r="SR242" s="53"/>
      <c r="SS242" s="53"/>
      <c r="ST242" s="53"/>
      <c r="SU242" s="53"/>
      <c r="SV242" s="53"/>
      <c r="SW242" s="53"/>
      <c r="SX242" s="53"/>
      <c r="SY242" s="53"/>
      <c r="SZ242" s="53"/>
      <c r="TA242" s="53"/>
      <c r="TB242" s="53"/>
      <c r="TC242" s="53"/>
      <c r="TD242" s="53"/>
      <c r="TE242" s="53"/>
      <c r="TF242" s="53"/>
      <c r="TG242" s="53"/>
      <c r="TH242" s="53"/>
      <c r="TI242" s="53"/>
      <c r="TJ242" s="53"/>
      <c r="TK242" s="53"/>
      <c r="TL242" s="53"/>
      <c r="TM242" s="53"/>
      <c r="TN242" s="53"/>
      <c r="TO242" s="53"/>
      <c r="TP242" s="53"/>
      <c r="TQ242" s="53"/>
      <c r="TR242" s="53"/>
      <c r="TS242" s="53"/>
      <c r="TT242" s="53"/>
      <c r="TU242" s="53"/>
      <c r="TV242" s="53"/>
      <c r="TW242" s="53"/>
      <c r="TX242" s="53"/>
      <c r="TY242" s="53"/>
      <c r="TZ242" s="53"/>
      <c r="UA242" s="53"/>
      <c r="UB242" s="53"/>
      <c r="UC242" s="53"/>
      <c r="UD242" s="53"/>
      <c r="UE242" s="53"/>
      <c r="UF242" s="53"/>
      <c r="UG242" s="53"/>
      <c r="UH242" s="53"/>
      <c r="UI242" s="53"/>
      <c r="UJ242" s="53"/>
      <c r="UK242" s="53"/>
      <c r="UL242" s="53"/>
      <c r="UM242" s="53"/>
      <c r="UN242" s="53"/>
      <c r="UO242" s="53"/>
      <c r="UP242" s="53"/>
      <c r="UQ242" s="53"/>
      <c r="UR242" s="53"/>
      <c r="US242" s="53"/>
      <c r="UT242" s="53"/>
      <c r="UU242" s="53"/>
      <c r="UV242" s="53"/>
      <c r="UW242" s="53"/>
      <c r="UX242" s="53"/>
      <c r="UY242" s="53"/>
      <c r="UZ242" s="53"/>
      <c r="VA242" s="53"/>
      <c r="VB242" s="53"/>
      <c r="VC242" s="53"/>
      <c r="VD242" s="53"/>
      <c r="VE242" s="53"/>
      <c r="VF242" s="53"/>
      <c r="VG242" s="53"/>
      <c r="VH242" s="53"/>
      <c r="VI242" s="53"/>
      <c r="VJ242" s="53"/>
      <c r="VK242" s="53"/>
      <c r="VL242" s="53"/>
      <c r="VM242" s="53"/>
      <c r="VN242" s="53"/>
      <c r="VO242" s="53"/>
      <c r="VP242" s="53"/>
      <c r="VQ242" s="53"/>
      <c r="VR242" s="53"/>
      <c r="VS242" s="53"/>
      <c r="VT242" s="53"/>
      <c r="VU242" s="53"/>
      <c r="VV242" s="53"/>
      <c r="VW242" s="53"/>
      <c r="VX242" s="53"/>
      <c r="VY242" s="53"/>
      <c r="VZ242" s="53"/>
      <c r="WA242" s="53"/>
      <c r="WB242" s="53"/>
      <c r="WC242" s="53"/>
      <c r="WD242" s="53"/>
      <c r="WE242" s="53"/>
      <c r="WF242" s="53"/>
      <c r="WG242" s="53"/>
      <c r="WH242" s="53"/>
      <c r="WI242" s="53"/>
      <c r="WJ242" s="53"/>
      <c r="WK242" s="53"/>
      <c r="WL242" s="53"/>
      <c r="WM242" s="53"/>
      <c r="WN242" s="53"/>
      <c r="WO242" s="53"/>
      <c r="WP242" s="53"/>
      <c r="WQ242" s="53"/>
      <c r="WR242" s="53"/>
      <c r="WS242" s="53"/>
      <c r="WT242" s="53"/>
      <c r="WU242" s="53"/>
      <c r="WV242" s="53"/>
      <c r="WW242" s="53"/>
      <c r="WX242" s="53"/>
      <c r="WY242" s="53"/>
      <c r="WZ242" s="53"/>
      <c r="XA242" s="53"/>
      <c r="XB242" s="53"/>
      <c r="XC242" s="53"/>
      <c r="XD242" s="53"/>
      <c r="XE242" s="53"/>
      <c r="XF242" s="53"/>
      <c r="XG242" s="53"/>
      <c r="XH242" s="53"/>
      <c r="XI242" s="53"/>
      <c r="XJ242" s="53"/>
      <c r="XK242" s="53"/>
      <c r="XL242" s="53"/>
      <c r="XM242" s="53"/>
      <c r="XN242" s="53"/>
      <c r="XO242" s="53"/>
      <c r="XP242" s="53"/>
      <c r="XQ242" s="53"/>
      <c r="XR242" s="53"/>
      <c r="XS242" s="53"/>
      <c r="XT242" s="53"/>
      <c r="XU242" s="53"/>
      <c r="XV242" s="53"/>
      <c r="XW242" s="53"/>
      <c r="XX242" s="53"/>
      <c r="XY242" s="53"/>
      <c r="XZ242" s="53"/>
      <c r="YA242" s="53"/>
      <c r="YB242" s="53"/>
      <c r="YC242" s="53"/>
      <c r="YD242" s="53"/>
      <c r="YE242" s="53"/>
      <c r="YF242" s="53"/>
      <c r="YG242" s="53"/>
      <c r="YH242" s="53"/>
      <c r="YI242" s="53"/>
      <c r="YJ242" s="53"/>
      <c r="YK242" s="53"/>
      <c r="YL242" s="53"/>
      <c r="YM242" s="53"/>
      <c r="YN242" s="53"/>
      <c r="YO242" s="53"/>
      <c r="YP242" s="53"/>
      <c r="YQ242" s="53"/>
      <c r="YR242" s="53"/>
      <c r="YS242" s="53"/>
      <c r="YT242" s="53"/>
      <c r="YU242" s="53"/>
      <c r="YV242" s="53"/>
      <c r="YW242" s="53"/>
      <c r="YX242" s="53"/>
      <c r="YY242" s="53"/>
      <c r="YZ242" s="53"/>
      <c r="ZA242" s="53"/>
      <c r="ZB242" s="53"/>
      <c r="ZC242" s="53"/>
      <c r="ZD242" s="53"/>
      <c r="ZE242" s="53"/>
      <c r="ZF242" s="53"/>
      <c r="ZG242" s="53"/>
      <c r="ZH242" s="53"/>
      <c r="ZI242" s="53"/>
      <c r="ZJ242" s="53"/>
      <c r="ZK242" s="53"/>
      <c r="ZL242" s="53"/>
      <c r="ZM242" s="53"/>
      <c r="ZN242" s="53"/>
      <c r="ZO242" s="53"/>
      <c r="ZP242" s="53"/>
      <c r="ZQ242" s="53"/>
      <c r="ZR242" s="53"/>
      <c r="ZS242" s="53"/>
      <c r="ZT242" s="53"/>
      <c r="ZU242" s="53"/>
      <c r="ZV242" s="53"/>
      <c r="ZW242" s="53"/>
      <c r="ZX242" s="53"/>
      <c r="ZY242" s="53"/>
      <c r="ZZ242" s="53"/>
      <c r="AAA242" s="53"/>
      <c r="AAB242" s="53"/>
      <c r="AAC242" s="53"/>
      <c r="AAD242" s="53"/>
      <c r="AAE242" s="53"/>
      <c r="AAF242" s="53"/>
      <c r="AAG242" s="53"/>
      <c r="AAH242" s="53"/>
      <c r="AAI242" s="53"/>
      <c r="AAJ242" s="53"/>
      <c r="AAK242" s="53"/>
      <c r="AAL242" s="53"/>
      <c r="AAM242" s="53"/>
      <c r="AAN242" s="53"/>
      <c r="AAO242" s="53"/>
      <c r="AAP242" s="53"/>
      <c r="AAQ242" s="53"/>
      <c r="AAR242" s="53"/>
      <c r="AAS242" s="53"/>
      <c r="AAT242" s="53"/>
      <c r="AAU242" s="53"/>
      <c r="AAV242" s="53"/>
      <c r="AAW242" s="53"/>
      <c r="AAX242" s="53"/>
      <c r="AAY242" s="53"/>
      <c r="AAZ242" s="53"/>
      <c r="ABA242" s="53"/>
      <c r="ABB242" s="53"/>
      <c r="ABC242" s="53"/>
      <c r="ABD242" s="53"/>
      <c r="ABE242" s="53"/>
      <c r="ABF242" s="53"/>
      <c r="ABG242" s="53"/>
      <c r="ABH242" s="53"/>
      <c r="ABI242" s="53"/>
      <c r="ABJ242" s="53"/>
      <c r="ABK242" s="53"/>
      <c r="ABL242" s="53"/>
      <c r="ABM242" s="53"/>
      <c r="ABN242" s="53"/>
      <c r="ABO242" s="53"/>
      <c r="ABP242" s="53"/>
      <c r="ABQ242" s="53"/>
      <c r="ABR242" s="53"/>
      <c r="ABS242" s="53"/>
      <c r="ABT242" s="53"/>
      <c r="ABU242" s="53"/>
      <c r="ABV242" s="53"/>
      <c r="ABW242" s="53"/>
      <c r="ABX242" s="53"/>
      <c r="ABY242" s="53"/>
      <c r="ABZ242" s="53"/>
      <c r="ACA242" s="53"/>
      <c r="ACB242" s="53"/>
      <c r="ACC242" s="53"/>
      <c r="ACD242" s="53"/>
      <c r="ACE242" s="53"/>
      <c r="ACF242" s="53"/>
      <c r="ACG242" s="53"/>
      <c r="ACH242" s="53"/>
      <c r="ACI242" s="53"/>
      <c r="ACJ242" s="53"/>
      <c r="ACK242" s="53"/>
      <c r="ACL242" s="53"/>
      <c r="ACM242" s="53"/>
      <c r="ACN242" s="53"/>
      <c r="ACO242" s="53"/>
      <c r="ACP242" s="53"/>
      <c r="ACQ242" s="53"/>
      <c r="ACR242" s="53"/>
      <c r="ACS242" s="53"/>
      <c r="ACT242" s="53"/>
      <c r="ACU242" s="53"/>
      <c r="ACV242" s="53"/>
      <c r="ACW242" s="53"/>
      <c r="ACX242" s="53"/>
      <c r="ACY242" s="53"/>
      <c r="ACZ242" s="53"/>
      <c r="ADA242" s="53"/>
      <c r="ADB242" s="53"/>
      <c r="ADC242" s="53"/>
      <c r="ADD242" s="53"/>
      <c r="ADE242" s="53"/>
      <c r="ADF242" s="53"/>
      <c r="ADG242" s="53"/>
      <c r="ADH242" s="53"/>
      <c r="ADI242" s="53"/>
      <c r="ADJ242" s="53"/>
      <c r="ADK242" s="53"/>
      <c r="ADL242" s="53"/>
      <c r="ADM242" s="53"/>
      <c r="ADN242" s="53"/>
      <c r="ADO242" s="53"/>
      <c r="ADP242" s="53"/>
      <c r="ADQ242" s="53"/>
      <c r="ADR242" s="53"/>
      <c r="ADS242" s="53"/>
      <c r="ADT242" s="53"/>
      <c r="ADU242" s="53"/>
      <c r="ADV242" s="53"/>
      <c r="ADW242" s="53"/>
      <c r="ADX242" s="53"/>
      <c r="ADY242" s="53"/>
      <c r="ADZ242" s="53"/>
      <c r="AEA242" s="53"/>
      <c r="AEB242" s="53"/>
      <c r="AEC242" s="53"/>
      <c r="AED242" s="53"/>
      <c r="AEE242" s="53"/>
      <c r="AEF242" s="53"/>
      <c r="AEG242" s="53"/>
      <c r="AEH242" s="53"/>
      <c r="AEI242" s="53"/>
      <c r="AEJ242" s="53"/>
      <c r="AEK242" s="53"/>
      <c r="AEL242" s="53"/>
      <c r="AEM242" s="53"/>
      <c r="AEN242" s="53"/>
      <c r="AEO242" s="53"/>
      <c r="AEP242" s="53"/>
      <c r="AEQ242" s="53"/>
      <c r="AER242" s="53"/>
      <c r="AES242" s="53"/>
      <c r="AET242" s="53"/>
      <c r="AEU242" s="53"/>
      <c r="AEV242" s="53"/>
      <c r="AEW242" s="53"/>
      <c r="AEX242" s="53"/>
      <c r="AEY242" s="53"/>
      <c r="AEZ242" s="53"/>
      <c r="AFA242" s="53"/>
      <c r="AFB242" s="53"/>
      <c r="AFC242" s="53"/>
      <c r="AFD242" s="53"/>
      <c r="AFE242" s="53"/>
      <c r="AFF242" s="53"/>
      <c r="AFG242" s="53"/>
      <c r="AFH242" s="53"/>
      <c r="AFI242" s="53"/>
      <c r="AFJ242" s="53"/>
      <c r="AFK242" s="53"/>
      <c r="AFL242" s="53"/>
      <c r="AFM242" s="53"/>
      <c r="AFN242" s="53"/>
      <c r="AFO242" s="53"/>
      <c r="AFP242" s="53"/>
      <c r="AFQ242" s="53"/>
      <c r="AFR242" s="53"/>
      <c r="AFS242" s="53"/>
      <c r="AFT242" s="53"/>
      <c r="AFU242" s="53"/>
      <c r="AFV242" s="53"/>
      <c r="AFW242" s="53"/>
      <c r="AFX242" s="53"/>
      <c r="AFY242" s="53"/>
      <c r="AFZ242" s="53"/>
      <c r="AGA242" s="53"/>
      <c r="AGB242" s="53"/>
      <c r="AGC242" s="53"/>
      <c r="AGD242" s="53"/>
      <c r="AGE242" s="53"/>
      <c r="AGF242" s="53"/>
      <c r="AGG242" s="53"/>
      <c r="AGH242" s="53"/>
      <c r="AGI242" s="53"/>
      <c r="AGJ242" s="53"/>
      <c r="AGK242" s="53"/>
      <c r="AGL242" s="53"/>
      <c r="AGM242" s="53"/>
      <c r="AGN242" s="53"/>
      <c r="AGO242" s="53"/>
      <c r="AGP242" s="53"/>
      <c r="AGQ242" s="53"/>
      <c r="AGR242" s="53"/>
      <c r="AGS242" s="53"/>
      <c r="AGT242" s="53"/>
      <c r="AGU242" s="53"/>
      <c r="AGV242" s="53"/>
      <c r="AGW242" s="53"/>
      <c r="AGX242" s="53"/>
      <c r="AGY242" s="53"/>
      <c r="AGZ242" s="53"/>
      <c r="AHA242" s="53"/>
      <c r="AHB242" s="53"/>
      <c r="AHC242" s="53"/>
      <c r="AHD242" s="53"/>
      <c r="AHE242" s="53"/>
      <c r="AHF242" s="53"/>
      <c r="AHG242" s="53"/>
      <c r="AHH242" s="53"/>
      <c r="AHI242" s="53"/>
      <c r="AHJ242" s="53"/>
      <c r="AHK242" s="53"/>
      <c r="AHL242" s="53"/>
      <c r="AHM242" s="53"/>
      <c r="AHN242" s="53"/>
      <c r="AHO242" s="53"/>
      <c r="AHP242" s="53"/>
      <c r="AHQ242" s="53"/>
      <c r="AHR242" s="53"/>
      <c r="AHS242" s="53"/>
      <c r="AHT242" s="53"/>
      <c r="AHU242" s="53"/>
      <c r="AHV242" s="53"/>
      <c r="AHW242" s="53"/>
      <c r="AHX242" s="53"/>
      <c r="AHY242" s="53"/>
      <c r="AHZ242" s="53"/>
      <c r="AIA242" s="53"/>
      <c r="AIB242" s="53"/>
      <c r="AIC242" s="53"/>
      <c r="AID242" s="53"/>
      <c r="AIE242" s="53"/>
      <c r="AIF242" s="53"/>
      <c r="AIG242" s="53"/>
      <c r="AIH242" s="53"/>
      <c r="AII242" s="53"/>
      <c r="AIJ242" s="53"/>
      <c r="AIK242" s="53"/>
      <c r="AIL242" s="53"/>
      <c r="AIM242" s="53"/>
      <c r="AIN242" s="53"/>
      <c r="AIO242" s="53"/>
      <c r="AIP242" s="53"/>
      <c r="AIQ242" s="53"/>
      <c r="AIR242" s="53"/>
      <c r="AIS242" s="53"/>
      <c r="AIT242" s="53"/>
      <c r="AIU242" s="53"/>
      <c r="AIV242" s="53"/>
      <c r="AIW242" s="53"/>
      <c r="AIX242" s="53"/>
      <c r="AIY242" s="53"/>
      <c r="AIZ242" s="53"/>
      <c r="AJA242" s="53"/>
      <c r="AJB242" s="53"/>
      <c r="AJC242" s="53"/>
      <c r="AJD242" s="53"/>
      <c r="AJE242" s="53"/>
      <c r="AJF242" s="53"/>
      <c r="AJG242" s="53"/>
      <c r="AJH242" s="53"/>
      <c r="AJI242" s="53"/>
      <c r="AJJ242" s="53"/>
      <c r="AJK242" s="53"/>
      <c r="AJL242" s="53"/>
      <c r="AJM242" s="53"/>
      <c r="AJN242" s="53"/>
      <c r="AJO242" s="53"/>
      <c r="AJP242" s="53"/>
      <c r="AJQ242" s="53"/>
      <c r="AJR242" s="53"/>
      <c r="AJS242" s="53"/>
      <c r="AJT242" s="53"/>
      <c r="AJU242" s="53"/>
      <c r="AJV242" s="53"/>
      <c r="AJW242" s="53"/>
      <c r="AJX242" s="53"/>
      <c r="AJY242" s="53"/>
      <c r="AJZ242" s="53"/>
      <c r="AKA242" s="53"/>
      <c r="AKB242" s="53"/>
      <c r="AKC242" s="53"/>
      <c r="AKD242" s="53"/>
      <c r="AKE242" s="53"/>
      <c r="AKF242" s="53"/>
      <c r="AKG242" s="53"/>
      <c r="AKH242" s="53"/>
      <c r="AKI242" s="53"/>
      <c r="AKJ242" s="53"/>
      <c r="AKK242" s="53"/>
      <c r="AKL242" s="53"/>
      <c r="AKM242" s="53"/>
      <c r="AKN242" s="53"/>
      <c r="AKO242" s="53"/>
      <c r="AKP242" s="53"/>
      <c r="AKQ242" s="53"/>
      <c r="AKR242" s="53"/>
      <c r="AKS242" s="53"/>
      <c r="AKT242" s="53"/>
      <c r="AKU242" s="53"/>
      <c r="AKV242" s="53"/>
      <c r="AKW242" s="53"/>
      <c r="AKX242" s="53"/>
      <c r="AKY242" s="53"/>
      <c r="AKZ242" s="53"/>
      <c r="ALA242" s="53"/>
      <c r="ALB242" s="53"/>
      <c r="ALC242" s="53"/>
      <c r="ALD242" s="53"/>
      <c r="ALE242" s="53"/>
      <c r="ALF242" s="53"/>
      <c r="ALG242" s="53"/>
      <c r="ALH242" s="53"/>
      <c r="ALI242" s="53"/>
      <c r="ALJ242" s="53"/>
      <c r="ALK242" s="53"/>
      <c r="ALL242" s="53"/>
      <c r="ALM242" s="53"/>
      <c r="ALN242" s="53"/>
      <c r="ALO242" s="53"/>
      <c r="ALP242" s="53"/>
      <c r="ALQ242" s="53"/>
      <c r="ALR242" s="53"/>
      <c r="ALS242" s="53"/>
      <c r="ALT242" s="53"/>
      <c r="ALU242" s="53"/>
      <c r="ALV242" s="53"/>
      <c r="ALW242" s="53"/>
      <c r="ALX242" s="53"/>
      <c r="ALY242" s="53"/>
      <c r="ALZ242" s="53"/>
      <c r="AMA242" s="53"/>
      <c r="AMB242" s="53"/>
      <c r="AMC242" s="53"/>
      <c r="AMD242" s="53"/>
      <c r="AME242" s="53"/>
      <c r="AMF242" s="53"/>
      <c r="AMG242" s="53"/>
      <c r="AMH242" s="53"/>
      <c r="AMI242" s="53"/>
      <c r="AMJ242"/>
      <c r="AMK242"/>
    </row>
    <row r="243" spans="1:1025" s="72" customFormat="1" ht="56.25">
      <c r="A243" s="68" t="s">
        <v>230</v>
      </c>
      <c r="B243" s="27" t="s">
        <v>231</v>
      </c>
      <c r="C243" s="87">
        <v>6200000000</v>
      </c>
      <c r="D243" s="88"/>
      <c r="E243" s="74">
        <f>E244</f>
        <v>11396000</v>
      </c>
      <c r="AMJ243"/>
    </row>
    <row r="244" spans="1:1025" ht="37.5">
      <c r="A244" s="49"/>
      <c r="B244" s="36" t="s">
        <v>232</v>
      </c>
      <c r="C244" s="81">
        <v>6240000000</v>
      </c>
      <c r="D244" s="82"/>
      <c r="E244" s="76">
        <f>E245</f>
        <v>11396000</v>
      </c>
    </row>
    <row r="245" spans="1:1025" ht="75">
      <c r="A245" s="49"/>
      <c r="B245" s="36" t="s">
        <v>233</v>
      </c>
      <c r="C245" s="81">
        <v>6240010070</v>
      </c>
      <c r="D245" s="82"/>
      <c r="E245" s="76">
        <f>E246</f>
        <v>11396000</v>
      </c>
    </row>
    <row r="246" spans="1:1025" s="72" customFormat="1" ht="56.25">
      <c r="A246" s="49"/>
      <c r="B246" s="36" t="s">
        <v>104</v>
      </c>
      <c r="C246" s="81">
        <v>6240010070</v>
      </c>
      <c r="D246" s="82" t="s">
        <v>105</v>
      </c>
      <c r="E246" s="76">
        <f>'приложение 10'!I148</f>
        <v>11396000</v>
      </c>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c r="DA246" s="53"/>
      <c r="DB246" s="53"/>
      <c r="DC246" s="53"/>
      <c r="DD246" s="53"/>
      <c r="DE246" s="53"/>
      <c r="DF246" s="53"/>
      <c r="DG246" s="53"/>
      <c r="DH246" s="53"/>
      <c r="DI246" s="53"/>
      <c r="DJ246" s="53"/>
      <c r="DK246" s="53"/>
      <c r="DL246" s="53"/>
      <c r="DM246" s="53"/>
      <c r="DN246" s="53"/>
      <c r="DO246" s="53"/>
      <c r="DP246" s="53"/>
      <c r="DQ246" s="53"/>
      <c r="DR246" s="53"/>
      <c r="DS246" s="53"/>
      <c r="DT246" s="53"/>
      <c r="DU246" s="53"/>
      <c r="DV246" s="53"/>
      <c r="DW246" s="53"/>
      <c r="DX246" s="53"/>
      <c r="DY246" s="53"/>
      <c r="DZ246" s="53"/>
      <c r="EA246" s="53"/>
      <c r="EB246" s="53"/>
      <c r="EC246" s="53"/>
      <c r="ED246" s="53"/>
      <c r="EE246" s="53"/>
      <c r="EF246" s="53"/>
      <c r="EG246" s="53"/>
      <c r="EH246" s="53"/>
      <c r="EI246" s="53"/>
      <c r="EJ246" s="53"/>
      <c r="EK246" s="53"/>
      <c r="EL246" s="53"/>
      <c r="EM246" s="53"/>
      <c r="EN246" s="53"/>
      <c r="EO246" s="53"/>
      <c r="EP246" s="53"/>
      <c r="EQ246" s="53"/>
      <c r="ER246" s="53"/>
      <c r="ES246" s="53"/>
      <c r="ET246" s="53"/>
      <c r="EU246" s="53"/>
      <c r="EV246" s="53"/>
      <c r="EW246" s="53"/>
      <c r="EX246" s="53"/>
      <c r="EY246" s="53"/>
      <c r="EZ246" s="53"/>
      <c r="FA246" s="53"/>
      <c r="FB246" s="53"/>
      <c r="FC246" s="53"/>
      <c r="FD246" s="53"/>
      <c r="FE246" s="53"/>
      <c r="FF246" s="53"/>
      <c r="FG246" s="53"/>
      <c r="FH246" s="53"/>
      <c r="FI246" s="53"/>
      <c r="FJ246" s="53"/>
      <c r="FK246" s="53"/>
      <c r="FL246" s="53"/>
      <c r="FM246" s="53"/>
      <c r="FN246" s="53"/>
      <c r="FO246" s="53"/>
      <c r="FP246" s="53"/>
      <c r="FQ246" s="53"/>
      <c r="FR246" s="53"/>
      <c r="FS246" s="53"/>
      <c r="FT246" s="53"/>
      <c r="FU246" s="53"/>
      <c r="FV246" s="53"/>
      <c r="FW246" s="53"/>
      <c r="FX246" s="53"/>
      <c r="FY246" s="53"/>
      <c r="FZ246" s="53"/>
      <c r="GA246" s="53"/>
      <c r="GB246" s="53"/>
      <c r="GC246" s="53"/>
      <c r="GD246" s="53"/>
      <c r="GE246" s="53"/>
      <c r="GF246" s="53"/>
      <c r="GG246" s="53"/>
      <c r="GH246" s="53"/>
      <c r="GI246" s="53"/>
      <c r="GJ246" s="53"/>
      <c r="GK246" s="53"/>
      <c r="GL246" s="53"/>
      <c r="GM246" s="53"/>
      <c r="GN246" s="53"/>
      <c r="GO246" s="53"/>
      <c r="GP246" s="53"/>
      <c r="GQ246" s="53"/>
      <c r="GR246" s="53"/>
      <c r="GS246" s="53"/>
      <c r="GT246" s="53"/>
      <c r="GU246" s="53"/>
      <c r="GV246" s="53"/>
      <c r="GW246" s="53"/>
      <c r="GX246" s="53"/>
      <c r="GY246" s="53"/>
      <c r="GZ246" s="53"/>
      <c r="HA246" s="53"/>
      <c r="HB246" s="53"/>
      <c r="HC246" s="53"/>
      <c r="HD246" s="53"/>
      <c r="HE246" s="53"/>
      <c r="HF246" s="53"/>
      <c r="HG246" s="53"/>
      <c r="HH246" s="53"/>
      <c r="HI246" s="53"/>
      <c r="HJ246" s="53"/>
      <c r="HK246" s="53"/>
      <c r="HL246" s="53"/>
      <c r="HM246" s="53"/>
      <c r="HN246" s="53"/>
      <c r="HO246" s="53"/>
      <c r="HP246" s="53"/>
      <c r="HQ246" s="53"/>
      <c r="HR246" s="53"/>
      <c r="HS246" s="53"/>
      <c r="HT246" s="53"/>
      <c r="HU246" s="53"/>
      <c r="HV246" s="53"/>
      <c r="HW246" s="53"/>
      <c r="HX246" s="53"/>
      <c r="HY246" s="53"/>
      <c r="HZ246" s="53"/>
      <c r="IA246" s="53"/>
      <c r="IB246" s="53"/>
      <c r="IC246" s="53"/>
      <c r="ID246" s="53"/>
      <c r="IE246" s="53"/>
      <c r="IF246" s="53"/>
      <c r="IG246" s="53"/>
      <c r="IH246" s="53"/>
      <c r="II246" s="53"/>
      <c r="IJ246" s="53"/>
      <c r="IK246" s="53"/>
      <c r="IL246" s="53"/>
      <c r="IM246" s="53"/>
      <c r="IN246" s="53"/>
      <c r="IO246" s="53"/>
      <c r="IP246" s="53"/>
      <c r="IQ246" s="53"/>
      <c r="IR246" s="53"/>
      <c r="IS246" s="53"/>
      <c r="IT246" s="53"/>
      <c r="IU246" s="53"/>
      <c r="IV246" s="53"/>
      <c r="IW246" s="53"/>
      <c r="IX246" s="53"/>
      <c r="IY246" s="53"/>
      <c r="IZ246" s="53"/>
      <c r="JA246" s="53"/>
      <c r="JB246" s="53"/>
      <c r="JC246" s="53"/>
      <c r="JD246" s="53"/>
      <c r="JE246" s="53"/>
      <c r="JF246" s="53"/>
      <c r="JG246" s="53"/>
      <c r="JH246" s="53"/>
      <c r="JI246" s="53"/>
      <c r="JJ246" s="53"/>
      <c r="JK246" s="53"/>
      <c r="JL246" s="53"/>
      <c r="JM246" s="53"/>
      <c r="JN246" s="53"/>
      <c r="JO246" s="53"/>
      <c r="JP246" s="53"/>
      <c r="JQ246" s="53"/>
      <c r="JR246" s="53"/>
      <c r="JS246" s="53"/>
      <c r="JT246" s="53"/>
      <c r="JU246" s="53"/>
      <c r="JV246" s="53"/>
      <c r="JW246" s="53"/>
      <c r="JX246" s="53"/>
      <c r="JY246" s="53"/>
      <c r="JZ246" s="53"/>
      <c r="KA246" s="53"/>
      <c r="KB246" s="53"/>
      <c r="KC246" s="53"/>
      <c r="KD246" s="53"/>
      <c r="KE246" s="53"/>
      <c r="KF246" s="53"/>
      <c r="KG246" s="53"/>
      <c r="KH246" s="53"/>
      <c r="KI246" s="53"/>
      <c r="KJ246" s="53"/>
      <c r="KK246" s="53"/>
      <c r="KL246" s="53"/>
      <c r="KM246" s="53"/>
      <c r="KN246" s="53"/>
      <c r="KO246" s="53"/>
      <c r="KP246" s="53"/>
      <c r="KQ246" s="53"/>
      <c r="KR246" s="53"/>
      <c r="KS246" s="53"/>
      <c r="KT246" s="53"/>
      <c r="KU246" s="53"/>
      <c r="KV246" s="53"/>
      <c r="KW246" s="53"/>
      <c r="KX246" s="53"/>
      <c r="KY246" s="53"/>
      <c r="KZ246" s="53"/>
      <c r="LA246" s="53"/>
      <c r="LB246" s="53"/>
      <c r="LC246" s="53"/>
      <c r="LD246" s="53"/>
      <c r="LE246" s="53"/>
      <c r="LF246" s="53"/>
      <c r="LG246" s="53"/>
      <c r="LH246" s="53"/>
      <c r="LI246" s="53"/>
      <c r="LJ246" s="53"/>
      <c r="LK246" s="53"/>
      <c r="LL246" s="53"/>
      <c r="LM246" s="53"/>
      <c r="LN246" s="53"/>
      <c r="LO246" s="53"/>
      <c r="LP246" s="53"/>
      <c r="LQ246" s="53"/>
      <c r="LR246" s="53"/>
      <c r="LS246" s="53"/>
      <c r="LT246" s="53"/>
      <c r="LU246" s="53"/>
      <c r="LV246" s="53"/>
      <c r="LW246" s="53"/>
      <c r="LX246" s="53"/>
      <c r="LY246" s="53"/>
      <c r="LZ246" s="53"/>
      <c r="MA246" s="53"/>
      <c r="MB246" s="53"/>
      <c r="MC246" s="53"/>
      <c r="MD246" s="53"/>
      <c r="ME246" s="53"/>
      <c r="MF246" s="53"/>
      <c r="MG246" s="53"/>
      <c r="MH246" s="53"/>
      <c r="MI246" s="53"/>
      <c r="MJ246" s="53"/>
      <c r="MK246" s="53"/>
      <c r="ML246" s="53"/>
      <c r="MM246" s="53"/>
      <c r="MN246" s="53"/>
      <c r="MO246" s="53"/>
      <c r="MP246" s="53"/>
      <c r="MQ246" s="53"/>
      <c r="MR246" s="53"/>
      <c r="MS246" s="53"/>
      <c r="MT246" s="53"/>
      <c r="MU246" s="53"/>
      <c r="MV246" s="53"/>
      <c r="MW246" s="53"/>
      <c r="MX246" s="53"/>
      <c r="MY246" s="53"/>
      <c r="MZ246" s="53"/>
      <c r="NA246" s="53"/>
      <c r="NB246" s="53"/>
      <c r="NC246" s="53"/>
      <c r="ND246" s="53"/>
      <c r="NE246" s="53"/>
      <c r="NF246" s="53"/>
      <c r="NG246" s="53"/>
      <c r="NH246" s="53"/>
      <c r="NI246" s="53"/>
      <c r="NJ246" s="53"/>
      <c r="NK246" s="53"/>
      <c r="NL246" s="53"/>
      <c r="NM246" s="53"/>
      <c r="NN246" s="53"/>
      <c r="NO246" s="53"/>
      <c r="NP246" s="53"/>
      <c r="NQ246" s="53"/>
      <c r="NR246" s="53"/>
      <c r="NS246" s="53"/>
      <c r="NT246" s="53"/>
      <c r="NU246" s="53"/>
      <c r="NV246" s="53"/>
      <c r="NW246" s="53"/>
      <c r="NX246" s="53"/>
      <c r="NY246" s="53"/>
      <c r="NZ246" s="53"/>
      <c r="OA246" s="53"/>
      <c r="OB246" s="53"/>
      <c r="OC246" s="53"/>
      <c r="OD246" s="53"/>
      <c r="OE246" s="53"/>
      <c r="OF246" s="53"/>
      <c r="OG246" s="53"/>
      <c r="OH246" s="53"/>
      <c r="OI246" s="53"/>
      <c r="OJ246" s="53"/>
      <c r="OK246" s="53"/>
      <c r="OL246" s="53"/>
      <c r="OM246" s="53"/>
      <c r="ON246" s="53"/>
      <c r="OO246" s="53"/>
      <c r="OP246" s="53"/>
      <c r="OQ246" s="53"/>
      <c r="OR246" s="53"/>
      <c r="OS246" s="53"/>
      <c r="OT246" s="53"/>
      <c r="OU246" s="53"/>
      <c r="OV246" s="53"/>
      <c r="OW246" s="53"/>
      <c r="OX246" s="53"/>
      <c r="OY246" s="53"/>
      <c r="OZ246" s="53"/>
      <c r="PA246" s="53"/>
      <c r="PB246" s="53"/>
      <c r="PC246" s="53"/>
      <c r="PD246" s="53"/>
      <c r="PE246" s="53"/>
      <c r="PF246" s="53"/>
      <c r="PG246" s="53"/>
      <c r="PH246" s="53"/>
      <c r="PI246" s="53"/>
      <c r="PJ246" s="53"/>
      <c r="PK246" s="53"/>
      <c r="PL246" s="53"/>
      <c r="PM246" s="53"/>
      <c r="PN246" s="53"/>
      <c r="PO246" s="53"/>
      <c r="PP246" s="53"/>
      <c r="PQ246" s="53"/>
      <c r="PR246" s="53"/>
      <c r="PS246" s="53"/>
      <c r="PT246" s="53"/>
      <c r="PU246" s="53"/>
      <c r="PV246" s="53"/>
      <c r="PW246" s="53"/>
      <c r="PX246" s="53"/>
      <c r="PY246" s="53"/>
      <c r="PZ246" s="53"/>
      <c r="QA246" s="53"/>
      <c r="QB246" s="53"/>
      <c r="QC246" s="53"/>
      <c r="QD246" s="53"/>
      <c r="QE246" s="53"/>
      <c r="QF246" s="53"/>
      <c r="QG246" s="53"/>
      <c r="QH246" s="53"/>
      <c r="QI246" s="53"/>
      <c r="QJ246" s="53"/>
      <c r="QK246" s="53"/>
      <c r="QL246" s="53"/>
      <c r="QM246" s="53"/>
      <c r="QN246" s="53"/>
      <c r="QO246" s="53"/>
      <c r="QP246" s="53"/>
      <c r="QQ246" s="53"/>
      <c r="QR246" s="53"/>
      <c r="QS246" s="53"/>
      <c r="QT246" s="53"/>
      <c r="QU246" s="53"/>
      <c r="QV246" s="53"/>
      <c r="QW246" s="53"/>
      <c r="QX246" s="53"/>
      <c r="QY246" s="53"/>
      <c r="QZ246" s="53"/>
      <c r="RA246" s="53"/>
      <c r="RB246" s="53"/>
      <c r="RC246" s="53"/>
      <c r="RD246" s="53"/>
      <c r="RE246" s="53"/>
      <c r="RF246" s="53"/>
      <c r="RG246" s="53"/>
      <c r="RH246" s="53"/>
      <c r="RI246" s="53"/>
      <c r="RJ246" s="53"/>
      <c r="RK246" s="53"/>
      <c r="RL246" s="53"/>
      <c r="RM246" s="53"/>
      <c r="RN246" s="53"/>
      <c r="RO246" s="53"/>
      <c r="RP246" s="53"/>
      <c r="RQ246" s="53"/>
      <c r="RR246" s="53"/>
      <c r="RS246" s="53"/>
      <c r="RT246" s="53"/>
      <c r="RU246" s="53"/>
      <c r="RV246" s="53"/>
      <c r="RW246" s="53"/>
      <c r="RX246" s="53"/>
      <c r="RY246" s="53"/>
      <c r="RZ246" s="53"/>
      <c r="SA246" s="53"/>
      <c r="SB246" s="53"/>
      <c r="SC246" s="53"/>
      <c r="SD246" s="53"/>
      <c r="SE246" s="53"/>
      <c r="SF246" s="53"/>
      <c r="SG246" s="53"/>
      <c r="SH246" s="53"/>
      <c r="SI246" s="53"/>
      <c r="SJ246" s="53"/>
      <c r="SK246" s="53"/>
      <c r="SL246" s="53"/>
      <c r="SM246" s="53"/>
      <c r="SN246" s="53"/>
      <c r="SO246" s="53"/>
      <c r="SP246" s="53"/>
      <c r="SQ246" s="53"/>
      <c r="SR246" s="53"/>
      <c r="SS246" s="53"/>
      <c r="ST246" s="53"/>
      <c r="SU246" s="53"/>
      <c r="SV246" s="53"/>
      <c r="SW246" s="53"/>
      <c r="SX246" s="53"/>
      <c r="SY246" s="53"/>
      <c r="SZ246" s="53"/>
      <c r="TA246" s="53"/>
      <c r="TB246" s="53"/>
      <c r="TC246" s="53"/>
      <c r="TD246" s="53"/>
      <c r="TE246" s="53"/>
      <c r="TF246" s="53"/>
      <c r="TG246" s="53"/>
      <c r="TH246" s="53"/>
      <c r="TI246" s="53"/>
      <c r="TJ246" s="53"/>
      <c r="TK246" s="53"/>
      <c r="TL246" s="53"/>
      <c r="TM246" s="53"/>
      <c r="TN246" s="53"/>
      <c r="TO246" s="53"/>
      <c r="TP246" s="53"/>
      <c r="TQ246" s="53"/>
      <c r="TR246" s="53"/>
      <c r="TS246" s="53"/>
      <c r="TT246" s="53"/>
      <c r="TU246" s="53"/>
      <c r="TV246" s="53"/>
      <c r="TW246" s="53"/>
      <c r="TX246" s="53"/>
      <c r="TY246" s="53"/>
      <c r="TZ246" s="53"/>
      <c r="UA246" s="53"/>
      <c r="UB246" s="53"/>
      <c r="UC246" s="53"/>
      <c r="UD246" s="53"/>
      <c r="UE246" s="53"/>
      <c r="UF246" s="53"/>
      <c r="UG246" s="53"/>
      <c r="UH246" s="53"/>
      <c r="UI246" s="53"/>
      <c r="UJ246" s="53"/>
      <c r="UK246" s="53"/>
      <c r="UL246" s="53"/>
      <c r="UM246" s="53"/>
      <c r="UN246" s="53"/>
      <c r="UO246" s="53"/>
      <c r="UP246" s="53"/>
      <c r="UQ246" s="53"/>
      <c r="UR246" s="53"/>
      <c r="US246" s="53"/>
      <c r="UT246" s="53"/>
      <c r="UU246" s="53"/>
      <c r="UV246" s="53"/>
      <c r="UW246" s="53"/>
      <c r="UX246" s="53"/>
      <c r="UY246" s="53"/>
      <c r="UZ246" s="53"/>
      <c r="VA246" s="53"/>
      <c r="VB246" s="53"/>
      <c r="VC246" s="53"/>
      <c r="VD246" s="53"/>
      <c r="VE246" s="53"/>
      <c r="VF246" s="53"/>
      <c r="VG246" s="53"/>
      <c r="VH246" s="53"/>
      <c r="VI246" s="53"/>
      <c r="VJ246" s="53"/>
      <c r="VK246" s="53"/>
      <c r="VL246" s="53"/>
      <c r="VM246" s="53"/>
      <c r="VN246" s="53"/>
      <c r="VO246" s="53"/>
      <c r="VP246" s="53"/>
      <c r="VQ246" s="53"/>
      <c r="VR246" s="53"/>
      <c r="VS246" s="53"/>
      <c r="VT246" s="53"/>
      <c r="VU246" s="53"/>
      <c r="VV246" s="53"/>
      <c r="VW246" s="53"/>
      <c r="VX246" s="53"/>
      <c r="VY246" s="53"/>
      <c r="VZ246" s="53"/>
      <c r="WA246" s="53"/>
      <c r="WB246" s="53"/>
      <c r="WC246" s="53"/>
      <c r="WD246" s="53"/>
      <c r="WE246" s="53"/>
      <c r="WF246" s="53"/>
      <c r="WG246" s="53"/>
      <c r="WH246" s="53"/>
      <c r="WI246" s="53"/>
      <c r="WJ246" s="53"/>
      <c r="WK246" s="53"/>
      <c r="WL246" s="53"/>
      <c r="WM246" s="53"/>
      <c r="WN246" s="53"/>
      <c r="WO246" s="53"/>
      <c r="WP246" s="53"/>
      <c r="WQ246" s="53"/>
      <c r="WR246" s="53"/>
      <c r="WS246" s="53"/>
      <c r="WT246" s="53"/>
      <c r="WU246" s="53"/>
      <c r="WV246" s="53"/>
      <c r="WW246" s="53"/>
      <c r="WX246" s="53"/>
      <c r="WY246" s="53"/>
      <c r="WZ246" s="53"/>
      <c r="XA246" s="53"/>
      <c r="XB246" s="53"/>
      <c r="XC246" s="53"/>
      <c r="XD246" s="53"/>
      <c r="XE246" s="53"/>
      <c r="XF246" s="53"/>
      <c r="XG246" s="53"/>
      <c r="XH246" s="53"/>
      <c r="XI246" s="53"/>
      <c r="XJ246" s="53"/>
      <c r="XK246" s="53"/>
      <c r="XL246" s="53"/>
      <c r="XM246" s="53"/>
      <c r="XN246" s="53"/>
      <c r="XO246" s="53"/>
      <c r="XP246" s="53"/>
      <c r="XQ246" s="53"/>
      <c r="XR246" s="53"/>
      <c r="XS246" s="53"/>
      <c r="XT246" s="53"/>
      <c r="XU246" s="53"/>
      <c r="XV246" s="53"/>
      <c r="XW246" s="53"/>
      <c r="XX246" s="53"/>
      <c r="XY246" s="53"/>
      <c r="XZ246" s="53"/>
      <c r="YA246" s="53"/>
      <c r="YB246" s="53"/>
      <c r="YC246" s="53"/>
      <c r="YD246" s="53"/>
      <c r="YE246" s="53"/>
      <c r="YF246" s="53"/>
      <c r="YG246" s="53"/>
      <c r="YH246" s="53"/>
      <c r="YI246" s="53"/>
      <c r="YJ246" s="53"/>
      <c r="YK246" s="53"/>
      <c r="YL246" s="53"/>
      <c r="YM246" s="53"/>
      <c r="YN246" s="53"/>
      <c r="YO246" s="53"/>
      <c r="YP246" s="53"/>
      <c r="YQ246" s="53"/>
      <c r="YR246" s="53"/>
      <c r="YS246" s="53"/>
      <c r="YT246" s="53"/>
      <c r="YU246" s="53"/>
      <c r="YV246" s="53"/>
      <c r="YW246" s="53"/>
      <c r="YX246" s="53"/>
      <c r="YY246" s="53"/>
      <c r="YZ246" s="53"/>
      <c r="ZA246" s="53"/>
      <c r="ZB246" s="53"/>
      <c r="ZC246" s="53"/>
      <c r="ZD246" s="53"/>
      <c r="ZE246" s="53"/>
      <c r="ZF246" s="53"/>
      <c r="ZG246" s="53"/>
      <c r="ZH246" s="53"/>
      <c r="ZI246" s="53"/>
      <c r="ZJ246" s="53"/>
      <c r="ZK246" s="53"/>
      <c r="ZL246" s="53"/>
      <c r="ZM246" s="53"/>
      <c r="ZN246" s="53"/>
      <c r="ZO246" s="53"/>
      <c r="ZP246" s="53"/>
      <c r="ZQ246" s="53"/>
      <c r="ZR246" s="53"/>
      <c r="ZS246" s="53"/>
      <c r="ZT246" s="53"/>
      <c r="ZU246" s="53"/>
      <c r="ZV246" s="53"/>
      <c r="ZW246" s="53"/>
      <c r="ZX246" s="53"/>
      <c r="ZY246" s="53"/>
      <c r="ZZ246" s="53"/>
      <c r="AAA246" s="53"/>
      <c r="AAB246" s="53"/>
      <c r="AAC246" s="53"/>
      <c r="AAD246" s="53"/>
      <c r="AAE246" s="53"/>
      <c r="AAF246" s="53"/>
      <c r="AAG246" s="53"/>
      <c r="AAH246" s="53"/>
      <c r="AAI246" s="53"/>
      <c r="AAJ246" s="53"/>
      <c r="AAK246" s="53"/>
      <c r="AAL246" s="53"/>
      <c r="AAM246" s="53"/>
      <c r="AAN246" s="53"/>
      <c r="AAO246" s="53"/>
      <c r="AAP246" s="53"/>
      <c r="AAQ246" s="53"/>
      <c r="AAR246" s="53"/>
      <c r="AAS246" s="53"/>
      <c r="AAT246" s="53"/>
      <c r="AAU246" s="53"/>
      <c r="AAV246" s="53"/>
      <c r="AAW246" s="53"/>
      <c r="AAX246" s="53"/>
      <c r="AAY246" s="53"/>
      <c r="AAZ246" s="53"/>
      <c r="ABA246" s="53"/>
      <c r="ABB246" s="53"/>
      <c r="ABC246" s="53"/>
      <c r="ABD246" s="53"/>
      <c r="ABE246" s="53"/>
      <c r="ABF246" s="53"/>
      <c r="ABG246" s="53"/>
      <c r="ABH246" s="53"/>
      <c r="ABI246" s="53"/>
      <c r="ABJ246" s="53"/>
      <c r="ABK246" s="53"/>
      <c r="ABL246" s="53"/>
      <c r="ABM246" s="53"/>
      <c r="ABN246" s="53"/>
      <c r="ABO246" s="53"/>
      <c r="ABP246" s="53"/>
      <c r="ABQ246" s="53"/>
      <c r="ABR246" s="53"/>
      <c r="ABS246" s="53"/>
      <c r="ABT246" s="53"/>
      <c r="ABU246" s="53"/>
      <c r="ABV246" s="53"/>
      <c r="ABW246" s="53"/>
      <c r="ABX246" s="53"/>
      <c r="ABY246" s="53"/>
      <c r="ABZ246" s="53"/>
      <c r="ACA246" s="53"/>
      <c r="ACB246" s="53"/>
      <c r="ACC246" s="53"/>
      <c r="ACD246" s="53"/>
      <c r="ACE246" s="53"/>
      <c r="ACF246" s="53"/>
      <c r="ACG246" s="53"/>
      <c r="ACH246" s="53"/>
      <c r="ACI246" s="53"/>
      <c r="ACJ246" s="53"/>
      <c r="ACK246" s="53"/>
      <c r="ACL246" s="53"/>
      <c r="ACM246" s="53"/>
      <c r="ACN246" s="53"/>
      <c r="ACO246" s="53"/>
      <c r="ACP246" s="53"/>
      <c r="ACQ246" s="53"/>
      <c r="ACR246" s="53"/>
      <c r="ACS246" s="53"/>
      <c r="ACT246" s="53"/>
      <c r="ACU246" s="53"/>
      <c r="ACV246" s="53"/>
      <c r="ACW246" s="53"/>
      <c r="ACX246" s="53"/>
      <c r="ACY246" s="53"/>
      <c r="ACZ246" s="53"/>
      <c r="ADA246" s="53"/>
      <c r="ADB246" s="53"/>
      <c r="ADC246" s="53"/>
      <c r="ADD246" s="53"/>
      <c r="ADE246" s="53"/>
      <c r="ADF246" s="53"/>
      <c r="ADG246" s="53"/>
      <c r="ADH246" s="53"/>
      <c r="ADI246" s="53"/>
      <c r="ADJ246" s="53"/>
      <c r="ADK246" s="53"/>
      <c r="ADL246" s="53"/>
      <c r="ADM246" s="53"/>
      <c r="ADN246" s="53"/>
      <c r="ADO246" s="53"/>
      <c r="ADP246" s="53"/>
      <c r="ADQ246" s="53"/>
      <c r="ADR246" s="53"/>
      <c r="ADS246" s="53"/>
      <c r="ADT246" s="53"/>
      <c r="ADU246" s="53"/>
      <c r="ADV246" s="53"/>
      <c r="ADW246" s="53"/>
      <c r="ADX246" s="53"/>
      <c r="ADY246" s="53"/>
      <c r="ADZ246" s="53"/>
      <c r="AEA246" s="53"/>
      <c r="AEB246" s="53"/>
      <c r="AEC246" s="53"/>
      <c r="AED246" s="53"/>
      <c r="AEE246" s="53"/>
      <c r="AEF246" s="53"/>
      <c r="AEG246" s="53"/>
      <c r="AEH246" s="53"/>
      <c r="AEI246" s="53"/>
      <c r="AEJ246" s="53"/>
      <c r="AEK246" s="53"/>
      <c r="AEL246" s="53"/>
      <c r="AEM246" s="53"/>
      <c r="AEN246" s="53"/>
      <c r="AEO246" s="53"/>
      <c r="AEP246" s="53"/>
      <c r="AEQ246" s="53"/>
      <c r="AER246" s="53"/>
      <c r="AES246" s="53"/>
      <c r="AET246" s="53"/>
      <c r="AEU246" s="53"/>
      <c r="AEV246" s="53"/>
      <c r="AEW246" s="53"/>
      <c r="AEX246" s="53"/>
      <c r="AEY246" s="53"/>
      <c r="AEZ246" s="53"/>
      <c r="AFA246" s="53"/>
      <c r="AFB246" s="53"/>
      <c r="AFC246" s="53"/>
      <c r="AFD246" s="53"/>
      <c r="AFE246" s="53"/>
      <c r="AFF246" s="53"/>
      <c r="AFG246" s="53"/>
      <c r="AFH246" s="53"/>
      <c r="AFI246" s="53"/>
      <c r="AFJ246" s="53"/>
      <c r="AFK246" s="53"/>
      <c r="AFL246" s="53"/>
      <c r="AFM246" s="53"/>
      <c r="AFN246" s="53"/>
      <c r="AFO246" s="53"/>
      <c r="AFP246" s="53"/>
      <c r="AFQ246" s="53"/>
      <c r="AFR246" s="53"/>
      <c r="AFS246" s="53"/>
      <c r="AFT246" s="53"/>
      <c r="AFU246" s="53"/>
      <c r="AFV246" s="53"/>
      <c r="AFW246" s="53"/>
      <c r="AFX246" s="53"/>
      <c r="AFY246" s="53"/>
      <c r="AFZ246" s="53"/>
      <c r="AGA246" s="53"/>
      <c r="AGB246" s="53"/>
      <c r="AGC246" s="53"/>
      <c r="AGD246" s="53"/>
      <c r="AGE246" s="53"/>
      <c r="AGF246" s="53"/>
      <c r="AGG246" s="53"/>
      <c r="AGH246" s="53"/>
      <c r="AGI246" s="53"/>
      <c r="AGJ246" s="53"/>
      <c r="AGK246" s="53"/>
      <c r="AGL246" s="53"/>
      <c r="AGM246" s="53"/>
      <c r="AGN246" s="53"/>
      <c r="AGO246" s="53"/>
      <c r="AGP246" s="53"/>
      <c r="AGQ246" s="53"/>
      <c r="AGR246" s="53"/>
      <c r="AGS246" s="53"/>
      <c r="AGT246" s="53"/>
      <c r="AGU246" s="53"/>
      <c r="AGV246" s="53"/>
      <c r="AGW246" s="53"/>
      <c r="AGX246" s="53"/>
      <c r="AGY246" s="53"/>
      <c r="AGZ246" s="53"/>
      <c r="AHA246" s="53"/>
      <c r="AHB246" s="53"/>
      <c r="AHC246" s="53"/>
      <c r="AHD246" s="53"/>
      <c r="AHE246" s="53"/>
      <c r="AHF246" s="53"/>
      <c r="AHG246" s="53"/>
      <c r="AHH246" s="53"/>
      <c r="AHI246" s="53"/>
      <c r="AHJ246" s="53"/>
      <c r="AHK246" s="53"/>
      <c r="AHL246" s="53"/>
      <c r="AHM246" s="53"/>
      <c r="AHN246" s="53"/>
      <c r="AHO246" s="53"/>
      <c r="AHP246" s="53"/>
      <c r="AHQ246" s="53"/>
      <c r="AHR246" s="53"/>
      <c r="AHS246" s="53"/>
      <c r="AHT246" s="53"/>
      <c r="AHU246" s="53"/>
      <c r="AHV246" s="53"/>
      <c r="AHW246" s="53"/>
      <c r="AHX246" s="53"/>
      <c r="AHY246" s="53"/>
      <c r="AHZ246" s="53"/>
      <c r="AIA246" s="53"/>
      <c r="AIB246" s="53"/>
      <c r="AIC246" s="53"/>
      <c r="AID246" s="53"/>
      <c r="AIE246" s="53"/>
      <c r="AIF246" s="53"/>
      <c r="AIG246" s="53"/>
      <c r="AIH246" s="53"/>
      <c r="AII246" s="53"/>
      <c r="AIJ246" s="53"/>
      <c r="AIK246" s="53"/>
      <c r="AIL246" s="53"/>
      <c r="AIM246" s="53"/>
      <c r="AIN246" s="53"/>
      <c r="AIO246" s="53"/>
      <c r="AIP246" s="53"/>
      <c r="AIQ246" s="53"/>
      <c r="AIR246" s="53"/>
      <c r="AIS246" s="53"/>
      <c r="AIT246" s="53"/>
      <c r="AIU246" s="53"/>
      <c r="AIV246" s="53"/>
      <c r="AIW246" s="53"/>
      <c r="AIX246" s="53"/>
      <c r="AIY246" s="53"/>
      <c r="AIZ246" s="53"/>
      <c r="AJA246" s="53"/>
      <c r="AJB246" s="53"/>
      <c r="AJC246" s="53"/>
      <c r="AJD246" s="53"/>
      <c r="AJE246" s="53"/>
      <c r="AJF246" s="53"/>
      <c r="AJG246" s="53"/>
      <c r="AJH246" s="53"/>
      <c r="AJI246" s="53"/>
      <c r="AJJ246" s="53"/>
      <c r="AJK246" s="53"/>
      <c r="AJL246" s="53"/>
      <c r="AJM246" s="53"/>
      <c r="AJN246" s="53"/>
      <c r="AJO246" s="53"/>
      <c r="AJP246" s="53"/>
      <c r="AJQ246" s="53"/>
      <c r="AJR246" s="53"/>
      <c r="AJS246" s="53"/>
      <c r="AJT246" s="53"/>
      <c r="AJU246" s="53"/>
      <c r="AJV246" s="53"/>
      <c r="AJW246" s="53"/>
      <c r="AJX246" s="53"/>
      <c r="AJY246" s="53"/>
      <c r="AJZ246" s="53"/>
      <c r="AKA246" s="53"/>
      <c r="AKB246" s="53"/>
      <c r="AKC246" s="53"/>
      <c r="AKD246" s="53"/>
      <c r="AKE246" s="53"/>
      <c r="AKF246" s="53"/>
      <c r="AKG246" s="53"/>
      <c r="AKH246" s="53"/>
      <c r="AKI246" s="53"/>
      <c r="AKJ246" s="53"/>
      <c r="AKK246" s="53"/>
      <c r="AKL246" s="53"/>
      <c r="AKM246" s="53"/>
      <c r="AKN246" s="53"/>
      <c r="AKO246" s="53"/>
      <c r="AKP246" s="53"/>
      <c r="AKQ246" s="53"/>
      <c r="AKR246" s="53"/>
      <c r="AKS246" s="53"/>
      <c r="AKT246" s="53"/>
      <c r="AKU246" s="53"/>
      <c r="AKV246" s="53"/>
      <c r="AKW246" s="53"/>
      <c r="AKX246" s="53"/>
      <c r="AKY246" s="53"/>
      <c r="AKZ246" s="53"/>
      <c r="ALA246" s="53"/>
      <c r="ALB246" s="53"/>
      <c r="ALC246" s="53"/>
      <c r="ALD246" s="53"/>
      <c r="ALE246" s="53"/>
      <c r="ALF246" s="53"/>
      <c r="ALG246" s="53"/>
      <c r="ALH246" s="53"/>
      <c r="ALI246" s="53"/>
      <c r="ALJ246" s="53"/>
      <c r="ALK246" s="53"/>
      <c r="ALL246" s="53"/>
      <c r="ALM246" s="53"/>
      <c r="ALN246" s="53"/>
      <c r="ALO246" s="53"/>
      <c r="ALP246" s="53"/>
      <c r="ALQ246" s="53"/>
      <c r="ALR246" s="53"/>
      <c r="ALS246" s="53"/>
      <c r="ALT246" s="53"/>
      <c r="ALU246" s="53"/>
      <c r="ALV246" s="53"/>
      <c r="ALW246" s="53"/>
      <c r="ALX246" s="53"/>
      <c r="ALY246" s="53"/>
      <c r="ALZ246" s="53"/>
      <c r="AMA246" s="53"/>
      <c r="AMB246" s="53"/>
      <c r="AMC246" s="53"/>
      <c r="AMD246" s="53"/>
      <c r="AME246" s="53"/>
      <c r="AMF246" s="53"/>
      <c r="AMG246" s="53"/>
      <c r="AMH246" s="53"/>
      <c r="AMI246" s="53"/>
      <c r="AMJ246"/>
      <c r="AMK246"/>
    </row>
    <row r="247" spans="1:1025" ht="56.25">
      <c r="A247" s="68" t="s">
        <v>234</v>
      </c>
      <c r="B247" s="27" t="s">
        <v>235</v>
      </c>
      <c r="C247" s="87">
        <v>6300000000</v>
      </c>
      <c r="D247" s="88"/>
      <c r="E247" s="74">
        <f>E248</f>
        <v>3932000</v>
      </c>
      <c r="F247" s="72"/>
      <c r="G247" s="72"/>
      <c r="H247" s="72"/>
      <c r="I247" s="72"/>
      <c r="J247" s="72"/>
      <c r="K247" s="72"/>
      <c r="L247" s="72"/>
      <c r="M247" s="72"/>
      <c r="N247" s="72"/>
      <c r="O247" s="72"/>
      <c r="P247" s="72"/>
      <c r="Q247" s="72"/>
      <c r="R247" s="72"/>
      <c r="S247" s="72"/>
      <c r="T247" s="72"/>
      <c r="U247" s="72"/>
      <c r="V247" s="72"/>
      <c r="W247" s="72"/>
      <c r="X247" s="72"/>
      <c r="Y247" s="72"/>
      <c r="Z247" s="72"/>
      <c r="AA247" s="72"/>
      <c r="AB247" s="72"/>
      <c r="AC247" s="72"/>
      <c r="AD247" s="72"/>
      <c r="AE247" s="72"/>
      <c r="AF247" s="72"/>
      <c r="AG247" s="72"/>
      <c r="AH247" s="72"/>
      <c r="AI247" s="72"/>
      <c r="AJ247" s="72"/>
      <c r="AK247" s="72"/>
      <c r="AL247" s="72"/>
      <c r="AM247" s="72"/>
      <c r="AN247" s="72"/>
      <c r="AO247" s="72"/>
      <c r="AP247" s="72"/>
      <c r="AQ247" s="72"/>
      <c r="AR247" s="72"/>
      <c r="AS247" s="72"/>
      <c r="AT247" s="72"/>
      <c r="AU247" s="72"/>
      <c r="AV247" s="72"/>
      <c r="AW247" s="72"/>
      <c r="AX247" s="72"/>
      <c r="AY247" s="72"/>
      <c r="AZ247" s="72"/>
      <c r="BA247" s="72"/>
      <c r="BB247" s="72"/>
      <c r="BC247" s="72"/>
      <c r="BD247" s="72"/>
      <c r="BE247" s="72"/>
      <c r="BF247" s="72"/>
      <c r="BG247" s="72"/>
      <c r="BH247" s="72"/>
      <c r="BI247" s="72"/>
      <c r="BJ247" s="72"/>
      <c r="BK247" s="72"/>
      <c r="BL247" s="72"/>
      <c r="BM247" s="72"/>
      <c r="BN247" s="72"/>
      <c r="BO247" s="72"/>
      <c r="BP247" s="72"/>
      <c r="BQ247" s="72"/>
      <c r="BR247" s="72"/>
      <c r="BS247" s="72"/>
      <c r="BT247" s="72"/>
      <c r="BU247" s="72"/>
      <c r="BV247" s="72"/>
      <c r="BW247" s="72"/>
      <c r="BX247" s="72"/>
      <c r="BY247" s="72"/>
      <c r="BZ247" s="72"/>
      <c r="CA247" s="72"/>
      <c r="CB247" s="72"/>
      <c r="CC247" s="72"/>
      <c r="CD247" s="72"/>
      <c r="CE247" s="72"/>
      <c r="CF247" s="72"/>
      <c r="CG247" s="72"/>
      <c r="CH247" s="72"/>
      <c r="CI247" s="72"/>
      <c r="CJ247" s="72"/>
      <c r="CK247" s="72"/>
      <c r="CL247" s="72"/>
      <c r="CM247" s="72"/>
      <c r="CN247" s="72"/>
      <c r="CO247" s="72"/>
      <c r="CP247" s="72"/>
      <c r="CQ247" s="72"/>
      <c r="CR247" s="72"/>
      <c r="CS247" s="72"/>
      <c r="CT247" s="72"/>
      <c r="CU247" s="72"/>
      <c r="CV247" s="72"/>
      <c r="CW247" s="72"/>
      <c r="CX247" s="72"/>
      <c r="CY247" s="72"/>
      <c r="CZ247" s="72"/>
      <c r="DA247" s="72"/>
      <c r="DB247" s="72"/>
      <c r="DC247" s="72"/>
      <c r="DD247" s="72"/>
      <c r="DE247" s="72"/>
      <c r="DF247" s="72"/>
      <c r="DG247" s="72"/>
      <c r="DH247" s="72"/>
      <c r="DI247" s="72"/>
      <c r="DJ247" s="72"/>
      <c r="DK247" s="72"/>
      <c r="DL247" s="72"/>
      <c r="DM247" s="72"/>
      <c r="DN247" s="72"/>
      <c r="DO247" s="72"/>
      <c r="DP247" s="72"/>
      <c r="DQ247" s="72"/>
      <c r="DR247" s="72"/>
      <c r="DS247" s="72"/>
      <c r="DT247" s="72"/>
      <c r="DU247" s="72"/>
      <c r="DV247" s="72"/>
      <c r="DW247" s="72"/>
      <c r="DX247" s="72"/>
      <c r="DY247" s="72"/>
      <c r="DZ247" s="72"/>
      <c r="EA247" s="72"/>
      <c r="EB247" s="72"/>
      <c r="EC247" s="72"/>
      <c r="ED247" s="72"/>
      <c r="EE247" s="72"/>
      <c r="EF247" s="72"/>
      <c r="EG247" s="72"/>
      <c r="EH247" s="72"/>
      <c r="EI247" s="72"/>
      <c r="EJ247" s="72"/>
      <c r="EK247" s="72"/>
      <c r="EL247" s="72"/>
      <c r="EM247" s="72"/>
      <c r="EN247" s="72"/>
      <c r="EO247" s="72"/>
      <c r="EP247" s="72"/>
      <c r="EQ247" s="72"/>
      <c r="ER247" s="72"/>
      <c r="ES247" s="72"/>
      <c r="ET247" s="72"/>
      <c r="EU247" s="72"/>
      <c r="EV247" s="72"/>
      <c r="EW247" s="72"/>
      <c r="EX247" s="72"/>
      <c r="EY247" s="72"/>
      <c r="EZ247" s="72"/>
      <c r="FA247" s="72"/>
      <c r="FB247" s="72"/>
      <c r="FC247" s="72"/>
      <c r="FD247" s="72"/>
      <c r="FE247" s="72"/>
      <c r="FF247" s="72"/>
      <c r="FG247" s="72"/>
      <c r="FH247" s="72"/>
      <c r="FI247" s="72"/>
      <c r="FJ247" s="72"/>
      <c r="FK247" s="72"/>
      <c r="FL247" s="72"/>
      <c r="FM247" s="72"/>
      <c r="FN247" s="72"/>
      <c r="FO247" s="72"/>
      <c r="FP247" s="72"/>
      <c r="FQ247" s="72"/>
      <c r="FR247" s="72"/>
      <c r="FS247" s="72"/>
      <c r="FT247" s="72"/>
      <c r="FU247" s="72"/>
      <c r="FV247" s="72"/>
      <c r="FW247" s="72"/>
      <c r="FX247" s="72"/>
      <c r="FY247" s="72"/>
      <c r="FZ247" s="72"/>
      <c r="GA247" s="72"/>
      <c r="GB247" s="72"/>
      <c r="GC247" s="72"/>
      <c r="GD247" s="72"/>
      <c r="GE247" s="72"/>
      <c r="GF247" s="72"/>
      <c r="GG247" s="72"/>
      <c r="GH247" s="72"/>
      <c r="GI247" s="72"/>
      <c r="GJ247" s="72"/>
      <c r="GK247" s="72"/>
      <c r="GL247" s="72"/>
      <c r="GM247" s="72"/>
      <c r="GN247" s="72"/>
      <c r="GO247" s="72"/>
      <c r="GP247" s="72"/>
      <c r="GQ247" s="72"/>
      <c r="GR247" s="72"/>
      <c r="GS247" s="72"/>
      <c r="GT247" s="72"/>
      <c r="GU247" s="72"/>
      <c r="GV247" s="72"/>
      <c r="GW247" s="72"/>
      <c r="GX247" s="72"/>
      <c r="GY247" s="72"/>
      <c r="GZ247" s="72"/>
      <c r="HA247" s="72"/>
      <c r="HB247" s="72"/>
      <c r="HC247" s="72"/>
      <c r="HD247" s="72"/>
      <c r="HE247" s="72"/>
      <c r="HF247" s="72"/>
      <c r="HG247" s="72"/>
      <c r="HH247" s="72"/>
      <c r="HI247" s="72"/>
      <c r="HJ247" s="72"/>
      <c r="HK247" s="72"/>
      <c r="HL247" s="72"/>
      <c r="HM247" s="72"/>
      <c r="HN247" s="72"/>
      <c r="HO247" s="72"/>
      <c r="HP247" s="72"/>
      <c r="HQ247" s="72"/>
      <c r="HR247" s="72"/>
      <c r="HS247" s="72"/>
      <c r="HT247" s="72"/>
      <c r="HU247" s="72"/>
      <c r="HV247" s="72"/>
      <c r="HW247" s="72"/>
      <c r="HX247" s="72"/>
      <c r="HY247" s="72"/>
      <c r="HZ247" s="72"/>
      <c r="IA247" s="72"/>
      <c r="IB247" s="72"/>
      <c r="IC247" s="72"/>
      <c r="ID247" s="72"/>
      <c r="IE247" s="72"/>
      <c r="IF247" s="72"/>
      <c r="IG247" s="72"/>
      <c r="IH247" s="72"/>
      <c r="II247" s="72"/>
      <c r="IJ247" s="72"/>
      <c r="IK247" s="72"/>
      <c r="IL247" s="72"/>
      <c r="IM247" s="72"/>
      <c r="IN247" s="72"/>
      <c r="IO247" s="72"/>
      <c r="IP247" s="72"/>
      <c r="IQ247" s="72"/>
      <c r="IR247" s="72"/>
      <c r="IS247" s="72"/>
      <c r="IT247" s="72"/>
      <c r="IU247" s="72"/>
      <c r="IV247" s="72"/>
      <c r="IW247" s="72"/>
      <c r="IX247" s="72"/>
      <c r="IY247" s="72"/>
      <c r="IZ247" s="72"/>
      <c r="JA247" s="72"/>
      <c r="JB247" s="72"/>
      <c r="JC247" s="72"/>
      <c r="JD247" s="72"/>
      <c r="JE247" s="72"/>
      <c r="JF247" s="72"/>
      <c r="JG247" s="72"/>
      <c r="JH247" s="72"/>
      <c r="JI247" s="72"/>
      <c r="JJ247" s="72"/>
      <c r="JK247" s="72"/>
      <c r="JL247" s="72"/>
      <c r="JM247" s="72"/>
      <c r="JN247" s="72"/>
      <c r="JO247" s="72"/>
      <c r="JP247" s="72"/>
      <c r="JQ247" s="72"/>
      <c r="JR247" s="72"/>
      <c r="JS247" s="72"/>
      <c r="JT247" s="72"/>
      <c r="JU247" s="72"/>
      <c r="JV247" s="72"/>
      <c r="JW247" s="72"/>
      <c r="JX247" s="72"/>
      <c r="JY247" s="72"/>
      <c r="JZ247" s="72"/>
      <c r="KA247" s="72"/>
      <c r="KB247" s="72"/>
      <c r="KC247" s="72"/>
      <c r="KD247" s="72"/>
      <c r="KE247" s="72"/>
      <c r="KF247" s="72"/>
      <c r="KG247" s="72"/>
      <c r="KH247" s="72"/>
      <c r="KI247" s="72"/>
      <c r="KJ247" s="72"/>
      <c r="KK247" s="72"/>
      <c r="KL247" s="72"/>
      <c r="KM247" s="72"/>
      <c r="KN247" s="72"/>
      <c r="KO247" s="72"/>
      <c r="KP247" s="72"/>
      <c r="KQ247" s="72"/>
      <c r="KR247" s="72"/>
      <c r="KS247" s="72"/>
      <c r="KT247" s="72"/>
      <c r="KU247" s="72"/>
      <c r="KV247" s="72"/>
      <c r="KW247" s="72"/>
      <c r="KX247" s="72"/>
      <c r="KY247" s="72"/>
      <c r="KZ247" s="72"/>
      <c r="LA247" s="72"/>
      <c r="LB247" s="72"/>
      <c r="LC247" s="72"/>
      <c r="LD247" s="72"/>
      <c r="LE247" s="72"/>
      <c r="LF247" s="72"/>
      <c r="LG247" s="72"/>
      <c r="LH247" s="72"/>
      <c r="LI247" s="72"/>
      <c r="LJ247" s="72"/>
      <c r="LK247" s="72"/>
      <c r="LL247" s="72"/>
      <c r="LM247" s="72"/>
      <c r="LN247" s="72"/>
      <c r="LO247" s="72"/>
      <c r="LP247" s="72"/>
      <c r="LQ247" s="72"/>
      <c r="LR247" s="72"/>
      <c r="LS247" s="72"/>
      <c r="LT247" s="72"/>
      <c r="LU247" s="72"/>
      <c r="LV247" s="72"/>
      <c r="LW247" s="72"/>
      <c r="LX247" s="72"/>
      <c r="LY247" s="72"/>
      <c r="LZ247" s="72"/>
      <c r="MA247" s="72"/>
      <c r="MB247" s="72"/>
      <c r="MC247" s="72"/>
      <c r="MD247" s="72"/>
      <c r="ME247" s="72"/>
      <c r="MF247" s="72"/>
      <c r="MG247" s="72"/>
      <c r="MH247" s="72"/>
      <c r="MI247" s="72"/>
      <c r="MJ247" s="72"/>
      <c r="MK247" s="72"/>
      <c r="ML247" s="72"/>
      <c r="MM247" s="72"/>
      <c r="MN247" s="72"/>
      <c r="MO247" s="72"/>
      <c r="MP247" s="72"/>
      <c r="MQ247" s="72"/>
      <c r="MR247" s="72"/>
      <c r="MS247" s="72"/>
      <c r="MT247" s="72"/>
      <c r="MU247" s="72"/>
      <c r="MV247" s="72"/>
      <c r="MW247" s="72"/>
      <c r="MX247" s="72"/>
      <c r="MY247" s="72"/>
      <c r="MZ247" s="72"/>
      <c r="NA247" s="72"/>
      <c r="NB247" s="72"/>
      <c r="NC247" s="72"/>
      <c r="ND247" s="72"/>
      <c r="NE247" s="72"/>
      <c r="NF247" s="72"/>
      <c r="NG247" s="72"/>
      <c r="NH247" s="72"/>
      <c r="NI247" s="72"/>
      <c r="NJ247" s="72"/>
      <c r="NK247" s="72"/>
      <c r="NL247" s="72"/>
      <c r="NM247" s="72"/>
      <c r="NN247" s="72"/>
      <c r="NO247" s="72"/>
      <c r="NP247" s="72"/>
      <c r="NQ247" s="72"/>
      <c r="NR247" s="72"/>
      <c r="NS247" s="72"/>
      <c r="NT247" s="72"/>
      <c r="NU247" s="72"/>
      <c r="NV247" s="72"/>
      <c r="NW247" s="72"/>
      <c r="NX247" s="72"/>
      <c r="NY247" s="72"/>
      <c r="NZ247" s="72"/>
      <c r="OA247" s="72"/>
      <c r="OB247" s="72"/>
      <c r="OC247" s="72"/>
      <c r="OD247" s="72"/>
      <c r="OE247" s="72"/>
      <c r="OF247" s="72"/>
      <c r="OG247" s="72"/>
      <c r="OH247" s="72"/>
      <c r="OI247" s="72"/>
      <c r="OJ247" s="72"/>
      <c r="OK247" s="72"/>
      <c r="OL247" s="72"/>
      <c r="OM247" s="72"/>
      <c r="ON247" s="72"/>
      <c r="OO247" s="72"/>
      <c r="OP247" s="72"/>
      <c r="OQ247" s="72"/>
      <c r="OR247" s="72"/>
      <c r="OS247" s="72"/>
      <c r="OT247" s="72"/>
      <c r="OU247" s="72"/>
      <c r="OV247" s="72"/>
      <c r="OW247" s="72"/>
      <c r="OX247" s="72"/>
      <c r="OY247" s="72"/>
      <c r="OZ247" s="72"/>
      <c r="PA247" s="72"/>
      <c r="PB247" s="72"/>
      <c r="PC247" s="72"/>
      <c r="PD247" s="72"/>
      <c r="PE247" s="72"/>
      <c r="PF247" s="72"/>
      <c r="PG247" s="72"/>
      <c r="PH247" s="72"/>
      <c r="PI247" s="72"/>
      <c r="PJ247" s="72"/>
      <c r="PK247" s="72"/>
      <c r="PL247" s="72"/>
      <c r="PM247" s="72"/>
      <c r="PN247" s="72"/>
      <c r="PO247" s="72"/>
      <c r="PP247" s="72"/>
      <c r="PQ247" s="72"/>
      <c r="PR247" s="72"/>
      <c r="PS247" s="72"/>
      <c r="PT247" s="72"/>
      <c r="PU247" s="72"/>
      <c r="PV247" s="72"/>
      <c r="PW247" s="72"/>
      <c r="PX247" s="72"/>
      <c r="PY247" s="72"/>
      <c r="PZ247" s="72"/>
      <c r="QA247" s="72"/>
      <c r="QB247" s="72"/>
      <c r="QC247" s="72"/>
      <c r="QD247" s="72"/>
      <c r="QE247" s="72"/>
      <c r="QF247" s="72"/>
      <c r="QG247" s="72"/>
      <c r="QH247" s="72"/>
      <c r="QI247" s="72"/>
      <c r="QJ247" s="72"/>
      <c r="QK247" s="72"/>
      <c r="QL247" s="72"/>
      <c r="QM247" s="72"/>
      <c r="QN247" s="72"/>
      <c r="QO247" s="72"/>
      <c r="QP247" s="72"/>
      <c r="QQ247" s="72"/>
      <c r="QR247" s="72"/>
      <c r="QS247" s="72"/>
      <c r="QT247" s="72"/>
      <c r="QU247" s="72"/>
      <c r="QV247" s="72"/>
      <c r="QW247" s="72"/>
      <c r="QX247" s="72"/>
      <c r="QY247" s="72"/>
      <c r="QZ247" s="72"/>
      <c r="RA247" s="72"/>
      <c r="RB247" s="72"/>
      <c r="RC247" s="72"/>
      <c r="RD247" s="72"/>
      <c r="RE247" s="72"/>
      <c r="RF247" s="72"/>
      <c r="RG247" s="72"/>
      <c r="RH247" s="72"/>
      <c r="RI247" s="72"/>
      <c r="RJ247" s="72"/>
      <c r="RK247" s="72"/>
      <c r="RL247" s="72"/>
      <c r="RM247" s="72"/>
      <c r="RN247" s="72"/>
      <c r="RO247" s="72"/>
      <c r="RP247" s="72"/>
      <c r="RQ247" s="72"/>
      <c r="RR247" s="72"/>
      <c r="RS247" s="72"/>
      <c r="RT247" s="72"/>
      <c r="RU247" s="72"/>
      <c r="RV247" s="72"/>
      <c r="RW247" s="72"/>
      <c r="RX247" s="72"/>
      <c r="RY247" s="72"/>
      <c r="RZ247" s="72"/>
      <c r="SA247" s="72"/>
      <c r="SB247" s="72"/>
      <c r="SC247" s="72"/>
      <c r="SD247" s="72"/>
      <c r="SE247" s="72"/>
      <c r="SF247" s="72"/>
      <c r="SG247" s="72"/>
      <c r="SH247" s="72"/>
      <c r="SI247" s="72"/>
      <c r="SJ247" s="72"/>
      <c r="SK247" s="72"/>
      <c r="SL247" s="72"/>
      <c r="SM247" s="72"/>
      <c r="SN247" s="72"/>
      <c r="SO247" s="72"/>
      <c r="SP247" s="72"/>
      <c r="SQ247" s="72"/>
      <c r="SR247" s="72"/>
      <c r="SS247" s="72"/>
      <c r="ST247" s="72"/>
      <c r="SU247" s="72"/>
      <c r="SV247" s="72"/>
      <c r="SW247" s="72"/>
      <c r="SX247" s="72"/>
      <c r="SY247" s="72"/>
      <c r="SZ247" s="72"/>
      <c r="TA247" s="72"/>
      <c r="TB247" s="72"/>
      <c r="TC247" s="72"/>
      <c r="TD247" s="72"/>
      <c r="TE247" s="72"/>
      <c r="TF247" s="72"/>
      <c r="TG247" s="72"/>
      <c r="TH247" s="72"/>
      <c r="TI247" s="72"/>
      <c r="TJ247" s="72"/>
      <c r="TK247" s="72"/>
      <c r="TL247" s="72"/>
      <c r="TM247" s="72"/>
      <c r="TN247" s="72"/>
      <c r="TO247" s="72"/>
      <c r="TP247" s="72"/>
      <c r="TQ247" s="72"/>
      <c r="TR247" s="72"/>
      <c r="TS247" s="72"/>
      <c r="TT247" s="72"/>
      <c r="TU247" s="72"/>
      <c r="TV247" s="72"/>
      <c r="TW247" s="72"/>
      <c r="TX247" s="72"/>
      <c r="TY247" s="72"/>
      <c r="TZ247" s="72"/>
      <c r="UA247" s="72"/>
      <c r="UB247" s="72"/>
      <c r="UC247" s="72"/>
      <c r="UD247" s="72"/>
      <c r="UE247" s="72"/>
      <c r="UF247" s="72"/>
      <c r="UG247" s="72"/>
      <c r="UH247" s="72"/>
      <c r="UI247" s="72"/>
      <c r="UJ247" s="72"/>
      <c r="UK247" s="72"/>
      <c r="UL247" s="72"/>
      <c r="UM247" s="72"/>
      <c r="UN247" s="72"/>
      <c r="UO247" s="72"/>
      <c r="UP247" s="72"/>
      <c r="UQ247" s="72"/>
      <c r="UR247" s="72"/>
      <c r="US247" s="72"/>
      <c r="UT247" s="72"/>
      <c r="UU247" s="72"/>
      <c r="UV247" s="72"/>
      <c r="UW247" s="72"/>
      <c r="UX247" s="72"/>
      <c r="UY247" s="72"/>
      <c r="UZ247" s="72"/>
      <c r="VA247" s="72"/>
      <c r="VB247" s="72"/>
      <c r="VC247" s="72"/>
      <c r="VD247" s="72"/>
      <c r="VE247" s="72"/>
      <c r="VF247" s="72"/>
      <c r="VG247" s="72"/>
      <c r="VH247" s="72"/>
      <c r="VI247" s="72"/>
      <c r="VJ247" s="72"/>
      <c r="VK247" s="72"/>
      <c r="VL247" s="72"/>
      <c r="VM247" s="72"/>
      <c r="VN247" s="72"/>
      <c r="VO247" s="72"/>
      <c r="VP247" s="72"/>
      <c r="VQ247" s="72"/>
      <c r="VR247" s="72"/>
      <c r="VS247" s="72"/>
      <c r="VT247" s="72"/>
      <c r="VU247" s="72"/>
      <c r="VV247" s="72"/>
      <c r="VW247" s="72"/>
      <c r="VX247" s="72"/>
      <c r="VY247" s="72"/>
      <c r="VZ247" s="72"/>
      <c r="WA247" s="72"/>
      <c r="WB247" s="72"/>
      <c r="WC247" s="72"/>
      <c r="WD247" s="72"/>
      <c r="WE247" s="72"/>
      <c r="WF247" s="72"/>
      <c r="WG247" s="72"/>
      <c r="WH247" s="72"/>
      <c r="WI247" s="72"/>
      <c r="WJ247" s="72"/>
      <c r="WK247" s="72"/>
      <c r="WL247" s="72"/>
      <c r="WM247" s="72"/>
      <c r="WN247" s="72"/>
      <c r="WO247" s="72"/>
      <c r="WP247" s="72"/>
      <c r="WQ247" s="72"/>
      <c r="WR247" s="72"/>
      <c r="WS247" s="72"/>
      <c r="WT247" s="72"/>
      <c r="WU247" s="72"/>
      <c r="WV247" s="72"/>
      <c r="WW247" s="72"/>
      <c r="WX247" s="72"/>
      <c r="WY247" s="72"/>
      <c r="WZ247" s="72"/>
      <c r="XA247" s="72"/>
      <c r="XB247" s="72"/>
      <c r="XC247" s="72"/>
      <c r="XD247" s="72"/>
      <c r="XE247" s="72"/>
      <c r="XF247" s="72"/>
      <c r="XG247" s="72"/>
      <c r="XH247" s="72"/>
      <c r="XI247" s="72"/>
      <c r="XJ247" s="72"/>
      <c r="XK247" s="72"/>
      <c r="XL247" s="72"/>
      <c r="XM247" s="72"/>
      <c r="XN247" s="72"/>
      <c r="XO247" s="72"/>
      <c r="XP247" s="72"/>
      <c r="XQ247" s="72"/>
      <c r="XR247" s="72"/>
      <c r="XS247" s="72"/>
      <c r="XT247" s="72"/>
      <c r="XU247" s="72"/>
      <c r="XV247" s="72"/>
      <c r="XW247" s="72"/>
      <c r="XX247" s="72"/>
      <c r="XY247" s="72"/>
      <c r="XZ247" s="72"/>
      <c r="YA247" s="72"/>
      <c r="YB247" s="72"/>
      <c r="YC247" s="72"/>
      <c r="YD247" s="72"/>
      <c r="YE247" s="72"/>
      <c r="YF247" s="72"/>
      <c r="YG247" s="72"/>
      <c r="YH247" s="72"/>
      <c r="YI247" s="72"/>
      <c r="YJ247" s="72"/>
      <c r="YK247" s="72"/>
      <c r="YL247" s="72"/>
      <c r="YM247" s="72"/>
      <c r="YN247" s="72"/>
      <c r="YO247" s="72"/>
      <c r="YP247" s="72"/>
      <c r="YQ247" s="72"/>
      <c r="YR247" s="72"/>
      <c r="YS247" s="72"/>
      <c r="YT247" s="72"/>
      <c r="YU247" s="72"/>
      <c r="YV247" s="72"/>
      <c r="YW247" s="72"/>
      <c r="YX247" s="72"/>
      <c r="YY247" s="72"/>
      <c r="YZ247" s="72"/>
      <c r="ZA247" s="72"/>
      <c r="ZB247" s="72"/>
      <c r="ZC247" s="72"/>
      <c r="ZD247" s="72"/>
      <c r="ZE247" s="72"/>
      <c r="ZF247" s="72"/>
      <c r="ZG247" s="72"/>
      <c r="ZH247" s="72"/>
      <c r="ZI247" s="72"/>
      <c r="ZJ247" s="72"/>
      <c r="ZK247" s="72"/>
      <c r="ZL247" s="72"/>
      <c r="ZM247" s="72"/>
      <c r="ZN247" s="72"/>
      <c r="ZO247" s="72"/>
      <c r="ZP247" s="72"/>
      <c r="ZQ247" s="72"/>
      <c r="ZR247" s="72"/>
      <c r="ZS247" s="72"/>
      <c r="ZT247" s="72"/>
      <c r="ZU247" s="72"/>
      <c r="ZV247" s="72"/>
      <c r="ZW247" s="72"/>
      <c r="ZX247" s="72"/>
      <c r="ZY247" s="72"/>
      <c r="ZZ247" s="72"/>
      <c r="AAA247" s="72"/>
      <c r="AAB247" s="72"/>
      <c r="AAC247" s="72"/>
      <c r="AAD247" s="72"/>
      <c r="AAE247" s="72"/>
      <c r="AAF247" s="72"/>
      <c r="AAG247" s="72"/>
      <c r="AAH247" s="72"/>
      <c r="AAI247" s="72"/>
      <c r="AAJ247" s="72"/>
      <c r="AAK247" s="72"/>
      <c r="AAL247" s="72"/>
      <c r="AAM247" s="72"/>
      <c r="AAN247" s="72"/>
      <c r="AAO247" s="72"/>
      <c r="AAP247" s="72"/>
      <c r="AAQ247" s="72"/>
      <c r="AAR247" s="72"/>
      <c r="AAS247" s="72"/>
      <c r="AAT247" s="72"/>
      <c r="AAU247" s="72"/>
      <c r="AAV247" s="72"/>
      <c r="AAW247" s="72"/>
      <c r="AAX247" s="72"/>
      <c r="AAY247" s="72"/>
      <c r="AAZ247" s="72"/>
      <c r="ABA247" s="72"/>
      <c r="ABB247" s="72"/>
      <c r="ABC247" s="72"/>
      <c r="ABD247" s="72"/>
      <c r="ABE247" s="72"/>
      <c r="ABF247" s="72"/>
      <c r="ABG247" s="72"/>
      <c r="ABH247" s="72"/>
      <c r="ABI247" s="72"/>
      <c r="ABJ247" s="72"/>
      <c r="ABK247" s="72"/>
      <c r="ABL247" s="72"/>
      <c r="ABM247" s="72"/>
      <c r="ABN247" s="72"/>
      <c r="ABO247" s="72"/>
      <c r="ABP247" s="72"/>
      <c r="ABQ247" s="72"/>
      <c r="ABR247" s="72"/>
      <c r="ABS247" s="72"/>
      <c r="ABT247" s="72"/>
      <c r="ABU247" s="72"/>
      <c r="ABV247" s="72"/>
      <c r="ABW247" s="72"/>
      <c r="ABX247" s="72"/>
      <c r="ABY247" s="72"/>
      <c r="ABZ247" s="72"/>
      <c r="ACA247" s="72"/>
      <c r="ACB247" s="72"/>
      <c r="ACC247" s="72"/>
      <c r="ACD247" s="72"/>
      <c r="ACE247" s="72"/>
      <c r="ACF247" s="72"/>
      <c r="ACG247" s="72"/>
      <c r="ACH247" s="72"/>
      <c r="ACI247" s="72"/>
      <c r="ACJ247" s="72"/>
      <c r="ACK247" s="72"/>
      <c r="ACL247" s="72"/>
      <c r="ACM247" s="72"/>
      <c r="ACN247" s="72"/>
      <c r="ACO247" s="72"/>
      <c r="ACP247" s="72"/>
      <c r="ACQ247" s="72"/>
      <c r="ACR247" s="72"/>
      <c r="ACS247" s="72"/>
      <c r="ACT247" s="72"/>
      <c r="ACU247" s="72"/>
      <c r="ACV247" s="72"/>
      <c r="ACW247" s="72"/>
      <c r="ACX247" s="72"/>
      <c r="ACY247" s="72"/>
      <c r="ACZ247" s="72"/>
      <c r="ADA247" s="72"/>
      <c r="ADB247" s="72"/>
      <c r="ADC247" s="72"/>
      <c r="ADD247" s="72"/>
      <c r="ADE247" s="72"/>
      <c r="ADF247" s="72"/>
      <c r="ADG247" s="72"/>
      <c r="ADH247" s="72"/>
      <c r="ADI247" s="72"/>
      <c r="ADJ247" s="72"/>
      <c r="ADK247" s="72"/>
      <c r="ADL247" s="72"/>
      <c r="ADM247" s="72"/>
      <c r="ADN247" s="72"/>
      <c r="ADO247" s="72"/>
      <c r="ADP247" s="72"/>
      <c r="ADQ247" s="72"/>
      <c r="ADR247" s="72"/>
      <c r="ADS247" s="72"/>
      <c r="ADT247" s="72"/>
      <c r="ADU247" s="72"/>
      <c r="ADV247" s="72"/>
      <c r="ADW247" s="72"/>
      <c r="ADX247" s="72"/>
      <c r="ADY247" s="72"/>
      <c r="ADZ247" s="72"/>
      <c r="AEA247" s="72"/>
      <c r="AEB247" s="72"/>
      <c r="AEC247" s="72"/>
      <c r="AED247" s="72"/>
      <c r="AEE247" s="72"/>
      <c r="AEF247" s="72"/>
      <c r="AEG247" s="72"/>
      <c r="AEH247" s="72"/>
      <c r="AEI247" s="72"/>
      <c r="AEJ247" s="72"/>
      <c r="AEK247" s="72"/>
      <c r="AEL247" s="72"/>
      <c r="AEM247" s="72"/>
      <c r="AEN247" s="72"/>
      <c r="AEO247" s="72"/>
      <c r="AEP247" s="72"/>
      <c r="AEQ247" s="72"/>
      <c r="AER247" s="72"/>
      <c r="AES247" s="72"/>
      <c r="AET247" s="72"/>
      <c r="AEU247" s="72"/>
      <c r="AEV247" s="72"/>
      <c r="AEW247" s="72"/>
      <c r="AEX247" s="72"/>
      <c r="AEY247" s="72"/>
      <c r="AEZ247" s="72"/>
      <c r="AFA247" s="72"/>
      <c r="AFB247" s="72"/>
      <c r="AFC247" s="72"/>
      <c r="AFD247" s="72"/>
      <c r="AFE247" s="72"/>
      <c r="AFF247" s="72"/>
      <c r="AFG247" s="72"/>
      <c r="AFH247" s="72"/>
      <c r="AFI247" s="72"/>
      <c r="AFJ247" s="72"/>
      <c r="AFK247" s="72"/>
      <c r="AFL247" s="72"/>
      <c r="AFM247" s="72"/>
      <c r="AFN247" s="72"/>
      <c r="AFO247" s="72"/>
      <c r="AFP247" s="72"/>
      <c r="AFQ247" s="72"/>
      <c r="AFR247" s="72"/>
      <c r="AFS247" s="72"/>
      <c r="AFT247" s="72"/>
      <c r="AFU247" s="72"/>
      <c r="AFV247" s="72"/>
      <c r="AFW247" s="72"/>
      <c r="AFX247" s="72"/>
      <c r="AFY247" s="72"/>
      <c r="AFZ247" s="72"/>
      <c r="AGA247" s="72"/>
      <c r="AGB247" s="72"/>
      <c r="AGC247" s="72"/>
      <c r="AGD247" s="72"/>
      <c r="AGE247" s="72"/>
      <c r="AGF247" s="72"/>
      <c r="AGG247" s="72"/>
      <c r="AGH247" s="72"/>
      <c r="AGI247" s="72"/>
      <c r="AGJ247" s="72"/>
      <c r="AGK247" s="72"/>
      <c r="AGL247" s="72"/>
      <c r="AGM247" s="72"/>
      <c r="AGN247" s="72"/>
      <c r="AGO247" s="72"/>
      <c r="AGP247" s="72"/>
      <c r="AGQ247" s="72"/>
      <c r="AGR247" s="72"/>
      <c r="AGS247" s="72"/>
      <c r="AGT247" s="72"/>
      <c r="AGU247" s="72"/>
      <c r="AGV247" s="72"/>
      <c r="AGW247" s="72"/>
      <c r="AGX247" s="72"/>
      <c r="AGY247" s="72"/>
      <c r="AGZ247" s="72"/>
      <c r="AHA247" s="72"/>
      <c r="AHB247" s="72"/>
      <c r="AHC247" s="72"/>
      <c r="AHD247" s="72"/>
      <c r="AHE247" s="72"/>
      <c r="AHF247" s="72"/>
      <c r="AHG247" s="72"/>
      <c r="AHH247" s="72"/>
      <c r="AHI247" s="72"/>
      <c r="AHJ247" s="72"/>
      <c r="AHK247" s="72"/>
      <c r="AHL247" s="72"/>
      <c r="AHM247" s="72"/>
      <c r="AHN247" s="72"/>
      <c r="AHO247" s="72"/>
      <c r="AHP247" s="72"/>
      <c r="AHQ247" s="72"/>
      <c r="AHR247" s="72"/>
      <c r="AHS247" s="72"/>
      <c r="AHT247" s="72"/>
      <c r="AHU247" s="72"/>
      <c r="AHV247" s="72"/>
      <c r="AHW247" s="72"/>
      <c r="AHX247" s="72"/>
      <c r="AHY247" s="72"/>
      <c r="AHZ247" s="72"/>
      <c r="AIA247" s="72"/>
      <c r="AIB247" s="72"/>
      <c r="AIC247" s="72"/>
      <c r="AID247" s="72"/>
      <c r="AIE247" s="72"/>
      <c r="AIF247" s="72"/>
      <c r="AIG247" s="72"/>
      <c r="AIH247" s="72"/>
      <c r="AII247" s="72"/>
      <c r="AIJ247" s="72"/>
      <c r="AIK247" s="72"/>
      <c r="AIL247" s="72"/>
      <c r="AIM247" s="72"/>
      <c r="AIN247" s="72"/>
      <c r="AIO247" s="72"/>
      <c r="AIP247" s="72"/>
      <c r="AIQ247" s="72"/>
      <c r="AIR247" s="72"/>
      <c r="AIS247" s="72"/>
      <c r="AIT247" s="72"/>
      <c r="AIU247" s="72"/>
      <c r="AIV247" s="72"/>
      <c r="AIW247" s="72"/>
      <c r="AIX247" s="72"/>
      <c r="AIY247" s="72"/>
      <c r="AIZ247" s="72"/>
      <c r="AJA247" s="72"/>
      <c r="AJB247" s="72"/>
      <c r="AJC247" s="72"/>
      <c r="AJD247" s="72"/>
      <c r="AJE247" s="72"/>
      <c r="AJF247" s="72"/>
      <c r="AJG247" s="72"/>
      <c r="AJH247" s="72"/>
      <c r="AJI247" s="72"/>
      <c r="AJJ247" s="72"/>
      <c r="AJK247" s="72"/>
      <c r="AJL247" s="72"/>
      <c r="AJM247" s="72"/>
      <c r="AJN247" s="72"/>
      <c r="AJO247" s="72"/>
      <c r="AJP247" s="72"/>
      <c r="AJQ247" s="72"/>
      <c r="AJR247" s="72"/>
      <c r="AJS247" s="72"/>
      <c r="AJT247" s="72"/>
      <c r="AJU247" s="72"/>
      <c r="AJV247" s="72"/>
      <c r="AJW247" s="72"/>
      <c r="AJX247" s="72"/>
      <c r="AJY247" s="72"/>
      <c r="AJZ247" s="72"/>
      <c r="AKA247" s="72"/>
      <c r="AKB247" s="72"/>
      <c r="AKC247" s="72"/>
      <c r="AKD247" s="72"/>
      <c r="AKE247" s="72"/>
      <c r="AKF247" s="72"/>
      <c r="AKG247" s="72"/>
      <c r="AKH247" s="72"/>
      <c r="AKI247" s="72"/>
      <c r="AKJ247" s="72"/>
      <c r="AKK247" s="72"/>
      <c r="AKL247" s="72"/>
      <c r="AKM247" s="72"/>
      <c r="AKN247" s="72"/>
      <c r="AKO247" s="72"/>
      <c r="AKP247" s="72"/>
      <c r="AKQ247" s="72"/>
      <c r="AKR247" s="72"/>
      <c r="AKS247" s="72"/>
      <c r="AKT247" s="72"/>
      <c r="AKU247" s="72"/>
      <c r="AKV247" s="72"/>
      <c r="AKW247" s="72"/>
      <c r="AKX247" s="72"/>
      <c r="AKY247" s="72"/>
      <c r="AKZ247" s="72"/>
      <c r="ALA247" s="72"/>
      <c r="ALB247" s="72"/>
      <c r="ALC247" s="72"/>
      <c r="ALD247" s="72"/>
      <c r="ALE247" s="72"/>
      <c r="ALF247" s="72"/>
      <c r="ALG247" s="72"/>
      <c r="ALH247" s="72"/>
      <c r="ALI247" s="72"/>
      <c r="ALJ247" s="72"/>
      <c r="ALK247" s="72"/>
      <c r="ALL247" s="72"/>
      <c r="ALM247" s="72"/>
      <c r="ALN247" s="72"/>
      <c r="ALO247" s="72"/>
      <c r="ALP247" s="72"/>
      <c r="ALQ247" s="72"/>
      <c r="ALR247" s="72"/>
      <c r="ALS247" s="72"/>
      <c r="ALT247" s="72"/>
      <c r="ALU247" s="72"/>
      <c r="ALV247" s="72"/>
      <c r="ALW247" s="72"/>
      <c r="ALX247" s="72"/>
      <c r="ALY247" s="72"/>
      <c r="ALZ247" s="72"/>
      <c r="AMA247" s="72"/>
      <c r="AMB247" s="72"/>
      <c r="AMC247" s="72"/>
      <c r="AMD247" s="72"/>
      <c r="AME247" s="72"/>
      <c r="AMF247" s="72"/>
      <c r="AMG247" s="72"/>
      <c r="AMH247" s="72"/>
      <c r="AMI247" s="72"/>
      <c r="AMK247" s="72"/>
    </row>
    <row r="248" spans="1:1025" ht="75">
      <c r="A248" s="67"/>
      <c r="B248" s="36" t="s">
        <v>236</v>
      </c>
      <c r="C248" s="81">
        <v>6310000000</v>
      </c>
      <c r="D248" s="82"/>
      <c r="E248" s="76">
        <f>E249</f>
        <v>3932000</v>
      </c>
      <c r="F248" s="72"/>
      <c r="G248" s="72"/>
      <c r="H248" s="72"/>
      <c r="I248" s="72"/>
      <c r="J248" s="72"/>
      <c r="K248" s="72"/>
      <c r="L248" s="72"/>
      <c r="M248" s="72"/>
      <c r="N248" s="72"/>
      <c r="O248" s="72"/>
      <c r="P248" s="72"/>
      <c r="Q248" s="72"/>
      <c r="R248" s="72"/>
      <c r="S248" s="72"/>
      <c r="T248" s="72"/>
      <c r="U248" s="72"/>
      <c r="V248" s="72"/>
      <c r="W248" s="72"/>
      <c r="X248" s="72"/>
      <c r="Y248" s="72"/>
      <c r="Z248" s="72"/>
      <c r="AA248" s="72"/>
      <c r="AB248" s="72"/>
      <c r="AC248" s="72"/>
      <c r="AD248" s="72"/>
      <c r="AE248" s="72"/>
      <c r="AF248" s="72"/>
      <c r="AG248" s="72"/>
      <c r="AH248" s="72"/>
      <c r="AI248" s="72"/>
      <c r="AJ248" s="72"/>
      <c r="AK248" s="72"/>
      <c r="AL248" s="72"/>
      <c r="AM248" s="72"/>
      <c r="AN248" s="72"/>
      <c r="AO248" s="72"/>
      <c r="AP248" s="72"/>
      <c r="AQ248" s="72"/>
      <c r="AR248" s="72"/>
      <c r="AS248" s="72"/>
      <c r="AT248" s="72"/>
      <c r="AU248" s="72"/>
      <c r="AV248" s="72"/>
      <c r="AW248" s="72"/>
      <c r="AX248" s="72"/>
      <c r="AY248" s="72"/>
      <c r="AZ248" s="72"/>
      <c r="BA248" s="72"/>
      <c r="BB248" s="72"/>
      <c r="BC248" s="72"/>
      <c r="BD248" s="72"/>
      <c r="BE248" s="72"/>
      <c r="BF248" s="72"/>
      <c r="BG248" s="72"/>
      <c r="BH248" s="72"/>
      <c r="BI248" s="72"/>
      <c r="BJ248" s="72"/>
      <c r="BK248" s="72"/>
      <c r="BL248" s="72"/>
      <c r="BM248" s="72"/>
      <c r="BN248" s="72"/>
      <c r="BO248" s="72"/>
      <c r="BP248" s="72"/>
      <c r="BQ248" s="72"/>
      <c r="BR248" s="72"/>
      <c r="BS248" s="72"/>
      <c r="BT248" s="72"/>
      <c r="BU248" s="72"/>
      <c r="BV248" s="72"/>
      <c r="BW248" s="72"/>
      <c r="BX248" s="72"/>
      <c r="BY248" s="72"/>
      <c r="BZ248" s="72"/>
      <c r="CA248" s="72"/>
      <c r="CB248" s="72"/>
      <c r="CC248" s="72"/>
      <c r="CD248" s="72"/>
      <c r="CE248" s="72"/>
      <c r="CF248" s="72"/>
      <c r="CG248" s="72"/>
      <c r="CH248" s="72"/>
      <c r="CI248" s="72"/>
      <c r="CJ248" s="72"/>
      <c r="CK248" s="72"/>
      <c r="CL248" s="72"/>
      <c r="CM248" s="72"/>
      <c r="CN248" s="72"/>
      <c r="CO248" s="72"/>
      <c r="CP248" s="72"/>
      <c r="CQ248" s="72"/>
      <c r="CR248" s="72"/>
      <c r="CS248" s="72"/>
      <c r="CT248" s="72"/>
      <c r="CU248" s="72"/>
      <c r="CV248" s="72"/>
      <c r="CW248" s="72"/>
      <c r="CX248" s="72"/>
      <c r="CY248" s="72"/>
      <c r="CZ248" s="72"/>
      <c r="DA248" s="72"/>
      <c r="DB248" s="72"/>
      <c r="DC248" s="72"/>
      <c r="DD248" s="72"/>
      <c r="DE248" s="72"/>
      <c r="DF248" s="72"/>
      <c r="DG248" s="72"/>
      <c r="DH248" s="72"/>
      <c r="DI248" s="72"/>
      <c r="DJ248" s="72"/>
      <c r="DK248" s="72"/>
      <c r="DL248" s="72"/>
      <c r="DM248" s="72"/>
      <c r="DN248" s="72"/>
      <c r="DO248" s="72"/>
      <c r="DP248" s="72"/>
      <c r="DQ248" s="72"/>
      <c r="DR248" s="72"/>
      <c r="DS248" s="72"/>
      <c r="DT248" s="72"/>
      <c r="DU248" s="72"/>
      <c r="DV248" s="72"/>
      <c r="DW248" s="72"/>
      <c r="DX248" s="72"/>
      <c r="DY248" s="72"/>
      <c r="DZ248" s="72"/>
      <c r="EA248" s="72"/>
      <c r="EB248" s="72"/>
      <c r="EC248" s="72"/>
      <c r="ED248" s="72"/>
      <c r="EE248" s="72"/>
      <c r="EF248" s="72"/>
      <c r="EG248" s="72"/>
      <c r="EH248" s="72"/>
      <c r="EI248" s="72"/>
      <c r="EJ248" s="72"/>
      <c r="EK248" s="72"/>
      <c r="EL248" s="72"/>
      <c r="EM248" s="72"/>
      <c r="EN248" s="72"/>
      <c r="EO248" s="72"/>
      <c r="EP248" s="72"/>
      <c r="EQ248" s="72"/>
      <c r="ER248" s="72"/>
      <c r="ES248" s="72"/>
      <c r="ET248" s="72"/>
      <c r="EU248" s="72"/>
      <c r="EV248" s="72"/>
      <c r="EW248" s="72"/>
      <c r="EX248" s="72"/>
      <c r="EY248" s="72"/>
      <c r="EZ248" s="72"/>
      <c r="FA248" s="72"/>
      <c r="FB248" s="72"/>
      <c r="FC248" s="72"/>
      <c r="FD248" s="72"/>
      <c r="FE248" s="72"/>
      <c r="FF248" s="72"/>
      <c r="FG248" s="72"/>
      <c r="FH248" s="72"/>
      <c r="FI248" s="72"/>
      <c r="FJ248" s="72"/>
      <c r="FK248" s="72"/>
      <c r="FL248" s="72"/>
      <c r="FM248" s="72"/>
      <c r="FN248" s="72"/>
      <c r="FO248" s="72"/>
      <c r="FP248" s="72"/>
      <c r="FQ248" s="72"/>
      <c r="FR248" s="72"/>
      <c r="FS248" s="72"/>
      <c r="FT248" s="72"/>
      <c r="FU248" s="72"/>
      <c r="FV248" s="72"/>
      <c r="FW248" s="72"/>
      <c r="FX248" s="72"/>
      <c r="FY248" s="72"/>
      <c r="FZ248" s="72"/>
      <c r="GA248" s="72"/>
      <c r="GB248" s="72"/>
      <c r="GC248" s="72"/>
      <c r="GD248" s="72"/>
      <c r="GE248" s="72"/>
      <c r="GF248" s="72"/>
      <c r="GG248" s="72"/>
      <c r="GH248" s="72"/>
      <c r="GI248" s="72"/>
      <c r="GJ248" s="72"/>
      <c r="GK248" s="72"/>
      <c r="GL248" s="72"/>
      <c r="GM248" s="72"/>
      <c r="GN248" s="72"/>
      <c r="GO248" s="72"/>
      <c r="GP248" s="72"/>
      <c r="GQ248" s="72"/>
      <c r="GR248" s="72"/>
      <c r="GS248" s="72"/>
      <c r="GT248" s="72"/>
      <c r="GU248" s="72"/>
      <c r="GV248" s="72"/>
      <c r="GW248" s="72"/>
      <c r="GX248" s="72"/>
      <c r="GY248" s="72"/>
      <c r="GZ248" s="72"/>
      <c r="HA248" s="72"/>
      <c r="HB248" s="72"/>
      <c r="HC248" s="72"/>
      <c r="HD248" s="72"/>
      <c r="HE248" s="72"/>
      <c r="HF248" s="72"/>
      <c r="HG248" s="72"/>
      <c r="HH248" s="72"/>
      <c r="HI248" s="72"/>
      <c r="HJ248" s="72"/>
      <c r="HK248" s="72"/>
      <c r="HL248" s="72"/>
      <c r="HM248" s="72"/>
      <c r="HN248" s="72"/>
      <c r="HO248" s="72"/>
      <c r="HP248" s="72"/>
      <c r="HQ248" s="72"/>
      <c r="HR248" s="72"/>
      <c r="HS248" s="72"/>
      <c r="HT248" s="72"/>
      <c r="HU248" s="72"/>
      <c r="HV248" s="72"/>
      <c r="HW248" s="72"/>
      <c r="HX248" s="72"/>
      <c r="HY248" s="72"/>
      <c r="HZ248" s="72"/>
      <c r="IA248" s="72"/>
      <c r="IB248" s="72"/>
      <c r="IC248" s="72"/>
      <c r="ID248" s="72"/>
      <c r="IE248" s="72"/>
      <c r="IF248" s="72"/>
      <c r="IG248" s="72"/>
      <c r="IH248" s="72"/>
      <c r="II248" s="72"/>
      <c r="IJ248" s="72"/>
      <c r="IK248" s="72"/>
      <c r="IL248" s="72"/>
      <c r="IM248" s="72"/>
      <c r="IN248" s="72"/>
      <c r="IO248" s="72"/>
      <c r="IP248" s="72"/>
      <c r="IQ248" s="72"/>
      <c r="IR248" s="72"/>
      <c r="IS248" s="72"/>
      <c r="IT248" s="72"/>
      <c r="IU248" s="72"/>
      <c r="IV248" s="72"/>
      <c r="IW248" s="72"/>
      <c r="IX248" s="72"/>
      <c r="IY248" s="72"/>
      <c r="IZ248" s="72"/>
      <c r="JA248" s="72"/>
      <c r="JB248" s="72"/>
      <c r="JC248" s="72"/>
      <c r="JD248" s="72"/>
      <c r="JE248" s="72"/>
      <c r="JF248" s="72"/>
      <c r="JG248" s="72"/>
      <c r="JH248" s="72"/>
      <c r="JI248" s="72"/>
      <c r="JJ248" s="72"/>
      <c r="JK248" s="72"/>
      <c r="JL248" s="72"/>
      <c r="JM248" s="72"/>
      <c r="JN248" s="72"/>
      <c r="JO248" s="72"/>
      <c r="JP248" s="72"/>
      <c r="JQ248" s="72"/>
      <c r="JR248" s="72"/>
      <c r="JS248" s="72"/>
      <c r="JT248" s="72"/>
      <c r="JU248" s="72"/>
      <c r="JV248" s="72"/>
      <c r="JW248" s="72"/>
      <c r="JX248" s="72"/>
      <c r="JY248" s="72"/>
      <c r="JZ248" s="72"/>
      <c r="KA248" s="72"/>
      <c r="KB248" s="72"/>
      <c r="KC248" s="72"/>
      <c r="KD248" s="72"/>
      <c r="KE248" s="72"/>
      <c r="KF248" s="72"/>
      <c r="KG248" s="72"/>
      <c r="KH248" s="72"/>
      <c r="KI248" s="72"/>
      <c r="KJ248" s="72"/>
      <c r="KK248" s="72"/>
      <c r="KL248" s="72"/>
      <c r="KM248" s="72"/>
      <c r="KN248" s="72"/>
      <c r="KO248" s="72"/>
      <c r="KP248" s="72"/>
      <c r="KQ248" s="72"/>
      <c r="KR248" s="72"/>
      <c r="KS248" s="72"/>
      <c r="KT248" s="72"/>
      <c r="KU248" s="72"/>
      <c r="KV248" s="72"/>
      <c r="KW248" s="72"/>
      <c r="KX248" s="72"/>
      <c r="KY248" s="72"/>
      <c r="KZ248" s="72"/>
      <c r="LA248" s="72"/>
      <c r="LB248" s="72"/>
      <c r="LC248" s="72"/>
      <c r="LD248" s="72"/>
      <c r="LE248" s="72"/>
      <c r="LF248" s="72"/>
      <c r="LG248" s="72"/>
      <c r="LH248" s="72"/>
      <c r="LI248" s="72"/>
      <c r="LJ248" s="72"/>
      <c r="LK248" s="72"/>
      <c r="LL248" s="72"/>
      <c r="LM248" s="72"/>
      <c r="LN248" s="72"/>
      <c r="LO248" s="72"/>
      <c r="LP248" s="72"/>
      <c r="LQ248" s="72"/>
      <c r="LR248" s="72"/>
      <c r="LS248" s="72"/>
      <c r="LT248" s="72"/>
      <c r="LU248" s="72"/>
      <c r="LV248" s="72"/>
      <c r="LW248" s="72"/>
      <c r="LX248" s="72"/>
      <c r="LY248" s="72"/>
      <c r="LZ248" s="72"/>
      <c r="MA248" s="72"/>
      <c r="MB248" s="72"/>
      <c r="MC248" s="72"/>
      <c r="MD248" s="72"/>
      <c r="ME248" s="72"/>
      <c r="MF248" s="72"/>
      <c r="MG248" s="72"/>
      <c r="MH248" s="72"/>
      <c r="MI248" s="72"/>
      <c r="MJ248" s="72"/>
      <c r="MK248" s="72"/>
      <c r="ML248" s="72"/>
      <c r="MM248" s="72"/>
      <c r="MN248" s="72"/>
      <c r="MO248" s="72"/>
      <c r="MP248" s="72"/>
      <c r="MQ248" s="72"/>
      <c r="MR248" s="72"/>
      <c r="MS248" s="72"/>
      <c r="MT248" s="72"/>
      <c r="MU248" s="72"/>
      <c r="MV248" s="72"/>
      <c r="MW248" s="72"/>
      <c r="MX248" s="72"/>
      <c r="MY248" s="72"/>
      <c r="MZ248" s="72"/>
      <c r="NA248" s="72"/>
      <c r="NB248" s="72"/>
      <c r="NC248" s="72"/>
      <c r="ND248" s="72"/>
      <c r="NE248" s="72"/>
      <c r="NF248" s="72"/>
      <c r="NG248" s="72"/>
      <c r="NH248" s="72"/>
      <c r="NI248" s="72"/>
      <c r="NJ248" s="72"/>
      <c r="NK248" s="72"/>
      <c r="NL248" s="72"/>
      <c r="NM248" s="72"/>
      <c r="NN248" s="72"/>
      <c r="NO248" s="72"/>
      <c r="NP248" s="72"/>
      <c r="NQ248" s="72"/>
      <c r="NR248" s="72"/>
      <c r="NS248" s="72"/>
      <c r="NT248" s="72"/>
      <c r="NU248" s="72"/>
      <c r="NV248" s="72"/>
      <c r="NW248" s="72"/>
      <c r="NX248" s="72"/>
      <c r="NY248" s="72"/>
      <c r="NZ248" s="72"/>
      <c r="OA248" s="72"/>
      <c r="OB248" s="72"/>
      <c r="OC248" s="72"/>
      <c r="OD248" s="72"/>
      <c r="OE248" s="72"/>
      <c r="OF248" s="72"/>
      <c r="OG248" s="72"/>
      <c r="OH248" s="72"/>
      <c r="OI248" s="72"/>
      <c r="OJ248" s="72"/>
      <c r="OK248" s="72"/>
      <c r="OL248" s="72"/>
      <c r="OM248" s="72"/>
      <c r="ON248" s="72"/>
      <c r="OO248" s="72"/>
      <c r="OP248" s="72"/>
      <c r="OQ248" s="72"/>
      <c r="OR248" s="72"/>
      <c r="OS248" s="72"/>
      <c r="OT248" s="72"/>
      <c r="OU248" s="72"/>
      <c r="OV248" s="72"/>
      <c r="OW248" s="72"/>
      <c r="OX248" s="72"/>
      <c r="OY248" s="72"/>
      <c r="OZ248" s="72"/>
      <c r="PA248" s="72"/>
      <c r="PB248" s="72"/>
      <c r="PC248" s="72"/>
      <c r="PD248" s="72"/>
      <c r="PE248" s="72"/>
      <c r="PF248" s="72"/>
      <c r="PG248" s="72"/>
      <c r="PH248" s="72"/>
      <c r="PI248" s="72"/>
      <c r="PJ248" s="72"/>
      <c r="PK248" s="72"/>
      <c r="PL248" s="72"/>
      <c r="PM248" s="72"/>
      <c r="PN248" s="72"/>
      <c r="PO248" s="72"/>
      <c r="PP248" s="72"/>
      <c r="PQ248" s="72"/>
      <c r="PR248" s="72"/>
      <c r="PS248" s="72"/>
      <c r="PT248" s="72"/>
      <c r="PU248" s="72"/>
      <c r="PV248" s="72"/>
      <c r="PW248" s="72"/>
      <c r="PX248" s="72"/>
      <c r="PY248" s="72"/>
      <c r="PZ248" s="72"/>
      <c r="QA248" s="72"/>
      <c r="QB248" s="72"/>
      <c r="QC248" s="72"/>
      <c r="QD248" s="72"/>
      <c r="QE248" s="72"/>
      <c r="QF248" s="72"/>
      <c r="QG248" s="72"/>
      <c r="QH248" s="72"/>
      <c r="QI248" s="72"/>
      <c r="QJ248" s="72"/>
      <c r="QK248" s="72"/>
      <c r="QL248" s="72"/>
      <c r="QM248" s="72"/>
      <c r="QN248" s="72"/>
      <c r="QO248" s="72"/>
      <c r="QP248" s="72"/>
      <c r="QQ248" s="72"/>
      <c r="QR248" s="72"/>
      <c r="QS248" s="72"/>
      <c r="QT248" s="72"/>
      <c r="QU248" s="72"/>
      <c r="QV248" s="72"/>
      <c r="QW248" s="72"/>
      <c r="QX248" s="72"/>
      <c r="QY248" s="72"/>
      <c r="QZ248" s="72"/>
      <c r="RA248" s="72"/>
      <c r="RB248" s="72"/>
      <c r="RC248" s="72"/>
      <c r="RD248" s="72"/>
      <c r="RE248" s="72"/>
      <c r="RF248" s="72"/>
      <c r="RG248" s="72"/>
      <c r="RH248" s="72"/>
      <c r="RI248" s="72"/>
      <c r="RJ248" s="72"/>
      <c r="RK248" s="72"/>
      <c r="RL248" s="72"/>
      <c r="RM248" s="72"/>
      <c r="RN248" s="72"/>
      <c r="RO248" s="72"/>
      <c r="RP248" s="72"/>
      <c r="RQ248" s="72"/>
      <c r="RR248" s="72"/>
      <c r="RS248" s="72"/>
      <c r="RT248" s="72"/>
      <c r="RU248" s="72"/>
      <c r="RV248" s="72"/>
      <c r="RW248" s="72"/>
      <c r="RX248" s="72"/>
      <c r="RY248" s="72"/>
      <c r="RZ248" s="72"/>
      <c r="SA248" s="72"/>
      <c r="SB248" s="72"/>
      <c r="SC248" s="72"/>
      <c r="SD248" s="72"/>
      <c r="SE248" s="72"/>
      <c r="SF248" s="72"/>
      <c r="SG248" s="72"/>
      <c r="SH248" s="72"/>
      <c r="SI248" s="72"/>
      <c r="SJ248" s="72"/>
      <c r="SK248" s="72"/>
      <c r="SL248" s="72"/>
      <c r="SM248" s="72"/>
      <c r="SN248" s="72"/>
      <c r="SO248" s="72"/>
      <c r="SP248" s="72"/>
      <c r="SQ248" s="72"/>
      <c r="SR248" s="72"/>
      <c r="SS248" s="72"/>
      <c r="ST248" s="72"/>
      <c r="SU248" s="72"/>
      <c r="SV248" s="72"/>
      <c r="SW248" s="72"/>
      <c r="SX248" s="72"/>
      <c r="SY248" s="72"/>
      <c r="SZ248" s="72"/>
      <c r="TA248" s="72"/>
      <c r="TB248" s="72"/>
      <c r="TC248" s="72"/>
      <c r="TD248" s="72"/>
      <c r="TE248" s="72"/>
      <c r="TF248" s="72"/>
      <c r="TG248" s="72"/>
      <c r="TH248" s="72"/>
      <c r="TI248" s="72"/>
      <c r="TJ248" s="72"/>
      <c r="TK248" s="72"/>
      <c r="TL248" s="72"/>
      <c r="TM248" s="72"/>
      <c r="TN248" s="72"/>
      <c r="TO248" s="72"/>
      <c r="TP248" s="72"/>
      <c r="TQ248" s="72"/>
      <c r="TR248" s="72"/>
      <c r="TS248" s="72"/>
      <c r="TT248" s="72"/>
      <c r="TU248" s="72"/>
      <c r="TV248" s="72"/>
      <c r="TW248" s="72"/>
      <c r="TX248" s="72"/>
      <c r="TY248" s="72"/>
      <c r="TZ248" s="72"/>
      <c r="UA248" s="72"/>
      <c r="UB248" s="72"/>
      <c r="UC248" s="72"/>
      <c r="UD248" s="72"/>
      <c r="UE248" s="72"/>
      <c r="UF248" s="72"/>
      <c r="UG248" s="72"/>
      <c r="UH248" s="72"/>
      <c r="UI248" s="72"/>
      <c r="UJ248" s="72"/>
      <c r="UK248" s="72"/>
      <c r="UL248" s="72"/>
      <c r="UM248" s="72"/>
      <c r="UN248" s="72"/>
      <c r="UO248" s="72"/>
      <c r="UP248" s="72"/>
      <c r="UQ248" s="72"/>
      <c r="UR248" s="72"/>
      <c r="US248" s="72"/>
      <c r="UT248" s="72"/>
      <c r="UU248" s="72"/>
      <c r="UV248" s="72"/>
      <c r="UW248" s="72"/>
      <c r="UX248" s="72"/>
      <c r="UY248" s="72"/>
      <c r="UZ248" s="72"/>
      <c r="VA248" s="72"/>
      <c r="VB248" s="72"/>
      <c r="VC248" s="72"/>
      <c r="VD248" s="72"/>
      <c r="VE248" s="72"/>
      <c r="VF248" s="72"/>
      <c r="VG248" s="72"/>
      <c r="VH248" s="72"/>
      <c r="VI248" s="72"/>
      <c r="VJ248" s="72"/>
      <c r="VK248" s="72"/>
      <c r="VL248" s="72"/>
      <c r="VM248" s="72"/>
      <c r="VN248" s="72"/>
      <c r="VO248" s="72"/>
      <c r="VP248" s="72"/>
      <c r="VQ248" s="72"/>
      <c r="VR248" s="72"/>
      <c r="VS248" s="72"/>
      <c r="VT248" s="72"/>
      <c r="VU248" s="72"/>
      <c r="VV248" s="72"/>
      <c r="VW248" s="72"/>
      <c r="VX248" s="72"/>
      <c r="VY248" s="72"/>
      <c r="VZ248" s="72"/>
      <c r="WA248" s="72"/>
      <c r="WB248" s="72"/>
      <c r="WC248" s="72"/>
      <c r="WD248" s="72"/>
      <c r="WE248" s="72"/>
      <c r="WF248" s="72"/>
      <c r="WG248" s="72"/>
      <c r="WH248" s="72"/>
      <c r="WI248" s="72"/>
      <c r="WJ248" s="72"/>
      <c r="WK248" s="72"/>
      <c r="WL248" s="72"/>
      <c r="WM248" s="72"/>
      <c r="WN248" s="72"/>
      <c r="WO248" s="72"/>
      <c r="WP248" s="72"/>
      <c r="WQ248" s="72"/>
      <c r="WR248" s="72"/>
      <c r="WS248" s="72"/>
      <c r="WT248" s="72"/>
      <c r="WU248" s="72"/>
      <c r="WV248" s="72"/>
      <c r="WW248" s="72"/>
      <c r="WX248" s="72"/>
      <c r="WY248" s="72"/>
      <c r="WZ248" s="72"/>
      <c r="XA248" s="72"/>
      <c r="XB248" s="72"/>
      <c r="XC248" s="72"/>
      <c r="XD248" s="72"/>
      <c r="XE248" s="72"/>
      <c r="XF248" s="72"/>
      <c r="XG248" s="72"/>
      <c r="XH248" s="72"/>
      <c r="XI248" s="72"/>
      <c r="XJ248" s="72"/>
      <c r="XK248" s="72"/>
      <c r="XL248" s="72"/>
      <c r="XM248" s="72"/>
      <c r="XN248" s="72"/>
      <c r="XO248" s="72"/>
      <c r="XP248" s="72"/>
      <c r="XQ248" s="72"/>
      <c r="XR248" s="72"/>
      <c r="XS248" s="72"/>
      <c r="XT248" s="72"/>
      <c r="XU248" s="72"/>
      <c r="XV248" s="72"/>
      <c r="XW248" s="72"/>
      <c r="XX248" s="72"/>
      <c r="XY248" s="72"/>
      <c r="XZ248" s="72"/>
      <c r="YA248" s="72"/>
      <c r="YB248" s="72"/>
      <c r="YC248" s="72"/>
      <c r="YD248" s="72"/>
      <c r="YE248" s="72"/>
      <c r="YF248" s="72"/>
      <c r="YG248" s="72"/>
      <c r="YH248" s="72"/>
      <c r="YI248" s="72"/>
      <c r="YJ248" s="72"/>
      <c r="YK248" s="72"/>
      <c r="YL248" s="72"/>
      <c r="YM248" s="72"/>
      <c r="YN248" s="72"/>
      <c r="YO248" s="72"/>
      <c r="YP248" s="72"/>
      <c r="YQ248" s="72"/>
      <c r="YR248" s="72"/>
      <c r="YS248" s="72"/>
      <c r="YT248" s="72"/>
      <c r="YU248" s="72"/>
      <c r="YV248" s="72"/>
      <c r="YW248" s="72"/>
      <c r="YX248" s="72"/>
      <c r="YY248" s="72"/>
      <c r="YZ248" s="72"/>
      <c r="ZA248" s="72"/>
      <c r="ZB248" s="72"/>
      <c r="ZC248" s="72"/>
      <c r="ZD248" s="72"/>
      <c r="ZE248" s="72"/>
      <c r="ZF248" s="72"/>
      <c r="ZG248" s="72"/>
      <c r="ZH248" s="72"/>
      <c r="ZI248" s="72"/>
      <c r="ZJ248" s="72"/>
      <c r="ZK248" s="72"/>
      <c r="ZL248" s="72"/>
      <c r="ZM248" s="72"/>
      <c r="ZN248" s="72"/>
      <c r="ZO248" s="72"/>
      <c r="ZP248" s="72"/>
      <c r="ZQ248" s="72"/>
      <c r="ZR248" s="72"/>
      <c r="ZS248" s="72"/>
      <c r="ZT248" s="72"/>
      <c r="ZU248" s="72"/>
      <c r="ZV248" s="72"/>
      <c r="ZW248" s="72"/>
      <c r="ZX248" s="72"/>
      <c r="ZY248" s="72"/>
      <c r="ZZ248" s="72"/>
      <c r="AAA248" s="72"/>
      <c r="AAB248" s="72"/>
      <c r="AAC248" s="72"/>
      <c r="AAD248" s="72"/>
      <c r="AAE248" s="72"/>
      <c r="AAF248" s="72"/>
      <c r="AAG248" s="72"/>
      <c r="AAH248" s="72"/>
      <c r="AAI248" s="72"/>
      <c r="AAJ248" s="72"/>
      <c r="AAK248" s="72"/>
      <c r="AAL248" s="72"/>
      <c r="AAM248" s="72"/>
      <c r="AAN248" s="72"/>
      <c r="AAO248" s="72"/>
      <c r="AAP248" s="72"/>
      <c r="AAQ248" s="72"/>
      <c r="AAR248" s="72"/>
      <c r="AAS248" s="72"/>
      <c r="AAT248" s="72"/>
      <c r="AAU248" s="72"/>
      <c r="AAV248" s="72"/>
      <c r="AAW248" s="72"/>
      <c r="AAX248" s="72"/>
      <c r="AAY248" s="72"/>
      <c r="AAZ248" s="72"/>
      <c r="ABA248" s="72"/>
      <c r="ABB248" s="72"/>
      <c r="ABC248" s="72"/>
      <c r="ABD248" s="72"/>
      <c r="ABE248" s="72"/>
      <c r="ABF248" s="72"/>
      <c r="ABG248" s="72"/>
      <c r="ABH248" s="72"/>
      <c r="ABI248" s="72"/>
      <c r="ABJ248" s="72"/>
      <c r="ABK248" s="72"/>
      <c r="ABL248" s="72"/>
      <c r="ABM248" s="72"/>
      <c r="ABN248" s="72"/>
      <c r="ABO248" s="72"/>
      <c r="ABP248" s="72"/>
      <c r="ABQ248" s="72"/>
      <c r="ABR248" s="72"/>
      <c r="ABS248" s="72"/>
      <c r="ABT248" s="72"/>
      <c r="ABU248" s="72"/>
      <c r="ABV248" s="72"/>
      <c r="ABW248" s="72"/>
      <c r="ABX248" s="72"/>
      <c r="ABY248" s="72"/>
      <c r="ABZ248" s="72"/>
      <c r="ACA248" s="72"/>
      <c r="ACB248" s="72"/>
      <c r="ACC248" s="72"/>
      <c r="ACD248" s="72"/>
      <c r="ACE248" s="72"/>
      <c r="ACF248" s="72"/>
      <c r="ACG248" s="72"/>
      <c r="ACH248" s="72"/>
      <c r="ACI248" s="72"/>
      <c r="ACJ248" s="72"/>
      <c r="ACK248" s="72"/>
      <c r="ACL248" s="72"/>
      <c r="ACM248" s="72"/>
      <c r="ACN248" s="72"/>
      <c r="ACO248" s="72"/>
      <c r="ACP248" s="72"/>
      <c r="ACQ248" s="72"/>
      <c r="ACR248" s="72"/>
      <c r="ACS248" s="72"/>
      <c r="ACT248" s="72"/>
      <c r="ACU248" s="72"/>
      <c r="ACV248" s="72"/>
      <c r="ACW248" s="72"/>
      <c r="ACX248" s="72"/>
      <c r="ACY248" s="72"/>
      <c r="ACZ248" s="72"/>
      <c r="ADA248" s="72"/>
      <c r="ADB248" s="72"/>
      <c r="ADC248" s="72"/>
      <c r="ADD248" s="72"/>
      <c r="ADE248" s="72"/>
      <c r="ADF248" s="72"/>
      <c r="ADG248" s="72"/>
      <c r="ADH248" s="72"/>
      <c r="ADI248" s="72"/>
      <c r="ADJ248" s="72"/>
      <c r="ADK248" s="72"/>
      <c r="ADL248" s="72"/>
      <c r="ADM248" s="72"/>
      <c r="ADN248" s="72"/>
      <c r="ADO248" s="72"/>
      <c r="ADP248" s="72"/>
      <c r="ADQ248" s="72"/>
      <c r="ADR248" s="72"/>
      <c r="ADS248" s="72"/>
      <c r="ADT248" s="72"/>
      <c r="ADU248" s="72"/>
      <c r="ADV248" s="72"/>
      <c r="ADW248" s="72"/>
      <c r="ADX248" s="72"/>
      <c r="ADY248" s="72"/>
      <c r="ADZ248" s="72"/>
      <c r="AEA248" s="72"/>
      <c r="AEB248" s="72"/>
      <c r="AEC248" s="72"/>
      <c r="AED248" s="72"/>
      <c r="AEE248" s="72"/>
      <c r="AEF248" s="72"/>
      <c r="AEG248" s="72"/>
      <c r="AEH248" s="72"/>
      <c r="AEI248" s="72"/>
      <c r="AEJ248" s="72"/>
      <c r="AEK248" s="72"/>
      <c r="AEL248" s="72"/>
      <c r="AEM248" s="72"/>
      <c r="AEN248" s="72"/>
      <c r="AEO248" s="72"/>
      <c r="AEP248" s="72"/>
      <c r="AEQ248" s="72"/>
      <c r="AER248" s="72"/>
      <c r="AES248" s="72"/>
      <c r="AET248" s="72"/>
      <c r="AEU248" s="72"/>
      <c r="AEV248" s="72"/>
      <c r="AEW248" s="72"/>
      <c r="AEX248" s="72"/>
      <c r="AEY248" s="72"/>
      <c r="AEZ248" s="72"/>
      <c r="AFA248" s="72"/>
      <c r="AFB248" s="72"/>
      <c r="AFC248" s="72"/>
      <c r="AFD248" s="72"/>
      <c r="AFE248" s="72"/>
      <c r="AFF248" s="72"/>
      <c r="AFG248" s="72"/>
      <c r="AFH248" s="72"/>
      <c r="AFI248" s="72"/>
      <c r="AFJ248" s="72"/>
      <c r="AFK248" s="72"/>
      <c r="AFL248" s="72"/>
      <c r="AFM248" s="72"/>
      <c r="AFN248" s="72"/>
      <c r="AFO248" s="72"/>
      <c r="AFP248" s="72"/>
      <c r="AFQ248" s="72"/>
      <c r="AFR248" s="72"/>
      <c r="AFS248" s="72"/>
      <c r="AFT248" s="72"/>
      <c r="AFU248" s="72"/>
      <c r="AFV248" s="72"/>
      <c r="AFW248" s="72"/>
      <c r="AFX248" s="72"/>
      <c r="AFY248" s="72"/>
      <c r="AFZ248" s="72"/>
      <c r="AGA248" s="72"/>
      <c r="AGB248" s="72"/>
      <c r="AGC248" s="72"/>
      <c r="AGD248" s="72"/>
      <c r="AGE248" s="72"/>
      <c r="AGF248" s="72"/>
      <c r="AGG248" s="72"/>
      <c r="AGH248" s="72"/>
      <c r="AGI248" s="72"/>
      <c r="AGJ248" s="72"/>
      <c r="AGK248" s="72"/>
      <c r="AGL248" s="72"/>
      <c r="AGM248" s="72"/>
      <c r="AGN248" s="72"/>
      <c r="AGO248" s="72"/>
      <c r="AGP248" s="72"/>
      <c r="AGQ248" s="72"/>
      <c r="AGR248" s="72"/>
      <c r="AGS248" s="72"/>
      <c r="AGT248" s="72"/>
      <c r="AGU248" s="72"/>
      <c r="AGV248" s="72"/>
      <c r="AGW248" s="72"/>
      <c r="AGX248" s="72"/>
      <c r="AGY248" s="72"/>
      <c r="AGZ248" s="72"/>
      <c r="AHA248" s="72"/>
      <c r="AHB248" s="72"/>
      <c r="AHC248" s="72"/>
      <c r="AHD248" s="72"/>
      <c r="AHE248" s="72"/>
      <c r="AHF248" s="72"/>
      <c r="AHG248" s="72"/>
      <c r="AHH248" s="72"/>
      <c r="AHI248" s="72"/>
      <c r="AHJ248" s="72"/>
      <c r="AHK248" s="72"/>
      <c r="AHL248" s="72"/>
      <c r="AHM248" s="72"/>
      <c r="AHN248" s="72"/>
      <c r="AHO248" s="72"/>
      <c r="AHP248" s="72"/>
      <c r="AHQ248" s="72"/>
      <c r="AHR248" s="72"/>
      <c r="AHS248" s="72"/>
      <c r="AHT248" s="72"/>
      <c r="AHU248" s="72"/>
      <c r="AHV248" s="72"/>
      <c r="AHW248" s="72"/>
      <c r="AHX248" s="72"/>
      <c r="AHY248" s="72"/>
      <c r="AHZ248" s="72"/>
      <c r="AIA248" s="72"/>
      <c r="AIB248" s="72"/>
      <c r="AIC248" s="72"/>
      <c r="AID248" s="72"/>
      <c r="AIE248" s="72"/>
      <c r="AIF248" s="72"/>
      <c r="AIG248" s="72"/>
      <c r="AIH248" s="72"/>
      <c r="AII248" s="72"/>
      <c r="AIJ248" s="72"/>
      <c r="AIK248" s="72"/>
      <c r="AIL248" s="72"/>
      <c r="AIM248" s="72"/>
      <c r="AIN248" s="72"/>
      <c r="AIO248" s="72"/>
      <c r="AIP248" s="72"/>
      <c r="AIQ248" s="72"/>
      <c r="AIR248" s="72"/>
      <c r="AIS248" s="72"/>
      <c r="AIT248" s="72"/>
      <c r="AIU248" s="72"/>
      <c r="AIV248" s="72"/>
      <c r="AIW248" s="72"/>
      <c r="AIX248" s="72"/>
      <c r="AIY248" s="72"/>
      <c r="AIZ248" s="72"/>
      <c r="AJA248" s="72"/>
      <c r="AJB248" s="72"/>
      <c r="AJC248" s="72"/>
      <c r="AJD248" s="72"/>
      <c r="AJE248" s="72"/>
      <c r="AJF248" s="72"/>
      <c r="AJG248" s="72"/>
      <c r="AJH248" s="72"/>
      <c r="AJI248" s="72"/>
      <c r="AJJ248" s="72"/>
      <c r="AJK248" s="72"/>
      <c r="AJL248" s="72"/>
      <c r="AJM248" s="72"/>
      <c r="AJN248" s="72"/>
      <c r="AJO248" s="72"/>
      <c r="AJP248" s="72"/>
      <c r="AJQ248" s="72"/>
      <c r="AJR248" s="72"/>
      <c r="AJS248" s="72"/>
      <c r="AJT248" s="72"/>
      <c r="AJU248" s="72"/>
      <c r="AJV248" s="72"/>
      <c r="AJW248" s="72"/>
      <c r="AJX248" s="72"/>
      <c r="AJY248" s="72"/>
      <c r="AJZ248" s="72"/>
      <c r="AKA248" s="72"/>
      <c r="AKB248" s="72"/>
      <c r="AKC248" s="72"/>
      <c r="AKD248" s="72"/>
      <c r="AKE248" s="72"/>
      <c r="AKF248" s="72"/>
      <c r="AKG248" s="72"/>
      <c r="AKH248" s="72"/>
      <c r="AKI248" s="72"/>
      <c r="AKJ248" s="72"/>
      <c r="AKK248" s="72"/>
      <c r="AKL248" s="72"/>
      <c r="AKM248" s="72"/>
      <c r="AKN248" s="72"/>
      <c r="AKO248" s="72"/>
      <c r="AKP248" s="72"/>
      <c r="AKQ248" s="72"/>
      <c r="AKR248" s="72"/>
      <c r="AKS248" s="72"/>
      <c r="AKT248" s="72"/>
      <c r="AKU248" s="72"/>
      <c r="AKV248" s="72"/>
      <c r="AKW248" s="72"/>
      <c r="AKX248" s="72"/>
      <c r="AKY248" s="72"/>
      <c r="AKZ248" s="72"/>
      <c r="ALA248" s="72"/>
      <c r="ALB248" s="72"/>
      <c r="ALC248" s="72"/>
      <c r="ALD248" s="72"/>
      <c r="ALE248" s="72"/>
      <c r="ALF248" s="72"/>
      <c r="ALG248" s="72"/>
      <c r="ALH248" s="72"/>
      <c r="ALI248" s="72"/>
      <c r="ALJ248" s="72"/>
      <c r="ALK248" s="72"/>
      <c r="ALL248" s="72"/>
      <c r="ALM248" s="72"/>
      <c r="ALN248" s="72"/>
      <c r="ALO248" s="72"/>
      <c r="ALP248" s="72"/>
      <c r="ALQ248" s="72"/>
      <c r="ALR248" s="72"/>
      <c r="ALS248" s="72"/>
      <c r="ALT248" s="72"/>
      <c r="ALU248" s="72"/>
      <c r="ALV248" s="72"/>
      <c r="ALW248" s="72"/>
      <c r="ALX248" s="72"/>
      <c r="ALY248" s="72"/>
      <c r="ALZ248" s="72"/>
      <c r="AMA248" s="72"/>
      <c r="AMB248" s="72"/>
      <c r="AMC248" s="72"/>
      <c r="AMD248" s="72"/>
      <c r="AME248" s="72"/>
      <c r="AMF248" s="72"/>
      <c r="AMG248" s="72"/>
      <c r="AMH248" s="72"/>
      <c r="AMI248" s="72"/>
      <c r="AMK248" s="72"/>
    </row>
    <row r="249" spans="1:1025" ht="56.25">
      <c r="A249" s="49"/>
      <c r="B249" s="36" t="s">
        <v>237</v>
      </c>
      <c r="C249" s="81">
        <v>6310010050</v>
      </c>
      <c r="D249" s="82"/>
      <c r="E249" s="76">
        <f>E250</f>
        <v>3932000</v>
      </c>
    </row>
    <row r="250" spans="1:1025" ht="56.25">
      <c r="A250" s="49"/>
      <c r="B250" s="36" t="s">
        <v>167</v>
      </c>
      <c r="C250" s="81">
        <v>6310010050</v>
      </c>
      <c r="D250" s="82" t="s">
        <v>201</v>
      </c>
      <c r="E250" s="76">
        <f>'приложение 10'!I91</f>
        <v>3932000</v>
      </c>
    </row>
    <row r="251" spans="1:1025" ht="75">
      <c r="A251" s="68" t="s">
        <v>238</v>
      </c>
      <c r="B251" s="89" t="s">
        <v>239</v>
      </c>
      <c r="C251" s="67">
        <v>6400000000</v>
      </c>
      <c r="D251" s="83"/>
      <c r="E251" s="74">
        <f>E252+E255</f>
        <v>200273497.31999999</v>
      </c>
      <c r="F251" s="72"/>
      <c r="G251" s="72"/>
      <c r="H251" s="72"/>
      <c r="I251" s="72"/>
      <c r="J251" s="72"/>
      <c r="K251" s="72"/>
      <c r="L251" s="72"/>
      <c r="M251" s="72"/>
      <c r="N251" s="72"/>
      <c r="O251" s="72"/>
      <c r="P251" s="72"/>
      <c r="Q251" s="72"/>
      <c r="R251" s="72"/>
      <c r="S251" s="72"/>
      <c r="T251" s="72"/>
      <c r="U251" s="72"/>
      <c r="V251" s="72"/>
      <c r="W251" s="72"/>
      <c r="X251" s="72"/>
      <c r="Y251" s="72"/>
      <c r="Z251" s="72"/>
      <c r="AA251" s="72"/>
      <c r="AB251" s="72"/>
      <c r="AC251" s="72"/>
      <c r="AD251" s="72"/>
      <c r="AE251" s="72"/>
      <c r="AF251" s="72"/>
      <c r="AG251" s="72"/>
      <c r="AH251" s="72"/>
      <c r="AI251" s="72"/>
      <c r="AJ251" s="72"/>
      <c r="AK251" s="72"/>
      <c r="AL251" s="72"/>
      <c r="AM251" s="72"/>
      <c r="AN251" s="72"/>
      <c r="AO251" s="72"/>
      <c r="AP251" s="72"/>
      <c r="AQ251" s="72"/>
      <c r="AR251" s="72"/>
      <c r="AS251" s="72"/>
      <c r="AT251" s="72"/>
      <c r="AU251" s="72"/>
      <c r="AV251" s="72"/>
      <c r="AW251" s="72"/>
      <c r="AX251" s="72"/>
      <c r="AY251" s="72"/>
      <c r="AZ251" s="72"/>
      <c r="BA251" s="72"/>
      <c r="BB251" s="72"/>
      <c r="BC251" s="72"/>
      <c r="BD251" s="72"/>
      <c r="BE251" s="72"/>
      <c r="BF251" s="72"/>
      <c r="BG251" s="72"/>
      <c r="BH251" s="72"/>
      <c r="BI251" s="72"/>
      <c r="BJ251" s="72"/>
      <c r="BK251" s="72"/>
      <c r="BL251" s="72"/>
      <c r="BM251" s="72"/>
      <c r="BN251" s="72"/>
      <c r="BO251" s="72"/>
      <c r="BP251" s="72"/>
      <c r="BQ251" s="72"/>
      <c r="BR251" s="72"/>
      <c r="BS251" s="72"/>
      <c r="BT251" s="72"/>
      <c r="BU251" s="72"/>
      <c r="BV251" s="72"/>
      <c r="BW251" s="72"/>
      <c r="BX251" s="72"/>
      <c r="BY251" s="72"/>
      <c r="BZ251" s="72"/>
      <c r="CA251" s="72"/>
      <c r="CB251" s="72"/>
      <c r="CC251" s="72"/>
      <c r="CD251" s="72"/>
      <c r="CE251" s="72"/>
      <c r="CF251" s="72"/>
      <c r="CG251" s="72"/>
      <c r="CH251" s="72"/>
      <c r="CI251" s="72"/>
      <c r="CJ251" s="72"/>
      <c r="CK251" s="72"/>
      <c r="CL251" s="72"/>
      <c r="CM251" s="72"/>
      <c r="CN251" s="72"/>
      <c r="CO251" s="72"/>
      <c r="CP251" s="72"/>
      <c r="CQ251" s="72"/>
      <c r="CR251" s="72"/>
      <c r="CS251" s="72"/>
      <c r="CT251" s="72"/>
      <c r="CU251" s="72"/>
      <c r="CV251" s="72"/>
      <c r="CW251" s="72"/>
      <c r="CX251" s="72"/>
      <c r="CY251" s="72"/>
      <c r="CZ251" s="72"/>
      <c r="DA251" s="72"/>
      <c r="DB251" s="72"/>
      <c r="DC251" s="72"/>
      <c r="DD251" s="72"/>
      <c r="DE251" s="72"/>
      <c r="DF251" s="72"/>
      <c r="DG251" s="72"/>
      <c r="DH251" s="72"/>
      <c r="DI251" s="72"/>
      <c r="DJ251" s="72"/>
      <c r="DK251" s="72"/>
      <c r="DL251" s="72"/>
      <c r="DM251" s="72"/>
      <c r="DN251" s="72"/>
      <c r="DO251" s="72"/>
      <c r="DP251" s="72"/>
      <c r="DQ251" s="72"/>
      <c r="DR251" s="72"/>
      <c r="DS251" s="72"/>
      <c r="DT251" s="72"/>
      <c r="DU251" s="72"/>
      <c r="DV251" s="72"/>
      <c r="DW251" s="72"/>
      <c r="DX251" s="72"/>
      <c r="DY251" s="72"/>
      <c r="DZ251" s="72"/>
      <c r="EA251" s="72"/>
      <c r="EB251" s="72"/>
      <c r="EC251" s="72"/>
      <c r="ED251" s="72"/>
      <c r="EE251" s="72"/>
      <c r="EF251" s="72"/>
      <c r="EG251" s="72"/>
      <c r="EH251" s="72"/>
      <c r="EI251" s="72"/>
      <c r="EJ251" s="72"/>
      <c r="EK251" s="72"/>
      <c r="EL251" s="72"/>
      <c r="EM251" s="72"/>
      <c r="EN251" s="72"/>
      <c r="EO251" s="72"/>
      <c r="EP251" s="72"/>
      <c r="EQ251" s="72"/>
      <c r="ER251" s="72"/>
      <c r="ES251" s="72"/>
      <c r="ET251" s="72"/>
      <c r="EU251" s="72"/>
      <c r="EV251" s="72"/>
      <c r="EW251" s="72"/>
      <c r="EX251" s="72"/>
      <c r="EY251" s="72"/>
      <c r="EZ251" s="72"/>
      <c r="FA251" s="72"/>
      <c r="FB251" s="72"/>
      <c r="FC251" s="72"/>
      <c r="FD251" s="72"/>
      <c r="FE251" s="72"/>
      <c r="FF251" s="72"/>
      <c r="FG251" s="72"/>
      <c r="FH251" s="72"/>
      <c r="FI251" s="72"/>
      <c r="FJ251" s="72"/>
      <c r="FK251" s="72"/>
      <c r="FL251" s="72"/>
      <c r="FM251" s="72"/>
      <c r="FN251" s="72"/>
      <c r="FO251" s="72"/>
      <c r="FP251" s="72"/>
      <c r="FQ251" s="72"/>
      <c r="FR251" s="72"/>
      <c r="FS251" s="72"/>
      <c r="FT251" s="72"/>
      <c r="FU251" s="72"/>
      <c r="FV251" s="72"/>
      <c r="FW251" s="72"/>
      <c r="FX251" s="72"/>
      <c r="FY251" s="72"/>
      <c r="FZ251" s="72"/>
      <c r="GA251" s="72"/>
      <c r="GB251" s="72"/>
      <c r="GC251" s="72"/>
      <c r="GD251" s="72"/>
      <c r="GE251" s="72"/>
      <c r="GF251" s="72"/>
      <c r="GG251" s="72"/>
      <c r="GH251" s="72"/>
      <c r="GI251" s="72"/>
      <c r="GJ251" s="72"/>
      <c r="GK251" s="72"/>
      <c r="GL251" s="72"/>
      <c r="GM251" s="72"/>
      <c r="GN251" s="72"/>
      <c r="GO251" s="72"/>
      <c r="GP251" s="72"/>
      <c r="GQ251" s="72"/>
      <c r="GR251" s="72"/>
      <c r="GS251" s="72"/>
      <c r="GT251" s="72"/>
      <c r="GU251" s="72"/>
      <c r="GV251" s="72"/>
      <c r="GW251" s="72"/>
      <c r="GX251" s="72"/>
      <c r="GY251" s="72"/>
      <c r="GZ251" s="72"/>
      <c r="HA251" s="72"/>
      <c r="HB251" s="72"/>
      <c r="HC251" s="72"/>
      <c r="HD251" s="72"/>
      <c r="HE251" s="72"/>
      <c r="HF251" s="72"/>
      <c r="HG251" s="72"/>
      <c r="HH251" s="72"/>
      <c r="HI251" s="72"/>
      <c r="HJ251" s="72"/>
      <c r="HK251" s="72"/>
      <c r="HL251" s="72"/>
      <c r="HM251" s="72"/>
      <c r="HN251" s="72"/>
      <c r="HO251" s="72"/>
      <c r="HP251" s="72"/>
      <c r="HQ251" s="72"/>
      <c r="HR251" s="72"/>
      <c r="HS251" s="72"/>
      <c r="HT251" s="72"/>
      <c r="HU251" s="72"/>
      <c r="HV251" s="72"/>
      <c r="HW251" s="72"/>
      <c r="HX251" s="72"/>
      <c r="HY251" s="72"/>
      <c r="HZ251" s="72"/>
      <c r="IA251" s="72"/>
      <c r="IB251" s="72"/>
      <c r="IC251" s="72"/>
      <c r="ID251" s="72"/>
      <c r="IE251" s="72"/>
      <c r="IF251" s="72"/>
      <c r="IG251" s="72"/>
      <c r="IH251" s="72"/>
      <c r="II251" s="72"/>
      <c r="IJ251" s="72"/>
      <c r="IK251" s="72"/>
      <c r="IL251" s="72"/>
      <c r="IM251" s="72"/>
      <c r="IN251" s="72"/>
      <c r="IO251" s="72"/>
      <c r="IP251" s="72"/>
      <c r="IQ251" s="72"/>
      <c r="IR251" s="72"/>
      <c r="IS251" s="72"/>
      <c r="IT251" s="72"/>
      <c r="IU251" s="72"/>
      <c r="IV251" s="72"/>
      <c r="IW251" s="72"/>
      <c r="IX251" s="72"/>
      <c r="IY251" s="72"/>
      <c r="IZ251" s="72"/>
      <c r="JA251" s="72"/>
      <c r="JB251" s="72"/>
      <c r="JC251" s="72"/>
      <c r="JD251" s="72"/>
      <c r="JE251" s="72"/>
      <c r="JF251" s="72"/>
      <c r="JG251" s="72"/>
      <c r="JH251" s="72"/>
      <c r="JI251" s="72"/>
      <c r="JJ251" s="72"/>
      <c r="JK251" s="72"/>
      <c r="JL251" s="72"/>
      <c r="JM251" s="72"/>
      <c r="JN251" s="72"/>
      <c r="JO251" s="72"/>
      <c r="JP251" s="72"/>
      <c r="JQ251" s="72"/>
      <c r="JR251" s="72"/>
      <c r="JS251" s="72"/>
      <c r="JT251" s="72"/>
      <c r="JU251" s="72"/>
      <c r="JV251" s="72"/>
      <c r="JW251" s="72"/>
      <c r="JX251" s="72"/>
      <c r="JY251" s="72"/>
      <c r="JZ251" s="72"/>
      <c r="KA251" s="72"/>
      <c r="KB251" s="72"/>
      <c r="KC251" s="72"/>
      <c r="KD251" s="72"/>
      <c r="KE251" s="72"/>
      <c r="KF251" s="72"/>
      <c r="KG251" s="72"/>
      <c r="KH251" s="72"/>
      <c r="KI251" s="72"/>
      <c r="KJ251" s="72"/>
      <c r="KK251" s="72"/>
      <c r="KL251" s="72"/>
      <c r="KM251" s="72"/>
      <c r="KN251" s="72"/>
      <c r="KO251" s="72"/>
      <c r="KP251" s="72"/>
      <c r="KQ251" s="72"/>
      <c r="KR251" s="72"/>
      <c r="KS251" s="72"/>
      <c r="KT251" s="72"/>
      <c r="KU251" s="72"/>
      <c r="KV251" s="72"/>
      <c r="KW251" s="72"/>
      <c r="KX251" s="72"/>
      <c r="KY251" s="72"/>
      <c r="KZ251" s="72"/>
      <c r="LA251" s="72"/>
      <c r="LB251" s="72"/>
      <c r="LC251" s="72"/>
      <c r="LD251" s="72"/>
      <c r="LE251" s="72"/>
      <c r="LF251" s="72"/>
      <c r="LG251" s="72"/>
      <c r="LH251" s="72"/>
      <c r="LI251" s="72"/>
      <c r="LJ251" s="72"/>
      <c r="LK251" s="72"/>
      <c r="LL251" s="72"/>
      <c r="LM251" s="72"/>
      <c r="LN251" s="72"/>
      <c r="LO251" s="72"/>
      <c r="LP251" s="72"/>
      <c r="LQ251" s="72"/>
      <c r="LR251" s="72"/>
      <c r="LS251" s="72"/>
      <c r="LT251" s="72"/>
      <c r="LU251" s="72"/>
      <c r="LV251" s="72"/>
      <c r="LW251" s="72"/>
      <c r="LX251" s="72"/>
      <c r="LY251" s="72"/>
      <c r="LZ251" s="72"/>
      <c r="MA251" s="72"/>
      <c r="MB251" s="72"/>
      <c r="MC251" s="72"/>
      <c r="MD251" s="72"/>
      <c r="ME251" s="72"/>
      <c r="MF251" s="72"/>
      <c r="MG251" s="72"/>
      <c r="MH251" s="72"/>
      <c r="MI251" s="72"/>
      <c r="MJ251" s="72"/>
      <c r="MK251" s="72"/>
      <c r="ML251" s="72"/>
      <c r="MM251" s="72"/>
      <c r="MN251" s="72"/>
      <c r="MO251" s="72"/>
      <c r="MP251" s="72"/>
      <c r="MQ251" s="72"/>
      <c r="MR251" s="72"/>
      <c r="MS251" s="72"/>
      <c r="MT251" s="72"/>
      <c r="MU251" s="72"/>
      <c r="MV251" s="72"/>
      <c r="MW251" s="72"/>
      <c r="MX251" s="72"/>
      <c r="MY251" s="72"/>
      <c r="MZ251" s="72"/>
      <c r="NA251" s="72"/>
      <c r="NB251" s="72"/>
      <c r="NC251" s="72"/>
      <c r="ND251" s="72"/>
      <c r="NE251" s="72"/>
      <c r="NF251" s="72"/>
      <c r="NG251" s="72"/>
      <c r="NH251" s="72"/>
      <c r="NI251" s="72"/>
      <c r="NJ251" s="72"/>
      <c r="NK251" s="72"/>
      <c r="NL251" s="72"/>
      <c r="NM251" s="72"/>
      <c r="NN251" s="72"/>
      <c r="NO251" s="72"/>
      <c r="NP251" s="72"/>
      <c r="NQ251" s="72"/>
      <c r="NR251" s="72"/>
      <c r="NS251" s="72"/>
      <c r="NT251" s="72"/>
      <c r="NU251" s="72"/>
      <c r="NV251" s="72"/>
      <c r="NW251" s="72"/>
      <c r="NX251" s="72"/>
      <c r="NY251" s="72"/>
      <c r="NZ251" s="72"/>
      <c r="OA251" s="72"/>
      <c r="OB251" s="72"/>
      <c r="OC251" s="72"/>
      <c r="OD251" s="72"/>
      <c r="OE251" s="72"/>
      <c r="OF251" s="72"/>
      <c r="OG251" s="72"/>
      <c r="OH251" s="72"/>
      <c r="OI251" s="72"/>
      <c r="OJ251" s="72"/>
      <c r="OK251" s="72"/>
      <c r="OL251" s="72"/>
      <c r="OM251" s="72"/>
      <c r="ON251" s="72"/>
      <c r="OO251" s="72"/>
      <c r="OP251" s="72"/>
      <c r="OQ251" s="72"/>
      <c r="OR251" s="72"/>
      <c r="OS251" s="72"/>
      <c r="OT251" s="72"/>
      <c r="OU251" s="72"/>
      <c r="OV251" s="72"/>
      <c r="OW251" s="72"/>
      <c r="OX251" s="72"/>
      <c r="OY251" s="72"/>
      <c r="OZ251" s="72"/>
      <c r="PA251" s="72"/>
      <c r="PB251" s="72"/>
      <c r="PC251" s="72"/>
      <c r="PD251" s="72"/>
      <c r="PE251" s="72"/>
      <c r="PF251" s="72"/>
      <c r="PG251" s="72"/>
      <c r="PH251" s="72"/>
      <c r="PI251" s="72"/>
      <c r="PJ251" s="72"/>
      <c r="PK251" s="72"/>
      <c r="PL251" s="72"/>
      <c r="PM251" s="72"/>
      <c r="PN251" s="72"/>
      <c r="PO251" s="72"/>
      <c r="PP251" s="72"/>
      <c r="PQ251" s="72"/>
      <c r="PR251" s="72"/>
      <c r="PS251" s="72"/>
      <c r="PT251" s="72"/>
      <c r="PU251" s="72"/>
      <c r="PV251" s="72"/>
      <c r="PW251" s="72"/>
      <c r="PX251" s="72"/>
      <c r="PY251" s="72"/>
      <c r="PZ251" s="72"/>
      <c r="QA251" s="72"/>
      <c r="QB251" s="72"/>
      <c r="QC251" s="72"/>
      <c r="QD251" s="72"/>
      <c r="QE251" s="72"/>
      <c r="QF251" s="72"/>
      <c r="QG251" s="72"/>
      <c r="QH251" s="72"/>
      <c r="QI251" s="72"/>
      <c r="QJ251" s="72"/>
      <c r="QK251" s="72"/>
      <c r="QL251" s="72"/>
      <c r="QM251" s="72"/>
      <c r="QN251" s="72"/>
      <c r="QO251" s="72"/>
      <c r="QP251" s="72"/>
      <c r="QQ251" s="72"/>
      <c r="QR251" s="72"/>
      <c r="QS251" s="72"/>
      <c r="QT251" s="72"/>
      <c r="QU251" s="72"/>
      <c r="QV251" s="72"/>
      <c r="QW251" s="72"/>
      <c r="QX251" s="72"/>
      <c r="QY251" s="72"/>
      <c r="QZ251" s="72"/>
      <c r="RA251" s="72"/>
      <c r="RB251" s="72"/>
      <c r="RC251" s="72"/>
      <c r="RD251" s="72"/>
      <c r="RE251" s="72"/>
      <c r="RF251" s="72"/>
      <c r="RG251" s="72"/>
      <c r="RH251" s="72"/>
      <c r="RI251" s="72"/>
      <c r="RJ251" s="72"/>
      <c r="RK251" s="72"/>
      <c r="RL251" s="72"/>
      <c r="RM251" s="72"/>
      <c r="RN251" s="72"/>
      <c r="RO251" s="72"/>
      <c r="RP251" s="72"/>
      <c r="RQ251" s="72"/>
      <c r="RR251" s="72"/>
      <c r="RS251" s="72"/>
      <c r="RT251" s="72"/>
      <c r="RU251" s="72"/>
      <c r="RV251" s="72"/>
      <c r="RW251" s="72"/>
      <c r="RX251" s="72"/>
      <c r="RY251" s="72"/>
      <c r="RZ251" s="72"/>
      <c r="SA251" s="72"/>
      <c r="SB251" s="72"/>
      <c r="SC251" s="72"/>
      <c r="SD251" s="72"/>
      <c r="SE251" s="72"/>
      <c r="SF251" s="72"/>
      <c r="SG251" s="72"/>
      <c r="SH251" s="72"/>
      <c r="SI251" s="72"/>
      <c r="SJ251" s="72"/>
      <c r="SK251" s="72"/>
      <c r="SL251" s="72"/>
      <c r="SM251" s="72"/>
      <c r="SN251" s="72"/>
      <c r="SO251" s="72"/>
      <c r="SP251" s="72"/>
      <c r="SQ251" s="72"/>
      <c r="SR251" s="72"/>
      <c r="SS251" s="72"/>
      <c r="ST251" s="72"/>
      <c r="SU251" s="72"/>
      <c r="SV251" s="72"/>
      <c r="SW251" s="72"/>
      <c r="SX251" s="72"/>
      <c r="SY251" s="72"/>
      <c r="SZ251" s="72"/>
      <c r="TA251" s="72"/>
      <c r="TB251" s="72"/>
      <c r="TC251" s="72"/>
      <c r="TD251" s="72"/>
      <c r="TE251" s="72"/>
      <c r="TF251" s="72"/>
      <c r="TG251" s="72"/>
      <c r="TH251" s="72"/>
      <c r="TI251" s="72"/>
      <c r="TJ251" s="72"/>
      <c r="TK251" s="72"/>
      <c r="TL251" s="72"/>
      <c r="TM251" s="72"/>
      <c r="TN251" s="72"/>
      <c r="TO251" s="72"/>
      <c r="TP251" s="72"/>
      <c r="TQ251" s="72"/>
      <c r="TR251" s="72"/>
      <c r="TS251" s="72"/>
      <c r="TT251" s="72"/>
      <c r="TU251" s="72"/>
      <c r="TV251" s="72"/>
      <c r="TW251" s="72"/>
      <c r="TX251" s="72"/>
      <c r="TY251" s="72"/>
      <c r="TZ251" s="72"/>
      <c r="UA251" s="72"/>
      <c r="UB251" s="72"/>
      <c r="UC251" s="72"/>
      <c r="UD251" s="72"/>
      <c r="UE251" s="72"/>
      <c r="UF251" s="72"/>
      <c r="UG251" s="72"/>
      <c r="UH251" s="72"/>
      <c r="UI251" s="72"/>
      <c r="UJ251" s="72"/>
      <c r="UK251" s="72"/>
      <c r="UL251" s="72"/>
      <c r="UM251" s="72"/>
      <c r="UN251" s="72"/>
      <c r="UO251" s="72"/>
      <c r="UP251" s="72"/>
      <c r="UQ251" s="72"/>
      <c r="UR251" s="72"/>
      <c r="US251" s="72"/>
      <c r="UT251" s="72"/>
      <c r="UU251" s="72"/>
      <c r="UV251" s="72"/>
      <c r="UW251" s="72"/>
      <c r="UX251" s="72"/>
      <c r="UY251" s="72"/>
      <c r="UZ251" s="72"/>
      <c r="VA251" s="72"/>
      <c r="VB251" s="72"/>
      <c r="VC251" s="72"/>
      <c r="VD251" s="72"/>
      <c r="VE251" s="72"/>
      <c r="VF251" s="72"/>
      <c r="VG251" s="72"/>
      <c r="VH251" s="72"/>
      <c r="VI251" s="72"/>
      <c r="VJ251" s="72"/>
      <c r="VK251" s="72"/>
      <c r="VL251" s="72"/>
      <c r="VM251" s="72"/>
      <c r="VN251" s="72"/>
      <c r="VO251" s="72"/>
      <c r="VP251" s="72"/>
      <c r="VQ251" s="72"/>
      <c r="VR251" s="72"/>
      <c r="VS251" s="72"/>
      <c r="VT251" s="72"/>
      <c r="VU251" s="72"/>
      <c r="VV251" s="72"/>
      <c r="VW251" s="72"/>
      <c r="VX251" s="72"/>
      <c r="VY251" s="72"/>
      <c r="VZ251" s="72"/>
      <c r="WA251" s="72"/>
      <c r="WB251" s="72"/>
      <c r="WC251" s="72"/>
      <c r="WD251" s="72"/>
      <c r="WE251" s="72"/>
      <c r="WF251" s="72"/>
      <c r="WG251" s="72"/>
      <c r="WH251" s="72"/>
      <c r="WI251" s="72"/>
      <c r="WJ251" s="72"/>
      <c r="WK251" s="72"/>
      <c r="WL251" s="72"/>
      <c r="WM251" s="72"/>
      <c r="WN251" s="72"/>
      <c r="WO251" s="72"/>
      <c r="WP251" s="72"/>
      <c r="WQ251" s="72"/>
      <c r="WR251" s="72"/>
      <c r="WS251" s="72"/>
      <c r="WT251" s="72"/>
      <c r="WU251" s="72"/>
      <c r="WV251" s="72"/>
      <c r="WW251" s="72"/>
      <c r="WX251" s="72"/>
      <c r="WY251" s="72"/>
      <c r="WZ251" s="72"/>
      <c r="XA251" s="72"/>
      <c r="XB251" s="72"/>
      <c r="XC251" s="72"/>
      <c r="XD251" s="72"/>
      <c r="XE251" s="72"/>
      <c r="XF251" s="72"/>
      <c r="XG251" s="72"/>
      <c r="XH251" s="72"/>
      <c r="XI251" s="72"/>
      <c r="XJ251" s="72"/>
      <c r="XK251" s="72"/>
      <c r="XL251" s="72"/>
      <c r="XM251" s="72"/>
      <c r="XN251" s="72"/>
      <c r="XO251" s="72"/>
      <c r="XP251" s="72"/>
      <c r="XQ251" s="72"/>
      <c r="XR251" s="72"/>
      <c r="XS251" s="72"/>
      <c r="XT251" s="72"/>
      <c r="XU251" s="72"/>
      <c r="XV251" s="72"/>
      <c r="XW251" s="72"/>
      <c r="XX251" s="72"/>
      <c r="XY251" s="72"/>
      <c r="XZ251" s="72"/>
      <c r="YA251" s="72"/>
      <c r="YB251" s="72"/>
      <c r="YC251" s="72"/>
      <c r="YD251" s="72"/>
      <c r="YE251" s="72"/>
      <c r="YF251" s="72"/>
      <c r="YG251" s="72"/>
      <c r="YH251" s="72"/>
      <c r="YI251" s="72"/>
      <c r="YJ251" s="72"/>
      <c r="YK251" s="72"/>
      <c r="YL251" s="72"/>
      <c r="YM251" s="72"/>
      <c r="YN251" s="72"/>
      <c r="YO251" s="72"/>
      <c r="YP251" s="72"/>
      <c r="YQ251" s="72"/>
      <c r="YR251" s="72"/>
      <c r="YS251" s="72"/>
      <c r="YT251" s="72"/>
      <c r="YU251" s="72"/>
      <c r="YV251" s="72"/>
      <c r="YW251" s="72"/>
      <c r="YX251" s="72"/>
      <c r="YY251" s="72"/>
      <c r="YZ251" s="72"/>
      <c r="ZA251" s="72"/>
      <c r="ZB251" s="72"/>
      <c r="ZC251" s="72"/>
      <c r="ZD251" s="72"/>
      <c r="ZE251" s="72"/>
      <c r="ZF251" s="72"/>
      <c r="ZG251" s="72"/>
      <c r="ZH251" s="72"/>
      <c r="ZI251" s="72"/>
      <c r="ZJ251" s="72"/>
      <c r="ZK251" s="72"/>
      <c r="ZL251" s="72"/>
      <c r="ZM251" s="72"/>
      <c r="ZN251" s="72"/>
      <c r="ZO251" s="72"/>
      <c r="ZP251" s="72"/>
      <c r="ZQ251" s="72"/>
      <c r="ZR251" s="72"/>
      <c r="ZS251" s="72"/>
      <c r="ZT251" s="72"/>
      <c r="ZU251" s="72"/>
      <c r="ZV251" s="72"/>
      <c r="ZW251" s="72"/>
      <c r="ZX251" s="72"/>
      <c r="ZY251" s="72"/>
      <c r="ZZ251" s="72"/>
      <c r="AAA251" s="72"/>
      <c r="AAB251" s="72"/>
      <c r="AAC251" s="72"/>
      <c r="AAD251" s="72"/>
      <c r="AAE251" s="72"/>
      <c r="AAF251" s="72"/>
      <c r="AAG251" s="72"/>
      <c r="AAH251" s="72"/>
      <c r="AAI251" s="72"/>
      <c r="AAJ251" s="72"/>
      <c r="AAK251" s="72"/>
      <c r="AAL251" s="72"/>
      <c r="AAM251" s="72"/>
      <c r="AAN251" s="72"/>
      <c r="AAO251" s="72"/>
      <c r="AAP251" s="72"/>
      <c r="AAQ251" s="72"/>
      <c r="AAR251" s="72"/>
      <c r="AAS251" s="72"/>
      <c r="AAT251" s="72"/>
      <c r="AAU251" s="72"/>
      <c r="AAV251" s="72"/>
      <c r="AAW251" s="72"/>
      <c r="AAX251" s="72"/>
      <c r="AAY251" s="72"/>
      <c r="AAZ251" s="72"/>
      <c r="ABA251" s="72"/>
      <c r="ABB251" s="72"/>
      <c r="ABC251" s="72"/>
      <c r="ABD251" s="72"/>
      <c r="ABE251" s="72"/>
      <c r="ABF251" s="72"/>
      <c r="ABG251" s="72"/>
      <c r="ABH251" s="72"/>
      <c r="ABI251" s="72"/>
      <c r="ABJ251" s="72"/>
      <c r="ABK251" s="72"/>
      <c r="ABL251" s="72"/>
      <c r="ABM251" s="72"/>
      <c r="ABN251" s="72"/>
      <c r="ABO251" s="72"/>
      <c r="ABP251" s="72"/>
      <c r="ABQ251" s="72"/>
      <c r="ABR251" s="72"/>
      <c r="ABS251" s="72"/>
      <c r="ABT251" s="72"/>
      <c r="ABU251" s="72"/>
      <c r="ABV251" s="72"/>
      <c r="ABW251" s="72"/>
      <c r="ABX251" s="72"/>
      <c r="ABY251" s="72"/>
      <c r="ABZ251" s="72"/>
      <c r="ACA251" s="72"/>
      <c r="ACB251" s="72"/>
      <c r="ACC251" s="72"/>
      <c r="ACD251" s="72"/>
      <c r="ACE251" s="72"/>
      <c r="ACF251" s="72"/>
      <c r="ACG251" s="72"/>
      <c r="ACH251" s="72"/>
      <c r="ACI251" s="72"/>
      <c r="ACJ251" s="72"/>
      <c r="ACK251" s="72"/>
      <c r="ACL251" s="72"/>
      <c r="ACM251" s="72"/>
      <c r="ACN251" s="72"/>
      <c r="ACO251" s="72"/>
      <c r="ACP251" s="72"/>
      <c r="ACQ251" s="72"/>
      <c r="ACR251" s="72"/>
      <c r="ACS251" s="72"/>
      <c r="ACT251" s="72"/>
      <c r="ACU251" s="72"/>
      <c r="ACV251" s="72"/>
      <c r="ACW251" s="72"/>
      <c r="ACX251" s="72"/>
      <c r="ACY251" s="72"/>
      <c r="ACZ251" s="72"/>
      <c r="ADA251" s="72"/>
      <c r="ADB251" s="72"/>
      <c r="ADC251" s="72"/>
      <c r="ADD251" s="72"/>
      <c r="ADE251" s="72"/>
      <c r="ADF251" s="72"/>
      <c r="ADG251" s="72"/>
      <c r="ADH251" s="72"/>
      <c r="ADI251" s="72"/>
      <c r="ADJ251" s="72"/>
      <c r="ADK251" s="72"/>
      <c r="ADL251" s="72"/>
      <c r="ADM251" s="72"/>
      <c r="ADN251" s="72"/>
      <c r="ADO251" s="72"/>
      <c r="ADP251" s="72"/>
      <c r="ADQ251" s="72"/>
      <c r="ADR251" s="72"/>
      <c r="ADS251" s="72"/>
      <c r="ADT251" s="72"/>
      <c r="ADU251" s="72"/>
      <c r="ADV251" s="72"/>
      <c r="ADW251" s="72"/>
      <c r="ADX251" s="72"/>
      <c r="ADY251" s="72"/>
      <c r="ADZ251" s="72"/>
      <c r="AEA251" s="72"/>
      <c r="AEB251" s="72"/>
      <c r="AEC251" s="72"/>
      <c r="AED251" s="72"/>
      <c r="AEE251" s="72"/>
      <c r="AEF251" s="72"/>
      <c r="AEG251" s="72"/>
      <c r="AEH251" s="72"/>
      <c r="AEI251" s="72"/>
      <c r="AEJ251" s="72"/>
      <c r="AEK251" s="72"/>
      <c r="AEL251" s="72"/>
      <c r="AEM251" s="72"/>
      <c r="AEN251" s="72"/>
      <c r="AEO251" s="72"/>
      <c r="AEP251" s="72"/>
      <c r="AEQ251" s="72"/>
      <c r="AER251" s="72"/>
      <c r="AES251" s="72"/>
      <c r="AET251" s="72"/>
      <c r="AEU251" s="72"/>
      <c r="AEV251" s="72"/>
      <c r="AEW251" s="72"/>
      <c r="AEX251" s="72"/>
      <c r="AEY251" s="72"/>
      <c r="AEZ251" s="72"/>
      <c r="AFA251" s="72"/>
      <c r="AFB251" s="72"/>
      <c r="AFC251" s="72"/>
      <c r="AFD251" s="72"/>
      <c r="AFE251" s="72"/>
      <c r="AFF251" s="72"/>
      <c r="AFG251" s="72"/>
      <c r="AFH251" s="72"/>
      <c r="AFI251" s="72"/>
      <c r="AFJ251" s="72"/>
      <c r="AFK251" s="72"/>
      <c r="AFL251" s="72"/>
      <c r="AFM251" s="72"/>
      <c r="AFN251" s="72"/>
      <c r="AFO251" s="72"/>
      <c r="AFP251" s="72"/>
      <c r="AFQ251" s="72"/>
      <c r="AFR251" s="72"/>
      <c r="AFS251" s="72"/>
      <c r="AFT251" s="72"/>
      <c r="AFU251" s="72"/>
      <c r="AFV251" s="72"/>
      <c r="AFW251" s="72"/>
      <c r="AFX251" s="72"/>
      <c r="AFY251" s="72"/>
      <c r="AFZ251" s="72"/>
      <c r="AGA251" s="72"/>
      <c r="AGB251" s="72"/>
      <c r="AGC251" s="72"/>
      <c r="AGD251" s="72"/>
      <c r="AGE251" s="72"/>
      <c r="AGF251" s="72"/>
      <c r="AGG251" s="72"/>
      <c r="AGH251" s="72"/>
      <c r="AGI251" s="72"/>
      <c r="AGJ251" s="72"/>
      <c r="AGK251" s="72"/>
      <c r="AGL251" s="72"/>
      <c r="AGM251" s="72"/>
      <c r="AGN251" s="72"/>
      <c r="AGO251" s="72"/>
      <c r="AGP251" s="72"/>
      <c r="AGQ251" s="72"/>
      <c r="AGR251" s="72"/>
      <c r="AGS251" s="72"/>
      <c r="AGT251" s="72"/>
      <c r="AGU251" s="72"/>
      <c r="AGV251" s="72"/>
      <c r="AGW251" s="72"/>
      <c r="AGX251" s="72"/>
      <c r="AGY251" s="72"/>
      <c r="AGZ251" s="72"/>
      <c r="AHA251" s="72"/>
      <c r="AHB251" s="72"/>
      <c r="AHC251" s="72"/>
      <c r="AHD251" s="72"/>
      <c r="AHE251" s="72"/>
      <c r="AHF251" s="72"/>
      <c r="AHG251" s="72"/>
      <c r="AHH251" s="72"/>
      <c r="AHI251" s="72"/>
      <c r="AHJ251" s="72"/>
      <c r="AHK251" s="72"/>
      <c r="AHL251" s="72"/>
      <c r="AHM251" s="72"/>
      <c r="AHN251" s="72"/>
      <c r="AHO251" s="72"/>
      <c r="AHP251" s="72"/>
      <c r="AHQ251" s="72"/>
      <c r="AHR251" s="72"/>
      <c r="AHS251" s="72"/>
      <c r="AHT251" s="72"/>
      <c r="AHU251" s="72"/>
      <c r="AHV251" s="72"/>
      <c r="AHW251" s="72"/>
      <c r="AHX251" s="72"/>
      <c r="AHY251" s="72"/>
      <c r="AHZ251" s="72"/>
      <c r="AIA251" s="72"/>
      <c r="AIB251" s="72"/>
      <c r="AIC251" s="72"/>
      <c r="AID251" s="72"/>
      <c r="AIE251" s="72"/>
      <c r="AIF251" s="72"/>
      <c r="AIG251" s="72"/>
      <c r="AIH251" s="72"/>
      <c r="AII251" s="72"/>
      <c r="AIJ251" s="72"/>
      <c r="AIK251" s="72"/>
      <c r="AIL251" s="72"/>
      <c r="AIM251" s="72"/>
      <c r="AIN251" s="72"/>
      <c r="AIO251" s="72"/>
      <c r="AIP251" s="72"/>
      <c r="AIQ251" s="72"/>
      <c r="AIR251" s="72"/>
      <c r="AIS251" s="72"/>
      <c r="AIT251" s="72"/>
      <c r="AIU251" s="72"/>
      <c r="AIV251" s="72"/>
      <c r="AIW251" s="72"/>
      <c r="AIX251" s="72"/>
      <c r="AIY251" s="72"/>
      <c r="AIZ251" s="72"/>
      <c r="AJA251" s="72"/>
      <c r="AJB251" s="72"/>
      <c r="AJC251" s="72"/>
      <c r="AJD251" s="72"/>
      <c r="AJE251" s="72"/>
      <c r="AJF251" s="72"/>
      <c r="AJG251" s="72"/>
      <c r="AJH251" s="72"/>
      <c r="AJI251" s="72"/>
      <c r="AJJ251" s="72"/>
      <c r="AJK251" s="72"/>
      <c r="AJL251" s="72"/>
      <c r="AJM251" s="72"/>
      <c r="AJN251" s="72"/>
      <c r="AJO251" s="72"/>
      <c r="AJP251" s="72"/>
      <c r="AJQ251" s="72"/>
      <c r="AJR251" s="72"/>
      <c r="AJS251" s="72"/>
      <c r="AJT251" s="72"/>
      <c r="AJU251" s="72"/>
      <c r="AJV251" s="72"/>
      <c r="AJW251" s="72"/>
      <c r="AJX251" s="72"/>
      <c r="AJY251" s="72"/>
      <c r="AJZ251" s="72"/>
      <c r="AKA251" s="72"/>
      <c r="AKB251" s="72"/>
      <c r="AKC251" s="72"/>
      <c r="AKD251" s="72"/>
      <c r="AKE251" s="72"/>
      <c r="AKF251" s="72"/>
      <c r="AKG251" s="72"/>
      <c r="AKH251" s="72"/>
      <c r="AKI251" s="72"/>
      <c r="AKJ251" s="72"/>
      <c r="AKK251" s="72"/>
      <c r="AKL251" s="72"/>
      <c r="AKM251" s="72"/>
      <c r="AKN251" s="72"/>
      <c r="AKO251" s="72"/>
      <c r="AKP251" s="72"/>
      <c r="AKQ251" s="72"/>
      <c r="AKR251" s="72"/>
      <c r="AKS251" s="72"/>
      <c r="AKT251" s="72"/>
      <c r="AKU251" s="72"/>
      <c r="AKV251" s="72"/>
      <c r="AKW251" s="72"/>
      <c r="AKX251" s="72"/>
      <c r="AKY251" s="72"/>
      <c r="AKZ251" s="72"/>
      <c r="ALA251" s="72"/>
      <c r="ALB251" s="72"/>
      <c r="ALC251" s="72"/>
      <c r="ALD251" s="72"/>
      <c r="ALE251" s="72"/>
      <c r="ALF251" s="72"/>
      <c r="ALG251" s="72"/>
      <c r="ALH251" s="72"/>
      <c r="ALI251" s="72"/>
      <c r="ALJ251" s="72"/>
      <c r="ALK251" s="72"/>
      <c r="ALL251" s="72"/>
      <c r="ALM251" s="72"/>
      <c r="ALN251" s="72"/>
      <c r="ALO251" s="72"/>
      <c r="ALP251" s="72"/>
      <c r="ALQ251" s="72"/>
      <c r="ALR251" s="72"/>
      <c r="ALS251" s="72"/>
      <c r="ALT251" s="72"/>
      <c r="ALU251" s="72"/>
      <c r="ALV251" s="72"/>
      <c r="ALW251" s="72"/>
      <c r="ALX251" s="72"/>
      <c r="ALY251" s="72"/>
      <c r="ALZ251" s="72"/>
      <c r="AMA251" s="72"/>
      <c r="AMB251" s="72"/>
      <c r="AMC251" s="72"/>
      <c r="AMD251" s="72"/>
      <c r="AME251" s="72"/>
      <c r="AMF251" s="72"/>
      <c r="AMG251" s="72"/>
      <c r="AMH251" s="72"/>
      <c r="AMI251" s="72"/>
      <c r="AMK251" s="72"/>
    </row>
    <row r="252" spans="1:1025" ht="56.25">
      <c r="A252" s="49"/>
      <c r="B252" s="36" t="s">
        <v>240</v>
      </c>
      <c r="C252" s="81">
        <v>6410000000</v>
      </c>
      <c r="D252" s="82"/>
      <c r="E252" s="76">
        <f>E253</f>
        <v>8200197.3200000003</v>
      </c>
    </row>
    <row r="253" spans="1:1025" ht="112.5">
      <c r="A253" s="49"/>
      <c r="B253" s="90" t="s">
        <v>241</v>
      </c>
      <c r="C253" s="81" t="s">
        <v>242</v>
      </c>
      <c r="D253" s="82"/>
      <c r="E253" s="76">
        <f>E254</f>
        <v>8200197.3200000003</v>
      </c>
    </row>
    <row r="254" spans="1:1025" ht="56.25">
      <c r="A254" s="49"/>
      <c r="B254" s="36" t="s">
        <v>104</v>
      </c>
      <c r="C254" s="81" t="s">
        <v>242</v>
      </c>
      <c r="D254" s="82" t="s">
        <v>105</v>
      </c>
      <c r="E254" s="76">
        <f>'приложение 10'!I154</f>
        <v>8200197.3200000003</v>
      </c>
    </row>
    <row r="255" spans="1:1025" s="72" customFormat="1" ht="37.5">
      <c r="A255" s="49"/>
      <c r="B255" s="36" t="s">
        <v>243</v>
      </c>
      <c r="C255" s="81">
        <v>6420000000</v>
      </c>
      <c r="D255" s="82"/>
      <c r="E255" s="76">
        <f>E256+E258</f>
        <v>192073300</v>
      </c>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c r="DA255" s="53"/>
      <c r="DB255" s="53"/>
      <c r="DC255" s="53"/>
      <c r="DD255" s="53"/>
      <c r="DE255" s="53"/>
      <c r="DF255" s="53"/>
      <c r="DG255" s="53"/>
      <c r="DH255" s="53"/>
      <c r="DI255" s="53"/>
      <c r="DJ255" s="53"/>
      <c r="DK255" s="53"/>
      <c r="DL255" s="53"/>
      <c r="DM255" s="53"/>
      <c r="DN255" s="53"/>
      <c r="DO255" s="53"/>
      <c r="DP255" s="53"/>
      <c r="DQ255" s="53"/>
      <c r="DR255" s="53"/>
      <c r="DS255" s="53"/>
      <c r="DT255" s="53"/>
      <c r="DU255" s="53"/>
      <c r="DV255" s="53"/>
      <c r="DW255" s="53"/>
      <c r="DX255" s="53"/>
      <c r="DY255" s="53"/>
      <c r="DZ255" s="53"/>
      <c r="EA255" s="53"/>
      <c r="EB255" s="53"/>
      <c r="EC255" s="53"/>
      <c r="ED255" s="53"/>
      <c r="EE255" s="53"/>
      <c r="EF255" s="53"/>
      <c r="EG255" s="53"/>
      <c r="EH255" s="53"/>
      <c r="EI255" s="53"/>
      <c r="EJ255" s="53"/>
      <c r="EK255" s="53"/>
      <c r="EL255" s="53"/>
      <c r="EM255" s="53"/>
      <c r="EN255" s="53"/>
      <c r="EO255" s="53"/>
      <c r="EP255" s="53"/>
      <c r="EQ255" s="53"/>
      <c r="ER255" s="53"/>
      <c r="ES255" s="53"/>
      <c r="ET255" s="53"/>
      <c r="EU255" s="53"/>
      <c r="EV255" s="53"/>
      <c r="EW255" s="53"/>
      <c r="EX255" s="53"/>
      <c r="EY255" s="53"/>
      <c r="EZ255" s="53"/>
      <c r="FA255" s="53"/>
      <c r="FB255" s="53"/>
      <c r="FC255" s="53"/>
      <c r="FD255" s="53"/>
      <c r="FE255" s="53"/>
      <c r="FF255" s="53"/>
      <c r="FG255" s="53"/>
      <c r="FH255" s="53"/>
      <c r="FI255" s="53"/>
      <c r="FJ255" s="53"/>
      <c r="FK255" s="53"/>
      <c r="FL255" s="53"/>
      <c r="FM255" s="53"/>
      <c r="FN255" s="53"/>
      <c r="FO255" s="53"/>
      <c r="FP255" s="53"/>
      <c r="FQ255" s="53"/>
      <c r="FR255" s="53"/>
      <c r="FS255" s="53"/>
      <c r="FT255" s="53"/>
      <c r="FU255" s="53"/>
      <c r="FV255" s="53"/>
      <c r="FW255" s="53"/>
      <c r="FX255" s="53"/>
      <c r="FY255" s="53"/>
      <c r="FZ255" s="53"/>
      <c r="GA255" s="53"/>
      <c r="GB255" s="53"/>
      <c r="GC255" s="53"/>
      <c r="GD255" s="53"/>
      <c r="GE255" s="53"/>
      <c r="GF255" s="53"/>
      <c r="GG255" s="53"/>
      <c r="GH255" s="53"/>
      <c r="GI255" s="53"/>
      <c r="GJ255" s="53"/>
      <c r="GK255" s="53"/>
      <c r="GL255" s="53"/>
      <c r="GM255" s="53"/>
      <c r="GN255" s="53"/>
      <c r="GO255" s="53"/>
      <c r="GP255" s="53"/>
      <c r="GQ255" s="53"/>
      <c r="GR255" s="53"/>
      <c r="GS255" s="53"/>
      <c r="GT255" s="53"/>
      <c r="GU255" s="53"/>
      <c r="GV255" s="53"/>
      <c r="GW255" s="53"/>
      <c r="GX255" s="53"/>
      <c r="GY255" s="53"/>
      <c r="GZ255" s="53"/>
      <c r="HA255" s="53"/>
      <c r="HB255" s="53"/>
      <c r="HC255" s="53"/>
      <c r="HD255" s="53"/>
      <c r="HE255" s="53"/>
      <c r="HF255" s="53"/>
      <c r="HG255" s="53"/>
      <c r="HH255" s="53"/>
      <c r="HI255" s="53"/>
      <c r="HJ255" s="53"/>
      <c r="HK255" s="53"/>
      <c r="HL255" s="53"/>
      <c r="HM255" s="53"/>
      <c r="HN255" s="53"/>
      <c r="HO255" s="53"/>
      <c r="HP255" s="53"/>
      <c r="HQ255" s="53"/>
      <c r="HR255" s="53"/>
      <c r="HS255" s="53"/>
      <c r="HT255" s="53"/>
      <c r="HU255" s="53"/>
      <c r="HV255" s="53"/>
      <c r="HW255" s="53"/>
      <c r="HX255" s="53"/>
      <c r="HY255" s="53"/>
      <c r="HZ255" s="53"/>
      <c r="IA255" s="53"/>
      <c r="IB255" s="53"/>
      <c r="IC255" s="53"/>
      <c r="ID255" s="53"/>
      <c r="IE255" s="53"/>
      <c r="IF255" s="53"/>
      <c r="IG255" s="53"/>
      <c r="IH255" s="53"/>
      <c r="II255" s="53"/>
      <c r="IJ255" s="53"/>
      <c r="IK255" s="53"/>
      <c r="IL255" s="53"/>
      <c r="IM255" s="53"/>
      <c r="IN255" s="53"/>
      <c r="IO255" s="53"/>
      <c r="IP255" s="53"/>
      <c r="IQ255" s="53"/>
      <c r="IR255" s="53"/>
      <c r="IS255" s="53"/>
      <c r="IT255" s="53"/>
      <c r="IU255" s="53"/>
      <c r="IV255" s="53"/>
      <c r="IW255" s="53"/>
      <c r="IX255" s="53"/>
      <c r="IY255" s="53"/>
      <c r="IZ255" s="53"/>
      <c r="JA255" s="53"/>
      <c r="JB255" s="53"/>
      <c r="JC255" s="53"/>
      <c r="JD255" s="53"/>
      <c r="JE255" s="53"/>
      <c r="JF255" s="53"/>
      <c r="JG255" s="53"/>
      <c r="JH255" s="53"/>
      <c r="JI255" s="53"/>
      <c r="JJ255" s="53"/>
      <c r="JK255" s="53"/>
      <c r="JL255" s="53"/>
      <c r="JM255" s="53"/>
      <c r="JN255" s="53"/>
      <c r="JO255" s="53"/>
      <c r="JP255" s="53"/>
      <c r="JQ255" s="53"/>
      <c r="JR255" s="53"/>
      <c r="JS255" s="53"/>
      <c r="JT255" s="53"/>
      <c r="JU255" s="53"/>
      <c r="JV255" s="53"/>
      <c r="JW255" s="53"/>
      <c r="JX255" s="53"/>
      <c r="JY255" s="53"/>
      <c r="JZ255" s="53"/>
      <c r="KA255" s="53"/>
      <c r="KB255" s="53"/>
      <c r="KC255" s="53"/>
      <c r="KD255" s="53"/>
      <c r="KE255" s="53"/>
      <c r="KF255" s="53"/>
      <c r="KG255" s="53"/>
      <c r="KH255" s="53"/>
      <c r="KI255" s="53"/>
      <c r="KJ255" s="53"/>
      <c r="KK255" s="53"/>
      <c r="KL255" s="53"/>
      <c r="KM255" s="53"/>
      <c r="KN255" s="53"/>
      <c r="KO255" s="53"/>
      <c r="KP255" s="53"/>
      <c r="KQ255" s="53"/>
      <c r="KR255" s="53"/>
      <c r="KS255" s="53"/>
      <c r="KT255" s="53"/>
      <c r="KU255" s="53"/>
      <c r="KV255" s="53"/>
      <c r="KW255" s="53"/>
      <c r="KX255" s="53"/>
      <c r="KY255" s="53"/>
      <c r="KZ255" s="53"/>
      <c r="LA255" s="53"/>
      <c r="LB255" s="53"/>
      <c r="LC255" s="53"/>
      <c r="LD255" s="53"/>
      <c r="LE255" s="53"/>
      <c r="LF255" s="53"/>
      <c r="LG255" s="53"/>
      <c r="LH255" s="53"/>
      <c r="LI255" s="53"/>
      <c r="LJ255" s="53"/>
      <c r="LK255" s="53"/>
      <c r="LL255" s="53"/>
      <c r="LM255" s="53"/>
      <c r="LN255" s="53"/>
      <c r="LO255" s="53"/>
      <c r="LP255" s="53"/>
      <c r="LQ255" s="53"/>
      <c r="LR255" s="53"/>
      <c r="LS255" s="53"/>
      <c r="LT255" s="53"/>
      <c r="LU255" s="53"/>
      <c r="LV255" s="53"/>
      <c r="LW255" s="53"/>
      <c r="LX255" s="53"/>
      <c r="LY255" s="53"/>
      <c r="LZ255" s="53"/>
      <c r="MA255" s="53"/>
      <c r="MB255" s="53"/>
      <c r="MC255" s="53"/>
      <c r="MD255" s="53"/>
      <c r="ME255" s="53"/>
      <c r="MF255" s="53"/>
      <c r="MG255" s="53"/>
      <c r="MH255" s="53"/>
      <c r="MI255" s="53"/>
      <c r="MJ255" s="53"/>
      <c r="MK255" s="53"/>
      <c r="ML255" s="53"/>
      <c r="MM255" s="53"/>
      <c r="MN255" s="53"/>
      <c r="MO255" s="53"/>
      <c r="MP255" s="53"/>
      <c r="MQ255" s="53"/>
      <c r="MR255" s="53"/>
      <c r="MS255" s="53"/>
      <c r="MT255" s="53"/>
      <c r="MU255" s="53"/>
      <c r="MV255" s="53"/>
      <c r="MW255" s="53"/>
      <c r="MX255" s="53"/>
      <c r="MY255" s="53"/>
      <c r="MZ255" s="53"/>
      <c r="NA255" s="53"/>
      <c r="NB255" s="53"/>
      <c r="NC255" s="53"/>
      <c r="ND255" s="53"/>
      <c r="NE255" s="53"/>
      <c r="NF255" s="53"/>
      <c r="NG255" s="53"/>
      <c r="NH255" s="53"/>
      <c r="NI255" s="53"/>
      <c r="NJ255" s="53"/>
      <c r="NK255" s="53"/>
      <c r="NL255" s="53"/>
      <c r="NM255" s="53"/>
      <c r="NN255" s="53"/>
      <c r="NO255" s="53"/>
      <c r="NP255" s="53"/>
      <c r="NQ255" s="53"/>
      <c r="NR255" s="53"/>
      <c r="NS255" s="53"/>
      <c r="NT255" s="53"/>
      <c r="NU255" s="53"/>
      <c r="NV255" s="53"/>
      <c r="NW255" s="53"/>
      <c r="NX255" s="53"/>
      <c r="NY255" s="53"/>
      <c r="NZ255" s="53"/>
      <c r="OA255" s="53"/>
      <c r="OB255" s="53"/>
      <c r="OC255" s="53"/>
      <c r="OD255" s="53"/>
      <c r="OE255" s="53"/>
      <c r="OF255" s="53"/>
      <c r="OG255" s="53"/>
      <c r="OH255" s="53"/>
      <c r="OI255" s="53"/>
      <c r="OJ255" s="53"/>
      <c r="OK255" s="53"/>
      <c r="OL255" s="53"/>
      <c r="OM255" s="53"/>
      <c r="ON255" s="53"/>
      <c r="OO255" s="53"/>
      <c r="OP255" s="53"/>
      <c r="OQ255" s="53"/>
      <c r="OR255" s="53"/>
      <c r="OS255" s="53"/>
      <c r="OT255" s="53"/>
      <c r="OU255" s="53"/>
      <c r="OV255" s="53"/>
      <c r="OW255" s="53"/>
      <c r="OX255" s="53"/>
      <c r="OY255" s="53"/>
      <c r="OZ255" s="53"/>
      <c r="PA255" s="53"/>
      <c r="PB255" s="53"/>
      <c r="PC255" s="53"/>
      <c r="PD255" s="53"/>
      <c r="PE255" s="53"/>
      <c r="PF255" s="53"/>
      <c r="PG255" s="53"/>
      <c r="PH255" s="53"/>
      <c r="PI255" s="53"/>
      <c r="PJ255" s="53"/>
      <c r="PK255" s="53"/>
      <c r="PL255" s="53"/>
      <c r="PM255" s="53"/>
      <c r="PN255" s="53"/>
      <c r="PO255" s="53"/>
      <c r="PP255" s="53"/>
      <c r="PQ255" s="53"/>
      <c r="PR255" s="53"/>
      <c r="PS255" s="53"/>
      <c r="PT255" s="53"/>
      <c r="PU255" s="53"/>
      <c r="PV255" s="53"/>
      <c r="PW255" s="53"/>
      <c r="PX255" s="53"/>
      <c r="PY255" s="53"/>
      <c r="PZ255" s="53"/>
      <c r="QA255" s="53"/>
      <c r="QB255" s="53"/>
      <c r="QC255" s="53"/>
      <c r="QD255" s="53"/>
      <c r="QE255" s="53"/>
      <c r="QF255" s="53"/>
      <c r="QG255" s="53"/>
      <c r="QH255" s="53"/>
      <c r="QI255" s="53"/>
      <c r="QJ255" s="53"/>
      <c r="QK255" s="53"/>
      <c r="QL255" s="53"/>
      <c r="QM255" s="53"/>
      <c r="QN255" s="53"/>
      <c r="QO255" s="53"/>
      <c r="QP255" s="53"/>
      <c r="QQ255" s="53"/>
      <c r="QR255" s="53"/>
      <c r="QS255" s="53"/>
      <c r="QT255" s="53"/>
      <c r="QU255" s="53"/>
      <c r="QV255" s="53"/>
      <c r="QW255" s="53"/>
      <c r="QX255" s="53"/>
      <c r="QY255" s="53"/>
      <c r="QZ255" s="53"/>
      <c r="RA255" s="53"/>
      <c r="RB255" s="53"/>
      <c r="RC255" s="53"/>
      <c r="RD255" s="53"/>
      <c r="RE255" s="53"/>
      <c r="RF255" s="53"/>
      <c r="RG255" s="53"/>
      <c r="RH255" s="53"/>
      <c r="RI255" s="53"/>
      <c r="RJ255" s="53"/>
      <c r="RK255" s="53"/>
      <c r="RL255" s="53"/>
      <c r="RM255" s="53"/>
      <c r="RN255" s="53"/>
      <c r="RO255" s="53"/>
      <c r="RP255" s="53"/>
      <c r="RQ255" s="53"/>
      <c r="RR255" s="53"/>
      <c r="RS255" s="53"/>
      <c r="RT255" s="53"/>
      <c r="RU255" s="53"/>
      <c r="RV255" s="53"/>
      <c r="RW255" s="53"/>
      <c r="RX255" s="53"/>
      <c r="RY255" s="53"/>
      <c r="RZ255" s="53"/>
      <c r="SA255" s="53"/>
      <c r="SB255" s="53"/>
      <c r="SC255" s="53"/>
      <c r="SD255" s="53"/>
      <c r="SE255" s="53"/>
      <c r="SF255" s="53"/>
      <c r="SG255" s="53"/>
      <c r="SH255" s="53"/>
      <c r="SI255" s="53"/>
      <c r="SJ255" s="53"/>
      <c r="SK255" s="53"/>
      <c r="SL255" s="53"/>
      <c r="SM255" s="53"/>
      <c r="SN255" s="53"/>
      <c r="SO255" s="53"/>
      <c r="SP255" s="53"/>
      <c r="SQ255" s="53"/>
      <c r="SR255" s="53"/>
      <c r="SS255" s="53"/>
      <c r="ST255" s="53"/>
      <c r="SU255" s="53"/>
      <c r="SV255" s="53"/>
      <c r="SW255" s="53"/>
      <c r="SX255" s="53"/>
      <c r="SY255" s="53"/>
      <c r="SZ255" s="53"/>
      <c r="TA255" s="53"/>
      <c r="TB255" s="53"/>
      <c r="TC255" s="53"/>
      <c r="TD255" s="53"/>
      <c r="TE255" s="53"/>
      <c r="TF255" s="53"/>
      <c r="TG255" s="53"/>
      <c r="TH255" s="53"/>
      <c r="TI255" s="53"/>
      <c r="TJ255" s="53"/>
      <c r="TK255" s="53"/>
      <c r="TL255" s="53"/>
      <c r="TM255" s="53"/>
      <c r="TN255" s="53"/>
      <c r="TO255" s="53"/>
      <c r="TP255" s="53"/>
      <c r="TQ255" s="53"/>
      <c r="TR255" s="53"/>
      <c r="TS255" s="53"/>
      <c r="TT255" s="53"/>
      <c r="TU255" s="53"/>
      <c r="TV255" s="53"/>
      <c r="TW255" s="53"/>
      <c r="TX255" s="53"/>
      <c r="TY255" s="53"/>
      <c r="TZ255" s="53"/>
      <c r="UA255" s="53"/>
      <c r="UB255" s="53"/>
      <c r="UC255" s="53"/>
      <c r="UD255" s="53"/>
      <c r="UE255" s="53"/>
      <c r="UF255" s="53"/>
      <c r="UG255" s="53"/>
      <c r="UH255" s="53"/>
      <c r="UI255" s="53"/>
      <c r="UJ255" s="53"/>
      <c r="UK255" s="53"/>
      <c r="UL255" s="53"/>
      <c r="UM255" s="53"/>
      <c r="UN255" s="53"/>
      <c r="UO255" s="53"/>
      <c r="UP255" s="53"/>
      <c r="UQ255" s="53"/>
      <c r="UR255" s="53"/>
      <c r="US255" s="53"/>
      <c r="UT255" s="53"/>
      <c r="UU255" s="53"/>
      <c r="UV255" s="53"/>
      <c r="UW255" s="53"/>
      <c r="UX255" s="53"/>
      <c r="UY255" s="53"/>
      <c r="UZ255" s="53"/>
      <c r="VA255" s="53"/>
      <c r="VB255" s="53"/>
      <c r="VC255" s="53"/>
      <c r="VD255" s="53"/>
      <c r="VE255" s="53"/>
      <c r="VF255" s="53"/>
      <c r="VG255" s="53"/>
      <c r="VH255" s="53"/>
      <c r="VI255" s="53"/>
      <c r="VJ255" s="53"/>
      <c r="VK255" s="53"/>
      <c r="VL255" s="53"/>
      <c r="VM255" s="53"/>
      <c r="VN255" s="53"/>
      <c r="VO255" s="53"/>
      <c r="VP255" s="53"/>
      <c r="VQ255" s="53"/>
      <c r="VR255" s="53"/>
      <c r="VS255" s="53"/>
      <c r="VT255" s="53"/>
      <c r="VU255" s="53"/>
      <c r="VV255" s="53"/>
      <c r="VW255" s="53"/>
      <c r="VX255" s="53"/>
      <c r="VY255" s="53"/>
      <c r="VZ255" s="53"/>
      <c r="WA255" s="53"/>
      <c r="WB255" s="53"/>
      <c r="WC255" s="53"/>
      <c r="WD255" s="53"/>
      <c r="WE255" s="53"/>
      <c r="WF255" s="53"/>
      <c r="WG255" s="53"/>
      <c r="WH255" s="53"/>
      <c r="WI255" s="53"/>
      <c r="WJ255" s="53"/>
      <c r="WK255" s="53"/>
      <c r="WL255" s="53"/>
      <c r="WM255" s="53"/>
      <c r="WN255" s="53"/>
      <c r="WO255" s="53"/>
      <c r="WP255" s="53"/>
      <c r="WQ255" s="53"/>
      <c r="WR255" s="53"/>
      <c r="WS255" s="53"/>
      <c r="WT255" s="53"/>
      <c r="WU255" s="53"/>
      <c r="WV255" s="53"/>
      <c r="WW255" s="53"/>
      <c r="WX255" s="53"/>
      <c r="WY255" s="53"/>
      <c r="WZ255" s="53"/>
      <c r="XA255" s="53"/>
      <c r="XB255" s="53"/>
      <c r="XC255" s="53"/>
      <c r="XD255" s="53"/>
      <c r="XE255" s="53"/>
      <c r="XF255" s="53"/>
      <c r="XG255" s="53"/>
      <c r="XH255" s="53"/>
      <c r="XI255" s="53"/>
      <c r="XJ255" s="53"/>
      <c r="XK255" s="53"/>
      <c r="XL255" s="53"/>
      <c r="XM255" s="53"/>
      <c r="XN255" s="53"/>
      <c r="XO255" s="53"/>
      <c r="XP255" s="53"/>
      <c r="XQ255" s="53"/>
      <c r="XR255" s="53"/>
      <c r="XS255" s="53"/>
      <c r="XT255" s="53"/>
      <c r="XU255" s="53"/>
      <c r="XV255" s="53"/>
      <c r="XW255" s="53"/>
      <c r="XX255" s="53"/>
      <c r="XY255" s="53"/>
      <c r="XZ255" s="53"/>
      <c r="YA255" s="53"/>
      <c r="YB255" s="53"/>
      <c r="YC255" s="53"/>
      <c r="YD255" s="53"/>
      <c r="YE255" s="53"/>
      <c r="YF255" s="53"/>
      <c r="YG255" s="53"/>
      <c r="YH255" s="53"/>
      <c r="YI255" s="53"/>
      <c r="YJ255" s="53"/>
      <c r="YK255" s="53"/>
      <c r="YL255" s="53"/>
      <c r="YM255" s="53"/>
      <c r="YN255" s="53"/>
      <c r="YO255" s="53"/>
      <c r="YP255" s="53"/>
      <c r="YQ255" s="53"/>
      <c r="YR255" s="53"/>
      <c r="YS255" s="53"/>
      <c r="YT255" s="53"/>
      <c r="YU255" s="53"/>
      <c r="YV255" s="53"/>
      <c r="YW255" s="53"/>
      <c r="YX255" s="53"/>
      <c r="YY255" s="53"/>
      <c r="YZ255" s="53"/>
      <c r="ZA255" s="53"/>
      <c r="ZB255" s="53"/>
      <c r="ZC255" s="53"/>
      <c r="ZD255" s="53"/>
      <c r="ZE255" s="53"/>
      <c r="ZF255" s="53"/>
      <c r="ZG255" s="53"/>
      <c r="ZH255" s="53"/>
      <c r="ZI255" s="53"/>
      <c r="ZJ255" s="53"/>
      <c r="ZK255" s="53"/>
      <c r="ZL255" s="53"/>
      <c r="ZM255" s="53"/>
      <c r="ZN255" s="53"/>
      <c r="ZO255" s="53"/>
      <c r="ZP255" s="53"/>
      <c r="ZQ255" s="53"/>
      <c r="ZR255" s="53"/>
      <c r="ZS255" s="53"/>
      <c r="ZT255" s="53"/>
      <c r="ZU255" s="53"/>
      <c r="ZV255" s="53"/>
      <c r="ZW255" s="53"/>
      <c r="ZX255" s="53"/>
      <c r="ZY255" s="53"/>
      <c r="ZZ255" s="53"/>
      <c r="AAA255" s="53"/>
      <c r="AAB255" s="53"/>
      <c r="AAC255" s="53"/>
      <c r="AAD255" s="53"/>
      <c r="AAE255" s="53"/>
      <c r="AAF255" s="53"/>
      <c r="AAG255" s="53"/>
      <c r="AAH255" s="53"/>
      <c r="AAI255" s="53"/>
      <c r="AAJ255" s="53"/>
      <c r="AAK255" s="53"/>
      <c r="AAL255" s="53"/>
      <c r="AAM255" s="53"/>
      <c r="AAN255" s="53"/>
      <c r="AAO255" s="53"/>
      <c r="AAP255" s="53"/>
      <c r="AAQ255" s="53"/>
      <c r="AAR255" s="53"/>
      <c r="AAS255" s="53"/>
      <c r="AAT255" s="53"/>
      <c r="AAU255" s="53"/>
      <c r="AAV255" s="53"/>
      <c r="AAW255" s="53"/>
      <c r="AAX255" s="53"/>
      <c r="AAY255" s="53"/>
      <c r="AAZ255" s="53"/>
      <c r="ABA255" s="53"/>
      <c r="ABB255" s="53"/>
      <c r="ABC255" s="53"/>
      <c r="ABD255" s="53"/>
      <c r="ABE255" s="53"/>
      <c r="ABF255" s="53"/>
      <c r="ABG255" s="53"/>
      <c r="ABH255" s="53"/>
      <c r="ABI255" s="53"/>
      <c r="ABJ255" s="53"/>
      <c r="ABK255" s="53"/>
      <c r="ABL255" s="53"/>
      <c r="ABM255" s="53"/>
      <c r="ABN255" s="53"/>
      <c r="ABO255" s="53"/>
      <c r="ABP255" s="53"/>
      <c r="ABQ255" s="53"/>
      <c r="ABR255" s="53"/>
      <c r="ABS255" s="53"/>
      <c r="ABT255" s="53"/>
      <c r="ABU255" s="53"/>
      <c r="ABV255" s="53"/>
      <c r="ABW255" s="53"/>
      <c r="ABX255" s="53"/>
      <c r="ABY255" s="53"/>
      <c r="ABZ255" s="53"/>
      <c r="ACA255" s="53"/>
      <c r="ACB255" s="53"/>
      <c r="ACC255" s="53"/>
      <c r="ACD255" s="53"/>
      <c r="ACE255" s="53"/>
      <c r="ACF255" s="53"/>
      <c r="ACG255" s="53"/>
      <c r="ACH255" s="53"/>
      <c r="ACI255" s="53"/>
      <c r="ACJ255" s="53"/>
      <c r="ACK255" s="53"/>
      <c r="ACL255" s="53"/>
      <c r="ACM255" s="53"/>
      <c r="ACN255" s="53"/>
      <c r="ACO255" s="53"/>
      <c r="ACP255" s="53"/>
      <c r="ACQ255" s="53"/>
      <c r="ACR255" s="53"/>
      <c r="ACS255" s="53"/>
      <c r="ACT255" s="53"/>
      <c r="ACU255" s="53"/>
      <c r="ACV255" s="53"/>
      <c r="ACW255" s="53"/>
      <c r="ACX255" s="53"/>
      <c r="ACY255" s="53"/>
      <c r="ACZ255" s="53"/>
      <c r="ADA255" s="53"/>
      <c r="ADB255" s="53"/>
      <c r="ADC255" s="53"/>
      <c r="ADD255" s="53"/>
      <c r="ADE255" s="53"/>
      <c r="ADF255" s="53"/>
      <c r="ADG255" s="53"/>
      <c r="ADH255" s="53"/>
      <c r="ADI255" s="53"/>
      <c r="ADJ255" s="53"/>
      <c r="ADK255" s="53"/>
      <c r="ADL255" s="53"/>
      <c r="ADM255" s="53"/>
      <c r="ADN255" s="53"/>
      <c r="ADO255" s="53"/>
      <c r="ADP255" s="53"/>
      <c r="ADQ255" s="53"/>
      <c r="ADR255" s="53"/>
      <c r="ADS255" s="53"/>
      <c r="ADT255" s="53"/>
      <c r="ADU255" s="53"/>
      <c r="ADV255" s="53"/>
      <c r="ADW255" s="53"/>
      <c r="ADX255" s="53"/>
      <c r="ADY255" s="53"/>
      <c r="ADZ255" s="53"/>
      <c r="AEA255" s="53"/>
      <c r="AEB255" s="53"/>
      <c r="AEC255" s="53"/>
      <c r="AED255" s="53"/>
      <c r="AEE255" s="53"/>
      <c r="AEF255" s="53"/>
      <c r="AEG255" s="53"/>
      <c r="AEH255" s="53"/>
      <c r="AEI255" s="53"/>
      <c r="AEJ255" s="53"/>
      <c r="AEK255" s="53"/>
      <c r="AEL255" s="53"/>
      <c r="AEM255" s="53"/>
      <c r="AEN255" s="53"/>
      <c r="AEO255" s="53"/>
      <c r="AEP255" s="53"/>
      <c r="AEQ255" s="53"/>
      <c r="AER255" s="53"/>
      <c r="AES255" s="53"/>
      <c r="AET255" s="53"/>
      <c r="AEU255" s="53"/>
      <c r="AEV255" s="53"/>
      <c r="AEW255" s="53"/>
      <c r="AEX255" s="53"/>
      <c r="AEY255" s="53"/>
      <c r="AEZ255" s="53"/>
      <c r="AFA255" s="53"/>
      <c r="AFB255" s="53"/>
      <c r="AFC255" s="53"/>
      <c r="AFD255" s="53"/>
      <c r="AFE255" s="53"/>
      <c r="AFF255" s="53"/>
      <c r="AFG255" s="53"/>
      <c r="AFH255" s="53"/>
      <c r="AFI255" s="53"/>
      <c r="AFJ255" s="53"/>
      <c r="AFK255" s="53"/>
      <c r="AFL255" s="53"/>
      <c r="AFM255" s="53"/>
      <c r="AFN255" s="53"/>
      <c r="AFO255" s="53"/>
      <c r="AFP255" s="53"/>
      <c r="AFQ255" s="53"/>
      <c r="AFR255" s="53"/>
      <c r="AFS255" s="53"/>
      <c r="AFT255" s="53"/>
      <c r="AFU255" s="53"/>
      <c r="AFV255" s="53"/>
      <c r="AFW255" s="53"/>
      <c r="AFX255" s="53"/>
      <c r="AFY255" s="53"/>
      <c r="AFZ255" s="53"/>
      <c r="AGA255" s="53"/>
      <c r="AGB255" s="53"/>
      <c r="AGC255" s="53"/>
      <c r="AGD255" s="53"/>
      <c r="AGE255" s="53"/>
      <c r="AGF255" s="53"/>
      <c r="AGG255" s="53"/>
      <c r="AGH255" s="53"/>
      <c r="AGI255" s="53"/>
      <c r="AGJ255" s="53"/>
      <c r="AGK255" s="53"/>
      <c r="AGL255" s="53"/>
      <c r="AGM255" s="53"/>
      <c r="AGN255" s="53"/>
      <c r="AGO255" s="53"/>
      <c r="AGP255" s="53"/>
      <c r="AGQ255" s="53"/>
      <c r="AGR255" s="53"/>
      <c r="AGS255" s="53"/>
      <c r="AGT255" s="53"/>
      <c r="AGU255" s="53"/>
      <c r="AGV255" s="53"/>
      <c r="AGW255" s="53"/>
      <c r="AGX255" s="53"/>
      <c r="AGY255" s="53"/>
      <c r="AGZ255" s="53"/>
      <c r="AHA255" s="53"/>
      <c r="AHB255" s="53"/>
      <c r="AHC255" s="53"/>
      <c r="AHD255" s="53"/>
      <c r="AHE255" s="53"/>
      <c r="AHF255" s="53"/>
      <c r="AHG255" s="53"/>
      <c r="AHH255" s="53"/>
      <c r="AHI255" s="53"/>
      <c r="AHJ255" s="53"/>
      <c r="AHK255" s="53"/>
      <c r="AHL255" s="53"/>
      <c r="AHM255" s="53"/>
      <c r="AHN255" s="53"/>
      <c r="AHO255" s="53"/>
      <c r="AHP255" s="53"/>
      <c r="AHQ255" s="53"/>
      <c r="AHR255" s="53"/>
      <c r="AHS255" s="53"/>
      <c r="AHT255" s="53"/>
      <c r="AHU255" s="53"/>
      <c r="AHV255" s="53"/>
      <c r="AHW255" s="53"/>
      <c r="AHX255" s="53"/>
      <c r="AHY255" s="53"/>
      <c r="AHZ255" s="53"/>
      <c r="AIA255" s="53"/>
      <c r="AIB255" s="53"/>
      <c r="AIC255" s="53"/>
      <c r="AID255" s="53"/>
      <c r="AIE255" s="53"/>
      <c r="AIF255" s="53"/>
      <c r="AIG255" s="53"/>
      <c r="AIH255" s="53"/>
      <c r="AII255" s="53"/>
      <c r="AIJ255" s="53"/>
      <c r="AIK255" s="53"/>
      <c r="AIL255" s="53"/>
      <c r="AIM255" s="53"/>
      <c r="AIN255" s="53"/>
      <c r="AIO255" s="53"/>
      <c r="AIP255" s="53"/>
      <c r="AIQ255" s="53"/>
      <c r="AIR255" s="53"/>
      <c r="AIS255" s="53"/>
      <c r="AIT255" s="53"/>
      <c r="AIU255" s="53"/>
      <c r="AIV255" s="53"/>
      <c r="AIW255" s="53"/>
      <c r="AIX255" s="53"/>
      <c r="AIY255" s="53"/>
      <c r="AIZ255" s="53"/>
      <c r="AJA255" s="53"/>
      <c r="AJB255" s="53"/>
      <c r="AJC255" s="53"/>
      <c r="AJD255" s="53"/>
      <c r="AJE255" s="53"/>
      <c r="AJF255" s="53"/>
      <c r="AJG255" s="53"/>
      <c r="AJH255" s="53"/>
      <c r="AJI255" s="53"/>
      <c r="AJJ255" s="53"/>
      <c r="AJK255" s="53"/>
      <c r="AJL255" s="53"/>
      <c r="AJM255" s="53"/>
      <c r="AJN255" s="53"/>
      <c r="AJO255" s="53"/>
      <c r="AJP255" s="53"/>
      <c r="AJQ255" s="53"/>
      <c r="AJR255" s="53"/>
      <c r="AJS255" s="53"/>
      <c r="AJT255" s="53"/>
      <c r="AJU255" s="53"/>
      <c r="AJV255" s="53"/>
      <c r="AJW255" s="53"/>
      <c r="AJX255" s="53"/>
      <c r="AJY255" s="53"/>
      <c r="AJZ255" s="53"/>
      <c r="AKA255" s="53"/>
      <c r="AKB255" s="53"/>
      <c r="AKC255" s="53"/>
      <c r="AKD255" s="53"/>
      <c r="AKE255" s="53"/>
      <c r="AKF255" s="53"/>
      <c r="AKG255" s="53"/>
      <c r="AKH255" s="53"/>
      <c r="AKI255" s="53"/>
      <c r="AKJ255" s="53"/>
      <c r="AKK255" s="53"/>
      <c r="AKL255" s="53"/>
      <c r="AKM255" s="53"/>
      <c r="AKN255" s="53"/>
      <c r="AKO255" s="53"/>
      <c r="AKP255" s="53"/>
      <c r="AKQ255" s="53"/>
      <c r="AKR255" s="53"/>
      <c r="AKS255" s="53"/>
      <c r="AKT255" s="53"/>
      <c r="AKU255" s="53"/>
      <c r="AKV255" s="53"/>
      <c r="AKW255" s="53"/>
      <c r="AKX255" s="53"/>
      <c r="AKY255" s="53"/>
      <c r="AKZ255" s="53"/>
      <c r="ALA255" s="53"/>
      <c r="ALB255" s="53"/>
      <c r="ALC255" s="53"/>
      <c r="ALD255" s="53"/>
      <c r="ALE255" s="53"/>
      <c r="ALF255" s="53"/>
      <c r="ALG255" s="53"/>
      <c r="ALH255" s="53"/>
      <c r="ALI255" s="53"/>
      <c r="ALJ255" s="53"/>
      <c r="ALK255" s="53"/>
      <c r="ALL255" s="53"/>
      <c r="ALM255" s="53"/>
      <c r="ALN255" s="53"/>
      <c r="ALO255" s="53"/>
      <c r="ALP255" s="53"/>
      <c r="ALQ255" s="53"/>
      <c r="ALR255" s="53"/>
      <c r="ALS255" s="53"/>
      <c r="ALT255" s="53"/>
      <c r="ALU255" s="53"/>
      <c r="ALV255" s="53"/>
      <c r="ALW255" s="53"/>
      <c r="ALX255" s="53"/>
      <c r="ALY255" s="53"/>
      <c r="ALZ255" s="53"/>
      <c r="AMA255" s="53"/>
      <c r="AMB255" s="53"/>
      <c r="AMC255" s="53"/>
      <c r="AMD255" s="53"/>
      <c r="AME255" s="53"/>
      <c r="AMF255" s="53"/>
      <c r="AMG255" s="53"/>
      <c r="AMH255" s="53"/>
      <c r="AMI255" s="53"/>
      <c r="AMJ255"/>
      <c r="AMK255"/>
    </row>
    <row r="256" spans="1:1025" s="72" customFormat="1" ht="37.5">
      <c r="A256" s="49"/>
      <c r="B256" s="36" t="s">
        <v>244</v>
      </c>
      <c r="C256" s="81" t="s">
        <v>245</v>
      </c>
      <c r="D256" s="82"/>
      <c r="E256" s="76">
        <f>E257</f>
        <v>191673300</v>
      </c>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c r="DA256" s="53"/>
      <c r="DB256" s="53"/>
      <c r="DC256" s="53"/>
      <c r="DD256" s="53"/>
      <c r="DE256" s="53"/>
      <c r="DF256" s="53"/>
      <c r="DG256" s="53"/>
      <c r="DH256" s="53"/>
      <c r="DI256" s="53"/>
      <c r="DJ256" s="53"/>
      <c r="DK256" s="53"/>
      <c r="DL256" s="53"/>
      <c r="DM256" s="53"/>
      <c r="DN256" s="53"/>
      <c r="DO256" s="53"/>
      <c r="DP256" s="53"/>
      <c r="DQ256" s="53"/>
      <c r="DR256" s="53"/>
      <c r="DS256" s="53"/>
      <c r="DT256" s="53"/>
      <c r="DU256" s="53"/>
      <c r="DV256" s="53"/>
      <c r="DW256" s="53"/>
      <c r="DX256" s="53"/>
      <c r="DY256" s="53"/>
      <c r="DZ256" s="53"/>
      <c r="EA256" s="53"/>
      <c r="EB256" s="53"/>
      <c r="EC256" s="53"/>
      <c r="ED256" s="53"/>
      <c r="EE256" s="53"/>
      <c r="EF256" s="53"/>
      <c r="EG256" s="53"/>
      <c r="EH256" s="53"/>
      <c r="EI256" s="53"/>
      <c r="EJ256" s="53"/>
      <c r="EK256" s="53"/>
      <c r="EL256" s="53"/>
      <c r="EM256" s="53"/>
      <c r="EN256" s="53"/>
      <c r="EO256" s="53"/>
      <c r="EP256" s="53"/>
      <c r="EQ256" s="53"/>
      <c r="ER256" s="53"/>
      <c r="ES256" s="53"/>
      <c r="ET256" s="53"/>
      <c r="EU256" s="53"/>
      <c r="EV256" s="53"/>
      <c r="EW256" s="53"/>
      <c r="EX256" s="53"/>
      <c r="EY256" s="53"/>
      <c r="EZ256" s="53"/>
      <c r="FA256" s="53"/>
      <c r="FB256" s="53"/>
      <c r="FC256" s="53"/>
      <c r="FD256" s="53"/>
      <c r="FE256" s="53"/>
      <c r="FF256" s="53"/>
      <c r="FG256" s="53"/>
      <c r="FH256" s="53"/>
      <c r="FI256" s="53"/>
      <c r="FJ256" s="53"/>
      <c r="FK256" s="53"/>
      <c r="FL256" s="53"/>
      <c r="FM256" s="53"/>
      <c r="FN256" s="53"/>
      <c r="FO256" s="53"/>
      <c r="FP256" s="53"/>
      <c r="FQ256" s="53"/>
      <c r="FR256" s="53"/>
      <c r="FS256" s="53"/>
      <c r="FT256" s="53"/>
      <c r="FU256" s="53"/>
      <c r="FV256" s="53"/>
      <c r="FW256" s="53"/>
      <c r="FX256" s="53"/>
      <c r="FY256" s="53"/>
      <c r="FZ256" s="53"/>
      <c r="GA256" s="53"/>
      <c r="GB256" s="53"/>
      <c r="GC256" s="53"/>
      <c r="GD256" s="53"/>
      <c r="GE256" s="53"/>
      <c r="GF256" s="53"/>
      <c r="GG256" s="53"/>
      <c r="GH256" s="53"/>
      <c r="GI256" s="53"/>
      <c r="GJ256" s="53"/>
      <c r="GK256" s="53"/>
      <c r="GL256" s="53"/>
      <c r="GM256" s="53"/>
      <c r="GN256" s="53"/>
      <c r="GO256" s="53"/>
      <c r="GP256" s="53"/>
      <c r="GQ256" s="53"/>
      <c r="GR256" s="53"/>
      <c r="GS256" s="53"/>
      <c r="GT256" s="53"/>
      <c r="GU256" s="53"/>
      <c r="GV256" s="53"/>
      <c r="GW256" s="53"/>
      <c r="GX256" s="53"/>
      <c r="GY256" s="53"/>
      <c r="GZ256" s="53"/>
      <c r="HA256" s="53"/>
      <c r="HB256" s="53"/>
      <c r="HC256" s="53"/>
      <c r="HD256" s="53"/>
      <c r="HE256" s="53"/>
      <c r="HF256" s="53"/>
      <c r="HG256" s="53"/>
      <c r="HH256" s="53"/>
      <c r="HI256" s="53"/>
      <c r="HJ256" s="53"/>
      <c r="HK256" s="53"/>
      <c r="HL256" s="53"/>
      <c r="HM256" s="53"/>
      <c r="HN256" s="53"/>
      <c r="HO256" s="53"/>
      <c r="HP256" s="53"/>
      <c r="HQ256" s="53"/>
      <c r="HR256" s="53"/>
      <c r="HS256" s="53"/>
      <c r="HT256" s="53"/>
      <c r="HU256" s="53"/>
      <c r="HV256" s="53"/>
      <c r="HW256" s="53"/>
      <c r="HX256" s="53"/>
      <c r="HY256" s="53"/>
      <c r="HZ256" s="53"/>
      <c r="IA256" s="53"/>
      <c r="IB256" s="53"/>
      <c r="IC256" s="53"/>
      <c r="ID256" s="53"/>
      <c r="IE256" s="53"/>
      <c r="IF256" s="53"/>
      <c r="IG256" s="53"/>
      <c r="IH256" s="53"/>
      <c r="II256" s="53"/>
      <c r="IJ256" s="53"/>
      <c r="IK256" s="53"/>
      <c r="IL256" s="53"/>
      <c r="IM256" s="53"/>
      <c r="IN256" s="53"/>
      <c r="IO256" s="53"/>
      <c r="IP256" s="53"/>
      <c r="IQ256" s="53"/>
      <c r="IR256" s="53"/>
      <c r="IS256" s="53"/>
      <c r="IT256" s="53"/>
      <c r="IU256" s="53"/>
      <c r="IV256" s="53"/>
      <c r="IW256" s="53"/>
      <c r="IX256" s="53"/>
      <c r="IY256" s="53"/>
      <c r="IZ256" s="53"/>
      <c r="JA256" s="53"/>
      <c r="JB256" s="53"/>
      <c r="JC256" s="53"/>
      <c r="JD256" s="53"/>
      <c r="JE256" s="53"/>
      <c r="JF256" s="53"/>
      <c r="JG256" s="53"/>
      <c r="JH256" s="53"/>
      <c r="JI256" s="53"/>
      <c r="JJ256" s="53"/>
      <c r="JK256" s="53"/>
      <c r="JL256" s="53"/>
      <c r="JM256" s="53"/>
      <c r="JN256" s="53"/>
      <c r="JO256" s="53"/>
      <c r="JP256" s="53"/>
      <c r="JQ256" s="53"/>
      <c r="JR256" s="53"/>
      <c r="JS256" s="53"/>
      <c r="JT256" s="53"/>
      <c r="JU256" s="53"/>
      <c r="JV256" s="53"/>
      <c r="JW256" s="53"/>
      <c r="JX256" s="53"/>
      <c r="JY256" s="53"/>
      <c r="JZ256" s="53"/>
      <c r="KA256" s="53"/>
      <c r="KB256" s="53"/>
      <c r="KC256" s="53"/>
      <c r="KD256" s="53"/>
      <c r="KE256" s="53"/>
      <c r="KF256" s="53"/>
      <c r="KG256" s="53"/>
      <c r="KH256" s="53"/>
      <c r="KI256" s="53"/>
      <c r="KJ256" s="53"/>
      <c r="KK256" s="53"/>
      <c r="KL256" s="53"/>
      <c r="KM256" s="53"/>
      <c r="KN256" s="53"/>
      <c r="KO256" s="53"/>
      <c r="KP256" s="53"/>
      <c r="KQ256" s="53"/>
      <c r="KR256" s="53"/>
      <c r="KS256" s="53"/>
      <c r="KT256" s="53"/>
      <c r="KU256" s="53"/>
      <c r="KV256" s="53"/>
      <c r="KW256" s="53"/>
      <c r="KX256" s="53"/>
      <c r="KY256" s="53"/>
      <c r="KZ256" s="53"/>
      <c r="LA256" s="53"/>
      <c r="LB256" s="53"/>
      <c r="LC256" s="53"/>
      <c r="LD256" s="53"/>
      <c r="LE256" s="53"/>
      <c r="LF256" s="53"/>
      <c r="LG256" s="53"/>
      <c r="LH256" s="53"/>
      <c r="LI256" s="53"/>
      <c r="LJ256" s="53"/>
      <c r="LK256" s="53"/>
      <c r="LL256" s="53"/>
      <c r="LM256" s="53"/>
      <c r="LN256" s="53"/>
      <c r="LO256" s="53"/>
      <c r="LP256" s="53"/>
      <c r="LQ256" s="53"/>
      <c r="LR256" s="53"/>
      <c r="LS256" s="53"/>
      <c r="LT256" s="53"/>
      <c r="LU256" s="53"/>
      <c r="LV256" s="53"/>
      <c r="LW256" s="53"/>
      <c r="LX256" s="53"/>
      <c r="LY256" s="53"/>
      <c r="LZ256" s="53"/>
      <c r="MA256" s="53"/>
      <c r="MB256" s="53"/>
      <c r="MC256" s="53"/>
      <c r="MD256" s="53"/>
      <c r="ME256" s="53"/>
      <c r="MF256" s="53"/>
      <c r="MG256" s="53"/>
      <c r="MH256" s="53"/>
      <c r="MI256" s="53"/>
      <c r="MJ256" s="53"/>
      <c r="MK256" s="53"/>
      <c r="ML256" s="53"/>
      <c r="MM256" s="53"/>
      <c r="MN256" s="53"/>
      <c r="MO256" s="53"/>
      <c r="MP256" s="53"/>
      <c r="MQ256" s="53"/>
      <c r="MR256" s="53"/>
      <c r="MS256" s="53"/>
      <c r="MT256" s="53"/>
      <c r="MU256" s="53"/>
      <c r="MV256" s="53"/>
      <c r="MW256" s="53"/>
      <c r="MX256" s="53"/>
      <c r="MY256" s="53"/>
      <c r="MZ256" s="53"/>
      <c r="NA256" s="53"/>
      <c r="NB256" s="53"/>
      <c r="NC256" s="53"/>
      <c r="ND256" s="53"/>
      <c r="NE256" s="53"/>
      <c r="NF256" s="53"/>
      <c r="NG256" s="53"/>
      <c r="NH256" s="53"/>
      <c r="NI256" s="53"/>
      <c r="NJ256" s="53"/>
      <c r="NK256" s="53"/>
      <c r="NL256" s="53"/>
      <c r="NM256" s="53"/>
      <c r="NN256" s="53"/>
      <c r="NO256" s="53"/>
      <c r="NP256" s="53"/>
      <c r="NQ256" s="53"/>
      <c r="NR256" s="53"/>
      <c r="NS256" s="53"/>
      <c r="NT256" s="53"/>
      <c r="NU256" s="53"/>
      <c r="NV256" s="53"/>
      <c r="NW256" s="53"/>
      <c r="NX256" s="53"/>
      <c r="NY256" s="53"/>
      <c r="NZ256" s="53"/>
      <c r="OA256" s="53"/>
      <c r="OB256" s="53"/>
      <c r="OC256" s="53"/>
      <c r="OD256" s="53"/>
      <c r="OE256" s="53"/>
      <c r="OF256" s="53"/>
      <c r="OG256" s="53"/>
      <c r="OH256" s="53"/>
      <c r="OI256" s="53"/>
      <c r="OJ256" s="53"/>
      <c r="OK256" s="53"/>
      <c r="OL256" s="53"/>
      <c r="OM256" s="53"/>
      <c r="ON256" s="53"/>
      <c r="OO256" s="53"/>
      <c r="OP256" s="53"/>
      <c r="OQ256" s="53"/>
      <c r="OR256" s="53"/>
      <c r="OS256" s="53"/>
      <c r="OT256" s="53"/>
      <c r="OU256" s="53"/>
      <c r="OV256" s="53"/>
      <c r="OW256" s="53"/>
      <c r="OX256" s="53"/>
      <c r="OY256" s="53"/>
      <c r="OZ256" s="53"/>
      <c r="PA256" s="53"/>
      <c r="PB256" s="53"/>
      <c r="PC256" s="53"/>
      <c r="PD256" s="53"/>
      <c r="PE256" s="53"/>
      <c r="PF256" s="53"/>
      <c r="PG256" s="53"/>
      <c r="PH256" s="53"/>
      <c r="PI256" s="53"/>
      <c r="PJ256" s="53"/>
      <c r="PK256" s="53"/>
      <c r="PL256" s="53"/>
      <c r="PM256" s="53"/>
      <c r="PN256" s="53"/>
      <c r="PO256" s="53"/>
      <c r="PP256" s="53"/>
      <c r="PQ256" s="53"/>
      <c r="PR256" s="53"/>
      <c r="PS256" s="53"/>
      <c r="PT256" s="53"/>
      <c r="PU256" s="53"/>
      <c r="PV256" s="53"/>
      <c r="PW256" s="53"/>
      <c r="PX256" s="53"/>
      <c r="PY256" s="53"/>
      <c r="PZ256" s="53"/>
      <c r="QA256" s="53"/>
      <c r="QB256" s="53"/>
      <c r="QC256" s="53"/>
      <c r="QD256" s="53"/>
      <c r="QE256" s="53"/>
      <c r="QF256" s="53"/>
      <c r="QG256" s="53"/>
      <c r="QH256" s="53"/>
      <c r="QI256" s="53"/>
      <c r="QJ256" s="53"/>
      <c r="QK256" s="53"/>
      <c r="QL256" s="53"/>
      <c r="QM256" s="53"/>
      <c r="QN256" s="53"/>
      <c r="QO256" s="53"/>
      <c r="QP256" s="53"/>
      <c r="QQ256" s="53"/>
      <c r="QR256" s="53"/>
      <c r="QS256" s="53"/>
      <c r="QT256" s="53"/>
      <c r="QU256" s="53"/>
      <c r="QV256" s="53"/>
      <c r="QW256" s="53"/>
      <c r="QX256" s="53"/>
      <c r="QY256" s="53"/>
      <c r="QZ256" s="53"/>
      <c r="RA256" s="53"/>
      <c r="RB256" s="53"/>
      <c r="RC256" s="53"/>
      <c r="RD256" s="53"/>
      <c r="RE256" s="53"/>
      <c r="RF256" s="53"/>
      <c r="RG256" s="53"/>
      <c r="RH256" s="53"/>
      <c r="RI256" s="53"/>
      <c r="RJ256" s="53"/>
      <c r="RK256" s="53"/>
      <c r="RL256" s="53"/>
      <c r="RM256" s="53"/>
      <c r="RN256" s="53"/>
      <c r="RO256" s="53"/>
      <c r="RP256" s="53"/>
      <c r="RQ256" s="53"/>
      <c r="RR256" s="53"/>
      <c r="RS256" s="53"/>
      <c r="RT256" s="53"/>
      <c r="RU256" s="53"/>
      <c r="RV256" s="53"/>
      <c r="RW256" s="53"/>
      <c r="RX256" s="53"/>
      <c r="RY256" s="53"/>
      <c r="RZ256" s="53"/>
      <c r="SA256" s="53"/>
      <c r="SB256" s="53"/>
      <c r="SC256" s="53"/>
      <c r="SD256" s="53"/>
      <c r="SE256" s="53"/>
      <c r="SF256" s="53"/>
      <c r="SG256" s="53"/>
      <c r="SH256" s="53"/>
      <c r="SI256" s="53"/>
      <c r="SJ256" s="53"/>
      <c r="SK256" s="53"/>
      <c r="SL256" s="53"/>
      <c r="SM256" s="53"/>
      <c r="SN256" s="53"/>
      <c r="SO256" s="53"/>
      <c r="SP256" s="53"/>
      <c r="SQ256" s="53"/>
      <c r="SR256" s="53"/>
      <c r="SS256" s="53"/>
      <c r="ST256" s="53"/>
      <c r="SU256" s="53"/>
      <c r="SV256" s="53"/>
      <c r="SW256" s="53"/>
      <c r="SX256" s="53"/>
      <c r="SY256" s="53"/>
      <c r="SZ256" s="53"/>
      <c r="TA256" s="53"/>
      <c r="TB256" s="53"/>
      <c r="TC256" s="53"/>
      <c r="TD256" s="53"/>
      <c r="TE256" s="53"/>
      <c r="TF256" s="53"/>
      <c r="TG256" s="53"/>
      <c r="TH256" s="53"/>
      <c r="TI256" s="53"/>
      <c r="TJ256" s="53"/>
      <c r="TK256" s="53"/>
      <c r="TL256" s="53"/>
      <c r="TM256" s="53"/>
      <c r="TN256" s="53"/>
      <c r="TO256" s="53"/>
      <c r="TP256" s="53"/>
      <c r="TQ256" s="53"/>
      <c r="TR256" s="53"/>
      <c r="TS256" s="53"/>
      <c r="TT256" s="53"/>
      <c r="TU256" s="53"/>
      <c r="TV256" s="53"/>
      <c r="TW256" s="53"/>
      <c r="TX256" s="53"/>
      <c r="TY256" s="53"/>
      <c r="TZ256" s="53"/>
      <c r="UA256" s="53"/>
      <c r="UB256" s="53"/>
      <c r="UC256" s="53"/>
      <c r="UD256" s="53"/>
      <c r="UE256" s="53"/>
      <c r="UF256" s="53"/>
      <c r="UG256" s="53"/>
      <c r="UH256" s="53"/>
      <c r="UI256" s="53"/>
      <c r="UJ256" s="53"/>
      <c r="UK256" s="53"/>
      <c r="UL256" s="53"/>
      <c r="UM256" s="53"/>
      <c r="UN256" s="53"/>
      <c r="UO256" s="53"/>
      <c r="UP256" s="53"/>
      <c r="UQ256" s="53"/>
      <c r="UR256" s="53"/>
      <c r="US256" s="53"/>
      <c r="UT256" s="53"/>
      <c r="UU256" s="53"/>
      <c r="UV256" s="53"/>
      <c r="UW256" s="53"/>
      <c r="UX256" s="53"/>
      <c r="UY256" s="53"/>
      <c r="UZ256" s="53"/>
      <c r="VA256" s="53"/>
      <c r="VB256" s="53"/>
      <c r="VC256" s="53"/>
      <c r="VD256" s="53"/>
      <c r="VE256" s="53"/>
      <c r="VF256" s="53"/>
      <c r="VG256" s="53"/>
      <c r="VH256" s="53"/>
      <c r="VI256" s="53"/>
      <c r="VJ256" s="53"/>
      <c r="VK256" s="53"/>
      <c r="VL256" s="53"/>
      <c r="VM256" s="53"/>
      <c r="VN256" s="53"/>
      <c r="VO256" s="53"/>
      <c r="VP256" s="53"/>
      <c r="VQ256" s="53"/>
      <c r="VR256" s="53"/>
      <c r="VS256" s="53"/>
      <c r="VT256" s="53"/>
      <c r="VU256" s="53"/>
      <c r="VV256" s="53"/>
      <c r="VW256" s="53"/>
      <c r="VX256" s="53"/>
      <c r="VY256" s="53"/>
      <c r="VZ256" s="53"/>
      <c r="WA256" s="53"/>
      <c r="WB256" s="53"/>
      <c r="WC256" s="53"/>
      <c r="WD256" s="53"/>
      <c r="WE256" s="53"/>
      <c r="WF256" s="53"/>
      <c r="WG256" s="53"/>
      <c r="WH256" s="53"/>
      <c r="WI256" s="53"/>
      <c r="WJ256" s="53"/>
      <c r="WK256" s="53"/>
      <c r="WL256" s="53"/>
      <c r="WM256" s="53"/>
      <c r="WN256" s="53"/>
      <c r="WO256" s="53"/>
      <c r="WP256" s="53"/>
      <c r="WQ256" s="53"/>
      <c r="WR256" s="53"/>
      <c r="WS256" s="53"/>
      <c r="WT256" s="53"/>
      <c r="WU256" s="53"/>
      <c r="WV256" s="53"/>
      <c r="WW256" s="53"/>
      <c r="WX256" s="53"/>
      <c r="WY256" s="53"/>
      <c r="WZ256" s="53"/>
      <c r="XA256" s="53"/>
      <c r="XB256" s="53"/>
      <c r="XC256" s="53"/>
      <c r="XD256" s="53"/>
      <c r="XE256" s="53"/>
      <c r="XF256" s="53"/>
      <c r="XG256" s="53"/>
      <c r="XH256" s="53"/>
      <c r="XI256" s="53"/>
      <c r="XJ256" s="53"/>
      <c r="XK256" s="53"/>
      <c r="XL256" s="53"/>
      <c r="XM256" s="53"/>
      <c r="XN256" s="53"/>
      <c r="XO256" s="53"/>
      <c r="XP256" s="53"/>
      <c r="XQ256" s="53"/>
      <c r="XR256" s="53"/>
      <c r="XS256" s="53"/>
      <c r="XT256" s="53"/>
      <c r="XU256" s="53"/>
      <c r="XV256" s="53"/>
      <c r="XW256" s="53"/>
      <c r="XX256" s="53"/>
      <c r="XY256" s="53"/>
      <c r="XZ256" s="53"/>
      <c r="YA256" s="53"/>
      <c r="YB256" s="53"/>
      <c r="YC256" s="53"/>
      <c r="YD256" s="53"/>
      <c r="YE256" s="53"/>
      <c r="YF256" s="53"/>
      <c r="YG256" s="53"/>
      <c r="YH256" s="53"/>
      <c r="YI256" s="53"/>
      <c r="YJ256" s="53"/>
      <c r="YK256" s="53"/>
      <c r="YL256" s="53"/>
      <c r="YM256" s="53"/>
      <c r="YN256" s="53"/>
      <c r="YO256" s="53"/>
      <c r="YP256" s="53"/>
      <c r="YQ256" s="53"/>
      <c r="YR256" s="53"/>
      <c r="YS256" s="53"/>
      <c r="YT256" s="53"/>
      <c r="YU256" s="53"/>
      <c r="YV256" s="53"/>
      <c r="YW256" s="53"/>
      <c r="YX256" s="53"/>
      <c r="YY256" s="53"/>
      <c r="YZ256" s="53"/>
      <c r="ZA256" s="53"/>
      <c r="ZB256" s="53"/>
      <c r="ZC256" s="53"/>
      <c r="ZD256" s="53"/>
      <c r="ZE256" s="53"/>
      <c r="ZF256" s="53"/>
      <c r="ZG256" s="53"/>
      <c r="ZH256" s="53"/>
      <c r="ZI256" s="53"/>
      <c r="ZJ256" s="53"/>
      <c r="ZK256" s="53"/>
      <c r="ZL256" s="53"/>
      <c r="ZM256" s="53"/>
      <c r="ZN256" s="53"/>
      <c r="ZO256" s="53"/>
      <c r="ZP256" s="53"/>
      <c r="ZQ256" s="53"/>
      <c r="ZR256" s="53"/>
      <c r="ZS256" s="53"/>
      <c r="ZT256" s="53"/>
      <c r="ZU256" s="53"/>
      <c r="ZV256" s="53"/>
      <c r="ZW256" s="53"/>
      <c r="ZX256" s="53"/>
      <c r="ZY256" s="53"/>
      <c r="ZZ256" s="53"/>
      <c r="AAA256" s="53"/>
      <c r="AAB256" s="53"/>
      <c r="AAC256" s="53"/>
      <c r="AAD256" s="53"/>
      <c r="AAE256" s="53"/>
      <c r="AAF256" s="53"/>
      <c r="AAG256" s="53"/>
      <c r="AAH256" s="53"/>
      <c r="AAI256" s="53"/>
      <c r="AAJ256" s="53"/>
      <c r="AAK256" s="53"/>
      <c r="AAL256" s="53"/>
      <c r="AAM256" s="53"/>
      <c r="AAN256" s="53"/>
      <c r="AAO256" s="53"/>
      <c r="AAP256" s="53"/>
      <c r="AAQ256" s="53"/>
      <c r="AAR256" s="53"/>
      <c r="AAS256" s="53"/>
      <c r="AAT256" s="53"/>
      <c r="AAU256" s="53"/>
      <c r="AAV256" s="53"/>
      <c r="AAW256" s="53"/>
      <c r="AAX256" s="53"/>
      <c r="AAY256" s="53"/>
      <c r="AAZ256" s="53"/>
      <c r="ABA256" s="53"/>
      <c r="ABB256" s="53"/>
      <c r="ABC256" s="53"/>
      <c r="ABD256" s="53"/>
      <c r="ABE256" s="53"/>
      <c r="ABF256" s="53"/>
      <c r="ABG256" s="53"/>
      <c r="ABH256" s="53"/>
      <c r="ABI256" s="53"/>
      <c r="ABJ256" s="53"/>
      <c r="ABK256" s="53"/>
      <c r="ABL256" s="53"/>
      <c r="ABM256" s="53"/>
      <c r="ABN256" s="53"/>
      <c r="ABO256" s="53"/>
      <c r="ABP256" s="53"/>
      <c r="ABQ256" s="53"/>
      <c r="ABR256" s="53"/>
      <c r="ABS256" s="53"/>
      <c r="ABT256" s="53"/>
      <c r="ABU256" s="53"/>
      <c r="ABV256" s="53"/>
      <c r="ABW256" s="53"/>
      <c r="ABX256" s="53"/>
      <c r="ABY256" s="53"/>
      <c r="ABZ256" s="53"/>
      <c r="ACA256" s="53"/>
      <c r="ACB256" s="53"/>
      <c r="ACC256" s="53"/>
      <c r="ACD256" s="53"/>
      <c r="ACE256" s="53"/>
      <c r="ACF256" s="53"/>
      <c r="ACG256" s="53"/>
      <c r="ACH256" s="53"/>
      <c r="ACI256" s="53"/>
      <c r="ACJ256" s="53"/>
      <c r="ACK256" s="53"/>
      <c r="ACL256" s="53"/>
      <c r="ACM256" s="53"/>
      <c r="ACN256" s="53"/>
      <c r="ACO256" s="53"/>
      <c r="ACP256" s="53"/>
      <c r="ACQ256" s="53"/>
      <c r="ACR256" s="53"/>
      <c r="ACS256" s="53"/>
      <c r="ACT256" s="53"/>
      <c r="ACU256" s="53"/>
      <c r="ACV256" s="53"/>
      <c r="ACW256" s="53"/>
      <c r="ACX256" s="53"/>
      <c r="ACY256" s="53"/>
      <c r="ACZ256" s="53"/>
      <c r="ADA256" s="53"/>
      <c r="ADB256" s="53"/>
      <c r="ADC256" s="53"/>
      <c r="ADD256" s="53"/>
      <c r="ADE256" s="53"/>
      <c r="ADF256" s="53"/>
      <c r="ADG256" s="53"/>
      <c r="ADH256" s="53"/>
      <c r="ADI256" s="53"/>
      <c r="ADJ256" s="53"/>
      <c r="ADK256" s="53"/>
      <c r="ADL256" s="53"/>
      <c r="ADM256" s="53"/>
      <c r="ADN256" s="53"/>
      <c r="ADO256" s="53"/>
      <c r="ADP256" s="53"/>
      <c r="ADQ256" s="53"/>
      <c r="ADR256" s="53"/>
      <c r="ADS256" s="53"/>
      <c r="ADT256" s="53"/>
      <c r="ADU256" s="53"/>
      <c r="ADV256" s="53"/>
      <c r="ADW256" s="53"/>
      <c r="ADX256" s="53"/>
      <c r="ADY256" s="53"/>
      <c r="ADZ256" s="53"/>
      <c r="AEA256" s="53"/>
      <c r="AEB256" s="53"/>
      <c r="AEC256" s="53"/>
      <c r="AED256" s="53"/>
      <c r="AEE256" s="53"/>
      <c r="AEF256" s="53"/>
      <c r="AEG256" s="53"/>
      <c r="AEH256" s="53"/>
      <c r="AEI256" s="53"/>
      <c r="AEJ256" s="53"/>
      <c r="AEK256" s="53"/>
      <c r="AEL256" s="53"/>
      <c r="AEM256" s="53"/>
      <c r="AEN256" s="53"/>
      <c r="AEO256" s="53"/>
      <c r="AEP256" s="53"/>
      <c r="AEQ256" s="53"/>
      <c r="AER256" s="53"/>
      <c r="AES256" s="53"/>
      <c r="AET256" s="53"/>
      <c r="AEU256" s="53"/>
      <c r="AEV256" s="53"/>
      <c r="AEW256" s="53"/>
      <c r="AEX256" s="53"/>
      <c r="AEY256" s="53"/>
      <c r="AEZ256" s="53"/>
      <c r="AFA256" s="53"/>
      <c r="AFB256" s="53"/>
      <c r="AFC256" s="53"/>
      <c r="AFD256" s="53"/>
      <c r="AFE256" s="53"/>
      <c r="AFF256" s="53"/>
      <c r="AFG256" s="53"/>
      <c r="AFH256" s="53"/>
      <c r="AFI256" s="53"/>
      <c r="AFJ256" s="53"/>
      <c r="AFK256" s="53"/>
      <c r="AFL256" s="53"/>
      <c r="AFM256" s="53"/>
      <c r="AFN256" s="53"/>
      <c r="AFO256" s="53"/>
      <c r="AFP256" s="53"/>
      <c r="AFQ256" s="53"/>
      <c r="AFR256" s="53"/>
      <c r="AFS256" s="53"/>
      <c r="AFT256" s="53"/>
      <c r="AFU256" s="53"/>
      <c r="AFV256" s="53"/>
      <c r="AFW256" s="53"/>
      <c r="AFX256" s="53"/>
      <c r="AFY256" s="53"/>
      <c r="AFZ256" s="53"/>
      <c r="AGA256" s="53"/>
      <c r="AGB256" s="53"/>
      <c r="AGC256" s="53"/>
      <c r="AGD256" s="53"/>
      <c r="AGE256" s="53"/>
      <c r="AGF256" s="53"/>
      <c r="AGG256" s="53"/>
      <c r="AGH256" s="53"/>
      <c r="AGI256" s="53"/>
      <c r="AGJ256" s="53"/>
      <c r="AGK256" s="53"/>
      <c r="AGL256" s="53"/>
      <c r="AGM256" s="53"/>
      <c r="AGN256" s="53"/>
      <c r="AGO256" s="53"/>
      <c r="AGP256" s="53"/>
      <c r="AGQ256" s="53"/>
      <c r="AGR256" s="53"/>
      <c r="AGS256" s="53"/>
      <c r="AGT256" s="53"/>
      <c r="AGU256" s="53"/>
      <c r="AGV256" s="53"/>
      <c r="AGW256" s="53"/>
      <c r="AGX256" s="53"/>
      <c r="AGY256" s="53"/>
      <c r="AGZ256" s="53"/>
      <c r="AHA256" s="53"/>
      <c r="AHB256" s="53"/>
      <c r="AHC256" s="53"/>
      <c r="AHD256" s="53"/>
      <c r="AHE256" s="53"/>
      <c r="AHF256" s="53"/>
      <c r="AHG256" s="53"/>
      <c r="AHH256" s="53"/>
      <c r="AHI256" s="53"/>
      <c r="AHJ256" s="53"/>
      <c r="AHK256" s="53"/>
      <c r="AHL256" s="53"/>
      <c r="AHM256" s="53"/>
      <c r="AHN256" s="53"/>
      <c r="AHO256" s="53"/>
      <c r="AHP256" s="53"/>
      <c r="AHQ256" s="53"/>
      <c r="AHR256" s="53"/>
      <c r="AHS256" s="53"/>
      <c r="AHT256" s="53"/>
      <c r="AHU256" s="53"/>
      <c r="AHV256" s="53"/>
      <c r="AHW256" s="53"/>
      <c r="AHX256" s="53"/>
      <c r="AHY256" s="53"/>
      <c r="AHZ256" s="53"/>
      <c r="AIA256" s="53"/>
      <c r="AIB256" s="53"/>
      <c r="AIC256" s="53"/>
      <c r="AID256" s="53"/>
      <c r="AIE256" s="53"/>
      <c r="AIF256" s="53"/>
      <c r="AIG256" s="53"/>
      <c r="AIH256" s="53"/>
      <c r="AII256" s="53"/>
      <c r="AIJ256" s="53"/>
      <c r="AIK256" s="53"/>
      <c r="AIL256" s="53"/>
      <c r="AIM256" s="53"/>
      <c r="AIN256" s="53"/>
      <c r="AIO256" s="53"/>
      <c r="AIP256" s="53"/>
      <c r="AIQ256" s="53"/>
      <c r="AIR256" s="53"/>
      <c r="AIS256" s="53"/>
      <c r="AIT256" s="53"/>
      <c r="AIU256" s="53"/>
      <c r="AIV256" s="53"/>
      <c r="AIW256" s="53"/>
      <c r="AIX256" s="53"/>
      <c r="AIY256" s="53"/>
      <c r="AIZ256" s="53"/>
      <c r="AJA256" s="53"/>
      <c r="AJB256" s="53"/>
      <c r="AJC256" s="53"/>
      <c r="AJD256" s="53"/>
      <c r="AJE256" s="53"/>
      <c r="AJF256" s="53"/>
      <c r="AJG256" s="53"/>
      <c r="AJH256" s="53"/>
      <c r="AJI256" s="53"/>
      <c r="AJJ256" s="53"/>
      <c r="AJK256" s="53"/>
      <c r="AJL256" s="53"/>
      <c r="AJM256" s="53"/>
      <c r="AJN256" s="53"/>
      <c r="AJO256" s="53"/>
      <c r="AJP256" s="53"/>
      <c r="AJQ256" s="53"/>
      <c r="AJR256" s="53"/>
      <c r="AJS256" s="53"/>
      <c r="AJT256" s="53"/>
      <c r="AJU256" s="53"/>
      <c r="AJV256" s="53"/>
      <c r="AJW256" s="53"/>
      <c r="AJX256" s="53"/>
      <c r="AJY256" s="53"/>
      <c r="AJZ256" s="53"/>
      <c r="AKA256" s="53"/>
      <c r="AKB256" s="53"/>
      <c r="AKC256" s="53"/>
      <c r="AKD256" s="53"/>
      <c r="AKE256" s="53"/>
      <c r="AKF256" s="53"/>
      <c r="AKG256" s="53"/>
      <c r="AKH256" s="53"/>
      <c r="AKI256" s="53"/>
      <c r="AKJ256" s="53"/>
      <c r="AKK256" s="53"/>
      <c r="AKL256" s="53"/>
      <c r="AKM256" s="53"/>
      <c r="AKN256" s="53"/>
      <c r="AKO256" s="53"/>
      <c r="AKP256" s="53"/>
      <c r="AKQ256" s="53"/>
      <c r="AKR256" s="53"/>
      <c r="AKS256" s="53"/>
      <c r="AKT256" s="53"/>
      <c r="AKU256" s="53"/>
      <c r="AKV256" s="53"/>
      <c r="AKW256" s="53"/>
      <c r="AKX256" s="53"/>
      <c r="AKY256" s="53"/>
      <c r="AKZ256" s="53"/>
      <c r="ALA256" s="53"/>
      <c r="ALB256" s="53"/>
      <c r="ALC256" s="53"/>
      <c r="ALD256" s="53"/>
      <c r="ALE256" s="53"/>
      <c r="ALF256" s="53"/>
      <c r="ALG256" s="53"/>
      <c r="ALH256" s="53"/>
      <c r="ALI256" s="53"/>
      <c r="ALJ256" s="53"/>
      <c r="ALK256" s="53"/>
      <c r="ALL256" s="53"/>
      <c r="ALM256" s="53"/>
      <c r="ALN256" s="53"/>
      <c r="ALO256" s="53"/>
      <c r="ALP256" s="53"/>
      <c r="ALQ256" s="53"/>
      <c r="ALR256" s="53"/>
      <c r="ALS256" s="53"/>
      <c r="ALT256" s="53"/>
      <c r="ALU256" s="53"/>
      <c r="ALV256" s="53"/>
      <c r="ALW256" s="53"/>
      <c r="ALX256" s="53"/>
      <c r="ALY256" s="53"/>
      <c r="ALZ256" s="53"/>
      <c r="AMA256" s="53"/>
      <c r="AMB256" s="53"/>
      <c r="AMC256" s="53"/>
      <c r="AMD256" s="53"/>
      <c r="AME256" s="53"/>
      <c r="AMF256" s="53"/>
      <c r="AMG256" s="53"/>
      <c r="AMH256" s="53"/>
      <c r="AMI256" s="53"/>
      <c r="AMJ256"/>
      <c r="AMK256"/>
    </row>
    <row r="257" spans="1:1025" s="72" customFormat="1" ht="56.25">
      <c r="A257" s="49"/>
      <c r="B257" s="36" t="s">
        <v>104</v>
      </c>
      <c r="C257" s="81" t="s">
        <v>245</v>
      </c>
      <c r="D257" s="82" t="s">
        <v>105</v>
      </c>
      <c r="E257" s="76">
        <f>'приложение 10'!I157</f>
        <v>191673300</v>
      </c>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c r="DA257" s="53"/>
      <c r="DB257" s="53"/>
      <c r="DC257" s="53"/>
      <c r="DD257" s="53"/>
      <c r="DE257" s="53"/>
      <c r="DF257" s="53"/>
      <c r="DG257" s="53"/>
      <c r="DH257" s="53"/>
      <c r="DI257" s="53"/>
      <c r="DJ257" s="53"/>
      <c r="DK257" s="53"/>
      <c r="DL257" s="53"/>
      <c r="DM257" s="53"/>
      <c r="DN257" s="53"/>
      <c r="DO257" s="53"/>
      <c r="DP257" s="53"/>
      <c r="DQ257" s="53"/>
      <c r="DR257" s="53"/>
      <c r="DS257" s="53"/>
      <c r="DT257" s="53"/>
      <c r="DU257" s="53"/>
      <c r="DV257" s="53"/>
      <c r="DW257" s="53"/>
      <c r="DX257" s="53"/>
      <c r="DY257" s="53"/>
      <c r="DZ257" s="53"/>
      <c r="EA257" s="53"/>
      <c r="EB257" s="53"/>
      <c r="EC257" s="53"/>
      <c r="ED257" s="53"/>
      <c r="EE257" s="53"/>
      <c r="EF257" s="53"/>
      <c r="EG257" s="53"/>
      <c r="EH257" s="53"/>
      <c r="EI257" s="53"/>
      <c r="EJ257" s="53"/>
      <c r="EK257" s="53"/>
      <c r="EL257" s="53"/>
      <c r="EM257" s="53"/>
      <c r="EN257" s="53"/>
      <c r="EO257" s="53"/>
      <c r="EP257" s="53"/>
      <c r="EQ257" s="53"/>
      <c r="ER257" s="53"/>
      <c r="ES257" s="53"/>
      <c r="ET257" s="53"/>
      <c r="EU257" s="53"/>
      <c r="EV257" s="53"/>
      <c r="EW257" s="53"/>
      <c r="EX257" s="53"/>
      <c r="EY257" s="53"/>
      <c r="EZ257" s="53"/>
      <c r="FA257" s="53"/>
      <c r="FB257" s="53"/>
      <c r="FC257" s="53"/>
      <c r="FD257" s="53"/>
      <c r="FE257" s="53"/>
      <c r="FF257" s="53"/>
      <c r="FG257" s="53"/>
      <c r="FH257" s="53"/>
      <c r="FI257" s="53"/>
      <c r="FJ257" s="53"/>
      <c r="FK257" s="53"/>
      <c r="FL257" s="53"/>
      <c r="FM257" s="53"/>
      <c r="FN257" s="53"/>
      <c r="FO257" s="53"/>
      <c r="FP257" s="53"/>
      <c r="FQ257" s="53"/>
      <c r="FR257" s="53"/>
      <c r="FS257" s="53"/>
      <c r="FT257" s="53"/>
      <c r="FU257" s="53"/>
      <c r="FV257" s="53"/>
      <c r="FW257" s="53"/>
      <c r="FX257" s="53"/>
      <c r="FY257" s="53"/>
      <c r="FZ257" s="53"/>
      <c r="GA257" s="53"/>
      <c r="GB257" s="53"/>
      <c r="GC257" s="53"/>
      <c r="GD257" s="53"/>
      <c r="GE257" s="53"/>
      <c r="GF257" s="53"/>
      <c r="GG257" s="53"/>
      <c r="GH257" s="53"/>
      <c r="GI257" s="53"/>
      <c r="GJ257" s="53"/>
      <c r="GK257" s="53"/>
      <c r="GL257" s="53"/>
      <c r="GM257" s="53"/>
      <c r="GN257" s="53"/>
      <c r="GO257" s="53"/>
      <c r="GP257" s="53"/>
      <c r="GQ257" s="53"/>
      <c r="GR257" s="53"/>
      <c r="GS257" s="53"/>
      <c r="GT257" s="53"/>
      <c r="GU257" s="53"/>
      <c r="GV257" s="53"/>
      <c r="GW257" s="53"/>
      <c r="GX257" s="53"/>
      <c r="GY257" s="53"/>
      <c r="GZ257" s="53"/>
      <c r="HA257" s="53"/>
      <c r="HB257" s="53"/>
      <c r="HC257" s="53"/>
      <c r="HD257" s="53"/>
      <c r="HE257" s="53"/>
      <c r="HF257" s="53"/>
      <c r="HG257" s="53"/>
      <c r="HH257" s="53"/>
      <c r="HI257" s="53"/>
      <c r="HJ257" s="53"/>
      <c r="HK257" s="53"/>
      <c r="HL257" s="53"/>
      <c r="HM257" s="53"/>
      <c r="HN257" s="53"/>
      <c r="HO257" s="53"/>
      <c r="HP257" s="53"/>
      <c r="HQ257" s="53"/>
      <c r="HR257" s="53"/>
      <c r="HS257" s="53"/>
      <c r="HT257" s="53"/>
      <c r="HU257" s="53"/>
      <c r="HV257" s="53"/>
      <c r="HW257" s="53"/>
      <c r="HX257" s="53"/>
      <c r="HY257" s="53"/>
      <c r="HZ257" s="53"/>
      <c r="IA257" s="53"/>
      <c r="IB257" s="53"/>
      <c r="IC257" s="53"/>
      <c r="ID257" s="53"/>
      <c r="IE257" s="53"/>
      <c r="IF257" s="53"/>
      <c r="IG257" s="53"/>
      <c r="IH257" s="53"/>
      <c r="II257" s="53"/>
      <c r="IJ257" s="53"/>
      <c r="IK257" s="53"/>
      <c r="IL257" s="53"/>
      <c r="IM257" s="53"/>
      <c r="IN257" s="53"/>
      <c r="IO257" s="53"/>
      <c r="IP257" s="53"/>
      <c r="IQ257" s="53"/>
      <c r="IR257" s="53"/>
      <c r="IS257" s="53"/>
      <c r="IT257" s="53"/>
      <c r="IU257" s="53"/>
      <c r="IV257" s="53"/>
      <c r="IW257" s="53"/>
      <c r="IX257" s="53"/>
      <c r="IY257" s="53"/>
      <c r="IZ257" s="53"/>
      <c r="JA257" s="53"/>
      <c r="JB257" s="53"/>
      <c r="JC257" s="53"/>
      <c r="JD257" s="53"/>
      <c r="JE257" s="53"/>
      <c r="JF257" s="53"/>
      <c r="JG257" s="53"/>
      <c r="JH257" s="53"/>
      <c r="JI257" s="53"/>
      <c r="JJ257" s="53"/>
      <c r="JK257" s="53"/>
      <c r="JL257" s="53"/>
      <c r="JM257" s="53"/>
      <c r="JN257" s="53"/>
      <c r="JO257" s="53"/>
      <c r="JP257" s="53"/>
      <c r="JQ257" s="53"/>
      <c r="JR257" s="53"/>
      <c r="JS257" s="53"/>
      <c r="JT257" s="53"/>
      <c r="JU257" s="53"/>
      <c r="JV257" s="53"/>
      <c r="JW257" s="53"/>
      <c r="JX257" s="53"/>
      <c r="JY257" s="53"/>
      <c r="JZ257" s="53"/>
      <c r="KA257" s="53"/>
      <c r="KB257" s="53"/>
      <c r="KC257" s="53"/>
      <c r="KD257" s="53"/>
      <c r="KE257" s="53"/>
      <c r="KF257" s="53"/>
      <c r="KG257" s="53"/>
      <c r="KH257" s="53"/>
      <c r="KI257" s="53"/>
      <c r="KJ257" s="53"/>
      <c r="KK257" s="53"/>
      <c r="KL257" s="53"/>
      <c r="KM257" s="53"/>
      <c r="KN257" s="53"/>
      <c r="KO257" s="53"/>
      <c r="KP257" s="53"/>
      <c r="KQ257" s="53"/>
      <c r="KR257" s="53"/>
      <c r="KS257" s="53"/>
      <c r="KT257" s="53"/>
      <c r="KU257" s="53"/>
      <c r="KV257" s="53"/>
      <c r="KW257" s="53"/>
      <c r="KX257" s="53"/>
      <c r="KY257" s="53"/>
      <c r="KZ257" s="53"/>
      <c r="LA257" s="53"/>
      <c r="LB257" s="53"/>
      <c r="LC257" s="53"/>
      <c r="LD257" s="53"/>
      <c r="LE257" s="53"/>
      <c r="LF257" s="53"/>
      <c r="LG257" s="53"/>
      <c r="LH257" s="53"/>
      <c r="LI257" s="53"/>
      <c r="LJ257" s="53"/>
      <c r="LK257" s="53"/>
      <c r="LL257" s="53"/>
      <c r="LM257" s="53"/>
      <c r="LN257" s="53"/>
      <c r="LO257" s="53"/>
      <c r="LP257" s="53"/>
      <c r="LQ257" s="53"/>
      <c r="LR257" s="53"/>
      <c r="LS257" s="53"/>
      <c r="LT257" s="53"/>
      <c r="LU257" s="53"/>
      <c r="LV257" s="53"/>
      <c r="LW257" s="53"/>
      <c r="LX257" s="53"/>
      <c r="LY257" s="53"/>
      <c r="LZ257" s="53"/>
      <c r="MA257" s="53"/>
      <c r="MB257" s="53"/>
      <c r="MC257" s="53"/>
      <c r="MD257" s="53"/>
      <c r="ME257" s="53"/>
      <c r="MF257" s="53"/>
      <c r="MG257" s="53"/>
      <c r="MH257" s="53"/>
      <c r="MI257" s="53"/>
      <c r="MJ257" s="53"/>
      <c r="MK257" s="53"/>
      <c r="ML257" s="53"/>
      <c r="MM257" s="53"/>
      <c r="MN257" s="53"/>
      <c r="MO257" s="53"/>
      <c r="MP257" s="53"/>
      <c r="MQ257" s="53"/>
      <c r="MR257" s="53"/>
      <c r="MS257" s="53"/>
      <c r="MT257" s="53"/>
      <c r="MU257" s="53"/>
      <c r="MV257" s="53"/>
      <c r="MW257" s="53"/>
      <c r="MX257" s="53"/>
      <c r="MY257" s="53"/>
      <c r="MZ257" s="53"/>
      <c r="NA257" s="53"/>
      <c r="NB257" s="53"/>
      <c r="NC257" s="53"/>
      <c r="ND257" s="53"/>
      <c r="NE257" s="53"/>
      <c r="NF257" s="53"/>
      <c r="NG257" s="53"/>
      <c r="NH257" s="53"/>
      <c r="NI257" s="53"/>
      <c r="NJ257" s="53"/>
      <c r="NK257" s="53"/>
      <c r="NL257" s="53"/>
      <c r="NM257" s="53"/>
      <c r="NN257" s="53"/>
      <c r="NO257" s="53"/>
      <c r="NP257" s="53"/>
      <c r="NQ257" s="53"/>
      <c r="NR257" s="53"/>
      <c r="NS257" s="53"/>
      <c r="NT257" s="53"/>
      <c r="NU257" s="53"/>
      <c r="NV257" s="53"/>
      <c r="NW257" s="53"/>
      <c r="NX257" s="53"/>
      <c r="NY257" s="53"/>
      <c r="NZ257" s="53"/>
      <c r="OA257" s="53"/>
      <c r="OB257" s="53"/>
      <c r="OC257" s="53"/>
      <c r="OD257" s="53"/>
      <c r="OE257" s="53"/>
      <c r="OF257" s="53"/>
      <c r="OG257" s="53"/>
      <c r="OH257" s="53"/>
      <c r="OI257" s="53"/>
      <c r="OJ257" s="53"/>
      <c r="OK257" s="53"/>
      <c r="OL257" s="53"/>
      <c r="OM257" s="53"/>
      <c r="ON257" s="53"/>
      <c r="OO257" s="53"/>
      <c r="OP257" s="53"/>
      <c r="OQ257" s="53"/>
      <c r="OR257" s="53"/>
      <c r="OS257" s="53"/>
      <c r="OT257" s="53"/>
      <c r="OU257" s="53"/>
      <c r="OV257" s="53"/>
      <c r="OW257" s="53"/>
      <c r="OX257" s="53"/>
      <c r="OY257" s="53"/>
      <c r="OZ257" s="53"/>
      <c r="PA257" s="53"/>
      <c r="PB257" s="53"/>
      <c r="PC257" s="53"/>
      <c r="PD257" s="53"/>
      <c r="PE257" s="53"/>
      <c r="PF257" s="53"/>
      <c r="PG257" s="53"/>
      <c r="PH257" s="53"/>
      <c r="PI257" s="53"/>
      <c r="PJ257" s="53"/>
      <c r="PK257" s="53"/>
      <c r="PL257" s="53"/>
      <c r="PM257" s="53"/>
      <c r="PN257" s="53"/>
      <c r="PO257" s="53"/>
      <c r="PP257" s="53"/>
      <c r="PQ257" s="53"/>
      <c r="PR257" s="53"/>
      <c r="PS257" s="53"/>
      <c r="PT257" s="53"/>
      <c r="PU257" s="53"/>
      <c r="PV257" s="53"/>
      <c r="PW257" s="53"/>
      <c r="PX257" s="53"/>
      <c r="PY257" s="53"/>
      <c r="PZ257" s="53"/>
      <c r="QA257" s="53"/>
      <c r="QB257" s="53"/>
      <c r="QC257" s="53"/>
      <c r="QD257" s="53"/>
      <c r="QE257" s="53"/>
      <c r="QF257" s="53"/>
      <c r="QG257" s="53"/>
      <c r="QH257" s="53"/>
      <c r="QI257" s="53"/>
      <c r="QJ257" s="53"/>
      <c r="QK257" s="53"/>
      <c r="QL257" s="53"/>
      <c r="QM257" s="53"/>
      <c r="QN257" s="53"/>
      <c r="QO257" s="53"/>
      <c r="QP257" s="53"/>
      <c r="QQ257" s="53"/>
      <c r="QR257" s="53"/>
      <c r="QS257" s="53"/>
      <c r="QT257" s="53"/>
      <c r="QU257" s="53"/>
      <c r="QV257" s="53"/>
      <c r="QW257" s="53"/>
      <c r="QX257" s="53"/>
      <c r="QY257" s="53"/>
      <c r="QZ257" s="53"/>
      <c r="RA257" s="53"/>
      <c r="RB257" s="53"/>
      <c r="RC257" s="53"/>
      <c r="RD257" s="53"/>
      <c r="RE257" s="53"/>
      <c r="RF257" s="53"/>
      <c r="RG257" s="53"/>
      <c r="RH257" s="53"/>
      <c r="RI257" s="53"/>
      <c r="RJ257" s="53"/>
      <c r="RK257" s="53"/>
      <c r="RL257" s="53"/>
      <c r="RM257" s="53"/>
      <c r="RN257" s="53"/>
      <c r="RO257" s="53"/>
      <c r="RP257" s="53"/>
      <c r="RQ257" s="53"/>
      <c r="RR257" s="53"/>
      <c r="RS257" s="53"/>
      <c r="RT257" s="53"/>
      <c r="RU257" s="53"/>
      <c r="RV257" s="53"/>
      <c r="RW257" s="53"/>
      <c r="RX257" s="53"/>
      <c r="RY257" s="53"/>
      <c r="RZ257" s="53"/>
      <c r="SA257" s="53"/>
      <c r="SB257" s="53"/>
      <c r="SC257" s="53"/>
      <c r="SD257" s="53"/>
      <c r="SE257" s="53"/>
      <c r="SF257" s="53"/>
      <c r="SG257" s="53"/>
      <c r="SH257" s="53"/>
      <c r="SI257" s="53"/>
      <c r="SJ257" s="53"/>
      <c r="SK257" s="53"/>
      <c r="SL257" s="53"/>
      <c r="SM257" s="53"/>
      <c r="SN257" s="53"/>
      <c r="SO257" s="53"/>
      <c r="SP257" s="53"/>
      <c r="SQ257" s="53"/>
      <c r="SR257" s="53"/>
      <c r="SS257" s="53"/>
      <c r="ST257" s="53"/>
      <c r="SU257" s="53"/>
      <c r="SV257" s="53"/>
      <c r="SW257" s="53"/>
      <c r="SX257" s="53"/>
      <c r="SY257" s="53"/>
      <c r="SZ257" s="53"/>
      <c r="TA257" s="53"/>
      <c r="TB257" s="53"/>
      <c r="TC257" s="53"/>
      <c r="TD257" s="53"/>
      <c r="TE257" s="53"/>
      <c r="TF257" s="53"/>
      <c r="TG257" s="53"/>
      <c r="TH257" s="53"/>
      <c r="TI257" s="53"/>
      <c r="TJ257" s="53"/>
      <c r="TK257" s="53"/>
      <c r="TL257" s="53"/>
      <c r="TM257" s="53"/>
      <c r="TN257" s="53"/>
      <c r="TO257" s="53"/>
      <c r="TP257" s="53"/>
      <c r="TQ257" s="53"/>
      <c r="TR257" s="53"/>
      <c r="TS257" s="53"/>
      <c r="TT257" s="53"/>
      <c r="TU257" s="53"/>
      <c r="TV257" s="53"/>
      <c r="TW257" s="53"/>
      <c r="TX257" s="53"/>
      <c r="TY257" s="53"/>
      <c r="TZ257" s="53"/>
      <c r="UA257" s="53"/>
      <c r="UB257" s="53"/>
      <c r="UC257" s="53"/>
      <c r="UD257" s="53"/>
      <c r="UE257" s="53"/>
      <c r="UF257" s="53"/>
      <c r="UG257" s="53"/>
      <c r="UH257" s="53"/>
      <c r="UI257" s="53"/>
      <c r="UJ257" s="53"/>
      <c r="UK257" s="53"/>
      <c r="UL257" s="53"/>
      <c r="UM257" s="53"/>
      <c r="UN257" s="53"/>
      <c r="UO257" s="53"/>
      <c r="UP257" s="53"/>
      <c r="UQ257" s="53"/>
      <c r="UR257" s="53"/>
      <c r="US257" s="53"/>
      <c r="UT257" s="53"/>
      <c r="UU257" s="53"/>
      <c r="UV257" s="53"/>
      <c r="UW257" s="53"/>
      <c r="UX257" s="53"/>
      <c r="UY257" s="53"/>
      <c r="UZ257" s="53"/>
      <c r="VA257" s="53"/>
      <c r="VB257" s="53"/>
      <c r="VC257" s="53"/>
      <c r="VD257" s="53"/>
      <c r="VE257" s="53"/>
      <c r="VF257" s="53"/>
      <c r="VG257" s="53"/>
      <c r="VH257" s="53"/>
      <c r="VI257" s="53"/>
      <c r="VJ257" s="53"/>
      <c r="VK257" s="53"/>
      <c r="VL257" s="53"/>
      <c r="VM257" s="53"/>
      <c r="VN257" s="53"/>
      <c r="VO257" s="53"/>
      <c r="VP257" s="53"/>
      <c r="VQ257" s="53"/>
      <c r="VR257" s="53"/>
      <c r="VS257" s="53"/>
      <c r="VT257" s="53"/>
      <c r="VU257" s="53"/>
      <c r="VV257" s="53"/>
      <c r="VW257" s="53"/>
      <c r="VX257" s="53"/>
      <c r="VY257" s="53"/>
      <c r="VZ257" s="53"/>
      <c r="WA257" s="53"/>
      <c r="WB257" s="53"/>
      <c r="WC257" s="53"/>
      <c r="WD257" s="53"/>
      <c r="WE257" s="53"/>
      <c r="WF257" s="53"/>
      <c r="WG257" s="53"/>
      <c r="WH257" s="53"/>
      <c r="WI257" s="53"/>
      <c r="WJ257" s="53"/>
      <c r="WK257" s="53"/>
      <c r="WL257" s="53"/>
      <c r="WM257" s="53"/>
      <c r="WN257" s="53"/>
      <c r="WO257" s="53"/>
      <c r="WP257" s="53"/>
      <c r="WQ257" s="53"/>
      <c r="WR257" s="53"/>
      <c r="WS257" s="53"/>
      <c r="WT257" s="53"/>
      <c r="WU257" s="53"/>
      <c r="WV257" s="53"/>
      <c r="WW257" s="53"/>
      <c r="WX257" s="53"/>
      <c r="WY257" s="53"/>
      <c r="WZ257" s="53"/>
      <c r="XA257" s="53"/>
      <c r="XB257" s="53"/>
      <c r="XC257" s="53"/>
      <c r="XD257" s="53"/>
      <c r="XE257" s="53"/>
      <c r="XF257" s="53"/>
      <c r="XG257" s="53"/>
      <c r="XH257" s="53"/>
      <c r="XI257" s="53"/>
      <c r="XJ257" s="53"/>
      <c r="XK257" s="53"/>
      <c r="XL257" s="53"/>
      <c r="XM257" s="53"/>
      <c r="XN257" s="53"/>
      <c r="XO257" s="53"/>
      <c r="XP257" s="53"/>
      <c r="XQ257" s="53"/>
      <c r="XR257" s="53"/>
      <c r="XS257" s="53"/>
      <c r="XT257" s="53"/>
      <c r="XU257" s="53"/>
      <c r="XV257" s="53"/>
      <c r="XW257" s="53"/>
      <c r="XX257" s="53"/>
      <c r="XY257" s="53"/>
      <c r="XZ257" s="53"/>
      <c r="YA257" s="53"/>
      <c r="YB257" s="53"/>
      <c r="YC257" s="53"/>
      <c r="YD257" s="53"/>
      <c r="YE257" s="53"/>
      <c r="YF257" s="53"/>
      <c r="YG257" s="53"/>
      <c r="YH257" s="53"/>
      <c r="YI257" s="53"/>
      <c r="YJ257" s="53"/>
      <c r="YK257" s="53"/>
      <c r="YL257" s="53"/>
      <c r="YM257" s="53"/>
      <c r="YN257" s="53"/>
      <c r="YO257" s="53"/>
      <c r="YP257" s="53"/>
      <c r="YQ257" s="53"/>
      <c r="YR257" s="53"/>
      <c r="YS257" s="53"/>
      <c r="YT257" s="53"/>
      <c r="YU257" s="53"/>
      <c r="YV257" s="53"/>
      <c r="YW257" s="53"/>
      <c r="YX257" s="53"/>
      <c r="YY257" s="53"/>
      <c r="YZ257" s="53"/>
      <c r="ZA257" s="53"/>
      <c r="ZB257" s="53"/>
      <c r="ZC257" s="53"/>
      <c r="ZD257" s="53"/>
      <c r="ZE257" s="53"/>
      <c r="ZF257" s="53"/>
      <c r="ZG257" s="53"/>
      <c r="ZH257" s="53"/>
      <c r="ZI257" s="53"/>
      <c r="ZJ257" s="53"/>
      <c r="ZK257" s="53"/>
      <c r="ZL257" s="53"/>
      <c r="ZM257" s="53"/>
      <c r="ZN257" s="53"/>
      <c r="ZO257" s="53"/>
      <c r="ZP257" s="53"/>
      <c r="ZQ257" s="53"/>
      <c r="ZR257" s="53"/>
      <c r="ZS257" s="53"/>
      <c r="ZT257" s="53"/>
      <c r="ZU257" s="53"/>
      <c r="ZV257" s="53"/>
      <c r="ZW257" s="53"/>
      <c r="ZX257" s="53"/>
      <c r="ZY257" s="53"/>
      <c r="ZZ257" s="53"/>
      <c r="AAA257" s="53"/>
      <c r="AAB257" s="53"/>
      <c r="AAC257" s="53"/>
      <c r="AAD257" s="53"/>
      <c r="AAE257" s="53"/>
      <c r="AAF257" s="53"/>
      <c r="AAG257" s="53"/>
      <c r="AAH257" s="53"/>
      <c r="AAI257" s="53"/>
      <c r="AAJ257" s="53"/>
      <c r="AAK257" s="53"/>
      <c r="AAL257" s="53"/>
      <c r="AAM257" s="53"/>
      <c r="AAN257" s="53"/>
      <c r="AAO257" s="53"/>
      <c r="AAP257" s="53"/>
      <c r="AAQ257" s="53"/>
      <c r="AAR257" s="53"/>
      <c r="AAS257" s="53"/>
      <c r="AAT257" s="53"/>
      <c r="AAU257" s="53"/>
      <c r="AAV257" s="53"/>
      <c r="AAW257" s="53"/>
      <c r="AAX257" s="53"/>
      <c r="AAY257" s="53"/>
      <c r="AAZ257" s="53"/>
      <c r="ABA257" s="53"/>
      <c r="ABB257" s="53"/>
      <c r="ABC257" s="53"/>
      <c r="ABD257" s="53"/>
      <c r="ABE257" s="53"/>
      <c r="ABF257" s="53"/>
      <c r="ABG257" s="53"/>
      <c r="ABH257" s="53"/>
      <c r="ABI257" s="53"/>
      <c r="ABJ257" s="53"/>
      <c r="ABK257" s="53"/>
      <c r="ABL257" s="53"/>
      <c r="ABM257" s="53"/>
      <c r="ABN257" s="53"/>
      <c r="ABO257" s="53"/>
      <c r="ABP257" s="53"/>
      <c r="ABQ257" s="53"/>
      <c r="ABR257" s="53"/>
      <c r="ABS257" s="53"/>
      <c r="ABT257" s="53"/>
      <c r="ABU257" s="53"/>
      <c r="ABV257" s="53"/>
      <c r="ABW257" s="53"/>
      <c r="ABX257" s="53"/>
      <c r="ABY257" s="53"/>
      <c r="ABZ257" s="53"/>
      <c r="ACA257" s="53"/>
      <c r="ACB257" s="53"/>
      <c r="ACC257" s="53"/>
      <c r="ACD257" s="53"/>
      <c r="ACE257" s="53"/>
      <c r="ACF257" s="53"/>
      <c r="ACG257" s="53"/>
      <c r="ACH257" s="53"/>
      <c r="ACI257" s="53"/>
      <c r="ACJ257" s="53"/>
      <c r="ACK257" s="53"/>
      <c r="ACL257" s="53"/>
      <c r="ACM257" s="53"/>
      <c r="ACN257" s="53"/>
      <c r="ACO257" s="53"/>
      <c r="ACP257" s="53"/>
      <c r="ACQ257" s="53"/>
      <c r="ACR257" s="53"/>
      <c r="ACS257" s="53"/>
      <c r="ACT257" s="53"/>
      <c r="ACU257" s="53"/>
      <c r="ACV257" s="53"/>
      <c r="ACW257" s="53"/>
      <c r="ACX257" s="53"/>
      <c r="ACY257" s="53"/>
      <c r="ACZ257" s="53"/>
      <c r="ADA257" s="53"/>
      <c r="ADB257" s="53"/>
      <c r="ADC257" s="53"/>
      <c r="ADD257" s="53"/>
      <c r="ADE257" s="53"/>
      <c r="ADF257" s="53"/>
      <c r="ADG257" s="53"/>
      <c r="ADH257" s="53"/>
      <c r="ADI257" s="53"/>
      <c r="ADJ257" s="53"/>
      <c r="ADK257" s="53"/>
      <c r="ADL257" s="53"/>
      <c r="ADM257" s="53"/>
      <c r="ADN257" s="53"/>
      <c r="ADO257" s="53"/>
      <c r="ADP257" s="53"/>
      <c r="ADQ257" s="53"/>
      <c r="ADR257" s="53"/>
      <c r="ADS257" s="53"/>
      <c r="ADT257" s="53"/>
      <c r="ADU257" s="53"/>
      <c r="ADV257" s="53"/>
      <c r="ADW257" s="53"/>
      <c r="ADX257" s="53"/>
      <c r="ADY257" s="53"/>
      <c r="ADZ257" s="53"/>
      <c r="AEA257" s="53"/>
      <c r="AEB257" s="53"/>
      <c r="AEC257" s="53"/>
      <c r="AED257" s="53"/>
      <c r="AEE257" s="53"/>
      <c r="AEF257" s="53"/>
      <c r="AEG257" s="53"/>
      <c r="AEH257" s="53"/>
      <c r="AEI257" s="53"/>
      <c r="AEJ257" s="53"/>
      <c r="AEK257" s="53"/>
      <c r="AEL257" s="53"/>
      <c r="AEM257" s="53"/>
      <c r="AEN257" s="53"/>
      <c r="AEO257" s="53"/>
      <c r="AEP257" s="53"/>
      <c r="AEQ257" s="53"/>
      <c r="AER257" s="53"/>
      <c r="AES257" s="53"/>
      <c r="AET257" s="53"/>
      <c r="AEU257" s="53"/>
      <c r="AEV257" s="53"/>
      <c r="AEW257" s="53"/>
      <c r="AEX257" s="53"/>
      <c r="AEY257" s="53"/>
      <c r="AEZ257" s="53"/>
      <c r="AFA257" s="53"/>
      <c r="AFB257" s="53"/>
      <c r="AFC257" s="53"/>
      <c r="AFD257" s="53"/>
      <c r="AFE257" s="53"/>
      <c r="AFF257" s="53"/>
      <c r="AFG257" s="53"/>
      <c r="AFH257" s="53"/>
      <c r="AFI257" s="53"/>
      <c r="AFJ257" s="53"/>
      <c r="AFK257" s="53"/>
      <c r="AFL257" s="53"/>
      <c r="AFM257" s="53"/>
      <c r="AFN257" s="53"/>
      <c r="AFO257" s="53"/>
      <c r="AFP257" s="53"/>
      <c r="AFQ257" s="53"/>
      <c r="AFR257" s="53"/>
      <c r="AFS257" s="53"/>
      <c r="AFT257" s="53"/>
      <c r="AFU257" s="53"/>
      <c r="AFV257" s="53"/>
      <c r="AFW257" s="53"/>
      <c r="AFX257" s="53"/>
      <c r="AFY257" s="53"/>
      <c r="AFZ257" s="53"/>
      <c r="AGA257" s="53"/>
      <c r="AGB257" s="53"/>
      <c r="AGC257" s="53"/>
      <c r="AGD257" s="53"/>
      <c r="AGE257" s="53"/>
      <c r="AGF257" s="53"/>
      <c r="AGG257" s="53"/>
      <c r="AGH257" s="53"/>
      <c r="AGI257" s="53"/>
      <c r="AGJ257" s="53"/>
      <c r="AGK257" s="53"/>
      <c r="AGL257" s="53"/>
      <c r="AGM257" s="53"/>
      <c r="AGN257" s="53"/>
      <c r="AGO257" s="53"/>
      <c r="AGP257" s="53"/>
      <c r="AGQ257" s="53"/>
      <c r="AGR257" s="53"/>
      <c r="AGS257" s="53"/>
      <c r="AGT257" s="53"/>
      <c r="AGU257" s="53"/>
      <c r="AGV257" s="53"/>
      <c r="AGW257" s="53"/>
      <c r="AGX257" s="53"/>
      <c r="AGY257" s="53"/>
      <c r="AGZ257" s="53"/>
      <c r="AHA257" s="53"/>
      <c r="AHB257" s="53"/>
      <c r="AHC257" s="53"/>
      <c r="AHD257" s="53"/>
      <c r="AHE257" s="53"/>
      <c r="AHF257" s="53"/>
      <c r="AHG257" s="53"/>
      <c r="AHH257" s="53"/>
      <c r="AHI257" s="53"/>
      <c r="AHJ257" s="53"/>
      <c r="AHK257" s="53"/>
      <c r="AHL257" s="53"/>
      <c r="AHM257" s="53"/>
      <c r="AHN257" s="53"/>
      <c r="AHO257" s="53"/>
      <c r="AHP257" s="53"/>
      <c r="AHQ257" s="53"/>
      <c r="AHR257" s="53"/>
      <c r="AHS257" s="53"/>
      <c r="AHT257" s="53"/>
      <c r="AHU257" s="53"/>
      <c r="AHV257" s="53"/>
      <c r="AHW257" s="53"/>
      <c r="AHX257" s="53"/>
      <c r="AHY257" s="53"/>
      <c r="AHZ257" s="53"/>
      <c r="AIA257" s="53"/>
      <c r="AIB257" s="53"/>
      <c r="AIC257" s="53"/>
      <c r="AID257" s="53"/>
      <c r="AIE257" s="53"/>
      <c r="AIF257" s="53"/>
      <c r="AIG257" s="53"/>
      <c r="AIH257" s="53"/>
      <c r="AII257" s="53"/>
      <c r="AIJ257" s="53"/>
      <c r="AIK257" s="53"/>
      <c r="AIL257" s="53"/>
      <c r="AIM257" s="53"/>
      <c r="AIN257" s="53"/>
      <c r="AIO257" s="53"/>
      <c r="AIP257" s="53"/>
      <c r="AIQ257" s="53"/>
      <c r="AIR257" s="53"/>
      <c r="AIS257" s="53"/>
      <c r="AIT257" s="53"/>
      <c r="AIU257" s="53"/>
      <c r="AIV257" s="53"/>
      <c r="AIW257" s="53"/>
      <c r="AIX257" s="53"/>
      <c r="AIY257" s="53"/>
      <c r="AIZ257" s="53"/>
      <c r="AJA257" s="53"/>
      <c r="AJB257" s="53"/>
      <c r="AJC257" s="53"/>
      <c r="AJD257" s="53"/>
      <c r="AJE257" s="53"/>
      <c r="AJF257" s="53"/>
      <c r="AJG257" s="53"/>
      <c r="AJH257" s="53"/>
      <c r="AJI257" s="53"/>
      <c r="AJJ257" s="53"/>
      <c r="AJK257" s="53"/>
      <c r="AJL257" s="53"/>
      <c r="AJM257" s="53"/>
      <c r="AJN257" s="53"/>
      <c r="AJO257" s="53"/>
      <c r="AJP257" s="53"/>
      <c r="AJQ257" s="53"/>
      <c r="AJR257" s="53"/>
      <c r="AJS257" s="53"/>
      <c r="AJT257" s="53"/>
      <c r="AJU257" s="53"/>
      <c r="AJV257" s="53"/>
      <c r="AJW257" s="53"/>
      <c r="AJX257" s="53"/>
      <c r="AJY257" s="53"/>
      <c r="AJZ257" s="53"/>
      <c r="AKA257" s="53"/>
      <c r="AKB257" s="53"/>
      <c r="AKC257" s="53"/>
      <c r="AKD257" s="53"/>
      <c r="AKE257" s="53"/>
      <c r="AKF257" s="53"/>
      <c r="AKG257" s="53"/>
      <c r="AKH257" s="53"/>
      <c r="AKI257" s="53"/>
      <c r="AKJ257" s="53"/>
      <c r="AKK257" s="53"/>
      <c r="AKL257" s="53"/>
      <c r="AKM257" s="53"/>
      <c r="AKN257" s="53"/>
      <c r="AKO257" s="53"/>
      <c r="AKP257" s="53"/>
      <c r="AKQ257" s="53"/>
      <c r="AKR257" s="53"/>
      <c r="AKS257" s="53"/>
      <c r="AKT257" s="53"/>
      <c r="AKU257" s="53"/>
      <c r="AKV257" s="53"/>
      <c r="AKW257" s="53"/>
      <c r="AKX257" s="53"/>
      <c r="AKY257" s="53"/>
      <c r="AKZ257" s="53"/>
      <c r="ALA257" s="53"/>
      <c r="ALB257" s="53"/>
      <c r="ALC257" s="53"/>
      <c r="ALD257" s="53"/>
      <c r="ALE257" s="53"/>
      <c r="ALF257" s="53"/>
      <c r="ALG257" s="53"/>
      <c r="ALH257" s="53"/>
      <c r="ALI257" s="53"/>
      <c r="ALJ257" s="53"/>
      <c r="ALK257" s="53"/>
      <c r="ALL257" s="53"/>
      <c r="ALM257" s="53"/>
      <c r="ALN257" s="53"/>
      <c r="ALO257" s="53"/>
      <c r="ALP257" s="53"/>
      <c r="ALQ257" s="53"/>
      <c r="ALR257" s="53"/>
      <c r="ALS257" s="53"/>
      <c r="ALT257" s="53"/>
      <c r="ALU257" s="53"/>
      <c r="ALV257" s="53"/>
      <c r="ALW257" s="53"/>
      <c r="ALX257" s="53"/>
      <c r="ALY257" s="53"/>
      <c r="ALZ257" s="53"/>
      <c r="AMA257" s="53"/>
      <c r="AMB257" s="53"/>
      <c r="AMC257" s="53"/>
      <c r="AMD257" s="53"/>
      <c r="AME257" s="53"/>
      <c r="AMF257" s="53"/>
      <c r="AMG257" s="53"/>
      <c r="AMH257" s="53"/>
      <c r="AMI257" s="53"/>
      <c r="AMJ257"/>
      <c r="AMK257"/>
    </row>
    <row r="258" spans="1:1025" s="72" customFormat="1" ht="37.5">
      <c r="A258" s="49"/>
      <c r="B258" s="36" t="s">
        <v>244</v>
      </c>
      <c r="C258" s="81" t="s">
        <v>246</v>
      </c>
      <c r="D258" s="82"/>
      <c r="E258" s="76">
        <f>E259</f>
        <v>400000</v>
      </c>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c r="DA258" s="53"/>
      <c r="DB258" s="53"/>
      <c r="DC258" s="53"/>
      <c r="DD258" s="53"/>
      <c r="DE258" s="53"/>
      <c r="DF258" s="53"/>
      <c r="DG258" s="53"/>
      <c r="DH258" s="53"/>
      <c r="DI258" s="53"/>
      <c r="DJ258" s="53"/>
      <c r="DK258" s="53"/>
      <c r="DL258" s="53"/>
      <c r="DM258" s="53"/>
      <c r="DN258" s="53"/>
      <c r="DO258" s="53"/>
      <c r="DP258" s="53"/>
      <c r="DQ258" s="53"/>
      <c r="DR258" s="53"/>
      <c r="DS258" s="53"/>
      <c r="DT258" s="53"/>
      <c r="DU258" s="53"/>
      <c r="DV258" s="53"/>
      <c r="DW258" s="53"/>
      <c r="DX258" s="53"/>
      <c r="DY258" s="53"/>
      <c r="DZ258" s="53"/>
      <c r="EA258" s="53"/>
      <c r="EB258" s="53"/>
      <c r="EC258" s="53"/>
      <c r="ED258" s="53"/>
      <c r="EE258" s="53"/>
      <c r="EF258" s="53"/>
      <c r="EG258" s="53"/>
      <c r="EH258" s="53"/>
      <c r="EI258" s="53"/>
      <c r="EJ258" s="53"/>
      <c r="EK258" s="53"/>
      <c r="EL258" s="53"/>
      <c r="EM258" s="53"/>
      <c r="EN258" s="53"/>
      <c r="EO258" s="53"/>
      <c r="EP258" s="53"/>
      <c r="EQ258" s="53"/>
      <c r="ER258" s="53"/>
      <c r="ES258" s="53"/>
      <c r="ET258" s="53"/>
      <c r="EU258" s="53"/>
      <c r="EV258" s="53"/>
      <c r="EW258" s="53"/>
      <c r="EX258" s="53"/>
      <c r="EY258" s="53"/>
      <c r="EZ258" s="53"/>
      <c r="FA258" s="53"/>
      <c r="FB258" s="53"/>
      <c r="FC258" s="53"/>
      <c r="FD258" s="53"/>
      <c r="FE258" s="53"/>
      <c r="FF258" s="53"/>
      <c r="FG258" s="53"/>
      <c r="FH258" s="53"/>
      <c r="FI258" s="53"/>
      <c r="FJ258" s="53"/>
      <c r="FK258" s="53"/>
      <c r="FL258" s="53"/>
      <c r="FM258" s="53"/>
      <c r="FN258" s="53"/>
      <c r="FO258" s="53"/>
      <c r="FP258" s="53"/>
      <c r="FQ258" s="53"/>
      <c r="FR258" s="53"/>
      <c r="FS258" s="53"/>
      <c r="FT258" s="53"/>
      <c r="FU258" s="53"/>
      <c r="FV258" s="53"/>
      <c r="FW258" s="53"/>
      <c r="FX258" s="53"/>
      <c r="FY258" s="53"/>
      <c r="FZ258" s="53"/>
      <c r="GA258" s="53"/>
      <c r="GB258" s="53"/>
      <c r="GC258" s="53"/>
      <c r="GD258" s="53"/>
      <c r="GE258" s="53"/>
      <c r="GF258" s="53"/>
      <c r="GG258" s="53"/>
      <c r="GH258" s="53"/>
      <c r="GI258" s="53"/>
      <c r="GJ258" s="53"/>
      <c r="GK258" s="53"/>
      <c r="GL258" s="53"/>
      <c r="GM258" s="53"/>
      <c r="GN258" s="53"/>
      <c r="GO258" s="53"/>
      <c r="GP258" s="53"/>
      <c r="GQ258" s="53"/>
      <c r="GR258" s="53"/>
      <c r="GS258" s="53"/>
      <c r="GT258" s="53"/>
      <c r="GU258" s="53"/>
      <c r="GV258" s="53"/>
      <c r="GW258" s="53"/>
      <c r="GX258" s="53"/>
      <c r="GY258" s="53"/>
      <c r="GZ258" s="53"/>
      <c r="HA258" s="53"/>
      <c r="HB258" s="53"/>
      <c r="HC258" s="53"/>
      <c r="HD258" s="53"/>
      <c r="HE258" s="53"/>
      <c r="HF258" s="53"/>
      <c r="HG258" s="53"/>
      <c r="HH258" s="53"/>
      <c r="HI258" s="53"/>
      <c r="HJ258" s="53"/>
      <c r="HK258" s="53"/>
      <c r="HL258" s="53"/>
      <c r="HM258" s="53"/>
      <c r="HN258" s="53"/>
      <c r="HO258" s="53"/>
      <c r="HP258" s="53"/>
      <c r="HQ258" s="53"/>
      <c r="HR258" s="53"/>
      <c r="HS258" s="53"/>
      <c r="HT258" s="53"/>
      <c r="HU258" s="53"/>
      <c r="HV258" s="53"/>
      <c r="HW258" s="53"/>
      <c r="HX258" s="53"/>
      <c r="HY258" s="53"/>
      <c r="HZ258" s="53"/>
      <c r="IA258" s="53"/>
      <c r="IB258" s="53"/>
      <c r="IC258" s="53"/>
      <c r="ID258" s="53"/>
      <c r="IE258" s="53"/>
      <c r="IF258" s="53"/>
      <c r="IG258" s="53"/>
      <c r="IH258" s="53"/>
      <c r="II258" s="53"/>
      <c r="IJ258" s="53"/>
      <c r="IK258" s="53"/>
      <c r="IL258" s="53"/>
      <c r="IM258" s="53"/>
      <c r="IN258" s="53"/>
      <c r="IO258" s="53"/>
      <c r="IP258" s="53"/>
      <c r="IQ258" s="53"/>
      <c r="IR258" s="53"/>
      <c r="IS258" s="53"/>
      <c r="IT258" s="53"/>
      <c r="IU258" s="53"/>
      <c r="IV258" s="53"/>
      <c r="IW258" s="53"/>
      <c r="IX258" s="53"/>
      <c r="IY258" s="53"/>
      <c r="IZ258" s="53"/>
      <c r="JA258" s="53"/>
      <c r="JB258" s="53"/>
      <c r="JC258" s="53"/>
      <c r="JD258" s="53"/>
      <c r="JE258" s="53"/>
      <c r="JF258" s="53"/>
      <c r="JG258" s="53"/>
      <c r="JH258" s="53"/>
      <c r="JI258" s="53"/>
      <c r="JJ258" s="53"/>
      <c r="JK258" s="53"/>
      <c r="JL258" s="53"/>
      <c r="JM258" s="53"/>
      <c r="JN258" s="53"/>
      <c r="JO258" s="53"/>
      <c r="JP258" s="53"/>
      <c r="JQ258" s="53"/>
      <c r="JR258" s="53"/>
      <c r="JS258" s="53"/>
      <c r="JT258" s="53"/>
      <c r="JU258" s="53"/>
      <c r="JV258" s="53"/>
      <c r="JW258" s="53"/>
      <c r="JX258" s="53"/>
      <c r="JY258" s="53"/>
      <c r="JZ258" s="53"/>
      <c r="KA258" s="53"/>
      <c r="KB258" s="53"/>
      <c r="KC258" s="53"/>
      <c r="KD258" s="53"/>
      <c r="KE258" s="53"/>
      <c r="KF258" s="53"/>
      <c r="KG258" s="53"/>
      <c r="KH258" s="53"/>
      <c r="KI258" s="53"/>
      <c r="KJ258" s="53"/>
      <c r="KK258" s="53"/>
      <c r="KL258" s="53"/>
      <c r="KM258" s="53"/>
      <c r="KN258" s="53"/>
      <c r="KO258" s="53"/>
      <c r="KP258" s="53"/>
      <c r="KQ258" s="53"/>
      <c r="KR258" s="53"/>
      <c r="KS258" s="53"/>
      <c r="KT258" s="53"/>
      <c r="KU258" s="53"/>
      <c r="KV258" s="53"/>
      <c r="KW258" s="53"/>
      <c r="KX258" s="53"/>
      <c r="KY258" s="53"/>
      <c r="KZ258" s="53"/>
      <c r="LA258" s="53"/>
      <c r="LB258" s="53"/>
      <c r="LC258" s="53"/>
      <c r="LD258" s="53"/>
      <c r="LE258" s="53"/>
      <c r="LF258" s="53"/>
      <c r="LG258" s="53"/>
      <c r="LH258" s="53"/>
      <c r="LI258" s="53"/>
      <c r="LJ258" s="53"/>
      <c r="LK258" s="53"/>
      <c r="LL258" s="53"/>
      <c r="LM258" s="53"/>
      <c r="LN258" s="53"/>
      <c r="LO258" s="53"/>
      <c r="LP258" s="53"/>
      <c r="LQ258" s="53"/>
      <c r="LR258" s="53"/>
      <c r="LS258" s="53"/>
      <c r="LT258" s="53"/>
      <c r="LU258" s="53"/>
      <c r="LV258" s="53"/>
      <c r="LW258" s="53"/>
      <c r="LX258" s="53"/>
      <c r="LY258" s="53"/>
      <c r="LZ258" s="53"/>
      <c r="MA258" s="53"/>
      <c r="MB258" s="53"/>
      <c r="MC258" s="53"/>
      <c r="MD258" s="53"/>
      <c r="ME258" s="53"/>
      <c r="MF258" s="53"/>
      <c r="MG258" s="53"/>
      <c r="MH258" s="53"/>
      <c r="MI258" s="53"/>
      <c r="MJ258" s="53"/>
      <c r="MK258" s="53"/>
      <c r="ML258" s="53"/>
      <c r="MM258" s="53"/>
      <c r="MN258" s="53"/>
      <c r="MO258" s="53"/>
      <c r="MP258" s="53"/>
      <c r="MQ258" s="53"/>
      <c r="MR258" s="53"/>
      <c r="MS258" s="53"/>
      <c r="MT258" s="53"/>
      <c r="MU258" s="53"/>
      <c r="MV258" s="53"/>
      <c r="MW258" s="53"/>
      <c r="MX258" s="53"/>
      <c r="MY258" s="53"/>
      <c r="MZ258" s="53"/>
      <c r="NA258" s="53"/>
      <c r="NB258" s="53"/>
      <c r="NC258" s="53"/>
      <c r="ND258" s="53"/>
      <c r="NE258" s="53"/>
      <c r="NF258" s="53"/>
      <c r="NG258" s="53"/>
      <c r="NH258" s="53"/>
      <c r="NI258" s="53"/>
      <c r="NJ258" s="53"/>
      <c r="NK258" s="53"/>
      <c r="NL258" s="53"/>
      <c r="NM258" s="53"/>
      <c r="NN258" s="53"/>
      <c r="NO258" s="53"/>
      <c r="NP258" s="53"/>
      <c r="NQ258" s="53"/>
      <c r="NR258" s="53"/>
      <c r="NS258" s="53"/>
      <c r="NT258" s="53"/>
      <c r="NU258" s="53"/>
      <c r="NV258" s="53"/>
      <c r="NW258" s="53"/>
      <c r="NX258" s="53"/>
      <c r="NY258" s="53"/>
      <c r="NZ258" s="53"/>
      <c r="OA258" s="53"/>
      <c r="OB258" s="53"/>
      <c r="OC258" s="53"/>
      <c r="OD258" s="53"/>
      <c r="OE258" s="53"/>
      <c r="OF258" s="53"/>
      <c r="OG258" s="53"/>
      <c r="OH258" s="53"/>
      <c r="OI258" s="53"/>
      <c r="OJ258" s="53"/>
      <c r="OK258" s="53"/>
      <c r="OL258" s="53"/>
      <c r="OM258" s="53"/>
      <c r="ON258" s="53"/>
      <c r="OO258" s="53"/>
      <c r="OP258" s="53"/>
      <c r="OQ258" s="53"/>
      <c r="OR258" s="53"/>
      <c r="OS258" s="53"/>
      <c r="OT258" s="53"/>
      <c r="OU258" s="53"/>
      <c r="OV258" s="53"/>
      <c r="OW258" s="53"/>
      <c r="OX258" s="53"/>
      <c r="OY258" s="53"/>
      <c r="OZ258" s="53"/>
      <c r="PA258" s="53"/>
      <c r="PB258" s="53"/>
      <c r="PC258" s="53"/>
      <c r="PD258" s="53"/>
      <c r="PE258" s="53"/>
      <c r="PF258" s="53"/>
      <c r="PG258" s="53"/>
      <c r="PH258" s="53"/>
      <c r="PI258" s="53"/>
      <c r="PJ258" s="53"/>
      <c r="PK258" s="53"/>
      <c r="PL258" s="53"/>
      <c r="PM258" s="53"/>
      <c r="PN258" s="53"/>
      <c r="PO258" s="53"/>
      <c r="PP258" s="53"/>
      <c r="PQ258" s="53"/>
      <c r="PR258" s="53"/>
      <c r="PS258" s="53"/>
      <c r="PT258" s="53"/>
      <c r="PU258" s="53"/>
      <c r="PV258" s="53"/>
      <c r="PW258" s="53"/>
      <c r="PX258" s="53"/>
      <c r="PY258" s="53"/>
      <c r="PZ258" s="53"/>
      <c r="QA258" s="53"/>
      <c r="QB258" s="53"/>
      <c r="QC258" s="53"/>
      <c r="QD258" s="53"/>
      <c r="QE258" s="53"/>
      <c r="QF258" s="53"/>
      <c r="QG258" s="53"/>
      <c r="QH258" s="53"/>
      <c r="QI258" s="53"/>
      <c r="QJ258" s="53"/>
      <c r="QK258" s="53"/>
      <c r="QL258" s="53"/>
      <c r="QM258" s="53"/>
      <c r="QN258" s="53"/>
      <c r="QO258" s="53"/>
      <c r="QP258" s="53"/>
      <c r="QQ258" s="53"/>
      <c r="QR258" s="53"/>
      <c r="QS258" s="53"/>
      <c r="QT258" s="53"/>
      <c r="QU258" s="53"/>
      <c r="QV258" s="53"/>
      <c r="QW258" s="53"/>
      <c r="QX258" s="53"/>
      <c r="QY258" s="53"/>
      <c r="QZ258" s="53"/>
      <c r="RA258" s="53"/>
      <c r="RB258" s="53"/>
      <c r="RC258" s="53"/>
      <c r="RD258" s="53"/>
      <c r="RE258" s="53"/>
      <c r="RF258" s="53"/>
      <c r="RG258" s="53"/>
      <c r="RH258" s="53"/>
      <c r="RI258" s="53"/>
      <c r="RJ258" s="53"/>
      <c r="RK258" s="53"/>
      <c r="RL258" s="53"/>
      <c r="RM258" s="53"/>
      <c r="RN258" s="53"/>
      <c r="RO258" s="53"/>
      <c r="RP258" s="53"/>
      <c r="RQ258" s="53"/>
      <c r="RR258" s="53"/>
      <c r="RS258" s="53"/>
      <c r="RT258" s="53"/>
      <c r="RU258" s="53"/>
      <c r="RV258" s="53"/>
      <c r="RW258" s="53"/>
      <c r="RX258" s="53"/>
      <c r="RY258" s="53"/>
      <c r="RZ258" s="53"/>
      <c r="SA258" s="53"/>
      <c r="SB258" s="53"/>
      <c r="SC258" s="53"/>
      <c r="SD258" s="53"/>
      <c r="SE258" s="53"/>
      <c r="SF258" s="53"/>
      <c r="SG258" s="53"/>
      <c r="SH258" s="53"/>
      <c r="SI258" s="53"/>
      <c r="SJ258" s="53"/>
      <c r="SK258" s="53"/>
      <c r="SL258" s="53"/>
      <c r="SM258" s="53"/>
      <c r="SN258" s="53"/>
      <c r="SO258" s="53"/>
      <c r="SP258" s="53"/>
      <c r="SQ258" s="53"/>
      <c r="SR258" s="53"/>
      <c r="SS258" s="53"/>
      <c r="ST258" s="53"/>
      <c r="SU258" s="53"/>
      <c r="SV258" s="53"/>
      <c r="SW258" s="53"/>
      <c r="SX258" s="53"/>
      <c r="SY258" s="53"/>
      <c r="SZ258" s="53"/>
      <c r="TA258" s="53"/>
      <c r="TB258" s="53"/>
      <c r="TC258" s="53"/>
      <c r="TD258" s="53"/>
      <c r="TE258" s="53"/>
      <c r="TF258" s="53"/>
      <c r="TG258" s="53"/>
      <c r="TH258" s="53"/>
      <c r="TI258" s="53"/>
      <c r="TJ258" s="53"/>
      <c r="TK258" s="53"/>
      <c r="TL258" s="53"/>
      <c r="TM258" s="53"/>
      <c r="TN258" s="53"/>
      <c r="TO258" s="53"/>
      <c r="TP258" s="53"/>
      <c r="TQ258" s="53"/>
      <c r="TR258" s="53"/>
      <c r="TS258" s="53"/>
      <c r="TT258" s="53"/>
      <c r="TU258" s="53"/>
      <c r="TV258" s="53"/>
      <c r="TW258" s="53"/>
      <c r="TX258" s="53"/>
      <c r="TY258" s="53"/>
      <c r="TZ258" s="53"/>
      <c r="UA258" s="53"/>
      <c r="UB258" s="53"/>
      <c r="UC258" s="53"/>
      <c r="UD258" s="53"/>
      <c r="UE258" s="53"/>
      <c r="UF258" s="53"/>
      <c r="UG258" s="53"/>
      <c r="UH258" s="53"/>
      <c r="UI258" s="53"/>
      <c r="UJ258" s="53"/>
      <c r="UK258" s="53"/>
      <c r="UL258" s="53"/>
      <c r="UM258" s="53"/>
      <c r="UN258" s="53"/>
      <c r="UO258" s="53"/>
      <c r="UP258" s="53"/>
      <c r="UQ258" s="53"/>
      <c r="UR258" s="53"/>
      <c r="US258" s="53"/>
      <c r="UT258" s="53"/>
      <c r="UU258" s="53"/>
      <c r="UV258" s="53"/>
      <c r="UW258" s="53"/>
      <c r="UX258" s="53"/>
      <c r="UY258" s="53"/>
      <c r="UZ258" s="53"/>
      <c r="VA258" s="53"/>
      <c r="VB258" s="53"/>
      <c r="VC258" s="53"/>
      <c r="VD258" s="53"/>
      <c r="VE258" s="53"/>
      <c r="VF258" s="53"/>
      <c r="VG258" s="53"/>
      <c r="VH258" s="53"/>
      <c r="VI258" s="53"/>
      <c r="VJ258" s="53"/>
      <c r="VK258" s="53"/>
      <c r="VL258" s="53"/>
      <c r="VM258" s="53"/>
      <c r="VN258" s="53"/>
      <c r="VO258" s="53"/>
      <c r="VP258" s="53"/>
      <c r="VQ258" s="53"/>
      <c r="VR258" s="53"/>
      <c r="VS258" s="53"/>
      <c r="VT258" s="53"/>
      <c r="VU258" s="53"/>
      <c r="VV258" s="53"/>
      <c r="VW258" s="53"/>
      <c r="VX258" s="53"/>
      <c r="VY258" s="53"/>
      <c r="VZ258" s="53"/>
      <c r="WA258" s="53"/>
      <c r="WB258" s="53"/>
      <c r="WC258" s="53"/>
      <c r="WD258" s="53"/>
      <c r="WE258" s="53"/>
      <c r="WF258" s="53"/>
      <c r="WG258" s="53"/>
      <c r="WH258" s="53"/>
      <c r="WI258" s="53"/>
      <c r="WJ258" s="53"/>
      <c r="WK258" s="53"/>
      <c r="WL258" s="53"/>
      <c r="WM258" s="53"/>
      <c r="WN258" s="53"/>
      <c r="WO258" s="53"/>
      <c r="WP258" s="53"/>
      <c r="WQ258" s="53"/>
      <c r="WR258" s="53"/>
      <c r="WS258" s="53"/>
      <c r="WT258" s="53"/>
      <c r="WU258" s="53"/>
      <c r="WV258" s="53"/>
      <c r="WW258" s="53"/>
      <c r="WX258" s="53"/>
      <c r="WY258" s="53"/>
      <c r="WZ258" s="53"/>
      <c r="XA258" s="53"/>
      <c r="XB258" s="53"/>
      <c r="XC258" s="53"/>
      <c r="XD258" s="53"/>
      <c r="XE258" s="53"/>
      <c r="XF258" s="53"/>
      <c r="XG258" s="53"/>
      <c r="XH258" s="53"/>
      <c r="XI258" s="53"/>
      <c r="XJ258" s="53"/>
      <c r="XK258" s="53"/>
      <c r="XL258" s="53"/>
      <c r="XM258" s="53"/>
      <c r="XN258" s="53"/>
      <c r="XO258" s="53"/>
      <c r="XP258" s="53"/>
      <c r="XQ258" s="53"/>
      <c r="XR258" s="53"/>
      <c r="XS258" s="53"/>
      <c r="XT258" s="53"/>
      <c r="XU258" s="53"/>
      <c r="XV258" s="53"/>
      <c r="XW258" s="53"/>
      <c r="XX258" s="53"/>
      <c r="XY258" s="53"/>
      <c r="XZ258" s="53"/>
      <c r="YA258" s="53"/>
      <c r="YB258" s="53"/>
      <c r="YC258" s="53"/>
      <c r="YD258" s="53"/>
      <c r="YE258" s="53"/>
      <c r="YF258" s="53"/>
      <c r="YG258" s="53"/>
      <c r="YH258" s="53"/>
      <c r="YI258" s="53"/>
      <c r="YJ258" s="53"/>
      <c r="YK258" s="53"/>
      <c r="YL258" s="53"/>
      <c r="YM258" s="53"/>
      <c r="YN258" s="53"/>
      <c r="YO258" s="53"/>
      <c r="YP258" s="53"/>
      <c r="YQ258" s="53"/>
      <c r="YR258" s="53"/>
      <c r="YS258" s="53"/>
      <c r="YT258" s="53"/>
      <c r="YU258" s="53"/>
      <c r="YV258" s="53"/>
      <c r="YW258" s="53"/>
      <c r="YX258" s="53"/>
      <c r="YY258" s="53"/>
      <c r="YZ258" s="53"/>
      <c r="ZA258" s="53"/>
      <c r="ZB258" s="53"/>
      <c r="ZC258" s="53"/>
      <c r="ZD258" s="53"/>
      <c r="ZE258" s="53"/>
      <c r="ZF258" s="53"/>
      <c r="ZG258" s="53"/>
      <c r="ZH258" s="53"/>
      <c r="ZI258" s="53"/>
      <c r="ZJ258" s="53"/>
      <c r="ZK258" s="53"/>
      <c r="ZL258" s="53"/>
      <c r="ZM258" s="53"/>
      <c r="ZN258" s="53"/>
      <c r="ZO258" s="53"/>
      <c r="ZP258" s="53"/>
      <c r="ZQ258" s="53"/>
      <c r="ZR258" s="53"/>
      <c r="ZS258" s="53"/>
      <c r="ZT258" s="53"/>
      <c r="ZU258" s="53"/>
      <c r="ZV258" s="53"/>
      <c r="ZW258" s="53"/>
      <c r="ZX258" s="53"/>
      <c r="ZY258" s="53"/>
      <c r="ZZ258" s="53"/>
      <c r="AAA258" s="53"/>
      <c r="AAB258" s="53"/>
      <c r="AAC258" s="53"/>
      <c r="AAD258" s="53"/>
      <c r="AAE258" s="53"/>
      <c r="AAF258" s="53"/>
      <c r="AAG258" s="53"/>
      <c r="AAH258" s="53"/>
      <c r="AAI258" s="53"/>
      <c r="AAJ258" s="53"/>
      <c r="AAK258" s="53"/>
      <c r="AAL258" s="53"/>
      <c r="AAM258" s="53"/>
      <c r="AAN258" s="53"/>
      <c r="AAO258" s="53"/>
      <c r="AAP258" s="53"/>
      <c r="AAQ258" s="53"/>
      <c r="AAR258" s="53"/>
      <c r="AAS258" s="53"/>
      <c r="AAT258" s="53"/>
      <c r="AAU258" s="53"/>
      <c r="AAV258" s="53"/>
      <c r="AAW258" s="53"/>
      <c r="AAX258" s="53"/>
      <c r="AAY258" s="53"/>
      <c r="AAZ258" s="53"/>
      <c r="ABA258" s="53"/>
      <c r="ABB258" s="53"/>
      <c r="ABC258" s="53"/>
      <c r="ABD258" s="53"/>
      <c r="ABE258" s="53"/>
      <c r="ABF258" s="53"/>
      <c r="ABG258" s="53"/>
      <c r="ABH258" s="53"/>
      <c r="ABI258" s="53"/>
      <c r="ABJ258" s="53"/>
      <c r="ABK258" s="53"/>
      <c r="ABL258" s="53"/>
      <c r="ABM258" s="53"/>
      <c r="ABN258" s="53"/>
      <c r="ABO258" s="53"/>
      <c r="ABP258" s="53"/>
      <c r="ABQ258" s="53"/>
      <c r="ABR258" s="53"/>
      <c r="ABS258" s="53"/>
      <c r="ABT258" s="53"/>
      <c r="ABU258" s="53"/>
      <c r="ABV258" s="53"/>
      <c r="ABW258" s="53"/>
      <c r="ABX258" s="53"/>
      <c r="ABY258" s="53"/>
      <c r="ABZ258" s="53"/>
      <c r="ACA258" s="53"/>
      <c r="ACB258" s="53"/>
      <c r="ACC258" s="53"/>
      <c r="ACD258" s="53"/>
      <c r="ACE258" s="53"/>
      <c r="ACF258" s="53"/>
      <c r="ACG258" s="53"/>
      <c r="ACH258" s="53"/>
      <c r="ACI258" s="53"/>
      <c r="ACJ258" s="53"/>
      <c r="ACK258" s="53"/>
      <c r="ACL258" s="53"/>
      <c r="ACM258" s="53"/>
      <c r="ACN258" s="53"/>
      <c r="ACO258" s="53"/>
      <c r="ACP258" s="53"/>
      <c r="ACQ258" s="53"/>
      <c r="ACR258" s="53"/>
      <c r="ACS258" s="53"/>
      <c r="ACT258" s="53"/>
      <c r="ACU258" s="53"/>
      <c r="ACV258" s="53"/>
      <c r="ACW258" s="53"/>
      <c r="ACX258" s="53"/>
      <c r="ACY258" s="53"/>
      <c r="ACZ258" s="53"/>
      <c r="ADA258" s="53"/>
      <c r="ADB258" s="53"/>
      <c r="ADC258" s="53"/>
      <c r="ADD258" s="53"/>
      <c r="ADE258" s="53"/>
      <c r="ADF258" s="53"/>
      <c r="ADG258" s="53"/>
      <c r="ADH258" s="53"/>
      <c r="ADI258" s="53"/>
      <c r="ADJ258" s="53"/>
      <c r="ADK258" s="53"/>
      <c r="ADL258" s="53"/>
      <c r="ADM258" s="53"/>
      <c r="ADN258" s="53"/>
      <c r="ADO258" s="53"/>
      <c r="ADP258" s="53"/>
      <c r="ADQ258" s="53"/>
      <c r="ADR258" s="53"/>
      <c r="ADS258" s="53"/>
      <c r="ADT258" s="53"/>
      <c r="ADU258" s="53"/>
      <c r="ADV258" s="53"/>
      <c r="ADW258" s="53"/>
      <c r="ADX258" s="53"/>
      <c r="ADY258" s="53"/>
      <c r="ADZ258" s="53"/>
      <c r="AEA258" s="53"/>
      <c r="AEB258" s="53"/>
      <c r="AEC258" s="53"/>
      <c r="AED258" s="53"/>
      <c r="AEE258" s="53"/>
      <c r="AEF258" s="53"/>
      <c r="AEG258" s="53"/>
      <c r="AEH258" s="53"/>
      <c r="AEI258" s="53"/>
      <c r="AEJ258" s="53"/>
      <c r="AEK258" s="53"/>
      <c r="AEL258" s="53"/>
      <c r="AEM258" s="53"/>
      <c r="AEN258" s="53"/>
      <c r="AEO258" s="53"/>
      <c r="AEP258" s="53"/>
      <c r="AEQ258" s="53"/>
      <c r="AER258" s="53"/>
      <c r="AES258" s="53"/>
      <c r="AET258" s="53"/>
      <c r="AEU258" s="53"/>
      <c r="AEV258" s="53"/>
      <c r="AEW258" s="53"/>
      <c r="AEX258" s="53"/>
      <c r="AEY258" s="53"/>
      <c r="AEZ258" s="53"/>
      <c r="AFA258" s="53"/>
      <c r="AFB258" s="53"/>
      <c r="AFC258" s="53"/>
      <c r="AFD258" s="53"/>
      <c r="AFE258" s="53"/>
      <c r="AFF258" s="53"/>
      <c r="AFG258" s="53"/>
      <c r="AFH258" s="53"/>
      <c r="AFI258" s="53"/>
      <c r="AFJ258" s="53"/>
      <c r="AFK258" s="53"/>
      <c r="AFL258" s="53"/>
      <c r="AFM258" s="53"/>
      <c r="AFN258" s="53"/>
      <c r="AFO258" s="53"/>
      <c r="AFP258" s="53"/>
      <c r="AFQ258" s="53"/>
      <c r="AFR258" s="53"/>
      <c r="AFS258" s="53"/>
      <c r="AFT258" s="53"/>
      <c r="AFU258" s="53"/>
      <c r="AFV258" s="53"/>
      <c r="AFW258" s="53"/>
      <c r="AFX258" s="53"/>
      <c r="AFY258" s="53"/>
      <c r="AFZ258" s="53"/>
      <c r="AGA258" s="53"/>
      <c r="AGB258" s="53"/>
      <c r="AGC258" s="53"/>
      <c r="AGD258" s="53"/>
      <c r="AGE258" s="53"/>
      <c r="AGF258" s="53"/>
      <c r="AGG258" s="53"/>
      <c r="AGH258" s="53"/>
      <c r="AGI258" s="53"/>
      <c r="AGJ258" s="53"/>
      <c r="AGK258" s="53"/>
      <c r="AGL258" s="53"/>
      <c r="AGM258" s="53"/>
      <c r="AGN258" s="53"/>
      <c r="AGO258" s="53"/>
      <c r="AGP258" s="53"/>
      <c r="AGQ258" s="53"/>
      <c r="AGR258" s="53"/>
      <c r="AGS258" s="53"/>
      <c r="AGT258" s="53"/>
      <c r="AGU258" s="53"/>
      <c r="AGV258" s="53"/>
      <c r="AGW258" s="53"/>
      <c r="AGX258" s="53"/>
      <c r="AGY258" s="53"/>
      <c r="AGZ258" s="53"/>
      <c r="AHA258" s="53"/>
      <c r="AHB258" s="53"/>
      <c r="AHC258" s="53"/>
      <c r="AHD258" s="53"/>
      <c r="AHE258" s="53"/>
      <c r="AHF258" s="53"/>
      <c r="AHG258" s="53"/>
      <c r="AHH258" s="53"/>
      <c r="AHI258" s="53"/>
      <c r="AHJ258" s="53"/>
      <c r="AHK258" s="53"/>
      <c r="AHL258" s="53"/>
      <c r="AHM258" s="53"/>
      <c r="AHN258" s="53"/>
      <c r="AHO258" s="53"/>
      <c r="AHP258" s="53"/>
      <c r="AHQ258" s="53"/>
      <c r="AHR258" s="53"/>
      <c r="AHS258" s="53"/>
      <c r="AHT258" s="53"/>
      <c r="AHU258" s="53"/>
      <c r="AHV258" s="53"/>
      <c r="AHW258" s="53"/>
      <c r="AHX258" s="53"/>
      <c r="AHY258" s="53"/>
      <c r="AHZ258" s="53"/>
      <c r="AIA258" s="53"/>
      <c r="AIB258" s="53"/>
      <c r="AIC258" s="53"/>
      <c r="AID258" s="53"/>
      <c r="AIE258" s="53"/>
      <c r="AIF258" s="53"/>
      <c r="AIG258" s="53"/>
      <c r="AIH258" s="53"/>
      <c r="AII258" s="53"/>
      <c r="AIJ258" s="53"/>
      <c r="AIK258" s="53"/>
      <c r="AIL258" s="53"/>
      <c r="AIM258" s="53"/>
      <c r="AIN258" s="53"/>
      <c r="AIO258" s="53"/>
      <c r="AIP258" s="53"/>
      <c r="AIQ258" s="53"/>
      <c r="AIR258" s="53"/>
      <c r="AIS258" s="53"/>
      <c r="AIT258" s="53"/>
      <c r="AIU258" s="53"/>
      <c r="AIV258" s="53"/>
      <c r="AIW258" s="53"/>
      <c r="AIX258" s="53"/>
      <c r="AIY258" s="53"/>
      <c r="AIZ258" s="53"/>
      <c r="AJA258" s="53"/>
      <c r="AJB258" s="53"/>
      <c r="AJC258" s="53"/>
      <c r="AJD258" s="53"/>
      <c r="AJE258" s="53"/>
      <c r="AJF258" s="53"/>
      <c r="AJG258" s="53"/>
      <c r="AJH258" s="53"/>
      <c r="AJI258" s="53"/>
      <c r="AJJ258" s="53"/>
      <c r="AJK258" s="53"/>
      <c r="AJL258" s="53"/>
      <c r="AJM258" s="53"/>
      <c r="AJN258" s="53"/>
      <c r="AJO258" s="53"/>
      <c r="AJP258" s="53"/>
      <c r="AJQ258" s="53"/>
      <c r="AJR258" s="53"/>
      <c r="AJS258" s="53"/>
      <c r="AJT258" s="53"/>
      <c r="AJU258" s="53"/>
      <c r="AJV258" s="53"/>
      <c r="AJW258" s="53"/>
      <c r="AJX258" s="53"/>
      <c r="AJY258" s="53"/>
      <c r="AJZ258" s="53"/>
      <c r="AKA258" s="53"/>
      <c r="AKB258" s="53"/>
      <c r="AKC258" s="53"/>
      <c r="AKD258" s="53"/>
      <c r="AKE258" s="53"/>
      <c r="AKF258" s="53"/>
      <c r="AKG258" s="53"/>
      <c r="AKH258" s="53"/>
      <c r="AKI258" s="53"/>
      <c r="AKJ258" s="53"/>
      <c r="AKK258" s="53"/>
      <c r="AKL258" s="53"/>
      <c r="AKM258" s="53"/>
      <c r="AKN258" s="53"/>
      <c r="AKO258" s="53"/>
      <c r="AKP258" s="53"/>
      <c r="AKQ258" s="53"/>
      <c r="AKR258" s="53"/>
      <c r="AKS258" s="53"/>
      <c r="AKT258" s="53"/>
      <c r="AKU258" s="53"/>
      <c r="AKV258" s="53"/>
      <c r="AKW258" s="53"/>
      <c r="AKX258" s="53"/>
      <c r="AKY258" s="53"/>
      <c r="AKZ258" s="53"/>
      <c r="ALA258" s="53"/>
      <c r="ALB258" s="53"/>
      <c r="ALC258" s="53"/>
      <c r="ALD258" s="53"/>
      <c r="ALE258" s="53"/>
      <c r="ALF258" s="53"/>
      <c r="ALG258" s="53"/>
      <c r="ALH258" s="53"/>
      <c r="ALI258" s="53"/>
      <c r="ALJ258" s="53"/>
      <c r="ALK258" s="53"/>
      <c r="ALL258" s="53"/>
      <c r="ALM258" s="53"/>
      <c r="ALN258" s="53"/>
      <c r="ALO258" s="53"/>
      <c r="ALP258" s="53"/>
      <c r="ALQ258" s="53"/>
      <c r="ALR258" s="53"/>
      <c r="ALS258" s="53"/>
      <c r="ALT258" s="53"/>
      <c r="ALU258" s="53"/>
      <c r="ALV258" s="53"/>
      <c r="ALW258" s="53"/>
      <c r="ALX258" s="53"/>
      <c r="ALY258" s="53"/>
      <c r="ALZ258" s="53"/>
      <c r="AMA258" s="53"/>
      <c r="AMB258" s="53"/>
      <c r="AMC258" s="53"/>
      <c r="AMD258" s="53"/>
      <c r="AME258" s="53"/>
      <c r="AMF258" s="53"/>
      <c r="AMG258" s="53"/>
      <c r="AMH258" s="53"/>
      <c r="AMI258" s="53"/>
      <c r="AMJ258"/>
      <c r="AMK258"/>
    </row>
    <row r="259" spans="1:1025" s="72" customFormat="1" ht="56.25">
      <c r="A259" s="49"/>
      <c r="B259" s="36" t="s">
        <v>104</v>
      </c>
      <c r="C259" s="81" t="s">
        <v>246</v>
      </c>
      <c r="D259" s="82" t="s">
        <v>105</v>
      </c>
      <c r="E259" s="76">
        <f>'приложение 10'!I159</f>
        <v>400000</v>
      </c>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c r="DA259" s="53"/>
      <c r="DB259" s="53"/>
      <c r="DC259" s="53"/>
      <c r="DD259" s="53"/>
      <c r="DE259" s="53"/>
      <c r="DF259" s="53"/>
      <c r="DG259" s="53"/>
      <c r="DH259" s="53"/>
      <c r="DI259" s="53"/>
      <c r="DJ259" s="53"/>
      <c r="DK259" s="53"/>
      <c r="DL259" s="53"/>
      <c r="DM259" s="53"/>
      <c r="DN259" s="53"/>
      <c r="DO259" s="53"/>
      <c r="DP259" s="53"/>
      <c r="DQ259" s="53"/>
      <c r="DR259" s="53"/>
      <c r="DS259" s="53"/>
      <c r="DT259" s="53"/>
      <c r="DU259" s="53"/>
      <c r="DV259" s="53"/>
      <c r="DW259" s="53"/>
      <c r="DX259" s="53"/>
      <c r="DY259" s="53"/>
      <c r="DZ259" s="53"/>
      <c r="EA259" s="53"/>
      <c r="EB259" s="53"/>
      <c r="EC259" s="53"/>
      <c r="ED259" s="53"/>
      <c r="EE259" s="53"/>
      <c r="EF259" s="53"/>
      <c r="EG259" s="53"/>
      <c r="EH259" s="53"/>
      <c r="EI259" s="53"/>
      <c r="EJ259" s="53"/>
      <c r="EK259" s="53"/>
      <c r="EL259" s="53"/>
      <c r="EM259" s="53"/>
      <c r="EN259" s="53"/>
      <c r="EO259" s="53"/>
      <c r="EP259" s="53"/>
      <c r="EQ259" s="53"/>
      <c r="ER259" s="53"/>
      <c r="ES259" s="53"/>
      <c r="ET259" s="53"/>
      <c r="EU259" s="53"/>
      <c r="EV259" s="53"/>
      <c r="EW259" s="53"/>
      <c r="EX259" s="53"/>
      <c r="EY259" s="53"/>
      <c r="EZ259" s="53"/>
      <c r="FA259" s="53"/>
      <c r="FB259" s="53"/>
      <c r="FC259" s="53"/>
      <c r="FD259" s="53"/>
      <c r="FE259" s="53"/>
      <c r="FF259" s="53"/>
      <c r="FG259" s="53"/>
      <c r="FH259" s="53"/>
      <c r="FI259" s="53"/>
      <c r="FJ259" s="53"/>
      <c r="FK259" s="53"/>
      <c r="FL259" s="53"/>
      <c r="FM259" s="53"/>
      <c r="FN259" s="53"/>
      <c r="FO259" s="53"/>
      <c r="FP259" s="53"/>
      <c r="FQ259" s="53"/>
      <c r="FR259" s="53"/>
      <c r="FS259" s="53"/>
      <c r="FT259" s="53"/>
      <c r="FU259" s="53"/>
      <c r="FV259" s="53"/>
      <c r="FW259" s="53"/>
      <c r="FX259" s="53"/>
      <c r="FY259" s="53"/>
      <c r="FZ259" s="53"/>
      <c r="GA259" s="53"/>
      <c r="GB259" s="53"/>
      <c r="GC259" s="53"/>
      <c r="GD259" s="53"/>
      <c r="GE259" s="53"/>
      <c r="GF259" s="53"/>
      <c r="GG259" s="53"/>
      <c r="GH259" s="53"/>
      <c r="GI259" s="53"/>
      <c r="GJ259" s="53"/>
      <c r="GK259" s="53"/>
      <c r="GL259" s="53"/>
      <c r="GM259" s="53"/>
      <c r="GN259" s="53"/>
      <c r="GO259" s="53"/>
      <c r="GP259" s="53"/>
      <c r="GQ259" s="53"/>
      <c r="GR259" s="53"/>
      <c r="GS259" s="53"/>
      <c r="GT259" s="53"/>
      <c r="GU259" s="53"/>
      <c r="GV259" s="53"/>
      <c r="GW259" s="53"/>
      <c r="GX259" s="53"/>
      <c r="GY259" s="53"/>
      <c r="GZ259" s="53"/>
      <c r="HA259" s="53"/>
      <c r="HB259" s="53"/>
      <c r="HC259" s="53"/>
      <c r="HD259" s="53"/>
      <c r="HE259" s="53"/>
      <c r="HF259" s="53"/>
      <c r="HG259" s="53"/>
      <c r="HH259" s="53"/>
      <c r="HI259" s="53"/>
      <c r="HJ259" s="53"/>
      <c r="HK259" s="53"/>
      <c r="HL259" s="53"/>
      <c r="HM259" s="53"/>
      <c r="HN259" s="53"/>
      <c r="HO259" s="53"/>
      <c r="HP259" s="53"/>
      <c r="HQ259" s="53"/>
      <c r="HR259" s="53"/>
      <c r="HS259" s="53"/>
      <c r="HT259" s="53"/>
      <c r="HU259" s="53"/>
      <c r="HV259" s="53"/>
      <c r="HW259" s="53"/>
      <c r="HX259" s="53"/>
      <c r="HY259" s="53"/>
      <c r="HZ259" s="53"/>
      <c r="IA259" s="53"/>
      <c r="IB259" s="53"/>
      <c r="IC259" s="53"/>
      <c r="ID259" s="53"/>
      <c r="IE259" s="53"/>
      <c r="IF259" s="53"/>
      <c r="IG259" s="53"/>
      <c r="IH259" s="53"/>
      <c r="II259" s="53"/>
      <c r="IJ259" s="53"/>
      <c r="IK259" s="53"/>
      <c r="IL259" s="53"/>
      <c r="IM259" s="53"/>
      <c r="IN259" s="53"/>
      <c r="IO259" s="53"/>
      <c r="IP259" s="53"/>
      <c r="IQ259" s="53"/>
      <c r="IR259" s="53"/>
      <c r="IS259" s="53"/>
      <c r="IT259" s="53"/>
      <c r="IU259" s="53"/>
      <c r="IV259" s="53"/>
      <c r="IW259" s="53"/>
      <c r="IX259" s="53"/>
      <c r="IY259" s="53"/>
      <c r="IZ259" s="53"/>
      <c r="JA259" s="53"/>
      <c r="JB259" s="53"/>
      <c r="JC259" s="53"/>
      <c r="JD259" s="53"/>
      <c r="JE259" s="53"/>
      <c r="JF259" s="53"/>
      <c r="JG259" s="53"/>
      <c r="JH259" s="53"/>
      <c r="JI259" s="53"/>
      <c r="JJ259" s="53"/>
      <c r="JK259" s="53"/>
      <c r="JL259" s="53"/>
      <c r="JM259" s="53"/>
      <c r="JN259" s="53"/>
      <c r="JO259" s="53"/>
      <c r="JP259" s="53"/>
      <c r="JQ259" s="53"/>
      <c r="JR259" s="53"/>
      <c r="JS259" s="53"/>
      <c r="JT259" s="53"/>
      <c r="JU259" s="53"/>
      <c r="JV259" s="53"/>
      <c r="JW259" s="53"/>
      <c r="JX259" s="53"/>
      <c r="JY259" s="53"/>
      <c r="JZ259" s="53"/>
      <c r="KA259" s="53"/>
      <c r="KB259" s="53"/>
      <c r="KC259" s="53"/>
      <c r="KD259" s="53"/>
      <c r="KE259" s="53"/>
      <c r="KF259" s="53"/>
      <c r="KG259" s="53"/>
      <c r="KH259" s="53"/>
      <c r="KI259" s="53"/>
      <c r="KJ259" s="53"/>
      <c r="KK259" s="53"/>
      <c r="KL259" s="53"/>
      <c r="KM259" s="53"/>
      <c r="KN259" s="53"/>
      <c r="KO259" s="53"/>
      <c r="KP259" s="53"/>
      <c r="KQ259" s="53"/>
      <c r="KR259" s="53"/>
      <c r="KS259" s="53"/>
      <c r="KT259" s="53"/>
      <c r="KU259" s="53"/>
      <c r="KV259" s="53"/>
      <c r="KW259" s="53"/>
      <c r="KX259" s="53"/>
      <c r="KY259" s="53"/>
      <c r="KZ259" s="53"/>
      <c r="LA259" s="53"/>
      <c r="LB259" s="53"/>
      <c r="LC259" s="53"/>
      <c r="LD259" s="53"/>
      <c r="LE259" s="53"/>
      <c r="LF259" s="53"/>
      <c r="LG259" s="53"/>
      <c r="LH259" s="53"/>
      <c r="LI259" s="53"/>
      <c r="LJ259" s="53"/>
      <c r="LK259" s="53"/>
      <c r="LL259" s="53"/>
      <c r="LM259" s="53"/>
      <c r="LN259" s="53"/>
      <c r="LO259" s="53"/>
      <c r="LP259" s="53"/>
      <c r="LQ259" s="53"/>
      <c r="LR259" s="53"/>
      <c r="LS259" s="53"/>
      <c r="LT259" s="53"/>
      <c r="LU259" s="53"/>
      <c r="LV259" s="53"/>
      <c r="LW259" s="53"/>
      <c r="LX259" s="53"/>
      <c r="LY259" s="53"/>
      <c r="LZ259" s="53"/>
      <c r="MA259" s="53"/>
      <c r="MB259" s="53"/>
      <c r="MC259" s="53"/>
      <c r="MD259" s="53"/>
      <c r="ME259" s="53"/>
      <c r="MF259" s="53"/>
      <c r="MG259" s="53"/>
      <c r="MH259" s="53"/>
      <c r="MI259" s="53"/>
      <c r="MJ259" s="53"/>
      <c r="MK259" s="53"/>
      <c r="ML259" s="53"/>
      <c r="MM259" s="53"/>
      <c r="MN259" s="53"/>
      <c r="MO259" s="53"/>
      <c r="MP259" s="53"/>
      <c r="MQ259" s="53"/>
      <c r="MR259" s="53"/>
      <c r="MS259" s="53"/>
      <c r="MT259" s="53"/>
      <c r="MU259" s="53"/>
      <c r="MV259" s="53"/>
      <c r="MW259" s="53"/>
      <c r="MX259" s="53"/>
      <c r="MY259" s="53"/>
      <c r="MZ259" s="53"/>
      <c r="NA259" s="53"/>
      <c r="NB259" s="53"/>
      <c r="NC259" s="53"/>
      <c r="ND259" s="53"/>
      <c r="NE259" s="53"/>
      <c r="NF259" s="53"/>
      <c r="NG259" s="53"/>
      <c r="NH259" s="53"/>
      <c r="NI259" s="53"/>
      <c r="NJ259" s="53"/>
      <c r="NK259" s="53"/>
      <c r="NL259" s="53"/>
      <c r="NM259" s="53"/>
      <c r="NN259" s="53"/>
      <c r="NO259" s="53"/>
      <c r="NP259" s="53"/>
      <c r="NQ259" s="53"/>
      <c r="NR259" s="53"/>
      <c r="NS259" s="53"/>
      <c r="NT259" s="53"/>
      <c r="NU259" s="53"/>
      <c r="NV259" s="53"/>
      <c r="NW259" s="53"/>
      <c r="NX259" s="53"/>
      <c r="NY259" s="53"/>
      <c r="NZ259" s="53"/>
      <c r="OA259" s="53"/>
      <c r="OB259" s="53"/>
      <c r="OC259" s="53"/>
      <c r="OD259" s="53"/>
      <c r="OE259" s="53"/>
      <c r="OF259" s="53"/>
      <c r="OG259" s="53"/>
      <c r="OH259" s="53"/>
      <c r="OI259" s="53"/>
      <c r="OJ259" s="53"/>
      <c r="OK259" s="53"/>
      <c r="OL259" s="53"/>
      <c r="OM259" s="53"/>
      <c r="ON259" s="53"/>
      <c r="OO259" s="53"/>
      <c r="OP259" s="53"/>
      <c r="OQ259" s="53"/>
      <c r="OR259" s="53"/>
      <c r="OS259" s="53"/>
      <c r="OT259" s="53"/>
      <c r="OU259" s="53"/>
      <c r="OV259" s="53"/>
      <c r="OW259" s="53"/>
      <c r="OX259" s="53"/>
      <c r="OY259" s="53"/>
      <c r="OZ259" s="53"/>
      <c r="PA259" s="53"/>
      <c r="PB259" s="53"/>
      <c r="PC259" s="53"/>
      <c r="PD259" s="53"/>
      <c r="PE259" s="53"/>
      <c r="PF259" s="53"/>
      <c r="PG259" s="53"/>
      <c r="PH259" s="53"/>
      <c r="PI259" s="53"/>
      <c r="PJ259" s="53"/>
      <c r="PK259" s="53"/>
      <c r="PL259" s="53"/>
      <c r="PM259" s="53"/>
      <c r="PN259" s="53"/>
      <c r="PO259" s="53"/>
      <c r="PP259" s="53"/>
      <c r="PQ259" s="53"/>
      <c r="PR259" s="53"/>
      <c r="PS259" s="53"/>
      <c r="PT259" s="53"/>
      <c r="PU259" s="53"/>
      <c r="PV259" s="53"/>
      <c r="PW259" s="53"/>
      <c r="PX259" s="53"/>
      <c r="PY259" s="53"/>
      <c r="PZ259" s="53"/>
      <c r="QA259" s="53"/>
      <c r="QB259" s="53"/>
      <c r="QC259" s="53"/>
      <c r="QD259" s="53"/>
      <c r="QE259" s="53"/>
      <c r="QF259" s="53"/>
      <c r="QG259" s="53"/>
      <c r="QH259" s="53"/>
      <c r="QI259" s="53"/>
      <c r="QJ259" s="53"/>
      <c r="QK259" s="53"/>
      <c r="QL259" s="53"/>
      <c r="QM259" s="53"/>
      <c r="QN259" s="53"/>
      <c r="QO259" s="53"/>
      <c r="QP259" s="53"/>
      <c r="QQ259" s="53"/>
      <c r="QR259" s="53"/>
      <c r="QS259" s="53"/>
      <c r="QT259" s="53"/>
      <c r="QU259" s="53"/>
      <c r="QV259" s="53"/>
      <c r="QW259" s="53"/>
      <c r="QX259" s="53"/>
      <c r="QY259" s="53"/>
      <c r="QZ259" s="53"/>
      <c r="RA259" s="53"/>
      <c r="RB259" s="53"/>
      <c r="RC259" s="53"/>
      <c r="RD259" s="53"/>
      <c r="RE259" s="53"/>
      <c r="RF259" s="53"/>
      <c r="RG259" s="53"/>
      <c r="RH259" s="53"/>
      <c r="RI259" s="53"/>
      <c r="RJ259" s="53"/>
      <c r="RK259" s="53"/>
      <c r="RL259" s="53"/>
      <c r="RM259" s="53"/>
      <c r="RN259" s="53"/>
      <c r="RO259" s="53"/>
      <c r="RP259" s="53"/>
      <c r="RQ259" s="53"/>
      <c r="RR259" s="53"/>
      <c r="RS259" s="53"/>
      <c r="RT259" s="53"/>
      <c r="RU259" s="53"/>
      <c r="RV259" s="53"/>
      <c r="RW259" s="53"/>
      <c r="RX259" s="53"/>
      <c r="RY259" s="53"/>
      <c r="RZ259" s="53"/>
      <c r="SA259" s="53"/>
      <c r="SB259" s="53"/>
      <c r="SC259" s="53"/>
      <c r="SD259" s="53"/>
      <c r="SE259" s="53"/>
      <c r="SF259" s="53"/>
      <c r="SG259" s="53"/>
      <c r="SH259" s="53"/>
      <c r="SI259" s="53"/>
      <c r="SJ259" s="53"/>
      <c r="SK259" s="53"/>
      <c r="SL259" s="53"/>
      <c r="SM259" s="53"/>
      <c r="SN259" s="53"/>
      <c r="SO259" s="53"/>
      <c r="SP259" s="53"/>
      <c r="SQ259" s="53"/>
      <c r="SR259" s="53"/>
      <c r="SS259" s="53"/>
      <c r="ST259" s="53"/>
      <c r="SU259" s="53"/>
      <c r="SV259" s="53"/>
      <c r="SW259" s="53"/>
      <c r="SX259" s="53"/>
      <c r="SY259" s="53"/>
      <c r="SZ259" s="53"/>
      <c r="TA259" s="53"/>
      <c r="TB259" s="53"/>
      <c r="TC259" s="53"/>
      <c r="TD259" s="53"/>
      <c r="TE259" s="53"/>
      <c r="TF259" s="53"/>
      <c r="TG259" s="53"/>
      <c r="TH259" s="53"/>
      <c r="TI259" s="53"/>
      <c r="TJ259" s="53"/>
      <c r="TK259" s="53"/>
      <c r="TL259" s="53"/>
      <c r="TM259" s="53"/>
      <c r="TN259" s="53"/>
      <c r="TO259" s="53"/>
      <c r="TP259" s="53"/>
      <c r="TQ259" s="53"/>
      <c r="TR259" s="53"/>
      <c r="TS259" s="53"/>
      <c r="TT259" s="53"/>
      <c r="TU259" s="53"/>
      <c r="TV259" s="53"/>
      <c r="TW259" s="53"/>
      <c r="TX259" s="53"/>
      <c r="TY259" s="53"/>
      <c r="TZ259" s="53"/>
      <c r="UA259" s="53"/>
      <c r="UB259" s="53"/>
      <c r="UC259" s="53"/>
      <c r="UD259" s="53"/>
      <c r="UE259" s="53"/>
      <c r="UF259" s="53"/>
      <c r="UG259" s="53"/>
      <c r="UH259" s="53"/>
      <c r="UI259" s="53"/>
      <c r="UJ259" s="53"/>
      <c r="UK259" s="53"/>
      <c r="UL259" s="53"/>
      <c r="UM259" s="53"/>
      <c r="UN259" s="53"/>
      <c r="UO259" s="53"/>
      <c r="UP259" s="53"/>
      <c r="UQ259" s="53"/>
      <c r="UR259" s="53"/>
      <c r="US259" s="53"/>
      <c r="UT259" s="53"/>
      <c r="UU259" s="53"/>
      <c r="UV259" s="53"/>
      <c r="UW259" s="53"/>
      <c r="UX259" s="53"/>
      <c r="UY259" s="53"/>
      <c r="UZ259" s="53"/>
      <c r="VA259" s="53"/>
      <c r="VB259" s="53"/>
      <c r="VC259" s="53"/>
      <c r="VD259" s="53"/>
      <c r="VE259" s="53"/>
      <c r="VF259" s="53"/>
      <c r="VG259" s="53"/>
      <c r="VH259" s="53"/>
      <c r="VI259" s="53"/>
      <c r="VJ259" s="53"/>
      <c r="VK259" s="53"/>
      <c r="VL259" s="53"/>
      <c r="VM259" s="53"/>
      <c r="VN259" s="53"/>
      <c r="VO259" s="53"/>
      <c r="VP259" s="53"/>
      <c r="VQ259" s="53"/>
      <c r="VR259" s="53"/>
      <c r="VS259" s="53"/>
      <c r="VT259" s="53"/>
      <c r="VU259" s="53"/>
      <c r="VV259" s="53"/>
      <c r="VW259" s="53"/>
      <c r="VX259" s="53"/>
      <c r="VY259" s="53"/>
      <c r="VZ259" s="53"/>
      <c r="WA259" s="53"/>
      <c r="WB259" s="53"/>
      <c r="WC259" s="53"/>
      <c r="WD259" s="53"/>
      <c r="WE259" s="53"/>
      <c r="WF259" s="53"/>
      <c r="WG259" s="53"/>
      <c r="WH259" s="53"/>
      <c r="WI259" s="53"/>
      <c r="WJ259" s="53"/>
      <c r="WK259" s="53"/>
      <c r="WL259" s="53"/>
      <c r="WM259" s="53"/>
      <c r="WN259" s="53"/>
      <c r="WO259" s="53"/>
      <c r="WP259" s="53"/>
      <c r="WQ259" s="53"/>
      <c r="WR259" s="53"/>
      <c r="WS259" s="53"/>
      <c r="WT259" s="53"/>
      <c r="WU259" s="53"/>
      <c r="WV259" s="53"/>
      <c r="WW259" s="53"/>
      <c r="WX259" s="53"/>
      <c r="WY259" s="53"/>
      <c r="WZ259" s="53"/>
      <c r="XA259" s="53"/>
      <c r="XB259" s="53"/>
      <c r="XC259" s="53"/>
      <c r="XD259" s="53"/>
      <c r="XE259" s="53"/>
      <c r="XF259" s="53"/>
      <c r="XG259" s="53"/>
      <c r="XH259" s="53"/>
      <c r="XI259" s="53"/>
      <c r="XJ259" s="53"/>
      <c r="XK259" s="53"/>
      <c r="XL259" s="53"/>
      <c r="XM259" s="53"/>
      <c r="XN259" s="53"/>
      <c r="XO259" s="53"/>
      <c r="XP259" s="53"/>
      <c r="XQ259" s="53"/>
      <c r="XR259" s="53"/>
      <c r="XS259" s="53"/>
      <c r="XT259" s="53"/>
      <c r="XU259" s="53"/>
      <c r="XV259" s="53"/>
      <c r="XW259" s="53"/>
      <c r="XX259" s="53"/>
      <c r="XY259" s="53"/>
      <c r="XZ259" s="53"/>
      <c r="YA259" s="53"/>
      <c r="YB259" s="53"/>
      <c r="YC259" s="53"/>
      <c r="YD259" s="53"/>
      <c r="YE259" s="53"/>
      <c r="YF259" s="53"/>
      <c r="YG259" s="53"/>
      <c r="YH259" s="53"/>
      <c r="YI259" s="53"/>
      <c r="YJ259" s="53"/>
      <c r="YK259" s="53"/>
      <c r="YL259" s="53"/>
      <c r="YM259" s="53"/>
      <c r="YN259" s="53"/>
      <c r="YO259" s="53"/>
      <c r="YP259" s="53"/>
      <c r="YQ259" s="53"/>
      <c r="YR259" s="53"/>
      <c r="YS259" s="53"/>
      <c r="YT259" s="53"/>
      <c r="YU259" s="53"/>
      <c r="YV259" s="53"/>
      <c r="YW259" s="53"/>
      <c r="YX259" s="53"/>
      <c r="YY259" s="53"/>
      <c r="YZ259" s="53"/>
      <c r="ZA259" s="53"/>
      <c r="ZB259" s="53"/>
      <c r="ZC259" s="53"/>
      <c r="ZD259" s="53"/>
      <c r="ZE259" s="53"/>
      <c r="ZF259" s="53"/>
      <c r="ZG259" s="53"/>
      <c r="ZH259" s="53"/>
      <c r="ZI259" s="53"/>
      <c r="ZJ259" s="53"/>
      <c r="ZK259" s="53"/>
      <c r="ZL259" s="53"/>
      <c r="ZM259" s="53"/>
      <c r="ZN259" s="53"/>
      <c r="ZO259" s="53"/>
      <c r="ZP259" s="53"/>
      <c r="ZQ259" s="53"/>
      <c r="ZR259" s="53"/>
      <c r="ZS259" s="53"/>
      <c r="ZT259" s="53"/>
      <c r="ZU259" s="53"/>
      <c r="ZV259" s="53"/>
      <c r="ZW259" s="53"/>
      <c r="ZX259" s="53"/>
      <c r="ZY259" s="53"/>
      <c r="ZZ259" s="53"/>
      <c r="AAA259" s="53"/>
      <c r="AAB259" s="53"/>
      <c r="AAC259" s="53"/>
      <c r="AAD259" s="53"/>
      <c r="AAE259" s="53"/>
      <c r="AAF259" s="53"/>
      <c r="AAG259" s="53"/>
      <c r="AAH259" s="53"/>
      <c r="AAI259" s="53"/>
      <c r="AAJ259" s="53"/>
      <c r="AAK259" s="53"/>
      <c r="AAL259" s="53"/>
      <c r="AAM259" s="53"/>
      <c r="AAN259" s="53"/>
      <c r="AAO259" s="53"/>
      <c r="AAP259" s="53"/>
      <c r="AAQ259" s="53"/>
      <c r="AAR259" s="53"/>
      <c r="AAS259" s="53"/>
      <c r="AAT259" s="53"/>
      <c r="AAU259" s="53"/>
      <c r="AAV259" s="53"/>
      <c r="AAW259" s="53"/>
      <c r="AAX259" s="53"/>
      <c r="AAY259" s="53"/>
      <c r="AAZ259" s="53"/>
      <c r="ABA259" s="53"/>
      <c r="ABB259" s="53"/>
      <c r="ABC259" s="53"/>
      <c r="ABD259" s="53"/>
      <c r="ABE259" s="53"/>
      <c r="ABF259" s="53"/>
      <c r="ABG259" s="53"/>
      <c r="ABH259" s="53"/>
      <c r="ABI259" s="53"/>
      <c r="ABJ259" s="53"/>
      <c r="ABK259" s="53"/>
      <c r="ABL259" s="53"/>
      <c r="ABM259" s="53"/>
      <c r="ABN259" s="53"/>
      <c r="ABO259" s="53"/>
      <c r="ABP259" s="53"/>
      <c r="ABQ259" s="53"/>
      <c r="ABR259" s="53"/>
      <c r="ABS259" s="53"/>
      <c r="ABT259" s="53"/>
      <c r="ABU259" s="53"/>
      <c r="ABV259" s="53"/>
      <c r="ABW259" s="53"/>
      <c r="ABX259" s="53"/>
      <c r="ABY259" s="53"/>
      <c r="ABZ259" s="53"/>
      <c r="ACA259" s="53"/>
      <c r="ACB259" s="53"/>
      <c r="ACC259" s="53"/>
      <c r="ACD259" s="53"/>
      <c r="ACE259" s="53"/>
      <c r="ACF259" s="53"/>
      <c r="ACG259" s="53"/>
      <c r="ACH259" s="53"/>
      <c r="ACI259" s="53"/>
      <c r="ACJ259" s="53"/>
      <c r="ACK259" s="53"/>
      <c r="ACL259" s="53"/>
      <c r="ACM259" s="53"/>
      <c r="ACN259" s="53"/>
      <c r="ACO259" s="53"/>
      <c r="ACP259" s="53"/>
      <c r="ACQ259" s="53"/>
      <c r="ACR259" s="53"/>
      <c r="ACS259" s="53"/>
      <c r="ACT259" s="53"/>
      <c r="ACU259" s="53"/>
      <c r="ACV259" s="53"/>
      <c r="ACW259" s="53"/>
      <c r="ACX259" s="53"/>
      <c r="ACY259" s="53"/>
      <c r="ACZ259" s="53"/>
      <c r="ADA259" s="53"/>
      <c r="ADB259" s="53"/>
      <c r="ADC259" s="53"/>
      <c r="ADD259" s="53"/>
      <c r="ADE259" s="53"/>
      <c r="ADF259" s="53"/>
      <c r="ADG259" s="53"/>
      <c r="ADH259" s="53"/>
      <c r="ADI259" s="53"/>
      <c r="ADJ259" s="53"/>
      <c r="ADK259" s="53"/>
      <c r="ADL259" s="53"/>
      <c r="ADM259" s="53"/>
      <c r="ADN259" s="53"/>
      <c r="ADO259" s="53"/>
      <c r="ADP259" s="53"/>
      <c r="ADQ259" s="53"/>
      <c r="ADR259" s="53"/>
      <c r="ADS259" s="53"/>
      <c r="ADT259" s="53"/>
      <c r="ADU259" s="53"/>
      <c r="ADV259" s="53"/>
      <c r="ADW259" s="53"/>
      <c r="ADX259" s="53"/>
      <c r="ADY259" s="53"/>
      <c r="ADZ259" s="53"/>
      <c r="AEA259" s="53"/>
      <c r="AEB259" s="53"/>
      <c r="AEC259" s="53"/>
      <c r="AED259" s="53"/>
      <c r="AEE259" s="53"/>
      <c r="AEF259" s="53"/>
      <c r="AEG259" s="53"/>
      <c r="AEH259" s="53"/>
      <c r="AEI259" s="53"/>
      <c r="AEJ259" s="53"/>
      <c r="AEK259" s="53"/>
      <c r="AEL259" s="53"/>
      <c r="AEM259" s="53"/>
      <c r="AEN259" s="53"/>
      <c r="AEO259" s="53"/>
      <c r="AEP259" s="53"/>
      <c r="AEQ259" s="53"/>
      <c r="AER259" s="53"/>
      <c r="AES259" s="53"/>
      <c r="AET259" s="53"/>
      <c r="AEU259" s="53"/>
      <c r="AEV259" s="53"/>
      <c r="AEW259" s="53"/>
      <c r="AEX259" s="53"/>
      <c r="AEY259" s="53"/>
      <c r="AEZ259" s="53"/>
      <c r="AFA259" s="53"/>
      <c r="AFB259" s="53"/>
      <c r="AFC259" s="53"/>
      <c r="AFD259" s="53"/>
      <c r="AFE259" s="53"/>
      <c r="AFF259" s="53"/>
      <c r="AFG259" s="53"/>
      <c r="AFH259" s="53"/>
      <c r="AFI259" s="53"/>
      <c r="AFJ259" s="53"/>
      <c r="AFK259" s="53"/>
      <c r="AFL259" s="53"/>
      <c r="AFM259" s="53"/>
      <c r="AFN259" s="53"/>
      <c r="AFO259" s="53"/>
      <c r="AFP259" s="53"/>
      <c r="AFQ259" s="53"/>
      <c r="AFR259" s="53"/>
      <c r="AFS259" s="53"/>
      <c r="AFT259" s="53"/>
      <c r="AFU259" s="53"/>
      <c r="AFV259" s="53"/>
      <c r="AFW259" s="53"/>
      <c r="AFX259" s="53"/>
      <c r="AFY259" s="53"/>
      <c r="AFZ259" s="53"/>
      <c r="AGA259" s="53"/>
      <c r="AGB259" s="53"/>
      <c r="AGC259" s="53"/>
      <c r="AGD259" s="53"/>
      <c r="AGE259" s="53"/>
      <c r="AGF259" s="53"/>
      <c r="AGG259" s="53"/>
      <c r="AGH259" s="53"/>
      <c r="AGI259" s="53"/>
      <c r="AGJ259" s="53"/>
      <c r="AGK259" s="53"/>
      <c r="AGL259" s="53"/>
      <c r="AGM259" s="53"/>
      <c r="AGN259" s="53"/>
      <c r="AGO259" s="53"/>
      <c r="AGP259" s="53"/>
      <c r="AGQ259" s="53"/>
      <c r="AGR259" s="53"/>
      <c r="AGS259" s="53"/>
      <c r="AGT259" s="53"/>
      <c r="AGU259" s="53"/>
      <c r="AGV259" s="53"/>
      <c r="AGW259" s="53"/>
      <c r="AGX259" s="53"/>
      <c r="AGY259" s="53"/>
      <c r="AGZ259" s="53"/>
      <c r="AHA259" s="53"/>
      <c r="AHB259" s="53"/>
      <c r="AHC259" s="53"/>
      <c r="AHD259" s="53"/>
      <c r="AHE259" s="53"/>
      <c r="AHF259" s="53"/>
      <c r="AHG259" s="53"/>
      <c r="AHH259" s="53"/>
      <c r="AHI259" s="53"/>
      <c r="AHJ259" s="53"/>
      <c r="AHK259" s="53"/>
      <c r="AHL259" s="53"/>
      <c r="AHM259" s="53"/>
      <c r="AHN259" s="53"/>
      <c r="AHO259" s="53"/>
      <c r="AHP259" s="53"/>
      <c r="AHQ259" s="53"/>
      <c r="AHR259" s="53"/>
      <c r="AHS259" s="53"/>
      <c r="AHT259" s="53"/>
      <c r="AHU259" s="53"/>
      <c r="AHV259" s="53"/>
      <c r="AHW259" s="53"/>
      <c r="AHX259" s="53"/>
      <c r="AHY259" s="53"/>
      <c r="AHZ259" s="53"/>
      <c r="AIA259" s="53"/>
      <c r="AIB259" s="53"/>
      <c r="AIC259" s="53"/>
      <c r="AID259" s="53"/>
      <c r="AIE259" s="53"/>
      <c r="AIF259" s="53"/>
      <c r="AIG259" s="53"/>
      <c r="AIH259" s="53"/>
      <c r="AII259" s="53"/>
      <c r="AIJ259" s="53"/>
      <c r="AIK259" s="53"/>
      <c r="AIL259" s="53"/>
      <c r="AIM259" s="53"/>
      <c r="AIN259" s="53"/>
      <c r="AIO259" s="53"/>
      <c r="AIP259" s="53"/>
      <c r="AIQ259" s="53"/>
      <c r="AIR259" s="53"/>
      <c r="AIS259" s="53"/>
      <c r="AIT259" s="53"/>
      <c r="AIU259" s="53"/>
      <c r="AIV259" s="53"/>
      <c r="AIW259" s="53"/>
      <c r="AIX259" s="53"/>
      <c r="AIY259" s="53"/>
      <c r="AIZ259" s="53"/>
      <c r="AJA259" s="53"/>
      <c r="AJB259" s="53"/>
      <c r="AJC259" s="53"/>
      <c r="AJD259" s="53"/>
      <c r="AJE259" s="53"/>
      <c r="AJF259" s="53"/>
      <c r="AJG259" s="53"/>
      <c r="AJH259" s="53"/>
      <c r="AJI259" s="53"/>
      <c r="AJJ259" s="53"/>
      <c r="AJK259" s="53"/>
      <c r="AJL259" s="53"/>
      <c r="AJM259" s="53"/>
      <c r="AJN259" s="53"/>
      <c r="AJO259" s="53"/>
      <c r="AJP259" s="53"/>
      <c r="AJQ259" s="53"/>
      <c r="AJR259" s="53"/>
      <c r="AJS259" s="53"/>
      <c r="AJT259" s="53"/>
      <c r="AJU259" s="53"/>
      <c r="AJV259" s="53"/>
      <c r="AJW259" s="53"/>
      <c r="AJX259" s="53"/>
      <c r="AJY259" s="53"/>
      <c r="AJZ259" s="53"/>
      <c r="AKA259" s="53"/>
      <c r="AKB259" s="53"/>
      <c r="AKC259" s="53"/>
      <c r="AKD259" s="53"/>
      <c r="AKE259" s="53"/>
      <c r="AKF259" s="53"/>
      <c r="AKG259" s="53"/>
      <c r="AKH259" s="53"/>
      <c r="AKI259" s="53"/>
      <c r="AKJ259" s="53"/>
      <c r="AKK259" s="53"/>
      <c r="AKL259" s="53"/>
      <c r="AKM259" s="53"/>
      <c r="AKN259" s="53"/>
      <c r="AKO259" s="53"/>
      <c r="AKP259" s="53"/>
      <c r="AKQ259" s="53"/>
      <c r="AKR259" s="53"/>
      <c r="AKS259" s="53"/>
      <c r="AKT259" s="53"/>
      <c r="AKU259" s="53"/>
      <c r="AKV259" s="53"/>
      <c r="AKW259" s="53"/>
      <c r="AKX259" s="53"/>
      <c r="AKY259" s="53"/>
      <c r="AKZ259" s="53"/>
      <c r="ALA259" s="53"/>
      <c r="ALB259" s="53"/>
      <c r="ALC259" s="53"/>
      <c r="ALD259" s="53"/>
      <c r="ALE259" s="53"/>
      <c r="ALF259" s="53"/>
      <c r="ALG259" s="53"/>
      <c r="ALH259" s="53"/>
      <c r="ALI259" s="53"/>
      <c r="ALJ259" s="53"/>
      <c r="ALK259" s="53"/>
      <c r="ALL259" s="53"/>
      <c r="ALM259" s="53"/>
      <c r="ALN259" s="53"/>
      <c r="ALO259" s="53"/>
      <c r="ALP259" s="53"/>
      <c r="ALQ259" s="53"/>
      <c r="ALR259" s="53"/>
      <c r="ALS259" s="53"/>
      <c r="ALT259" s="53"/>
      <c r="ALU259" s="53"/>
      <c r="ALV259" s="53"/>
      <c r="ALW259" s="53"/>
      <c r="ALX259" s="53"/>
      <c r="ALY259" s="53"/>
      <c r="ALZ259" s="53"/>
      <c r="AMA259" s="53"/>
      <c r="AMB259" s="53"/>
      <c r="AMC259" s="53"/>
      <c r="AMD259" s="53"/>
      <c r="AME259" s="53"/>
      <c r="AMF259" s="53"/>
      <c r="AMG259" s="53"/>
      <c r="AMH259" s="53"/>
      <c r="AMI259" s="53"/>
      <c r="AMJ259"/>
      <c r="AMK259"/>
    </row>
    <row r="260" spans="1:1025" ht="56.25">
      <c r="A260" s="68" t="s">
        <v>247</v>
      </c>
      <c r="B260" s="68" t="s">
        <v>248</v>
      </c>
      <c r="C260" s="67">
        <v>6500000000</v>
      </c>
      <c r="D260" s="83"/>
      <c r="E260" s="74">
        <f>E265+E274+E277+E271+E261</f>
        <v>141030677.51999998</v>
      </c>
      <c r="F260" s="72"/>
      <c r="G260" s="72"/>
      <c r="H260" s="72"/>
      <c r="I260" s="72"/>
      <c r="J260" s="72"/>
      <c r="K260" s="72"/>
      <c r="L260" s="72"/>
      <c r="M260" s="72"/>
      <c r="N260" s="72"/>
      <c r="O260" s="72"/>
      <c r="P260" s="72"/>
      <c r="Q260" s="72"/>
      <c r="R260" s="72"/>
      <c r="S260" s="72"/>
      <c r="T260" s="72"/>
      <c r="U260" s="72"/>
      <c r="V260" s="72"/>
      <c r="W260" s="72"/>
      <c r="X260" s="72"/>
      <c r="Y260" s="72"/>
      <c r="Z260" s="72"/>
      <c r="AA260" s="72"/>
      <c r="AB260" s="72"/>
      <c r="AC260" s="72"/>
      <c r="AD260" s="72"/>
      <c r="AE260" s="72"/>
      <c r="AF260" s="72"/>
      <c r="AG260" s="72"/>
      <c r="AH260" s="72"/>
      <c r="AI260" s="72"/>
      <c r="AJ260" s="72"/>
      <c r="AK260" s="72"/>
      <c r="AL260" s="72"/>
      <c r="AM260" s="72"/>
      <c r="AN260" s="72"/>
      <c r="AO260" s="72"/>
      <c r="AP260" s="72"/>
      <c r="AQ260" s="72"/>
      <c r="AR260" s="72"/>
      <c r="AS260" s="72"/>
      <c r="AT260" s="72"/>
      <c r="AU260" s="72"/>
      <c r="AV260" s="72"/>
      <c r="AW260" s="72"/>
      <c r="AX260" s="72"/>
      <c r="AY260" s="72"/>
      <c r="AZ260" s="72"/>
      <c r="BA260" s="72"/>
      <c r="BB260" s="72"/>
      <c r="BC260" s="72"/>
      <c r="BD260" s="72"/>
      <c r="BE260" s="72"/>
      <c r="BF260" s="72"/>
      <c r="BG260" s="72"/>
      <c r="BH260" s="72"/>
      <c r="BI260" s="72"/>
      <c r="BJ260" s="72"/>
      <c r="BK260" s="72"/>
      <c r="BL260" s="72"/>
      <c r="BM260" s="72"/>
      <c r="BN260" s="72"/>
      <c r="BO260" s="72"/>
      <c r="BP260" s="72"/>
      <c r="BQ260" s="72"/>
      <c r="BR260" s="72"/>
      <c r="BS260" s="72"/>
      <c r="BT260" s="72"/>
      <c r="BU260" s="72"/>
      <c r="BV260" s="72"/>
      <c r="BW260" s="72"/>
      <c r="BX260" s="72"/>
      <c r="BY260" s="72"/>
      <c r="BZ260" s="72"/>
      <c r="CA260" s="72"/>
      <c r="CB260" s="72"/>
      <c r="CC260" s="72"/>
      <c r="CD260" s="72"/>
      <c r="CE260" s="72"/>
      <c r="CF260" s="72"/>
      <c r="CG260" s="72"/>
      <c r="CH260" s="72"/>
      <c r="CI260" s="72"/>
      <c r="CJ260" s="72"/>
      <c r="CK260" s="72"/>
      <c r="CL260" s="72"/>
      <c r="CM260" s="72"/>
      <c r="CN260" s="72"/>
      <c r="CO260" s="72"/>
      <c r="CP260" s="72"/>
      <c r="CQ260" s="72"/>
      <c r="CR260" s="72"/>
      <c r="CS260" s="72"/>
      <c r="CT260" s="72"/>
      <c r="CU260" s="72"/>
      <c r="CV260" s="72"/>
      <c r="CW260" s="72"/>
      <c r="CX260" s="72"/>
      <c r="CY260" s="72"/>
      <c r="CZ260" s="72"/>
      <c r="DA260" s="72"/>
      <c r="DB260" s="72"/>
      <c r="DC260" s="72"/>
      <c r="DD260" s="72"/>
      <c r="DE260" s="72"/>
      <c r="DF260" s="72"/>
      <c r="DG260" s="72"/>
      <c r="DH260" s="72"/>
      <c r="DI260" s="72"/>
      <c r="DJ260" s="72"/>
      <c r="DK260" s="72"/>
      <c r="DL260" s="72"/>
      <c r="DM260" s="72"/>
      <c r="DN260" s="72"/>
      <c r="DO260" s="72"/>
      <c r="DP260" s="72"/>
      <c r="DQ260" s="72"/>
      <c r="DR260" s="72"/>
      <c r="DS260" s="72"/>
      <c r="DT260" s="72"/>
      <c r="DU260" s="72"/>
      <c r="DV260" s="72"/>
      <c r="DW260" s="72"/>
      <c r="DX260" s="72"/>
      <c r="DY260" s="72"/>
      <c r="DZ260" s="72"/>
      <c r="EA260" s="72"/>
      <c r="EB260" s="72"/>
      <c r="EC260" s="72"/>
      <c r="ED260" s="72"/>
      <c r="EE260" s="72"/>
      <c r="EF260" s="72"/>
      <c r="EG260" s="72"/>
      <c r="EH260" s="72"/>
      <c r="EI260" s="72"/>
      <c r="EJ260" s="72"/>
      <c r="EK260" s="72"/>
      <c r="EL260" s="72"/>
      <c r="EM260" s="72"/>
      <c r="EN260" s="72"/>
      <c r="EO260" s="72"/>
      <c r="EP260" s="72"/>
      <c r="EQ260" s="72"/>
      <c r="ER260" s="72"/>
      <c r="ES260" s="72"/>
      <c r="ET260" s="72"/>
      <c r="EU260" s="72"/>
      <c r="EV260" s="72"/>
      <c r="EW260" s="72"/>
      <c r="EX260" s="72"/>
      <c r="EY260" s="72"/>
      <c r="EZ260" s="72"/>
      <c r="FA260" s="72"/>
      <c r="FB260" s="72"/>
      <c r="FC260" s="72"/>
      <c r="FD260" s="72"/>
      <c r="FE260" s="72"/>
      <c r="FF260" s="72"/>
      <c r="FG260" s="72"/>
      <c r="FH260" s="72"/>
      <c r="FI260" s="72"/>
      <c r="FJ260" s="72"/>
      <c r="FK260" s="72"/>
      <c r="FL260" s="72"/>
      <c r="FM260" s="72"/>
      <c r="FN260" s="72"/>
      <c r="FO260" s="72"/>
      <c r="FP260" s="72"/>
      <c r="FQ260" s="72"/>
      <c r="FR260" s="72"/>
      <c r="FS260" s="72"/>
      <c r="FT260" s="72"/>
      <c r="FU260" s="72"/>
      <c r="FV260" s="72"/>
      <c r="FW260" s="72"/>
      <c r="FX260" s="72"/>
      <c r="FY260" s="72"/>
      <c r="FZ260" s="72"/>
      <c r="GA260" s="72"/>
      <c r="GB260" s="72"/>
      <c r="GC260" s="72"/>
      <c r="GD260" s="72"/>
      <c r="GE260" s="72"/>
      <c r="GF260" s="72"/>
      <c r="GG260" s="72"/>
      <c r="GH260" s="72"/>
      <c r="GI260" s="72"/>
      <c r="GJ260" s="72"/>
      <c r="GK260" s="72"/>
      <c r="GL260" s="72"/>
      <c r="GM260" s="72"/>
      <c r="GN260" s="72"/>
      <c r="GO260" s="72"/>
      <c r="GP260" s="72"/>
      <c r="GQ260" s="72"/>
      <c r="GR260" s="72"/>
      <c r="GS260" s="72"/>
      <c r="GT260" s="72"/>
      <c r="GU260" s="72"/>
      <c r="GV260" s="72"/>
      <c r="GW260" s="72"/>
      <c r="GX260" s="72"/>
      <c r="GY260" s="72"/>
      <c r="GZ260" s="72"/>
      <c r="HA260" s="72"/>
      <c r="HB260" s="72"/>
      <c r="HC260" s="72"/>
      <c r="HD260" s="72"/>
      <c r="HE260" s="72"/>
      <c r="HF260" s="72"/>
      <c r="HG260" s="72"/>
      <c r="HH260" s="72"/>
      <c r="HI260" s="72"/>
      <c r="HJ260" s="72"/>
      <c r="HK260" s="72"/>
      <c r="HL260" s="72"/>
      <c r="HM260" s="72"/>
      <c r="HN260" s="72"/>
      <c r="HO260" s="72"/>
      <c r="HP260" s="72"/>
      <c r="HQ260" s="72"/>
      <c r="HR260" s="72"/>
      <c r="HS260" s="72"/>
      <c r="HT260" s="72"/>
      <c r="HU260" s="72"/>
      <c r="HV260" s="72"/>
      <c r="HW260" s="72"/>
      <c r="HX260" s="72"/>
      <c r="HY260" s="72"/>
      <c r="HZ260" s="72"/>
      <c r="IA260" s="72"/>
      <c r="IB260" s="72"/>
      <c r="IC260" s="72"/>
      <c r="ID260" s="72"/>
      <c r="IE260" s="72"/>
      <c r="IF260" s="72"/>
      <c r="IG260" s="72"/>
      <c r="IH260" s="72"/>
      <c r="II260" s="72"/>
      <c r="IJ260" s="72"/>
      <c r="IK260" s="72"/>
      <c r="IL260" s="72"/>
      <c r="IM260" s="72"/>
      <c r="IN260" s="72"/>
      <c r="IO260" s="72"/>
      <c r="IP260" s="72"/>
      <c r="IQ260" s="72"/>
      <c r="IR260" s="72"/>
      <c r="IS260" s="72"/>
      <c r="IT260" s="72"/>
      <c r="IU260" s="72"/>
      <c r="IV260" s="72"/>
      <c r="IW260" s="72"/>
      <c r="IX260" s="72"/>
      <c r="IY260" s="72"/>
      <c r="IZ260" s="72"/>
      <c r="JA260" s="72"/>
      <c r="JB260" s="72"/>
      <c r="JC260" s="72"/>
      <c r="JD260" s="72"/>
      <c r="JE260" s="72"/>
      <c r="JF260" s="72"/>
      <c r="JG260" s="72"/>
      <c r="JH260" s="72"/>
      <c r="JI260" s="72"/>
      <c r="JJ260" s="72"/>
      <c r="JK260" s="72"/>
      <c r="JL260" s="72"/>
      <c r="JM260" s="72"/>
      <c r="JN260" s="72"/>
      <c r="JO260" s="72"/>
      <c r="JP260" s="72"/>
      <c r="JQ260" s="72"/>
      <c r="JR260" s="72"/>
      <c r="JS260" s="72"/>
      <c r="JT260" s="72"/>
      <c r="JU260" s="72"/>
      <c r="JV260" s="72"/>
      <c r="JW260" s="72"/>
      <c r="JX260" s="72"/>
      <c r="JY260" s="72"/>
      <c r="JZ260" s="72"/>
      <c r="KA260" s="72"/>
      <c r="KB260" s="72"/>
      <c r="KC260" s="72"/>
      <c r="KD260" s="72"/>
      <c r="KE260" s="72"/>
      <c r="KF260" s="72"/>
      <c r="KG260" s="72"/>
      <c r="KH260" s="72"/>
      <c r="KI260" s="72"/>
      <c r="KJ260" s="72"/>
      <c r="KK260" s="72"/>
      <c r="KL260" s="72"/>
      <c r="KM260" s="72"/>
      <c r="KN260" s="72"/>
      <c r="KO260" s="72"/>
      <c r="KP260" s="72"/>
      <c r="KQ260" s="72"/>
      <c r="KR260" s="72"/>
      <c r="KS260" s="72"/>
      <c r="KT260" s="72"/>
      <c r="KU260" s="72"/>
      <c r="KV260" s="72"/>
      <c r="KW260" s="72"/>
      <c r="KX260" s="72"/>
      <c r="KY260" s="72"/>
      <c r="KZ260" s="72"/>
      <c r="LA260" s="72"/>
      <c r="LB260" s="72"/>
      <c r="LC260" s="72"/>
      <c r="LD260" s="72"/>
      <c r="LE260" s="72"/>
      <c r="LF260" s="72"/>
      <c r="LG260" s="72"/>
      <c r="LH260" s="72"/>
      <c r="LI260" s="72"/>
      <c r="LJ260" s="72"/>
      <c r="LK260" s="72"/>
      <c r="LL260" s="72"/>
      <c r="LM260" s="72"/>
      <c r="LN260" s="72"/>
      <c r="LO260" s="72"/>
      <c r="LP260" s="72"/>
      <c r="LQ260" s="72"/>
      <c r="LR260" s="72"/>
      <c r="LS260" s="72"/>
      <c r="LT260" s="72"/>
      <c r="LU260" s="72"/>
      <c r="LV260" s="72"/>
      <c r="LW260" s="72"/>
      <c r="LX260" s="72"/>
      <c r="LY260" s="72"/>
      <c r="LZ260" s="72"/>
      <c r="MA260" s="72"/>
      <c r="MB260" s="72"/>
      <c r="MC260" s="72"/>
      <c r="MD260" s="72"/>
      <c r="ME260" s="72"/>
      <c r="MF260" s="72"/>
      <c r="MG260" s="72"/>
      <c r="MH260" s="72"/>
      <c r="MI260" s="72"/>
      <c r="MJ260" s="72"/>
      <c r="MK260" s="72"/>
      <c r="ML260" s="72"/>
      <c r="MM260" s="72"/>
      <c r="MN260" s="72"/>
      <c r="MO260" s="72"/>
      <c r="MP260" s="72"/>
      <c r="MQ260" s="72"/>
      <c r="MR260" s="72"/>
      <c r="MS260" s="72"/>
      <c r="MT260" s="72"/>
      <c r="MU260" s="72"/>
      <c r="MV260" s="72"/>
      <c r="MW260" s="72"/>
      <c r="MX260" s="72"/>
      <c r="MY260" s="72"/>
      <c r="MZ260" s="72"/>
      <c r="NA260" s="72"/>
      <c r="NB260" s="72"/>
      <c r="NC260" s="72"/>
      <c r="ND260" s="72"/>
      <c r="NE260" s="72"/>
      <c r="NF260" s="72"/>
      <c r="NG260" s="72"/>
      <c r="NH260" s="72"/>
      <c r="NI260" s="72"/>
      <c r="NJ260" s="72"/>
      <c r="NK260" s="72"/>
      <c r="NL260" s="72"/>
      <c r="NM260" s="72"/>
      <c r="NN260" s="72"/>
      <c r="NO260" s="72"/>
      <c r="NP260" s="72"/>
      <c r="NQ260" s="72"/>
      <c r="NR260" s="72"/>
      <c r="NS260" s="72"/>
      <c r="NT260" s="72"/>
      <c r="NU260" s="72"/>
      <c r="NV260" s="72"/>
      <c r="NW260" s="72"/>
      <c r="NX260" s="72"/>
      <c r="NY260" s="72"/>
      <c r="NZ260" s="72"/>
      <c r="OA260" s="72"/>
      <c r="OB260" s="72"/>
      <c r="OC260" s="72"/>
      <c r="OD260" s="72"/>
      <c r="OE260" s="72"/>
      <c r="OF260" s="72"/>
      <c r="OG260" s="72"/>
      <c r="OH260" s="72"/>
      <c r="OI260" s="72"/>
      <c r="OJ260" s="72"/>
      <c r="OK260" s="72"/>
      <c r="OL260" s="72"/>
      <c r="OM260" s="72"/>
      <c r="ON260" s="72"/>
      <c r="OO260" s="72"/>
      <c r="OP260" s="72"/>
      <c r="OQ260" s="72"/>
      <c r="OR260" s="72"/>
      <c r="OS260" s="72"/>
      <c r="OT260" s="72"/>
      <c r="OU260" s="72"/>
      <c r="OV260" s="72"/>
      <c r="OW260" s="72"/>
      <c r="OX260" s="72"/>
      <c r="OY260" s="72"/>
      <c r="OZ260" s="72"/>
      <c r="PA260" s="72"/>
      <c r="PB260" s="72"/>
      <c r="PC260" s="72"/>
      <c r="PD260" s="72"/>
      <c r="PE260" s="72"/>
      <c r="PF260" s="72"/>
      <c r="PG260" s="72"/>
      <c r="PH260" s="72"/>
      <c r="PI260" s="72"/>
      <c r="PJ260" s="72"/>
      <c r="PK260" s="72"/>
      <c r="PL260" s="72"/>
      <c r="PM260" s="72"/>
      <c r="PN260" s="72"/>
      <c r="PO260" s="72"/>
      <c r="PP260" s="72"/>
      <c r="PQ260" s="72"/>
      <c r="PR260" s="72"/>
      <c r="PS260" s="72"/>
      <c r="PT260" s="72"/>
      <c r="PU260" s="72"/>
      <c r="PV260" s="72"/>
      <c r="PW260" s="72"/>
      <c r="PX260" s="72"/>
      <c r="PY260" s="72"/>
      <c r="PZ260" s="72"/>
      <c r="QA260" s="72"/>
      <c r="QB260" s="72"/>
      <c r="QC260" s="72"/>
      <c r="QD260" s="72"/>
      <c r="QE260" s="72"/>
      <c r="QF260" s="72"/>
      <c r="QG260" s="72"/>
      <c r="QH260" s="72"/>
      <c r="QI260" s="72"/>
      <c r="QJ260" s="72"/>
      <c r="QK260" s="72"/>
      <c r="QL260" s="72"/>
      <c r="QM260" s="72"/>
      <c r="QN260" s="72"/>
      <c r="QO260" s="72"/>
      <c r="QP260" s="72"/>
      <c r="QQ260" s="72"/>
      <c r="QR260" s="72"/>
      <c r="QS260" s="72"/>
      <c r="QT260" s="72"/>
      <c r="QU260" s="72"/>
      <c r="QV260" s="72"/>
      <c r="QW260" s="72"/>
      <c r="QX260" s="72"/>
      <c r="QY260" s="72"/>
      <c r="QZ260" s="72"/>
      <c r="RA260" s="72"/>
      <c r="RB260" s="72"/>
      <c r="RC260" s="72"/>
      <c r="RD260" s="72"/>
      <c r="RE260" s="72"/>
      <c r="RF260" s="72"/>
      <c r="RG260" s="72"/>
      <c r="RH260" s="72"/>
      <c r="RI260" s="72"/>
      <c r="RJ260" s="72"/>
      <c r="RK260" s="72"/>
      <c r="RL260" s="72"/>
      <c r="RM260" s="72"/>
      <c r="RN260" s="72"/>
      <c r="RO260" s="72"/>
      <c r="RP260" s="72"/>
      <c r="RQ260" s="72"/>
      <c r="RR260" s="72"/>
      <c r="RS260" s="72"/>
      <c r="RT260" s="72"/>
      <c r="RU260" s="72"/>
      <c r="RV260" s="72"/>
      <c r="RW260" s="72"/>
      <c r="RX260" s="72"/>
      <c r="RY260" s="72"/>
      <c r="RZ260" s="72"/>
      <c r="SA260" s="72"/>
      <c r="SB260" s="72"/>
      <c r="SC260" s="72"/>
      <c r="SD260" s="72"/>
      <c r="SE260" s="72"/>
      <c r="SF260" s="72"/>
      <c r="SG260" s="72"/>
      <c r="SH260" s="72"/>
      <c r="SI260" s="72"/>
      <c r="SJ260" s="72"/>
      <c r="SK260" s="72"/>
      <c r="SL260" s="72"/>
      <c r="SM260" s="72"/>
      <c r="SN260" s="72"/>
      <c r="SO260" s="72"/>
      <c r="SP260" s="72"/>
      <c r="SQ260" s="72"/>
      <c r="SR260" s="72"/>
      <c r="SS260" s="72"/>
      <c r="ST260" s="72"/>
      <c r="SU260" s="72"/>
      <c r="SV260" s="72"/>
      <c r="SW260" s="72"/>
      <c r="SX260" s="72"/>
      <c r="SY260" s="72"/>
      <c r="SZ260" s="72"/>
      <c r="TA260" s="72"/>
      <c r="TB260" s="72"/>
      <c r="TC260" s="72"/>
      <c r="TD260" s="72"/>
      <c r="TE260" s="72"/>
      <c r="TF260" s="72"/>
      <c r="TG260" s="72"/>
      <c r="TH260" s="72"/>
      <c r="TI260" s="72"/>
      <c r="TJ260" s="72"/>
      <c r="TK260" s="72"/>
      <c r="TL260" s="72"/>
      <c r="TM260" s="72"/>
      <c r="TN260" s="72"/>
      <c r="TO260" s="72"/>
      <c r="TP260" s="72"/>
      <c r="TQ260" s="72"/>
      <c r="TR260" s="72"/>
      <c r="TS260" s="72"/>
      <c r="TT260" s="72"/>
      <c r="TU260" s="72"/>
      <c r="TV260" s="72"/>
      <c r="TW260" s="72"/>
      <c r="TX260" s="72"/>
      <c r="TY260" s="72"/>
      <c r="TZ260" s="72"/>
      <c r="UA260" s="72"/>
      <c r="UB260" s="72"/>
      <c r="UC260" s="72"/>
      <c r="UD260" s="72"/>
      <c r="UE260" s="72"/>
      <c r="UF260" s="72"/>
      <c r="UG260" s="72"/>
      <c r="UH260" s="72"/>
      <c r="UI260" s="72"/>
      <c r="UJ260" s="72"/>
      <c r="UK260" s="72"/>
      <c r="UL260" s="72"/>
      <c r="UM260" s="72"/>
      <c r="UN260" s="72"/>
      <c r="UO260" s="72"/>
      <c r="UP260" s="72"/>
      <c r="UQ260" s="72"/>
      <c r="UR260" s="72"/>
      <c r="US260" s="72"/>
      <c r="UT260" s="72"/>
      <c r="UU260" s="72"/>
      <c r="UV260" s="72"/>
      <c r="UW260" s="72"/>
      <c r="UX260" s="72"/>
      <c r="UY260" s="72"/>
      <c r="UZ260" s="72"/>
      <c r="VA260" s="72"/>
      <c r="VB260" s="72"/>
      <c r="VC260" s="72"/>
      <c r="VD260" s="72"/>
      <c r="VE260" s="72"/>
      <c r="VF260" s="72"/>
      <c r="VG260" s="72"/>
      <c r="VH260" s="72"/>
      <c r="VI260" s="72"/>
      <c r="VJ260" s="72"/>
      <c r="VK260" s="72"/>
      <c r="VL260" s="72"/>
      <c r="VM260" s="72"/>
      <c r="VN260" s="72"/>
      <c r="VO260" s="72"/>
      <c r="VP260" s="72"/>
      <c r="VQ260" s="72"/>
      <c r="VR260" s="72"/>
      <c r="VS260" s="72"/>
      <c r="VT260" s="72"/>
      <c r="VU260" s="72"/>
      <c r="VV260" s="72"/>
      <c r="VW260" s="72"/>
      <c r="VX260" s="72"/>
      <c r="VY260" s="72"/>
      <c r="VZ260" s="72"/>
      <c r="WA260" s="72"/>
      <c r="WB260" s="72"/>
      <c r="WC260" s="72"/>
      <c r="WD260" s="72"/>
      <c r="WE260" s="72"/>
      <c r="WF260" s="72"/>
      <c r="WG260" s="72"/>
      <c r="WH260" s="72"/>
      <c r="WI260" s="72"/>
      <c r="WJ260" s="72"/>
      <c r="WK260" s="72"/>
      <c r="WL260" s="72"/>
      <c r="WM260" s="72"/>
      <c r="WN260" s="72"/>
      <c r="WO260" s="72"/>
      <c r="WP260" s="72"/>
      <c r="WQ260" s="72"/>
      <c r="WR260" s="72"/>
      <c r="WS260" s="72"/>
      <c r="WT260" s="72"/>
      <c r="WU260" s="72"/>
      <c r="WV260" s="72"/>
      <c r="WW260" s="72"/>
      <c r="WX260" s="72"/>
      <c r="WY260" s="72"/>
      <c r="WZ260" s="72"/>
      <c r="XA260" s="72"/>
      <c r="XB260" s="72"/>
      <c r="XC260" s="72"/>
      <c r="XD260" s="72"/>
      <c r="XE260" s="72"/>
      <c r="XF260" s="72"/>
      <c r="XG260" s="72"/>
      <c r="XH260" s="72"/>
      <c r="XI260" s="72"/>
      <c r="XJ260" s="72"/>
      <c r="XK260" s="72"/>
      <c r="XL260" s="72"/>
      <c r="XM260" s="72"/>
      <c r="XN260" s="72"/>
      <c r="XO260" s="72"/>
      <c r="XP260" s="72"/>
      <c r="XQ260" s="72"/>
      <c r="XR260" s="72"/>
      <c r="XS260" s="72"/>
      <c r="XT260" s="72"/>
      <c r="XU260" s="72"/>
      <c r="XV260" s="72"/>
      <c r="XW260" s="72"/>
      <c r="XX260" s="72"/>
      <c r="XY260" s="72"/>
      <c r="XZ260" s="72"/>
      <c r="YA260" s="72"/>
      <c r="YB260" s="72"/>
      <c r="YC260" s="72"/>
      <c r="YD260" s="72"/>
      <c r="YE260" s="72"/>
      <c r="YF260" s="72"/>
      <c r="YG260" s="72"/>
      <c r="YH260" s="72"/>
      <c r="YI260" s="72"/>
      <c r="YJ260" s="72"/>
      <c r="YK260" s="72"/>
      <c r="YL260" s="72"/>
      <c r="YM260" s="72"/>
      <c r="YN260" s="72"/>
      <c r="YO260" s="72"/>
      <c r="YP260" s="72"/>
      <c r="YQ260" s="72"/>
      <c r="YR260" s="72"/>
      <c r="YS260" s="72"/>
      <c r="YT260" s="72"/>
      <c r="YU260" s="72"/>
      <c r="YV260" s="72"/>
      <c r="YW260" s="72"/>
      <c r="YX260" s="72"/>
      <c r="YY260" s="72"/>
      <c r="YZ260" s="72"/>
      <c r="ZA260" s="72"/>
      <c r="ZB260" s="72"/>
      <c r="ZC260" s="72"/>
      <c r="ZD260" s="72"/>
      <c r="ZE260" s="72"/>
      <c r="ZF260" s="72"/>
      <c r="ZG260" s="72"/>
      <c r="ZH260" s="72"/>
      <c r="ZI260" s="72"/>
      <c r="ZJ260" s="72"/>
      <c r="ZK260" s="72"/>
      <c r="ZL260" s="72"/>
      <c r="ZM260" s="72"/>
      <c r="ZN260" s="72"/>
      <c r="ZO260" s="72"/>
      <c r="ZP260" s="72"/>
      <c r="ZQ260" s="72"/>
      <c r="ZR260" s="72"/>
      <c r="ZS260" s="72"/>
      <c r="ZT260" s="72"/>
      <c r="ZU260" s="72"/>
      <c r="ZV260" s="72"/>
      <c r="ZW260" s="72"/>
      <c r="ZX260" s="72"/>
      <c r="ZY260" s="72"/>
      <c r="ZZ260" s="72"/>
      <c r="AAA260" s="72"/>
      <c r="AAB260" s="72"/>
      <c r="AAC260" s="72"/>
      <c r="AAD260" s="72"/>
      <c r="AAE260" s="72"/>
      <c r="AAF260" s="72"/>
      <c r="AAG260" s="72"/>
      <c r="AAH260" s="72"/>
      <c r="AAI260" s="72"/>
      <c r="AAJ260" s="72"/>
      <c r="AAK260" s="72"/>
      <c r="AAL260" s="72"/>
      <c r="AAM260" s="72"/>
      <c r="AAN260" s="72"/>
      <c r="AAO260" s="72"/>
      <c r="AAP260" s="72"/>
      <c r="AAQ260" s="72"/>
      <c r="AAR260" s="72"/>
      <c r="AAS260" s="72"/>
      <c r="AAT260" s="72"/>
      <c r="AAU260" s="72"/>
      <c r="AAV260" s="72"/>
      <c r="AAW260" s="72"/>
      <c r="AAX260" s="72"/>
      <c r="AAY260" s="72"/>
      <c r="AAZ260" s="72"/>
      <c r="ABA260" s="72"/>
      <c r="ABB260" s="72"/>
      <c r="ABC260" s="72"/>
      <c r="ABD260" s="72"/>
      <c r="ABE260" s="72"/>
      <c r="ABF260" s="72"/>
      <c r="ABG260" s="72"/>
      <c r="ABH260" s="72"/>
      <c r="ABI260" s="72"/>
      <c r="ABJ260" s="72"/>
      <c r="ABK260" s="72"/>
      <c r="ABL260" s="72"/>
      <c r="ABM260" s="72"/>
      <c r="ABN260" s="72"/>
      <c r="ABO260" s="72"/>
      <c r="ABP260" s="72"/>
      <c r="ABQ260" s="72"/>
      <c r="ABR260" s="72"/>
      <c r="ABS260" s="72"/>
      <c r="ABT260" s="72"/>
      <c r="ABU260" s="72"/>
      <c r="ABV260" s="72"/>
      <c r="ABW260" s="72"/>
      <c r="ABX260" s="72"/>
      <c r="ABY260" s="72"/>
      <c r="ABZ260" s="72"/>
      <c r="ACA260" s="72"/>
      <c r="ACB260" s="72"/>
      <c r="ACC260" s="72"/>
      <c r="ACD260" s="72"/>
      <c r="ACE260" s="72"/>
      <c r="ACF260" s="72"/>
      <c r="ACG260" s="72"/>
      <c r="ACH260" s="72"/>
      <c r="ACI260" s="72"/>
      <c r="ACJ260" s="72"/>
      <c r="ACK260" s="72"/>
      <c r="ACL260" s="72"/>
      <c r="ACM260" s="72"/>
      <c r="ACN260" s="72"/>
      <c r="ACO260" s="72"/>
      <c r="ACP260" s="72"/>
      <c r="ACQ260" s="72"/>
      <c r="ACR260" s="72"/>
      <c r="ACS260" s="72"/>
      <c r="ACT260" s="72"/>
      <c r="ACU260" s="72"/>
      <c r="ACV260" s="72"/>
      <c r="ACW260" s="72"/>
      <c r="ACX260" s="72"/>
      <c r="ACY260" s="72"/>
      <c r="ACZ260" s="72"/>
      <c r="ADA260" s="72"/>
      <c r="ADB260" s="72"/>
      <c r="ADC260" s="72"/>
      <c r="ADD260" s="72"/>
      <c r="ADE260" s="72"/>
      <c r="ADF260" s="72"/>
      <c r="ADG260" s="72"/>
      <c r="ADH260" s="72"/>
      <c r="ADI260" s="72"/>
      <c r="ADJ260" s="72"/>
      <c r="ADK260" s="72"/>
      <c r="ADL260" s="72"/>
      <c r="ADM260" s="72"/>
      <c r="ADN260" s="72"/>
      <c r="ADO260" s="72"/>
      <c r="ADP260" s="72"/>
      <c r="ADQ260" s="72"/>
      <c r="ADR260" s="72"/>
      <c r="ADS260" s="72"/>
      <c r="ADT260" s="72"/>
      <c r="ADU260" s="72"/>
      <c r="ADV260" s="72"/>
      <c r="ADW260" s="72"/>
      <c r="ADX260" s="72"/>
      <c r="ADY260" s="72"/>
      <c r="ADZ260" s="72"/>
      <c r="AEA260" s="72"/>
      <c r="AEB260" s="72"/>
      <c r="AEC260" s="72"/>
      <c r="AED260" s="72"/>
      <c r="AEE260" s="72"/>
      <c r="AEF260" s="72"/>
      <c r="AEG260" s="72"/>
      <c r="AEH260" s="72"/>
      <c r="AEI260" s="72"/>
      <c r="AEJ260" s="72"/>
      <c r="AEK260" s="72"/>
      <c r="AEL260" s="72"/>
      <c r="AEM260" s="72"/>
      <c r="AEN260" s="72"/>
      <c r="AEO260" s="72"/>
      <c r="AEP260" s="72"/>
      <c r="AEQ260" s="72"/>
      <c r="AER260" s="72"/>
      <c r="AES260" s="72"/>
      <c r="AET260" s="72"/>
      <c r="AEU260" s="72"/>
      <c r="AEV260" s="72"/>
      <c r="AEW260" s="72"/>
      <c r="AEX260" s="72"/>
      <c r="AEY260" s="72"/>
      <c r="AEZ260" s="72"/>
      <c r="AFA260" s="72"/>
      <c r="AFB260" s="72"/>
      <c r="AFC260" s="72"/>
      <c r="AFD260" s="72"/>
      <c r="AFE260" s="72"/>
      <c r="AFF260" s="72"/>
      <c r="AFG260" s="72"/>
      <c r="AFH260" s="72"/>
      <c r="AFI260" s="72"/>
      <c r="AFJ260" s="72"/>
      <c r="AFK260" s="72"/>
      <c r="AFL260" s="72"/>
      <c r="AFM260" s="72"/>
      <c r="AFN260" s="72"/>
      <c r="AFO260" s="72"/>
      <c r="AFP260" s="72"/>
      <c r="AFQ260" s="72"/>
      <c r="AFR260" s="72"/>
      <c r="AFS260" s="72"/>
      <c r="AFT260" s="72"/>
      <c r="AFU260" s="72"/>
      <c r="AFV260" s="72"/>
      <c r="AFW260" s="72"/>
      <c r="AFX260" s="72"/>
      <c r="AFY260" s="72"/>
      <c r="AFZ260" s="72"/>
      <c r="AGA260" s="72"/>
      <c r="AGB260" s="72"/>
      <c r="AGC260" s="72"/>
      <c r="AGD260" s="72"/>
      <c r="AGE260" s="72"/>
      <c r="AGF260" s="72"/>
      <c r="AGG260" s="72"/>
      <c r="AGH260" s="72"/>
      <c r="AGI260" s="72"/>
      <c r="AGJ260" s="72"/>
      <c r="AGK260" s="72"/>
      <c r="AGL260" s="72"/>
      <c r="AGM260" s="72"/>
      <c r="AGN260" s="72"/>
      <c r="AGO260" s="72"/>
      <c r="AGP260" s="72"/>
      <c r="AGQ260" s="72"/>
      <c r="AGR260" s="72"/>
      <c r="AGS260" s="72"/>
      <c r="AGT260" s="72"/>
      <c r="AGU260" s="72"/>
      <c r="AGV260" s="72"/>
      <c r="AGW260" s="72"/>
      <c r="AGX260" s="72"/>
      <c r="AGY260" s="72"/>
      <c r="AGZ260" s="72"/>
      <c r="AHA260" s="72"/>
      <c r="AHB260" s="72"/>
      <c r="AHC260" s="72"/>
      <c r="AHD260" s="72"/>
      <c r="AHE260" s="72"/>
      <c r="AHF260" s="72"/>
      <c r="AHG260" s="72"/>
      <c r="AHH260" s="72"/>
      <c r="AHI260" s="72"/>
      <c r="AHJ260" s="72"/>
      <c r="AHK260" s="72"/>
      <c r="AHL260" s="72"/>
      <c r="AHM260" s="72"/>
      <c r="AHN260" s="72"/>
      <c r="AHO260" s="72"/>
      <c r="AHP260" s="72"/>
      <c r="AHQ260" s="72"/>
      <c r="AHR260" s="72"/>
      <c r="AHS260" s="72"/>
      <c r="AHT260" s="72"/>
      <c r="AHU260" s="72"/>
      <c r="AHV260" s="72"/>
      <c r="AHW260" s="72"/>
      <c r="AHX260" s="72"/>
      <c r="AHY260" s="72"/>
      <c r="AHZ260" s="72"/>
      <c r="AIA260" s="72"/>
      <c r="AIB260" s="72"/>
      <c r="AIC260" s="72"/>
      <c r="AID260" s="72"/>
      <c r="AIE260" s="72"/>
      <c r="AIF260" s="72"/>
      <c r="AIG260" s="72"/>
      <c r="AIH260" s="72"/>
      <c r="AII260" s="72"/>
      <c r="AIJ260" s="72"/>
      <c r="AIK260" s="72"/>
      <c r="AIL260" s="72"/>
      <c r="AIM260" s="72"/>
      <c r="AIN260" s="72"/>
      <c r="AIO260" s="72"/>
      <c r="AIP260" s="72"/>
      <c r="AIQ260" s="72"/>
      <c r="AIR260" s="72"/>
      <c r="AIS260" s="72"/>
      <c r="AIT260" s="72"/>
      <c r="AIU260" s="72"/>
      <c r="AIV260" s="72"/>
      <c r="AIW260" s="72"/>
      <c r="AIX260" s="72"/>
      <c r="AIY260" s="72"/>
      <c r="AIZ260" s="72"/>
      <c r="AJA260" s="72"/>
      <c r="AJB260" s="72"/>
      <c r="AJC260" s="72"/>
      <c r="AJD260" s="72"/>
      <c r="AJE260" s="72"/>
      <c r="AJF260" s="72"/>
      <c r="AJG260" s="72"/>
      <c r="AJH260" s="72"/>
      <c r="AJI260" s="72"/>
      <c r="AJJ260" s="72"/>
      <c r="AJK260" s="72"/>
      <c r="AJL260" s="72"/>
      <c r="AJM260" s="72"/>
      <c r="AJN260" s="72"/>
      <c r="AJO260" s="72"/>
      <c r="AJP260" s="72"/>
      <c r="AJQ260" s="72"/>
      <c r="AJR260" s="72"/>
      <c r="AJS260" s="72"/>
      <c r="AJT260" s="72"/>
      <c r="AJU260" s="72"/>
      <c r="AJV260" s="72"/>
      <c r="AJW260" s="72"/>
      <c r="AJX260" s="72"/>
      <c r="AJY260" s="72"/>
      <c r="AJZ260" s="72"/>
      <c r="AKA260" s="72"/>
      <c r="AKB260" s="72"/>
      <c r="AKC260" s="72"/>
      <c r="AKD260" s="72"/>
      <c r="AKE260" s="72"/>
      <c r="AKF260" s="72"/>
      <c r="AKG260" s="72"/>
      <c r="AKH260" s="72"/>
      <c r="AKI260" s="72"/>
      <c r="AKJ260" s="72"/>
      <c r="AKK260" s="72"/>
      <c r="AKL260" s="72"/>
      <c r="AKM260" s="72"/>
      <c r="AKN260" s="72"/>
      <c r="AKO260" s="72"/>
      <c r="AKP260" s="72"/>
      <c r="AKQ260" s="72"/>
      <c r="AKR260" s="72"/>
      <c r="AKS260" s="72"/>
      <c r="AKT260" s="72"/>
      <c r="AKU260" s="72"/>
      <c r="AKV260" s="72"/>
      <c r="AKW260" s="72"/>
      <c r="AKX260" s="72"/>
      <c r="AKY260" s="72"/>
      <c r="AKZ260" s="72"/>
      <c r="ALA260" s="72"/>
      <c r="ALB260" s="72"/>
      <c r="ALC260" s="72"/>
      <c r="ALD260" s="72"/>
      <c r="ALE260" s="72"/>
      <c r="ALF260" s="72"/>
      <c r="ALG260" s="72"/>
      <c r="ALH260" s="72"/>
      <c r="ALI260" s="72"/>
      <c r="ALJ260" s="72"/>
      <c r="ALK260" s="72"/>
      <c r="ALL260" s="72"/>
      <c r="ALM260" s="72"/>
      <c r="ALN260" s="72"/>
      <c r="ALO260" s="72"/>
      <c r="ALP260" s="72"/>
      <c r="ALQ260" s="72"/>
      <c r="ALR260" s="72"/>
      <c r="ALS260" s="72"/>
      <c r="ALT260" s="72"/>
      <c r="ALU260" s="72"/>
      <c r="ALV260" s="72"/>
      <c r="ALW260" s="72"/>
      <c r="ALX260" s="72"/>
      <c r="ALY260" s="72"/>
      <c r="ALZ260" s="72"/>
      <c r="AMA260" s="72"/>
      <c r="AMB260" s="72"/>
      <c r="AMC260" s="72"/>
      <c r="AMD260" s="72"/>
      <c r="AME260" s="72"/>
      <c r="AMF260" s="72"/>
      <c r="AMG260" s="72"/>
      <c r="AMH260" s="72"/>
      <c r="AMI260" s="72"/>
      <c r="AMK260" s="72"/>
    </row>
    <row r="261" spans="1:1025" ht="37.5">
      <c r="A261" s="67"/>
      <c r="B261" s="36" t="s">
        <v>249</v>
      </c>
      <c r="C261" s="81">
        <v>6510000000</v>
      </c>
      <c r="D261" s="86"/>
      <c r="E261" s="76">
        <f>E262</f>
        <v>850000</v>
      </c>
      <c r="F261" s="72"/>
      <c r="G261" s="72"/>
      <c r="H261" s="72"/>
      <c r="I261" s="72"/>
      <c r="J261" s="72"/>
      <c r="K261" s="72"/>
      <c r="L261" s="72"/>
      <c r="M261" s="72"/>
      <c r="N261" s="72"/>
      <c r="O261" s="72"/>
      <c r="P261" s="72"/>
      <c r="Q261" s="72"/>
      <c r="R261" s="72"/>
      <c r="S261" s="72"/>
      <c r="T261" s="72"/>
      <c r="U261" s="72"/>
      <c r="V261" s="72"/>
      <c r="W261" s="72"/>
      <c r="X261" s="72"/>
      <c r="Y261" s="72"/>
      <c r="Z261" s="72"/>
      <c r="AA261" s="72"/>
      <c r="AB261" s="72"/>
      <c r="AC261" s="72"/>
      <c r="AD261" s="72"/>
      <c r="AE261" s="72"/>
      <c r="AF261" s="72"/>
      <c r="AG261" s="72"/>
      <c r="AH261" s="72"/>
      <c r="AI261" s="72"/>
      <c r="AJ261" s="72"/>
      <c r="AK261" s="72"/>
      <c r="AL261" s="72"/>
      <c r="AM261" s="72"/>
      <c r="AN261" s="72"/>
      <c r="AO261" s="72"/>
      <c r="AP261" s="72"/>
      <c r="AQ261" s="72"/>
      <c r="AR261" s="72"/>
      <c r="AS261" s="72"/>
      <c r="AT261" s="72"/>
      <c r="AU261" s="72"/>
      <c r="AV261" s="72"/>
      <c r="AW261" s="72"/>
      <c r="AX261" s="72"/>
      <c r="AY261" s="72"/>
      <c r="AZ261" s="72"/>
      <c r="BA261" s="72"/>
      <c r="BB261" s="72"/>
      <c r="BC261" s="72"/>
      <c r="BD261" s="72"/>
      <c r="BE261" s="72"/>
      <c r="BF261" s="72"/>
      <c r="BG261" s="72"/>
      <c r="BH261" s="72"/>
      <c r="BI261" s="72"/>
      <c r="BJ261" s="72"/>
      <c r="BK261" s="72"/>
      <c r="BL261" s="72"/>
      <c r="BM261" s="72"/>
      <c r="BN261" s="72"/>
      <c r="BO261" s="72"/>
      <c r="BP261" s="72"/>
      <c r="BQ261" s="72"/>
      <c r="BR261" s="72"/>
      <c r="BS261" s="72"/>
      <c r="BT261" s="72"/>
      <c r="BU261" s="72"/>
      <c r="BV261" s="72"/>
      <c r="BW261" s="72"/>
      <c r="BX261" s="72"/>
      <c r="BY261" s="72"/>
      <c r="BZ261" s="72"/>
      <c r="CA261" s="72"/>
      <c r="CB261" s="72"/>
      <c r="CC261" s="72"/>
      <c r="CD261" s="72"/>
      <c r="CE261" s="72"/>
      <c r="CF261" s="72"/>
      <c r="CG261" s="72"/>
      <c r="CH261" s="72"/>
      <c r="CI261" s="72"/>
      <c r="CJ261" s="72"/>
      <c r="CK261" s="72"/>
      <c r="CL261" s="72"/>
      <c r="CM261" s="72"/>
      <c r="CN261" s="72"/>
      <c r="CO261" s="72"/>
      <c r="CP261" s="72"/>
      <c r="CQ261" s="72"/>
      <c r="CR261" s="72"/>
      <c r="CS261" s="72"/>
      <c r="CT261" s="72"/>
      <c r="CU261" s="72"/>
      <c r="CV261" s="72"/>
      <c r="CW261" s="72"/>
      <c r="CX261" s="72"/>
      <c r="CY261" s="72"/>
      <c r="CZ261" s="72"/>
      <c r="DA261" s="72"/>
      <c r="DB261" s="72"/>
      <c r="DC261" s="72"/>
      <c r="DD261" s="72"/>
      <c r="DE261" s="72"/>
      <c r="DF261" s="72"/>
      <c r="DG261" s="72"/>
      <c r="DH261" s="72"/>
      <c r="DI261" s="72"/>
      <c r="DJ261" s="72"/>
      <c r="DK261" s="72"/>
      <c r="DL261" s="72"/>
      <c r="DM261" s="72"/>
      <c r="DN261" s="72"/>
      <c r="DO261" s="72"/>
      <c r="DP261" s="72"/>
      <c r="DQ261" s="72"/>
      <c r="DR261" s="72"/>
      <c r="DS261" s="72"/>
      <c r="DT261" s="72"/>
      <c r="DU261" s="72"/>
      <c r="DV261" s="72"/>
      <c r="DW261" s="72"/>
      <c r="DX261" s="72"/>
      <c r="DY261" s="72"/>
      <c r="DZ261" s="72"/>
      <c r="EA261" s="72"/>
      <c r="EB261" s="72"/>
      <c r="EC261" s="72"/>
      <c r="ED261" s="72"/>
      <c r="EE261" s="72"/>
      <c r="EF261" s="72"/>
      <c r="EG261" s="72"/>
      <c r="EH261" s="72"/>
      <c r="EI261" s="72"/>
      <c r="EJ261" s="72"/>
      <c r="EK261" s="72"/>
      <c r="EL261" s="72"/>
      <c r="EM261" s="72"/>
      <c r="EN261" s="72"/>
      <c r="EO261" s="72"/>
      <c r="EP261" s="72"/>
      <c r="EQ261" s="72"/>
      <c r="ER261" s="72"/>
      <c r="ES261" s="72"/>
      <c r="ET261" s="72"/>
      <c r="EU261" s="72"/>
      <c r="EV261" s="72"/>
      <c r="EW261" s="72"/>
      <c r="EX261" s="72"/>
      <c r="EY261" s="72"/>
      <c r="EZ261" s="72"/>
      <c r="FA261" s="72"/>
      <c r="FB261" s="72"/>
      <c r="FC261" s="72"/>
      <c r="FD261" s="72"/>
      <c r="FE261" s="72"/>
      <c r="FF261" s="72"/>
      <c r="FG261" s="72"/>
      <c r="FH261" s="72"/>
      <c r="FI261" s="72"/>
      <c r="FJ261" s="72"/>
      <c r="FK261" s="72"/>
      <c r="FL261" s="72"/>
      <c r="FM261" s="72"/>
      <c r="FN261" s="72"/>
      <c r="FO261" s="72"/>
      <c r="FP261" s="72"/>
      <c r="FQ261" s="72"/>
      <c r="FR261" s="72"/>
      <c r="FS261" s="72"/>
      <c r="FT261" s="72"/>
      <c r="FU261" s="72"/>
      <c r="FV261" s="72"/>
      <c r="FW261" s="72"/>
      <c r="FX261" s="72"/>
      <c r="FY261" s="72"/>
      <c r="FZ261" s="72"/>
      <c r="GA261" s="72"/>
      <c r="GB261" s="72"/>
      <c r="GC261" s="72"/>
      <c r="GD261" s="72"/>
      <c r="GE261" s="72"/>
      <c r="GF261" s="72"/>
      <c r="GG261" s="72"/>
      <c r="GH261" s="72"/>
      <c r="GI261" s="72"/>
      <c r="GJ261" s="72"/>
      <c r="GK261" s="72"/>
      <c r="GL261" s="72"/>
      <c r="GM261" s="72"/>
      <c r="GN261" s="72"/>
      <c r="GO261" s="72"/>
      <c r="GP261" s="72"/>
      <c r="GQ261" s="72"/>
      <c r="GR261" s="72"/>
      <c r="GS261" s="72"/>
      <c r="GT261" s="72"/>
      <c r="GU261" s="72"/>
      <c r="GV261" s="72"/>
      <c r="GW261" s="72"/>
      <c r="GX261" s="72"/>
      <c r="GY261" s="72"/>
      <c r="GZ261" s="72"/>
      <c r="HA261" s="72"/>
      <c r="HB261" s="72"/>
      <c r="HC261" s="72"/>
      <c r="HD261" s="72"/>
      <c r="HE261" s="72"/>
      <c r="HF261" s="72"/>
      <c r="HG261" s="72"/>
      <c r="HH261" s="72"/>
      <c r="HI261" s="72"/>
      <c r="HJ261" s="72"/>
      <c r="HK261" s="72"/>
      <c r="HL261" s="72"/>
      <c r="HM261" s="72"/>
      <c r="HN261" s="72"/>
      <c r="HO261" s="72"/>
      <c r="HP261" s="72"/>
      <c r="HQ261" s="72"/>
      <c r="HR261" s="72"/>
      <c r="HS261" s="72"/>
      <c r="HT261" s="72"/>
      <c r="HU261" s="72"/>
      <c r="HV261" s="72"/>
      <c r="HW261" s="72"/>
      <c r="HX261" s="72"/>
      <c r="HY261" s="72"/>
      <c r="HZ261" s="72"/>
      <c r="IA261" s="72"/>
      <c r="IB261" s="72"/>
      <c r="IC261" s="72"/>
      <c r="ID261" s="72"/>
      <c r="IE261" s="72"/>
      <c r="IF261" s="72"/>
      <c r="IG261" s="72"/>
      <c r="IH261" s="72"/>
      <c r="II261" s="72"/>
      <c r="IJ261" s="72"/>
      <c r="IK261" s="72"/>
      <c r="IL261" s="72"/>
      <c r="IM261" s="72"/>
      <c r="IN261" s="72"/>
      <c r="IO261" s="72"/>
      <c r="IP261" s="72"/>
      <c r="IQ261" s="72"/>
      <c r="IR261" s="72"/>
      <c r="IS261" s="72"/>
      <c r="IT261" s="72"/>
      <c r="IU261" s="72"/>
      <c r="IV261" s="72"/>
      <c r="IW261" s="72"/>
      <c r="IX261" s="72"/>
      <c r="IY261" s="72"/>
      <c r="IZ261" s="72"/>
      <c r="JA261" s="72"/>
      <c r="JB261" s="72"/>
      <c r="JC261" s="72"/>
      <c r="JD261" s="72"/>
      <c r="JE261" s="72"/>
      <c r="JF261" s="72"/>
      <c r="JG261" s="72"/>
      <c r="JH261" s="72"/>
      <c r="JI261" s="72"/>
      <c r="JJ261" s="72"/>
      <c r="JK261" s="72"/>
      <c r="JL261" s="72"/>
      <c r="JM261" s="72"/>
      <c r="JN261" s="72"/>
      <c r="JO261" s="72"/>
      <c r="JP261" s="72"/>
      <c r="JQ261" s="72"/>
      <c r="JR261" s="72"/>
      <c r="JS261" s="72"/>
      <c r="JT261" s="72"/>
      <c r="JU261" s="72"/>
      <c r="JV261" s="72"/>
      <c r="JW261" s="72"/>
      <c r="JX261" s="72"/>
      <c r="JY261" s="72"/>
      <c r="JZ261" s="72"/>
      <c r="KA261" s="72"/>
      <c r="KB261" s="72"/>
      <c r="KC261" s="72"/>
      <c r="KD261" s="72"/>
      <c r="KE261" s="72"/>
      <c r="KF261" s="72"/>
      <c r="KG261" s="72"/>
      <c r="KH261" s="72"/>
      <c r="KI261" s="72"/>
      <c r="KJ261" s="72"/>
      <c r="KK261" s="72"/>
      <c r="KL261" s="72"/>
      <c r="KM261" s="72"/>
      <c r="KN261" s="72"/>
      <c r="KO261" s="72"/>
      <c r="KP261" s="72"/>
      <c r="KQ261" s="72"/>
      <c r="KR261" s="72"/>
      <c r="KS261" s="72"/>
      <c r="KT261" s="72"/>
      <c r="KU261" s="72"/>
      <c r="KV261" s="72"/>
      <c r="KW261" s="72"/>
      <c r="KX261" s="72"/>
      <c r="KY261" s="72"/>
      <c r="KZ261" s="72"/>
      <c r="LA261" s="72"/>
      <c r="LB261" s="72"/>
      <c r="LC261" s="72"/>
      <c r="LD261" s="72"/>
      <c r="LE261" s="72"/>
      <c r="LF261" s="72"/>
      <c r="LG261" s="72"/>
      <c r="LH261" s="72"/>
      <c r="LI261" s="72"/>
      <c r="LJ261" s="72"/>
      <c r="LK261" s="72"/>
      <c r="LL261" s="72"/>
      <c r="LM261" s="72"/>
      <c r="LN261" s="72"/>
      <c r="LO261" s="72"/>
      <c r="LP261" s="72"/>
      <c r="LQ261" s="72"/>
      <c r="LR261" s="72"/>
      <c r="LS261" s="72"/>
      <c r="LT261" s="72"/>
      <c r="LU261" s="72"/>
      <c r="LV261" s="72"/>
      <c r="LW261" s="72"/>
      <c r="LX261" s="72"/>
      <c r="LY261" s="72"/>
      <c r="LZ261" s="72"/>
      <c r="MA261" s="72"/>
      <c r="MB261" s="72"/>
      <c r="MC261" s="72"/>
      <c r="MD261" s="72"/>
      <c r="ME261" s="72"/>
      <c r="MF261" s="72"/>
      <c r="MG261" s="72"/>
      <c r="MH261" s="72"/>
      <c r="MI261" s="72"/>
      <c r="MJ261" s="72"/>
      <c r="MK261" s="72"/>
      <c r="ML261" s="72"/>
      <c r="MM261" s="72"/>
      <c r="MN261" s="72"/>
      <c r="MO261" s="72"/>
      <c r="MP261" s="72"/>
      <c r="MQ261" s="72"/>
      <c r="MR261" s="72"/>
      <c r="MS261" s="72"/>
      <c r="MT261" s="72"/>
      <c r="MU261" s="72"/>
      <c r="MV261" s="72"/>
      <c r="MW261" s="72"/>
      <c r="MX261" s="72"/>
      <c r="MY261" s="72"/>
      <c r="MZ261" s="72"/>
      <c r="NA261" s="72"/>
      <c r="NB261" s="72"/>
      <c r="NC261" s="72"/>
      <c r="ND261" s="72"/>
      <c r="NE261" s="72"/>
      <c r="NF261" s="72"/>
      <c r="NG261" s="72"/>
      <c r="NH261" s="72"/>
      <c r="NI261" s="72"/>
      <c r="NJ261" s="72"/>
      <c r="NK261" s="72"/>
      <c r="NL261" s="72"/>
      <c r="NM261" s="72"/>
      <c r="NN261" s="72"/>
      <c r="NO261" s="72"/>
      <c r="NP261" s="72"/>
      <c r="NQ261" s="72"/>
      <c r="NR261" s="72"/>
      <c r="NS261" s="72"/>
      <c r="NT261" s="72"/>
      <c r="NU261" s="72"/>
      <c r="NV261" s="72"/>
      <c r="NW261" s="72"/>
      <c r="NX261" s="72"/>
      <c r="NY261" s="72"/>
      <c r="NZ261" s="72"/>
      <c r="OA261" s="72"/>
      <c r="OB261" s="72"/>
      <c r="OC261" s="72"/>
      <c r="OD261" s="72"/>
      <c r="OE261" s="72"/>
      <c r="OF261" s="72"/>
      <c r="OG261" s="72"/>
      <c r="OH261" s="72"/>
      <c r="OI261" s="72"/>
      <c r="OJ261" s="72"/>
      <c r="OK261" s="72"/>
      <c r="OL261" s="72"/>
      <c r="OM261" s="72"/>
      <c r="ON261" s="72"/>
      <c r="OO261" s="72"/>
      <c r="OP261" s="72"/>
      <c r="OQ261" s="72"/>
      <c r="OR261" s="72"/>
      <c r="OS261" s="72"/>
      <c r="OT261" s="72"/>
      <c r="OU261" s="72"/>
      <c r="OV261" s="72"/>
      <c r="OW261" s="72"/>
      <c r="OX261" s="72"/>
      <c r="OY261" s="72"/>
      <c r="OZ261" s="72"/>
      <c r="PA261" s="72"/>
      <c r="PB261" s="72"/>
      <c r="PC261" s="72"/>
      <c r="PD261" s="72"/>
      <c r="PE261" s="72"/>
      <c r="PF261" s="72"/>
      <c r="PG261" s="72"/>
      <c r="PH261" s="72"/>
      <c r="PI261" s="72"/>
      <c r="PJ261" s="72"/>
      <c r="PK261" s="72"/>
      <c r="PL261" s="72"/>
      <c r="PM261" s="72"/>
      <c r="PN261" s="72"/>
      <c r="PO261" s="72"/>
      <c r="PP261" s="72"/>
      <c r="PQ261" s="72"/>
      <c r="PR261" s="72"/>
      <c r="PS261" s="72"/>
      <c r="PT261" s="72"/>
      <c r="PU261" s="72"/>
      <c r="PV261" s="72"/>
      <c r="PW261" s="72"/>
      <c r="PX261" s="72"/>
      <c r="PY261" s="72"/>
      <c r="PZ261" s="72"/>
      <c r="QA261" s="72"/>
      <c r="QB261" s="72"/>
      <c r="QC261" s="72"/>
      <c r="QD261" s="72"/>
      <c r="QE261" s="72"/>
      <c r="QF261" s="72"/>
      <c r="QG261" s="72"/>
      <c r="QH261" s="72"/>
      <c r="QI261" s="72"/>
      <c r="QJ261" s="72"/>
      <c r="QK261" s="72"/>
      <c r="QL261" s="72"/>
      <c r="QM261" s="72"/>
      <c r="QN261" s="72"/>
      <c r="QO261" s="72"/>
      <c r="QP261" s="72"/>
      <c r="QQ261" s="72"/>
      <c r="QR261" s="72"/>
      <c r="QS261" s="72"/>
      <c r="QT261" s="72"/>
      <c r="QU261" s="72"/>
      <c r="QV261" s="72"/>
      <c r="QW261" s="72"/>
      <c r="QX261" s="72"/>
      <c r="QY261" s="72"/>
      <c r="QZ261" s="72"/>
      <c r="RA261" s="72"/>
      <c r="RB261" s="72"/>
      <c r="RC261" s="72"/>
      <c r="RD261" s="72"/>
      <c r="RE261" s="72"/>
      <c r="RF261" s="72"/>
      <c r="RG261" s="72"/>
      <c r="RH261" s="72"/>
      <c r="RI261" s="72"/>
      <c r="RJ261" s="72"/>
      <c r="RK261" s="72"/>
      <c r="RL261" s="72"/>
      <c r="RM261" s="72"/>
      <c r="RN261" s="72"/>
      <c r="RO261" s="72"/>
      <c r="RP261" s="72"/>
      <c r="RQ261" s="72"/>
      <c r="RR261" s="72"/>
      <c r="RS261" s="72"/>
      <c r="RT261" s="72"/>
      <c r="RU261" s="72"/>
      <c r="RV261" s="72"/>
      <c r="RW261" s="72"/>
      <c r="RX261" s="72"/>
      <c r="RY261" s="72"/>
      <c r="RZ261" s="72"/>
      <c r="SA261" s="72"/>
      <c r="SB261" s="72"/>
      <c r="SC261" s="72"/>
      <c r="SD261" s="72"/>
      <c r="SE261" s="72"/>
      <c r="SF261" s="72"/>
      <c r="SG261" s="72"/>
      <c r="SH261" s="72"/>
      <c r="SI261" s="72"/>
      <c r="SJ261" s="72"/>
      <c r="SK261" s="72"/>
      <c r="SL261" s="72"/>
      <c r="SM261" s="72"/>
      <c r="SN261" s="72"/>
      <c r="SO261" s="72"/>
      <c r="SP261" s="72"/>
      <c r="SQ261" s="72"/>
      <c r="SR261" s="72"/>
      <c r="SS261" s="72"/>
      <c r="ST261" s="72"/>
      <c r="SU261" s="72"/>
      <c r="SV261" s="72"/>
      <c r="SW261" s="72"/>
      <c r="SX261" s="72"/>
      <c r="SY261" s="72"/>
      <c r="SZ261" s="72"/>
      <c r="TA261" s="72"/>
      <c r="TB261" s="72"/>
      <c r="TC261" s="72"/>
      <c r="TD261" s="72"/>
      <c r="TE261" s="72"/>
      <c r="TF261" s="72"/>
      <c r="TG261" s="72"/>
      <c r="TH261" s="72"/>
      <c r="TI261" s="72"/>
      <c r="TJ261" s="72"/>
      <c r="TK261" s="72"/>
      <c r="TL261" s="72"/>
      <c r="TM261" s="72"/>
      <c r="TN261" s="72"/>
      <c r="TO261" s="72"/>
      <c r="TP261" s="72"/>
      <c r="TQ261" s="72"/>
      <c r="TR261" s="72"/>
      <c r="TS261" s="72"/>
      <c r="TT261" s="72"/>
      <c r="TU261" s="72"/>
      <c r="TV261" s="72"/>
      <c r="TW261" s="72"/>
      <c r="TX261" s="72"/>
      <c r="TY261" s="72"/>
      <c r="TZ261" s="72"/>
      <c r="UA261" s="72"/>
      <c r="UB261" s="72"/>
      <c r="UC261" s="72"/>
      <c r="UD261" s="72"/>
      <c r="UE261" s="72"/>
      <c r="UF261" s="72"/>
      <c r="UG261" s="72"/>
      <c r="UH261" s="72"/>
      <c r="UI261" s="72"/>
      <c r="UJ261" s="72"/>
      <c r="UK261" s="72"/>
      <c r="UL261" s="72"/>
      <c r="UM261" s="72"/>
      <c r="UN261" s="72"/>
      <c r="UO261" s="72"/>
      <c r="UP261" s="72"/>
      <c r="UQ261" s="72"/>
      <c r="UR261" s="72"/>
      <c r="US261" s="72"/>
      <c r="UT261" s="72"/>
      <c r="UU261" s="72"/>
      <c r="UV261" s="72"/>
      <c r="UW261" s="72"/>
      <c r="UX261" s="72"/>
      <c r="UY261" s="72"/>
      <c r="UZ261" s="72"/>
      <c r="VA261" s="72"/>
      <c r="VB261" s="72"/>
      <c r="VC261" s="72"/>
      <c r="VD261" s="72"/>
      <c r="VE261" s="72"/>
      <c r="VF261" s="72"/>
      <c r="VG261" s="72"/>
      <c r="VH261" s="72"/>
      <c r="VI261" s="72"/>
      <c r="VJ261" s="72"/>
      <c r="VK261" s="72"/>
      <c r="VL261" s="72"/>
      <c r="VM261" s="72"/>
      <c r="VN261" s="72"/>
      <c r="VO261" s="72"/>
      <c r="VP261" s="72"/>
      <c r="VQ261" s="72"/>
      <c r="VR261" s="72"/>
      <c r="VS261" s="72"/>
      <c r="VT261" s="72"/>
      <c r="VU261" s="72"/>
      <c r="VV261" s="72"/>
      <c r="VW261" s="72"/>
      <c r="VX261" s="72"/>
      <c r="VY261" s="72"/>
      <c r="VZ261" s="72"/>
      <c r="WA261" s="72"/>
      <c r="WB261" s="72"/>
      <c r="WC261" s="72"/>
      <c r="WD261" s="72"/>
      <c r="WE261" s="72"/>
      <c r="WF261" s="72"/>
      <c r="WG261" s="72"/>
      <c r="WH261" s="72"/>
      <c r="WI261" s="72"/>
      <c r="WJ261" s="72"/>
      <c r="WK261" s="72"/>
      <c r="WL261" s="72"/>
      <c r="WM261" s="72"/>
      <c r="WN261" s="72"/>
      <c r="WO261" s="72"/>
      <c r="WP261" s="72"/>
      <c r="WQ261" s="72"/>
      <c r="WR261" s="72"/>
      <c r="WS261" s="72"/>
      <c r="WT261" s="72"/>
      <c r="WU261" s="72"/>
      <c r="WV261" s="72"/>
      <c r="WW261" s="72"/>
      <c r="WX261" s="72"/>
      <c r="WY261" s="72"/>
      <c r="WZ261" s="72"/>
      <c r="XA261" s="72"/>
      <c r="XB261" s="72"/>
      <c r="XC261" s="72"/>
      <c r="XD261" s="72"/>
      <c r="XE261" s="72"/>
      <c r="XF261" s="72"/>
      <c r="XG261" s="72"/>
      <c r="XH261" s="72"/>
      <c r="XI261" s="72"/>
      <c r="XJ261" s="72"/>
      <c r="XK261" s="72"/>
      <c r="XL261" s="72"/>
      <c r="XM261" s="72"/>
      <c r="XN261" s="72"/>
      <c r="XO261" s="72"/>
      <c r="XP261" s="72"/>
      <c r="XQ261" s="72"/>
      <c r="XR261" s="72"/>
      <c r="XS261" s="72"/>
      <c r="XT261" s="72"/>
      <c r="XU261" s="72"/>
      <c r="XV261" s="72"/>
      <c r="XW261" s="72"/>
      <c r="XX261" s="72"/>
      <c r="XY261" s="72"/>
      <c r="XZ261" s="72"/>
      <c r="YA261" s="72"/>
      <c r="YB261" s="72"/>
      <c r="YC261" s="72"/>
      <c r="YD261" s="72"/>
      <c r="YE261" s="72"/>
      <c r="YF261" s="72"/>
      <c r="YG261" s="72"/>
      <c r="YH261" s="72"/>
      <c r="YI261" s="72"/>
      <c r="YJ261" s="72"/>
      <c r="YK261" s="72"/>
      <c r="YL261" s="72"/>
      <c r="YM261" s="72"/>
      <c r="YN261" s="72"/>
      <c r="YO261" s="72"/>
      <c r="YP261" s="72"/>
      <c r="YQ261" s="72"/>
      <c r="YR261" s="72"/>
      <c r="YS261" s="72"/>
      <c r="YT261" s="72"/>
      <c r="YU261" s="72"/>
      <c r="YV261" s="72"/>
      <c r="YW261" s="72"/>
      <c r="YX261" s="72"/>
      <c r="YY261" s="72"/>
      <c r="YZ261" s="72"/>
      <c r="ZA261" s="72"/>
      <c r="ZB261" s="72"/>
      <c r="ZC261" s="72"/>
      <c r="ZD261" s="72"/>
      <c r="ZE261" s="72"/>
      <c r="ZF261" s="72"/>
      <c r="ZG261" s="72"/>
      <c r="ZH261" s="72"/>
      <c r="ZI261" s="72"/>
      <c r="ZJ261" s="72"/>
      <c r="ZK261" s="72"/>
      <c r="ZL261" s="72"/>
      <c r="ZM261" s="72"/>
      <c r="ZN261" s="72"/>
      <c r="ZO261" s="72"/>
      <c r="ZP261" s="72"/>
      <c r="ZQ261" s="72"/>
      <c r="ZR261" s="72"/>
      <c r="ZS261" s="72"/>
      <c r="ZT261" s="72"/>
      <c r="ZU261" s="72"/>
      <c r="ZV261" s="72"/>
      <c r="ZW261" s="72"/>
      <c r="ZX261" s="72"/>
      <c r="ZY261" s="72"/>
      <c r="ZZ261" s="72"/>
      <c r="AAA261" s="72"/>
      <c r="AAB261" s="72"/>
      <c r="AAC261" s="72"/>
      <c r="AAD261" s="72"/>
      <c r="AAE261" s="72"/>
      <c r="AAF261" s="72"/>
      <c r="AAG261" s="72"/>
      <c r="AAH261" s="72"/>
      <c r="AAI261" s="72"/>
      <c r="AAJ261" s="72"/>
      <c r="AAK261" s="72"/>
      <c r="AAL261" s="72"/>
      <c r="AAM261" s="72"/>
      <c r="AAN261" s="72"/>
      <c r="AAO261" s="72"/>
      <c r="AAP261" s="72"/>
      <c r="AAQ261" s="72"/>
      <c r="AAR261" s="72"/>
      <c r="AAS261" s="72"/>
      <c r="AAT261" s="72"/>
      <c r="AAU261" s="72"/>
      <c r="AAV261" s="72"/>
      <c r="AAW261" s="72"/>
      <c r="AAX261" s="72"/>
      <c r="AAY261" s="72"/>
      <c r="AAZ261" s="72"/>
      <c r="ABA261" s="72"/>
      <c r="ABB261" s="72"/>
      <c r="ABC261" s="72"/>
      <c r="ABD261" s="72"/>
      <c r="ABE261" s="72"/>
      <c r="ABF261" s="72"/>
      <c r="ABG261" s="72"/>
      <c r="ABH261" s="72"/>
      <c r="ABI261" s="72"/>
      <c r="ABJ261" s="72"/>
      <c r="ABK261" s="72"/>
      <c r="ABL261" s="72"/>
      <c r="ABM261" s="72"/>
      <c r="ABN261" s="72"/>
      <c r="ABO261" s="72"/>
      <c r="ABP261" s="72"/>
      <c r="ABQ261" s="72"/>
      <c r="ABR261" s="72"/>
      <c r="ABS261" s="72"/>
      <c r="ABT261" s="72"/>
      <c r="ABU261" s="72"/>
      <c r="ABV261" s="72"/>
      <c r="ABW261" s="72"/>
      <c r="ABX261" s="72"/>
      <c r="ABY261" s="72"/>
      <c r="ABZ261" s="72"/>
      <c r="ACA261" s="72"/>
      <c r="ACB261" s="72"/>
      <c r="ACC261" s="72"/>
      <c r="ACD261" s="72"/>
      <c r="ACE261" s="72"/>
      <c r="ACF261" s="72"/>
      <c r="ACG261" s="72"/>
      <c r="ACH261" s="72"/>
      <c r="ACI261" s="72"/>
      <c r="ACJ261" s="72"/>
      <c r="ACK261" s="72"/>
      <c r="ACL261" s="72"/>
      <c r="ACM261" s="72"/>
      <c r="ACN261" s="72"/>
      <c r="ACO261" s="72"/>
      <c r="ACP261" s="72"/>
      <c r="ACQ261" s="72"/>
      <c r="ACR261" s="72"/>
      <c r="ACS261" s="72"/>
      <c r="ACT261" s="72"/>
      <c r="ACU261" s="72"/>
      <c r="ACV261" s="72"/>
      <c r="ACW261" s="72"/>
      <c r="ACX261" s="72"/>
      <c r="ACY261" s="72"/>
      <c r="ACZ261" s="72"/>
      <c r="ADA261" s="72"/>
      <c r="ADB261" s="72"/>
      <c r="ADC261" s="72"/>
      <c r="ADD261" s="72"/>
      <c r="ADE261" s="72"/>
      <c r="ADF261" s="72"/>
      <c r="ADG261" s="72"/>
      <c r="ADH261" s="72"/>
      <c r="ADI261" s="72"/>
      <c r="ADJ261" s="72"/>
      <c r="ADK261" s="72"/>
      <c r="ADL261" s="72"/>
      <c r="ADM261" s="72"/>
      <c r="ADN261" s="72"/>
      <c r="ADO261" s="72"/>
      <c r="ADP261" s="72"/>
      <c r="ADQ261" s="72"/>
      <c r="ADR261" s="72"/>
      <c r="ADS261" s="72"/>
      <c r="ADT261" s="72"/>
      <c r="ADU261" s="72"/>
      <c r="ADV261" s="72"/>
      <c r="ADW261" s="72"/>
      <c r="ADX261" s="72"/>
      <c r="ADY261" s="72"/>
      <c r="ADZ261" s="72"/>
      <c r="AEA261" s="72"/>
      <c r="AEB261" s="72"/>
      <c r="AEC261" s="72"/>
      <c r="AED261" s="72"/>
      <c r="AEE261" s="72"/>
      <c r="AEF261" s="72"/>
      <c r="AEG261" s="72"/>
      <c r="AEH261" s="72"/>
      <c r="AEI261" s="72"/>
      <c r="AEJ261" s="72"/>
      <c r="AEK261" s="72"/>
      <c r="AEL261" s="72"/>
      <c r="AEM261" s="72"/>
      <c r="AEN261" s="72"/>
      <c r="AEO261" s="72"/>
      <c r="AEP261" s="72"/>
      <c r="AEQ261" s="72"/>
      <c r="AER261" s="72"/>
      <c r="AES261" s="72"/>
      <c r="AET261" s="72"/>
      <c r="AEU261" s="72"/>
      <c r="AEV261" s="72"/>
      <c r="AEW261" s="72"/>
      <c r="AEX261" s="72"/>
      <c r="AEY261" s="72"/>
      <c r="AEZ261" s="72"/>
      <c r="AFA261" s="72"/>
      <c r="AFB261" s="72"/>
      <c r="AFC261" s="72"/>
      <c r="AFD261" s="72"/>
      <c r="AFE261" s="72"/>
      <c r="AFF261" s="72"/>
      <c r="AFG261" s="72"/>
      <c r="AFH261" s="72"/>
      <c r="AFI261" s="72"/>
      <c r="AFJ261" s="72"/>
      <c r="AFK261" s="72"/>
      <c r="AFL261" s="72"/>
      <c r="AFM261" s="72"/>
      <c r="AFN261" s="72"/>
      <c r="AFO261" s="72"/>
      <c r="AFP261" s="72"/>
      <c r="AFQ261" s="72"/>
      <c r="AFR261" s="72"/>
      <c r="AFS261" s="72"/>
      <c r="AFT261" s="72"/>
      <c r="AFU261" s="72"/>
      <c r="AFV261" s="72"/>
      <c r="AFW261" s="72"/>
      <c r="AFX261" s="72"/>
      <c r="AFY261" s="72"/>
      <c r="AFZ261" s="72"/>
      <c r="AGA261" s="72"/>
      <c r="AGB261" s="72"/>
      <c r="AGC261" s="72"/>
      <c r="AGD261" s="72"/>
      <c r="AGE261" s="72"/>
      <c r="AGF261" s="72"/>
      <c r="AGG261" s="72"/>
      <c r="AGH261" s="72"/>
      <c r="AGI261" s="72"/>
      <c r="AGJ261" s="72"/>
      <c r="AGK261" s="72"/>
      <c r="AGL261" s="72"/>
      <c r="AGM261" s="72"/>
      <c r="AGN261" s="72"/>
      <c r="AGO261" s="72"/>
      <c r="AGP261" s="72"/>
      <c r="AGQ261" s="72"/>
      <c r="AGR261" s="72"/>
      <c r="AGS261" s="72"/>
      <c r="AGT261" s="72"/>
      <c r="AGU261" s="72"/>
      <c r="AGV261" s="72"/>
      <c r="AGW261" s="72"/>
      <c r="AGX261" s="72"/>
      <c r="AGY261" s="72"/>
      <c r="AGZ261" s="72"/>
      <c r="AHA261" s="72"/>
      <c r="AHB261" s="72"/>
      <c r="AHC261" s="72"/>
      <c r="AHD261" s="72"/>
      <c r="AHE261" s="72"/>
      <c r="AHF261" s="72"/>
      <c r="AHG261" s="72"/>
      <c r="AHH261" s="72"/>
      <c r="AHI261" s="72"/>
      <c r="AHJ261" s="72"/>
      <c r="AHK261" s="72"/>
      <c r="AHL261" s="72"/>
      <c r="AHM261" s="72"/>
      <c r="AHN261" s="72"/>
      <c r="AHO261" s="72"/>
      <c r="AHP261" s="72"/>
      <c r="AHQ261" s="72"/>
      <c r="AHR261" s="72"/>
      <c r="AHS261" s="72"/>
      <c r="AHT261" s="72"/>
      <c r="AHU261" s="72"/>
      <c r="AHV261" s="72"/>
      <c r="AHW261" s="72"/>
      <c r="AHX261" s="72"/>
      <c r="AHY261" s="72"/>
      <c r="AHZ261" s="72"/>
      <c r="AIA261" s="72"/>
      <c r="AIB261" s="72"/>
      <c r="AIC261" s="72"/>
      <c r="AID261" s="72"/>
      <c r="AIE261" s="72"/>
      <c r="AIF261" s="72"/>
      <c r="AIG261" s="72"/>
      <c r="AIH261" s="72"/>
      <c r="AII261" s="72"/>
      <c r="AIJ261" s="72"/>
      <c r="AIK261" s="72"/>
      <c r="AIL261" s="72"/>
      <c r="AIM261" s="72"/>
      <c r="AIN261" s="72"/>
      <c r="AIO261" s="72"/>
      <c r="AIP261" s="72"/>
      <c r="AIQ261" s="72"/>
      <c r="AIR261" s="72"/>
      <c r="AIS261" s="72"/>
      <c r="AIT261" s="72"/>
      <c r="AIU261" s="72"/>
      <c r="AIV261" s="72"/>
      <c r="AIW261" s="72"/>
      <c r="AIX261" s="72"/>
      <c r="AIY261" s="72"/>
      <c r="AIZ261" s="72"/>
      <c r="AJA261" s="72"/>
      <c r="AJB261" s="72"/>
      <c r="AJC261" s="72"/>
      <c r="AJD261" s="72"/>
      <c r="AJE261" s="72"/>
      <c r="AJF261" s="72"/>
      <c r="AJG261" s="72"/>
      <c r="AJH261" s="72"/>
      <c r="AJI261" s="72"/>
      <c r="AJJ261" s="72"/>
      <c r="AJK261" s="72"/>
      <c r="AJL261" s="72"/>
      <c r="AJM261" s="72"/>
      <c r="AJN261" s="72"/>
      <c r="AJO261" s="72"/>
      <c r="AJP261" s="72"/>
      <c r="AJQ261" s="72"/>
      <c r="AJR261" s="72"/>
      <c r="AJS261" s="72"/>
      <c r="AJT261" s="72"/>
      <c r="AJU261" s="72"/>
      <c r="AJV261" s="72"/>
      <c r="AJW261" s="72"/>
      <c r="AJX261" s="72"/>
      <c r="AJY261" s="72"/>
      <c r="AJZ261" s="72"/>
      <c r="AKA261" s="72"/>
      <c r="AKB261" s="72"/>
      <c r="AKC261" s="72"/>
      <c r="AKD261" s="72"/>
      <c r="AKE261" s="72"/>
      <c r="AKF261" s="72"/>
      <c r="AKG261" s="72"/>
      <c r="AKH261" s="72"/>
      <c r="AKI261" s="72"/>
      <c r="AKJ261" s="72"/>
      <c r="AKK261" s="72"/>
      <c r="AKL261" s="72"/>
      <c r="AKM261" s="72"/>
      <c r="AKN261" s="72"/>
      <c r="AKO261" s="72"/>
      <c r="AKP261" s="72"/>
      <c r="AKQ261" s="72"/>
      <c r="AKR261" s="72"/>
      <c r="AKS261" s="72"/>
      <c r="AKT261" s="72"/>
      <c r="AKU261" s="72"/>
      <c r="AKV261" s="72"/>
      <c r="AKW261" s="72"/>
      <c r="AKX261" s="72"/>
      <c r="AKY261" s="72"/>
      <c r="AKZ261" s="72"/>
      <c r="ALA261" s="72"/>
      <c r="ALB261" s="72"/>
      <c r="ALC261" s="72"/>
      <c r="ALD261" s="72"/>
      <c r="ALE261" s="72"/>
      <c r="ALF261" s="72"/>
      <c r="ALG261" s="72"/>
      <c r="ALH261" s="72"/>
      <c r="ALI261" s="72"/>
      <c r="ALJ261" s="72"/>
      <c r="ALK261" s="72"/>
      <c r="ALL261" s="72"/>
      <c r="ALM261" s="72"/>
      <c r="ALN261" s="72"/>
      <c r="ALO261" s="72"/>
      <c r="ALP261" s="72"/>
      <c r="ALQ261" s="72"/>
      <c r="ALR261" s="72"/>
      <c r="ALS261" s="72"/>
      <c r="ALT261" s="72"/>
      <c r="ALU261" s="72"/>
      <c r="ALV261" s="72"/>
      <c r="ALW261" s="72"/>
      <c r="ALX261" s="72"/>
      <c r="ALY261" s="72"/>
      <c r="ALZ261" s="72"/>
      <c r="AMA261" s="72"/>
      <c r="AMB261" s="72"/>
      <c r="AMC261" s="72"/>
      <c r="AMD261" s="72"/>
      <c r="AME261" s="72"/>
      <c r="AMF261" s="72"/>
      <c r="AMG261" s="72"/>
      <c r="AMH261" s="72"/>
      <c r="AMI261" s="72"/>
      <c r="AMK261" s="72"/>
    </row>
    <row r="262" spans="1:1025" ht="56.25">
      <c r="A262" s="67"/>
      <c r="B262" s="36" t="s">
        <v>250</v>
      </c>
      <c r="C262" s="81" t="s">
        <v>251</v>
      </c>
      <c r="D262" s="86"/>
      <c r="E262" s="76">
        <f>E263</f>
        <v>850000</v>
      </c>
      <c r="F262" s="72"/>
      <c r="G262" s="72"/>
      <c r="H262" s="72"/>
      <c r="I262" s="72"/>
      <c r="J262" s="72"/>
      <c r="K262" s="72"/>
      <c r="L262" s="72"/>
      <c r="M262" s="72"/>
      <c r="N262" s="72"/>
      <c r="O262" s="72"/>
      <c r="P262" s="72"/>
      <c r="Q262" s="72"/>
      <c r="R262" s="72"/>
      <c r="S262" s="72"/>
      <c r="T262" s="72"/>
      <c r="U262" s="72"/>
      <c r="V262" s="72"/>
      <c r="W262" s="72"/>
      <c r="X262" s="72"/>
      <c r="Y262" s="72"/>
      <c r="Z262" s="72"/>
      <c r="AA262" s="72"/>
      <c r="AB262" s="72"/>
      <c r="AC262" s="72"/>
      <c r="AD262" s="72"/>
      <c r="AE262" s="72"/>
      <c r="AF262" s="72"/>
      <c r="AG262" s="72"/>
      <c r="AH262" s="72"/>
      <c r="AI262" s="72"/>
      <c r="AJ262" s="72"/>
      <c r="AK262" s="72"/>
      <c r="AL262" s="72"/>
      <c r="AM262" s="72"/>
      <c r="AN262" s="72"/>
      <c r="AO262" s="72"/>
      <c r="AP262" s="72"/>
      <c r="AQ262" s="72"/>
      <c r="AR262" s="72"/>
      <c r="AS262" s="72"/>
      <c r="AT262" s="72"/>
      <c r="AU262" s="72"/>
      <c r="AV262" s="72"/>
      <c r="AW262" s="72"/>
      <c r="AX262" s="72"/>
      <c r="AY262" s="72"/>
      <c r="AZ262" s="72"/>
      <c r="BA262" s="72"/>
      <c r="BB262" s="72"/>
      <c r="BC262" s="72"/>
      <c r="BD262" s="72"/>
      <c r="BE262" s="72"/>
      <c r="BF262" s="72"/>
      <c r="BG262" s="72"/>
      <c r="BH262" s="72"/>
      <c r="BI262" s="72"/>
      <c r="BJ262" s="72"/>
      <c r="BK262" s="72"/>
      <c r="BL262" s="72"/>
      <c r="BM262" s="72"/>
      <c r="BN262" s="72"/>
      <c r="BO262" s="72"/>
      <c r="BP262" s="72"/>
      <c r="BQ262" s="72"/>
      <c r="BR262" s="72"/>
      <c r="BS262" s="72"/>
      <c r="BT262" s="72"/>
      <c r="BU262" s="72"/>
      <c r="BV262" s="72"/>
      <c r="BW262" s="72"/>
      <c r="BX262" s="72"/>
      <c r="BY262" s="72"/>
      <c r="BZ262" s="72"/>
      <c r="CA262" s="72"/>
      <c r="CB262" s="72"/>
      <c r="CC262" s="72"/>
      <c r="CD262" s="72"/>
      <c r="CE262" s="72"/>
      <c r="CF262" s="72"/>
      <c r="CG262" s="72"/>
      <c r="CH262" s="72"/>
      <c r="CI262" s="72"/>
      <c r="CJ262" s="72"/>
      <c r="CK262" s="72"/>
      <c r="CL262" s="72"/>
      <c r="CM262" s="72"/>
      <c r="CN262" s="72"/>
      <c r="CO262" s="72"/>
      <c r="CP262" s="72"/>
      <c r="CQ262" s="72"/>
      <c r="CR262" s="72"/>
      <c r="CS262" s="72"/>
      <c r="CT262" s="72"/>
      <c r="CU262" s="72"/>
      <c r="CV262" s="72"/>
      <c r="CW262" s="72"/>
      <c r="CX262" s="72"/>
      <c r="CY262" s="72"/>
      <c r="CZ262" s="72"/>
      <c r="DA262" s="72"/>
      <c r="DB262" s="72"/>
      <c r="DC262" s="72"/>
      <c r="DD262" s="72"/>
      <c r="DE262" s="72"/>
      <c r="DF262" s="72"/>
      <c r="DG262" s="72"/>
      <c r="DH262" s="72"/>
      <c r="DI262" s="72"/>
      <c r="DJ262" s="72"/>
      <c r="DK262" s="72"/>
      <c r="DL262" s="72"/>
      <c r="DM262" s="72"/>
      <c r="DN262" s="72"/>
      <c r="DO262" s="72"/>
      <c r="DP262" s="72"/>
      <c r="DQ262" s="72"/>
      <c r="DR262" s="72"/>
      <c r="DS262" s="72"/>
      <c r="DT262" s="72"/>
      <c r="DU262" s="72"/>
      <c r="DV262" s="72"/>
      <c r="DW262" s="72"/>
      <c r="DX262" s="72"/>
      <c r="DY262" s="72"/>
      <c r="DZ262" s="72"/>
      <c r="EA262" s="72"/>
      <c r="EB262" s="72"/>
      <c r="EC262" s="72"/>
      <c r="ED262" s="72"/>
      <c r="EE262" s="72"/>
      <c r="EF262" s="72"/>
      <c r="EG262" s="72"/>
      <c r="EH262" s="72"/>
      <c r="EI262" s="72"/>
      <c r="EJ262" s="72"/>
      <c r="EK262" s="72"/>
      <c r="EL262" s="72"/>
      <c r="EM262" s="72"/>
      <c r="EN262" s="72"/>
      <c r="EO262" s="72"/>
      <c r="EP262" s="72"/>
      <c r="EQ262" s="72"/>
      <c r="ER262" s="72"/>
      <c r="ES262" s="72"/>
      <c r="ET262" s="72"/>
      <c r="EU262" s="72"/>
      <c r="EV262" s="72"/>
      <c r="EW262" s="72"/>
      <c r="EX262" s="72"/>
      <c r="EY262" s="72"/>
      <c r="EZ262" s="72"/>
      <c r="FA262" s="72"/>
      <c r="FB262" s="72"/>
      <c r="FC262" s="72"/>
      <c r="FD262" s="72"/>
      <c r="FE262" s="72"/>
      <c r="FF262" s="72"/>
      <c r="FG262" s="72"/>
      <c r="FH262" s="72"/>
      <c r="FI262" s="72"/>
      <c r="FJ262" s="72"/>
      <c r="FK262" s="72"/>
      <c r="FL262" s="72"/>
      <c r="FM262" s="72"/>
      <c r="FN262" s="72"/>
      <c r="FO262" s="72"/>
      <c r="FP262" s="72"/>
      <c r="FQ262" s="72"/>
      <c r="FR262" s="72"/>
      <c r="FS262" s="72"/>
      <c r="FT262" s="72"/>
      <c r="FU262" s="72"/>
      <c r="FV262" s="72"/>
      <c r="FW262" s="72"/>
      <c r="FX262" s="72"/>
      <c r="FY262" s="72"/>
      <c r="FZ262" s="72"/>
      <c r="GA262" s="72"/>
      <c r="GB262" s="72"/>
      <c r="GC262" s="72"/>
      <c r="GD262" s="72"/>
      <c r="GE262" s="72"/>
      <c r="GF262" s="72"/>
      <c r="GG262" s="72"/>
      <c r="GH262" s="72"/>
      <c r="GI262" s="72"/>
      <c r="GJ262" s="72"/>
      <c r="GK262" s="72"/>
      <c r="GL262" s="72"/>
      <c r="GM262" s="72"/>
      <c r="GN262" s="72"/>
      <c r="GO262" s="72"/>
      <c r="GP262" s="72"/>
      <c r="GQ262" s="72"/>
      <c r="GR262" s="72"/>
      <c r="GS262" s="72"/>
      <c r="GT262" s="72"/>
      <c r="GU262" s="72"/>
      <c r="GV262" s="72"/>
      <c r="GW262" s="72"/>
      <c r="GX262" s="72"/>
      <c r="GY262" s="72"/>
      <c r="GZ262" s="72"/>
      <c r="HA262" s="72"/>
      <c r="HB262" s="72"/>
      <c r="HC262" s="72"/>
      <c r="HD262" s="72"/>
      <c r="HE262" s="72"/>
      <c r="HF262" s="72"/>
      <c r="HG262" s="72"/>
      <c r="HH262" s="72"/>
      <c r="HI262" s="72"/>
      <c r="HJ262" s="72"/>
      <c r="HK262" s="72"/>
      <c r="HL262" s="72"/>
      <c r="HM262" s="72"/>
      <c r="HN262" s="72"/>
      <c r="HO262" s="72"/>
      <c r="HP262" s="72"/>
      <c r="HQ262" s="72"/>
      <c r="HR262" s="72"/>
      <c r="HS262" s="72"/>
      <c r="HT262" s="72"/>
      <c r="HU262" s="72"/>
      <c r="HV262" s="72"/>
      <c r="HW262" s="72"/>
      <c r="HX262" s="72"/>
      <c r="HY262" s="72"/>
      <c r="HZ262" s="72"/>
      <c r="IA262" s="72"/>
      <c r="IB262" s="72"/>
      <c r="IC262" s="72"/>
      <c r="ID262" s="72"/>
      <c r="IE262" s="72"/>
      <c r="IF262" s="72"/>
      <c r="IG262" s="72"/>
      <c r="IH262" s="72"/>
      <c r="II262" s="72"/>
      <c r="IJ262" s="72"/>
      <c r="IK262" s="72"/>
      <c r="IL262" s="72"/>
      <c r="IM262" s="72"/>
      <c r="IN262" s="72"/>
      <c r="IO262" s="72"/>
      <c r="IP262" s="72"/>
      <c r="IQ262" s="72"/>
      <c r="IR262" s="72"/>
      <c r="IS262" s="72"/>
      <c r="IT262" s="72"/>
      <c r="IU262" s="72"/>
      <c r="IV262" s="72"/>
      <c r="IW262" s="72"/>
      <c r="IX262" s="72"/>
      <c r="IY262" s="72"/>
      <c r="IZ262" s="72"/>
      <c r="JA262" s="72"/>
      <c r="JB262" s="72"/>
      <c r="JC262" s="72"/>
      <c r="JD262" s="72"/>
      <c r="JE262" s="72"/>
      <c r="JF262" s="72"/>
      <c r="JG262" s="72"/>
      <c r="JH262" s="72"/>
      <c r="JI262" s="72"/>
      <c r="JJ262" s="72"/>
      <c r="JK262" s="72"/>
      <c r="JL262" s="72"/>
      <c r="JM262" s="72"/>
      <c r="JN262" s="72"/>
      <c r="JO262" s="72"/>
      <c r="JP262" s="72"/>
      <c r="JQ262" s="72"/>
      <c r="JR262" s="72"/>
      <c r="JS262" s="72"/>
      <c r="JT262" s="72"/>
      <c r="JU262" s="72"/>
      <c r="JV262" s="72"/>
      <c r="JW262" s="72"/>
      <c r="JX262" s="72"/>
      <c r="JY262" s="72"/>
      <c r="JZ262" s="72"/>
      <c r="KA262" s="72"/>
      <c r="KB262" s="72"/>
      <c r="KC262" s="72"/>
      <c r="KD262" s="72"/>
      <c r="KE262" s="72"/>
      <c r="KF262" s="72"/>
      <c r="KG262" s="72"/>
      <c r="KH262" s="72"/>
      <c r="KI262" s="72"/>
      <c r="KJ262" s="72"/>
      <c r="KK262" s="72"/>
      <c r="KL262" s="72"/>
      <c r="KM262" s="72"/>
      <c r="KN262" s="72"/>
      <c r="KO262" s="72"/>
      <c r="KP262" s="72"/>
      <c r="KQ262" s="72"/>
      <c r="KR262" s="72"/>
      <c r="KS262" s="72"/>
      <c r="KT262" s="72"/>
      <c r="KU262" s="72"/>
      <c r="KV262" s="72"/>
      <c r="KW262" s="72"/>
      <c r="KX262" s="72"/>
      <c r="KY262" s="72"/>
      <c r="KZ262" s="72"/>
      <c r="LA262" s="72"/>
      <c r="LB262" s="72"/>
      <c r="LC262" s="72"/>
      <c r="LD262" s="72"/>
      <c r="LE262" s="72"/>
      <c r="LF262" s="72"/>
      <c r="LG262" s="72"/>
      <c r="LH262" s="72"/>
      <c r="LI262" s="72"/>
      <c r="LJ262" s="72"/>
      <c r="LK262" s="72"/>
      <c r="LL262" s="72"/>
      <c r="LM262" s="72"/>
      <c r="LN262" s="72"/>
      <c r="LO262" s="72"/>
      <c r="LP262" s="72"/>
      <c r="LQ262" s="72"/>
      <c r="LR262" s="72"/>
      <c r="LS262" s="72"/>
      <c r="LT262" s="72"/>
      <c r="LU262" s="72"/>
      <c r="LV262" s="72"/>
      <c r="LW262" s="72"/>
      <c r="LX262" s="72"/>
      <c r="LY262" s="72"/>
      <c r="LZ262" s="72"/>
      <c r="MA262" s="72"/>
      <c r="MB262" s="72"/>
      <c r="MC262" s="72"/>
      <c r="MD262" s="72"/>
      <c r="ME262" s="72"/>
      <c r="MF262" s="72"/>
      <c r="MG262" s="72"/>
      <c r="MH262" s="72"/>
      <c r="MI262" s="72"/>
      <c r="MJ262" s="72"/>
      <c r="MK262" s="72"/>
      <c r="ML262" s="72"/>
      <c r="MM262" s="72"/>
      <c r="MN262" s="72"/>
      <c r="MO262" s="72"/>
      <c r="MP262" s="72"/>
      <c r="MQ262" s="72"/>
      <c r="MR262" s="72"/>
      <c r="MS262" s="72"/>
      <c r="MT262" s="72"/>
      <c r="MU262" s="72"/>
      <c r="MV262" s="72"/>
      <c r="MW262" s="72"/>
      <c r="MX262" s="72"/>
      <c r="MY262" s="72"/>
      <c r="MZ262" s="72"/>
      <c r="NA262" s="72"/>
      <c r="NB262" s="72"/>
      <c r="NC262" s="72"/>
      <c r="ND262" s="72"/>
      <c r="NE262" s="72"/>
      <c r="NF262" s="72"/>
      <c r="NG262" s="72"/>
      <c r="NH262" s="72"/>
      <c r="NI262" s="72"/>
      <c r="NJ262" s="72"/>
      <c r="NK262" s="72"/>
      <c r="NL262" s="72"/>
      <c r="NM262" s="72"/>
      <c r="NN262" s="72"/>
      <c r="NO262" s="72"/>
      <c r="NP262" s="72"/>
      <c r="NQ262" s="72"/>
      <c r="NR262" s="72"/>
      <c r="NS262" s="72"/>
      <c r="NT262" s="72"/>
      <c r="NU262" s="72"/>
      <c r="NV262" s="72"/>
      <c r="NW262" s="72"/>
      <c r="NX262" s="72"/>
      <c r="NY262" s="72"/>
      <c r="NZ262" s="72"/>
      <c r="OA262" s="72"/>
      <c r="OB262" s="72"/>
      <c r="OC262" s="72"/>
      <c r="OD262" s="72"/>
      <c r="OE262" s="72"/>
      <c r="OF262" s="72"/>
      <c r="OG262" s="72"/>
      <c r="OH262" s="72"/>
      <c r="OI262" s="72"/>
      <c r="OJ262" s="72"/>
      <c r="OK262" s="72"/>
      <c r="OL262" s="72"/>
      <c r="OM262" s="72"/>
      <c r="ON262" s="72"/>
      <c r="OO262" s="72"/>
      <c r="OP262" s="72"/>
      <c r="OQ262" s="72"/>
      <c r="OR262" s="72"/>
      <c r="OS262" s="72"/>
      <c r="OT262" s="72"/>
      <c r="OU262" s="72"/>
      <c r="OV262" s="72"/>
      <c r="OW262" s="72"/>
      <c r="OX262" s="72"/>
      <c r="OY262" s="72"/>
      <c r="OZ262" s="72"/>
      <c r="PA262" s="72"/>
      <c r="PB262" s="72"/>
      <c r="PC262" s="72"/>
      <c r="PD262" s="72"/>
      <c r="PE262" s="72"/>
      <c r="PF262" s="72"/>
      <c r="PG262" s="72"/>
      <c r="PH262" s="72"/>
      <c r="PI262" s="72"/>
      <c r="PJ262" s="72"/>
      <c r="PK262" s="72"/>
      <c r="PL262" s="72"/>
      <c r="PM262" s="72"/>
      <c r="PN262" s="72"/>
      <c r="PO262" s="72"/>
      <c r="PP262" s="72"/>
      <c r="PQ262" s="72"/>
      <c r="PR262" s="72"/>
      <c r="PS262" s="72"/>
      <c r="PT262" s="72"/>
      <c r="PU262" s="72"/>
      <c r="PV262" s="72"/>
      <c r="PW262" s="72"/>
      <c r="PX262" s="72"/>
      <c r="PY262" s="72"/>
      <c r="PZ262" s="72"/>
      <c r="QA262" s="72"/>
      <c r="QB262" s="72"/>
      <c r="QC262" s="72"/>
      <c r="QD262" s="72"/>
      <c r="QE262" s="72"/>
      <c r="QF262" s="72"/>
      <c r="QG262" s="72"/>
      <c r="QH262" s="72"/>
      <c r="QI262" s="72"/>
      <c r="QJ262" s="72"/>
      <c r="QK262" s="72"/>
      <c r="QL262" s="72"/>
      <c r="QM262" s="72"/>
      <c r="QN262" s="72"/>
      <c r="QO262" s="72"/>
      <c r="QP262" s="72"/>
      <c r="QQ262" s="72"/>
      <c r="QR262" s="72"/>
      <c r="QS262" s="72"/>
      <c r="QT262" s="72"/>
      <c r="QU262" s="72"/>
      <c r="QV262" s="72"/>
      <c r="QW262" s="72"/>
      <c r="QX262" s="72"/>
      <c r="QY262" s="72"/>
      <c r="QZ262" s="72"/>
      <c r="RA262" s="72"/>
      <c r="RB262" s="72"/>
      <c r="RC262" s="72"/>
      <c r="RD262" s="72"/>
      <c r="RE262" s="72"/>
      <c r="RF262" s="72"/>
      <c r="RG262" s="72"/>
      <c r="RH262" s="72"/>
      <c r="RI262" s="72"/>
      <c r="RJ262" s="72"/>
      <c r="RK262" s="72"/>
      <c r="RL262" s="72"/>
      <c r="RM262" s="72"/>
      <c r="RN262" s="72"/>
      <c r="RO262" s="72"/>
      <c r="RP262" s="72"/>
      <c r="RQ262" s="72"/>
      <c r="RR262" s="72"/>
      <c r="RS262" s="72"/>
      <c r="RT262" s="72"/>
      <c r="RU262" s="72"/>
      <c r="RV262" s="72"/>
      <c r="RW262" s="72"/>
      <c r="RX262" s="72"/>
      <c r="RY262" s="72"/>
      <c r="RZ262" s="72"/>
      <c r="SA262" s="72"/>
      <c r="SB262" s="72"/>
      <c r="SC262" s="72"/>
      <c r="SD262" s="72"/>
      <c r="SE262" s="72"/>
      <c r="SF262" s="72"/>
      <c r="SG262" s="72"/>
      <c r="SH262" s="72"/>
      <c r="SI262" s="72"/>
      <c r="SJ262" s="72"/>
      <c r="SK262" s="72"/>
      <c r="SL262" s="72"/>
      <c r="SM262" s="72"/>
      <c r="SN262" s="72"/>
      <c r="SO262" s="72"/>
      <c r="SP262" s="72"/>
      <c r="SQ262" s="72"/>
      <c r="SR262" s="72"/>
      <c r="SS262" s="72"/>
      <c r="ST262" s="72"/>
      <c r="SU262" s="72"/>
      <c r="SV262" s="72"/>
      <c r="SW262" s="72"/>
      <c r="SX262" s="72"/>
      <c r="SY262" s="72"/>
      <c r="SZ262" s="72"/>
      <c r="TA262" s="72"/>
      <c r="TB262" s="72"/>
      <c r="TC262" s="72"/>
      <c r="TD262" s="72"/>
      <c r="TE262" s="72"/>
      <c r="TF262" s="72"/>
      <c r="TG262" s="72"/>
      <c r="TH262" s="72"/>
      <c r="TI262" s="72"/>
      <c r="TJ262" s="72"/>
      <c r="TK262" s="72"/>
      <c r="TL262" s="72"/>
      <c r="TM262" s="72"/>
      <c r="TN262" s="72"/>
      <c r="TO262" s="72"/>
      <c r="TP262" s="72"/>
      <c r="TQ262" s="72"/>
      <c r="TR262" s="72"/>
      <c r="TS262" s="72"/>
      <c r="TT262" s="72"/>
      <c r="TU262" s="72"/>
      <c r="TV262" s="72"/>
      <c r="TW262" s="72"/>
      <c r="TX262" s="72"/>
      <c r="TY262" s="72"/>
      <c r="TZ262" s="72"/>
      <c r="UA262" s="72"/>
      <c r="UB262" s="72"/>
      <c r="UC262" s="72"/>
      <c r="UD262" s="72"/>
      <c r="UE262" s="72"/>
      <c r="UF262" s="72"/>
      <c r="UG262" s="72"/>
      <c r="UH262" s="72"/>
      <c r="UI262" s="72"/>
      <c r="UJ262" s="72"/>
      <c r="UK262" s="72"/>
      <c r="UL262" s="72"/>
      <c r="UM262" s="72"/>
      <c r="UN262" s="72"/>
      <c r="UO262" s="72"/>
      <c r="UP262" s="72"/>
      <c r="UQ262" s="72"/>
      <c r="UR262" s="72"/>
      <c r="US262" s="72"/>
      <c r="UT262" s="72"/>
      <c r="UU262" s="72"/>
      <c r="UV262" s="72"/>
      <c r="UW262" s="72"/>
      <c r="UX262" s="72"/>
      <c r="UY262" s="72"/>
      <c r="UZ262" s="72"/>
      <c r="VA262" s="72"/>
      <c r="VB262" s="72"/>
      <c r="VC262" s="72"/>
      <c r="VD262" s="72"/>
      <c r="VE262" s="72"/>
      <c r="VF262" s="72"/>
      <c r="VG262" s="72"/>
      <c r="VH262" s="72"/>
      <c r="VI262" s="72"/>
      <c r="VJ262" s="72"/>
      <c r="VK262" s="72"/>
      <c r="VL262" s="72"/>
      <c r="VM262" s="72"/>
      <c r="VN262" s="72"/>
      <c r="VO262" s="72"/>
      <c r="VP262" s="72"/>
      <c r="VQ262" s="72"/>
      <c r="VR262" s="72"/>
      <c r="VS262" s="72"/>
      <c r="VT262" s="72"/>
      <c r="VU262" s="72"/>
      <c r="VV262" s="72"/>
      <c r="VW262" s="72"/>
      <c r="VX262" s="72"/>
      <c r="VY262" s="72"/>
      <c r="VZ262" s="72"/>
      <c r="WA262" s="72"/>
      <c r="WB262" s="72"/>
      <c r="WC262" s="72"/>
      <c r="WD262" s="72"/>
      <c r="WE262" s="72"/>
      <c r="WF262" s="72"/>
      <c r="WG262" s="72"/>
      <c r="WH262" s="72"/>
      <c r="WI262" s="72"/>
      <c r="WJ262" s="72"/>
      <c r="WK262" s="72"/>
      <c r="WL262" s="72"/>
      <c r="WM262" s="72"/>
      <c r="WN262" s="72"/>
      <c r="WO262" s="72"/>
      <c r="WP262" s="72"/>
      <c r="WQ262" s="72"/>
      <c r="WR262" s="72"/>
      <c r="WS262" s="72"/>
      <c r="WT262" s="72"/>
      <c r="WU262" s="72"/>
      <c r="WV262" s="72"/>
      <c r="WW262" s="72"/>
      <c r="WX262" s="72"/>
      <c r="WY262" s="72"/>
      <c r="WZ262" s="72"/>
      <c r="XA262" s="72"/>
      <c r="XB262" s="72"/>
      <c r="XC262" s="72"/>
      <c r="XD262" s="72"/>
      <c r="XE262" s="72"/>
      <c r="XF262" s="72"/>
      <c r="XG262" s="72"/>
      <c r="XH262" s="72"/>
      <c r="XI262" s="72"/>
      <c r="XJ262" s="72"/>
      <c r="XK262" s="72"/>
      <c r="XL262" s="72"/>
      <c r="XM262" s="72"/>
      <c r="XN262" s="72"/>
      <c r="XO262" s="72"/>
      <c r="XP262" s="72"/>
      <c r="XQ262" s="72"/>
      <c r="XR262" s="72"/>
      <c r="XS262" s="72"/>
      <c r="XT262" s="72"/>
      <c r="XU262" s="72"/>
      <c r="XV262" s="72"/>
      <c r="XW262" s="72"/>
      <c r="XX262" s="72"/>
      <c r="XY262" s="72"/>
      <c r="XZ262" s="72"/>
      <c r="YA262" s="72"/>
      <c r="YB262" s="72"/>
      <c r="YC262" s="72"/>
      <c r="YD262" s="72"/>
      <c r="YE262" s="72"/>
      <c r="YF262" s="72"/>
      <c r="YG262" s="72"/>
      <c r="YH262" s="72"/>
      <c r="YI262" s="72"/>
      <c r="YJ262" s="72"/>
      <c r="YK262" s="72"/>
      <c r="YL262" s="72"/>
      <c r="YM262" s="72"/>
      <c r="YN262" s="72"/>
      <c r="YO262" s="72"/>
      <c r="YP262" s="72"/>
      <c r="YQ262" s="72"/>
      <c r="YR262" s="72"/>
      <c r="YS262" s="72"/>
      <c r="YT262" s="72"/>
      <c r="YU262" s="72"/>
      <c r="YV262" s="72"/>
      <c r="YW262" s="72"/>
      <c r="YX262" s="72"/>
      <c r="YY262" s="72"/>
      <c r="YZ262" s="72"/>
      <c r="ZA262" s="72"/>
      <c r="ZB262" s="72"/>
      <c r="ZC262" s="72"/>
      <c r="ZD262" s="72"/>
      <c r="ZE262" s="72"/>
      <c r="ZF262" s="72"/>
      <c r="ZG262" s="72"/>
      <c r="ZH262" s="72"/>
      <c r="ZI262" s="72"/>
      <c r="ZJ262" s="72"/>
      <c r="ZK262" s="72"/>
      <c r="ZL262" s="72"/>
      <c r="ZM262" s="72"/>
      <c r="ZN262" s="72"/>
      <c r="ZO262" s="72"/>
      <c r="ZP262" s="72"/>
      <c r="ZQ262" s="72"/>
      <c r="ZR262" s="72"/>
      <c r="ZS262" s="72"/>
      <c r="ZT262" s="72"/>
      <c r="ZU262" s="72"/>
      <c r="ZV262" s="72"/>
      <c r="ZW262" s="72"/>
      <c r="ZX262" s="72"/>
      <c r="ZY262" s="72"/>
      <c r="ZZ262" s="72"/>
      <c r="AAA262" s="72"/>
      <c r="AAB262" s="72"/>
      <c r="AAC262" s="72"/>
      <c r="AAD262" s="72"/>
      <c r="AAE262" s="72"/>
      <c r="AAF262" s="72"/>
      <c r="AAG262" s="72"/>
      <c r="AAH262" s="72"/>
      <c r="AAI262" s="72"/>
      <c r="AAJ262" s="72"/>
      <c r="AAK262" s="72"/>
      <c r="AAL262" s="72"/>
      <c r="AAM262" s="72"/>
      <c r="AAN262" s="72"/>
      <c r="AAO262" s="72"/>
      <c r="AAP262" s="72"/>
      <c r="AAQ262" s="72"/>
      <c r="AAR262" s="72"/>
      <c r="AAS262" s="72"/>
      <c r="AAT262" s="72"/>
      <c r="AAU262" s="72"/>
      <c r="AAV262" s="72"/>
      <c r="AAW262" s="72"/>
      <c r="AAX262" s="72"/>
      <c r="AAY262" s="72"/>
      <c r="AAZ262" s="72"/>
      <c r="ABA262" s="72"/>
      <c r="ABB262" s="72"/>
      <c r="ABC262" s="72"/>
      <c r="ABD262" s="72"/>
      <c r="ABE262" s="72"/>
      <c r="ABF262" s="72"/>
      <c r="ABG262" s="72"/>
      <c r="ABH262" s="72"/>
      <c r="ABI262" s="72"/>
      <c r="ABJ262" s="72"/>
      <c r="ABK262" s="72"/>
      <c r="ABL262" s="72"/>
      <c r="ABM262" s="72"/>
      <c r="ABN262" s="72"/>
      <c r="ABO262" s="72"/>
      <c r="ABP262" s="72"/>
      <c r="ABQ262" s="72"/>
      <c r="ABR262" s="72"/>
      <c r="ABS262" s="72"/>
      <c r="ABT262" s="72"/>
      <c r="ABU262" s="72"/>
      <c r="ABV262" s="72"/>
      <c r="ABW262" s="72"/>
      <c r="ABX262" s="72"/>
      <c r="ABY262" s="72"/>
      <c r="ABZ262" s="72"/>
      <c r="ACA262" s="72"/>
      <c r="ACB262" s="72"/>
      <c r="ACC262" s="72"/>
      <c r="ACD262" s="72"/>
      <c r="ACE262" s="72"/>
      <c r="ACF262" s="72"/>
      <c r="ACG262" s="72"/>
      <c r="ACH262" s="72"/>
      <c r="ACI262" s="72"/>
      <c r="ACJ262" s="72"/>
      <c r="ACK262" s="72"/>
      <c r="ACL262" s="72"/>
      <c r="ACM262" s="72"/>
      <c r="ACN262" s="72"/>
      <c r="ACO262" s="72"/>
      <c r="ACP262" s="72"/>
      <c r="ACQ262" s="72"/>
      <c r="ACR262" s="72"/>
      <c r="ACS262" s="72"/>
      <c r="ACT262" s="72"/>
      <c r="ACU262" s="72"/>
      <c r="ACV262" s="72"/>
      <c r="ACW262" s="72"/>
      <c r="ACX262" s="72"/>
      <c r="ACY262" s="72"/>
      <c r="ACZ262" s="72"/>
      <c r="ADA262" s="72"/>
      <c r="ADB262" s="72"/>
      <c r="ADC262" s="72"/>
      <c r="ADD262" s="72"/>
      <c r="ADE262" s="72"/>
      <c r="ADF262" s="72"/>
      <c r="ADG262" s="72"/>
      <c r="ADH262" s="72"/>
      <c r="ADI262" s="72"/>
      <c r="ADJ262" s="72"/>
      <c r="ADK262" s="72"/>
      <c r="ADL262" s="72"/>
      <c r="ADM262" s="72"/>
      <c r="ADN262" s="72"/>
      <c r="ADO262" s="72"/>
      <c r="ADP262" s="72"/>
      <c r="ADQ262" s="72"/>
      <c r="ADR262" s="72"/>
      <c r="ADS262" s="72"/>
      <c r="ADT262" s="72"/>
      <c r="ADU262" s="72"/>
      <c r="ADV262" s="72"/>
      <c r="ADW262" s="72"/>
      <c r="ADX262" s="72"/>
      <c r="ADY262" s="72"/>
      <c r="ADZ262" s="72"/>
      <c r="AEA262" s="72"/>
      <c r="AEB262" s="72"/>
      <c r="AEC262" s="72"/>
      <c r="AED262" s="72"/>
      <c r="AEE262" s="72"/>
      <c r="AEF262" s="72"/>
      <c r="AEG262" s="72"/>
      <c r="AEH262" s="72"/>
      <c r="AEI262" s="72"/>
      <c r="AEJ262" s="72"/>
      <c r="AEK262" s="72"/>
      <c r="AEL262" s="72"/>
      <c r="AEM262" s="72"/>
      <c r="AEN262" s="72"/>
      <c r="AEO262" s="72"/>
      <c r="AEP262" s="72"/>
      <c r="AEQ262" s="72"/>
      <c r="AER262" s="72"/>
      <c r="AES262" s="72"/>
      <c r="AET262" s="72"/>
      <c r="AEU262" s="72"/>
      <c r="AEV262" s="72"/>
      <c r="AEW262" s="72"/>
      <c r="AEX262" s="72"/>
      <c r="AEY262" s="72"/>
      <c r="AEZ262" s="72"/>
      <c r="AFA262" s="72"/>
      <c r="AFB262" s="72"/>
      <c r="AFC262" s="72"/>
      <c r="AFD262" s="72"/>
      <c r="AFE262" s="72"/>
      <c r="AFF262" s="72"/>
      <c r="AFG262" s="72"/>
      <c r="AFH262" s="72"/>
      <c r="AFI262" s="72"/>
      <c r="AFJ262" s="72"/>
      <c r="AFK262" s="72"/>
      <c r="AFL262" s="72"/>
      <c r="AFM262" s="72"/>
      <c r="AFN262" s="72"/>
      <c r="AFO262" s="72"/>
      <c r="AFP262" s="72"/>
      <c r="AFQ262" s="72"/>
      <c r="AFR262" s="72"/>
      <c r="AFS262" s="72"/>
      <c r="AFT262" s="72"/>
      <c r="AFU262" s="72"/>
      <c r="AFV262" s="72"/>
      <c r="AFW262" s="72"/>
      <c r="AFX262" s="72"/>
      <c r="AFY262" s="72"/>
      <c r="AFZ262" s="72"/>
      <c r="AGA262" s="72"/>
      <c r="AGB262" s="72"/>
      <c r="AGC262" s="72"/>
      <c r="AGD262" s="72"/>
      <c r="AGE262" s="72"/>
      <c r="AGF262" s="72"/>
      <c r="AGG262" s="72"/>
      <c r="AGH262" s="72"/>
      <c r="AGI262" s="72"/>
      <c r="AGJ262" s="72"/>
      <c r="AGK262" s="72"/>
      <c r="AGL262" s="72"/>
      <c r="AGM262" s="72"/>
      <c r="AGN262" s="72"/>
      <c r="AGO262" s="72"/>
      <c r="AGP262" s="72"/>
      <c r="AGQ262" s="72"/>
      <c r="AGR262" s="72"/>
      <c r="AGS262" s="72"/>
      <c r="AGT262" s="72"/>
      <c r="AGU262" s="72"/>
      <c r="AGV262" s="72"/>
      <c r="AGW262" s="72"/>
      <c r="AGX262" s="72"/>
      <c r="AGY262" s="72"/>
      <c r="AGZ262" s="72"/>
      <c r="AHA262" s="72"/>
      <c r="AHB262" s="72"/>
      <c r="AHC262" s="72"/>
      <c r="AHD262" s="72"/>
      <c r="AHE262" s="72"/>
      <c r="AHF262" s="72"/>
      <c r="AHG262" s="72"/>
      <c r="AHH262" s="72"/>
      <c r="AHI262" s="72"/>
      <c r="AHJ262" s="72"/>
      <c r="AHK262" s="72"/>
      <c r="AHL262" s="72"/>
      <c r="AHM262" s="72"/>
      <c r="AHN262" s="72"/>
      <c r="AHO262" s="72"/>
      <c r="AHP262" s="72"/>
      <c r="AHQ262" s="72"/>
      <c r="AHR262" s="72"/>
      <c r="AHS262" s="72"/>
      <c r="AHT262" s="72"/>
      <c r="AHU262" s="72"/>
      <c r="AHV262" s="72"/>
      <c r="AHW262" s="72"/>
      <c r="AHX262" s="72"/>
      <c r="AHY262" s="72"/>
      <c r="AHZ262" s="72"/>
      <c r="AIA262" s="72"/>
      <c r="AIB262" s="72"/>
      <c r="AIC262" s="72"/>
      <c r="AID262" s="72"/>
      <c r="AIE262" s="72"/>
      <c r="AIF262" s="72"/>
      <c r="AIG262" s="72"/>
      <c r="AIH262" s="72"/>
      <c r="AII262" s="72"/>
      <c r="AIJ262" s="72"/>
      <c r="AIK262" s="72"/>
      <c r="AIL262" s="72"/>
      <c r="AIM262" s="72"/>
      <c r="AIN262" s="72"/>
      <c r="AIO262" s="72"/>
      <c r="AIP262" s="72"/>
      <c r="AIQ262" s="72"/>
      <c r="AIR262" s="72"/>
      <c r="AIS262" s="72"/>
      <c r="AIT262" s="72"/>
      <c r="AIU262" s="72"/>
      <c r="AIV262" s="72"/>
      <c r="AIW262" s="72"/>
      <c r="AIX262" s="72"/>
      <c r="AIY262" s="72"/>
      <c r="AIZ262" s="72"/>
      <c r="AJA262" s="72"/>
      <c r="AJB262" s="72"/>
      <c r="AJC262" s="72"/>
      <c r="AJD262" s="72"/>
      <c r="AJE262" s="72"/>
      <c r="AJF262" s="72"/>
      <c r="AJG262" s="72"/>
      <c r="AJH262" s="72"/>
      <c r="AJI262" s="72"/>
      <c r="AJJ262" s="72"/>
      <c r="AJK262" s="72"/>
      <c r="AJL262" s="72"/>
      <c r="AJM262" s="72"/>
      <c r="AJN262" s="72"/>
      <c r="AJO262" s="72"/>
      <c r="AJP262" s="72"/>
      <c r="AJQ262" s="72"/>
      <c r="AJR262" s="72"/>
      <c r="AJS262" s="72"/>
      <c r="AJT262" s="72"/>
      <c r="AJU262" s="72"/>
      <c r="AJV262" s="72"/>
      <c r="AJW262" s="72"/>
      <c r="AJX262" s="72"/>
      <c r="AJY262" s="72"/>
      <c r="AJZ262" s="72"/>
      <c r="AKA262" s="72"/>
      <c r="AKB262" s="72"/>
      <c r="AKC262" s="72"/>
      <c r="AKD262" s="72"/>
      <c r="AKE262" s="72"/>
      <c r="AKF262" s="72"/>
      <c r="AKG262" s="72"/>
      <c r="AKH262" s="72"/>
      <c r="AKI262" s="72"/>
      <c r="AKJ262" s="72"/>
      <c r="AKK262" s="72"/>
      <c r="AKL262" s="72"/>
      <c r="AKM262" s="72"/>
      <c r="AKN262" s="72"/>
      <c r="AKO262" s="72"/>
      <c r="AKP262" s="72"/>
      <c r="AKQ262" s="72"/>
      <c r="AKR262" s="72"/>
      <c r="AKS262" s="72"/>
      <c r="AKT262" s="72"/>
      <c r="AKU262" s="72"/>
      <c r="AKV262" s="72"/>
      <c r="AKW262" s="72"/>
      <c r="AKX262" s="72"/>
      <c r="AKY262" s="72"/>
      <c r="AKZ262" s="72"/>
      <c r="ALA262" s="72"/>
      <c r="ALB262" s="72"/>
      <c r="ALC262" s="72"/>
      <c r="ALD262" s="72"/>
      <c r="ALE262" s="72"/>
      <c r="ALF262" s="72"/>
      <c r="ALG262" s="72"/>
      <c r="ALH262" s="72"/>
      <c r="ALI262" s="72"/>
      <c r="ALJ262" s="72"/>
      <c r="ALK262" s="72"/>
      <c r="ALL262" s="72"/>
      <c r="ALM262" s="72"/>
      <c r="ALN262" s="72"/>
      <c r="ALO262" s="72"/>
      <c r="ALP262" s="72"/>
      <c r="ALQ262" s="72"/>
      <c r="ALR262" s="72"/>
      <c r="ALS262" s="72"/>
      <c r="ALT262" s="72"/>
      <c r="ALU262" s="72"/>
      <c r="ALV262" s="72"/>
      <c r="ALW262" s="72"/>
      <c r="ALX262" s="72"/>
      <c r="ALY262" s="72"/>
      <c r="ALZ262" s="72"/>
      <c r="AMA262" s="72"/>
      <c r="AMB262" s="72"/>
      <c r="AMC262" s="72"/>
      <c r="AMD262" s="72"/>
      <c r="AME262" s="72"/>
      <c r="AMF262" s="72"/>
      <c r="AMG262" s="72"/>
      <c r="AMH262" s="72"/>
      <c r="AMI262" s="72"/>
      <c r="AMK262" s="72"/>
    </row>
    <row r="263" spans="1:1025" ht="318.75">
      <c r="A263" s="67"/>
      <c r="B263" s="36" t="s">
        <v>252</v>
      </c>
      <c r="C263" s="81" t="s">
        <v>253</v>
      </c>
      <c r="D263" s="86"/>
      <c r="E263" s="76">
        <f>E264</f>
        <v>850000</v>
      </c>
      <c r="F263" s="72"/>
      <c r="G263" s="72"/>
      <c r="H263" s="72"/>
      <c r="I263" s="72"/>
      <c r="J263" s="72"/>
      <c r="K263" s="72"/>
      <c r="L263" s="72"/>
      <c r="M263" s="72"/>
      <c r="N263" s="72"/>
      <c r="O263" s="72"/>
      <c r="P263" s="72"/>
      <c r="Q263" s="72"/>
      <c r="R263" s="72"/>
      <c r="S263" s="72"/>
      <c r="T263" s="72"/>
      <c r="U263" s="72"/>
      <c r="V263" s="72"/>
      <c r="W263" s="72"/>
      <c r="X263" s="72"/>
      <c r="Y263" s="72"/>
      <c r="Z263" s="72"/>
      <c r="AA263" s="72"/>
      <c r="AB263" s="72"/>
      <c r="AC263" s="72"/>
      <c r="AD263" s="72"/>
      <c r="AE263" s="72"/>
      <c r="AF263" s="72"/>
      <c r="AG263" s="72"/>
      <c r="AH263" s="72"/>
      <c r="AI263" s="72"/>
      <c r="AJ263" s="72"/>
      <c r="AK263" s="72"/>
      <c r="AL263" s="72"/>
      <c r="AM263" s="72"/>
      <c r="AN263" s="72"/>
      <c r="AO263" s="72"/>
      <c r="AP263" s="72"/>
      <c r="AQ263" s="72"/>
      <c r="AR263" s="72"/>
      <c r="AS263" s="72"/>
      <c r="AT263" s="72"/>
      <c r="AU263" s="72"/>
      <c r="AV263" s="72"/>
      <c r="AW263" s="72"/>
      <c r="AX263" s="72"/>
      <c r="AY263" s="72"/>
      <c r="AZ263" s="72"/>
      <c r="BA263" s="72"/>
      <c r="BB263" s="72"/>
      <c r="BC263" s="72"/>
      <c r="BD263" s="72"/>
      <c r="BE263" s="72"/>
      <c r="BF263" s="72"/>
      <c r="BG263" s="72"/>
      <c r="BH263" s="72"/>
      <c r="BI263" s="72"/>
      <c r="BJ263" s="72"/>
      <c r="BK263" s="72"/>
      <c r="BL263" s="72"/>
      <c r="BM263" s="72"/>
      <c r="BN263" s="72"/>
      <c r="BO263" s="72"/>
      <c r="BP263" s="72"/>
      <c r="BQ263" s="72"/>
      <c r="BR263" s="72"/>
      <c r="BS263" s="72"/>
      <c r="BT263" s="72"/>
      <c r="BU263" s="72"/>
      <c r="BV263" s="72"/>
      <c r="BW263" s="72"/>
      <c r="BX263" s="72"/>
      <c r="BY263" s="72"/>
      <c r="BZ263" s="72"/>
      <c r="CA263" s="72"/>
      <c r="CB263" s="72"/>
      <c r="CC263" s="72"/>
      <c r="CD263" s="72"/>
      <c r="CE263" s="72"/>
      <c r="CF263" s="72"/>
      <c r="CG263" s="72"/>
      <c r="CH263" s="72"/>
      <c r="CI263" s="72"/>
      <c r="CJ263" s="72"/>
      <c r="CK263" s="72"/>
      <c r="CL263" s="72"/>
      <c r="CM263" s="72"/>
      <c r="CN263" s="72"/>
      <c r="CO263" s="72"/>
      <c r="CP263" s="72"/>
      <c r="CQ263" s="72"/>
      <c r="CR263" s="72"/>
      <c r="CS263" s="72"/>
      <c r="CT263" s="72"/>
      <c r="CU263" s="72"/>
      <c r="CV263" s="72"/>
      <c r="CW263" s="72"/>
      <c r="CX263" s="72"/>
      <c r="CY263" s="72"/>
      <c r="CZ263" s="72"/>
      <c r="DA263" s="72"/>
      <c r="DB263" s="72"/>
      <c r="DC263" s="72"/>
      <c r="DD263" s="72"/>
      <c r="DE263" s="72"/>
      <c r="DF263" s="72"/>
      <c r="DG263" s="72"/>
      <c r="DH263" s="72"/>
      <c r="DI263" s="72"/>
      <c r="DJ263" s="72"/>
      <c r="DK263" s="72"/>
      <c r="DL263" s="72"/>
      <c r="DM263" s="72"/>
      <c r="DN263" s="72"/>
      <c r="DO263" s="72"/>
      <c r="DP263" s="72"/>
      <c r="DQ263" s="72"/>
      <c r="DR263" s="72"/>
      <c r="DS263" s="72"/>
      <c r="DT263" s="72"/>
      <c r="DU263" s="72"/>
      <c r="DV263" s="72"/>
      <c r="DW263" s="72"/>
      <c r="DX263" s="72"/>
      <c r="DY263" s="72"/>
      <c r="DZ263" s="72"/>
      <c r="EA263" s="72"/>
      <c r="EB263" s="72"/>
      <c r="EC263" s="72"/>
      <c r="ED263" s="72"/>
      <c r="EE263" s="72"/>
      <c r="EF263" s="72"/>
      <c r="EG263" s="72"/>
      <c r="EH263" s="72"/>
      <c r="EI263" s="72"/>
      <c r="EJ263" s="72"/>
      <c r="EK263" s="72"/>
      <c r="EL263" s="72"/>
      <c r="EM263" s="72"/>
      <c r="EN263" s="72"/>
      <c r="EO263" s="72"/>
      <c r="EP263" s="72"/>
      <c r="EQ263" s="72"/>
      <c r="ER263" s="72"/>
      <c r="ES263" s="72"/>
      <c r="ET263" s="72"/>
      <c r="EU263" s="72"/>
      <c r="EV263" s="72"/>
      <c r="EW263" s="72"/>
      <c r="EX263" s="72"/>
      <c r="EY263" s="72"/>
      <c r="EZ263" s="72"/>
      <c r="FA263" s="72"/>
      <c r="FB263" s="72"/>
      <c r="FC263" s="72"/>
      <c r="FD263" s="72"/>
      <c r="FE263" s="72"/>
      <c r="FF263" s="72"/>
      <c r="FG263" s="72"/>
      <c r="FH263" s="72"/>
      <c r="FI263" s="72"/>
      <c r="FJ263" s="72"/>
      <c r="FK263" s="72"/>
      <c r="FL263" s="72"/>
      <c r="FM263" s="72"/>
      <c r="FN263" s="72"/>
      <c r="FO263" s="72"/>
      <c r="FP263" s="72"/>
      <c r="FQ263" s="72"/>
      <c r="FR263" s="72"/>
      <c r="FS263" s="72"/>
      <c r="FT263" s="72"/>
      <c r="FU263" s="72"/>
      <c r="FV263" s="72"/>
      <c r="FW263" s="72"/>
      <c r="FX263" s="72"/>
      <c r="FY263" s="72"/>
      <c r="FZ263" s="72"/>
      <c r="GA263" s="72"/>
      <c r="GB263" s="72"/>
      <c r="GC263" s="72"/>
      <c r="GD263" s="72"/>
      <c r="GE263" s="72"/>
      <c r="GF263" s="72"/>
      <c r="GG263" s="72"/>
      <c r="GH263" s="72"/>
      <c r="GI263" s="72"/>
      <c r="GJ263" s="72"/>
      <c r="GK263" s="72"/>
      <c r="GL263" s="72"/>
      <c r="GM263" s="72"/>
      <c r="GN263" s="72"/>
      <c r="GO263" s="72"/>
      <c r="GP263" s="72"/>
      <c r="GQ263" s="72"/>
      <c r="GR263" s="72"/>
      <c r="GS263" s="72"/>
      <c r="GT263" s="72"/>
      <c r="GU263" s="72"/>
      <c r="GV263" s="72"/>
      <c r="GW263" s="72"/>
      <c r="GX263" s="72"/>
      <c r="GY263" s="72"/>
      <c r="GZ263" s="72"/>
      <c r="HA263" s="72"/>
      <c r="HB263" s="72"/>
      <c r="HC263" s="72"/>
      <c r="HD263" s="72"/>
      <c r="HE263" s="72"/>
      <c r="HF263" s="72"/>
      <c r="HG263" s="72"/>
      <c r="HH263" s="72"/>
      <c r="HI263" s="72"/>
      <c r="HJ263" s="72"/>
      <c r="HK263" s="72"/>
      <c r="HL263" s="72"/>
      <c r="HM263" s="72"/>
      <c r="HN263" s="72"/>
      <c r="HO263" s="72"/>
      <c r="HP263" s="72"/>
      <c r="HQ263" s="72"/>
      <c r="HR263" s="72"/>
      <c r="HS263" s="72"/>
      <c r="HT263" s="72"/>
      <c r="HU263" s="72"/>
      <c r="HV263" s="72"/>
      <c r="HW263" s="72"/>
      <c r="HX263" s="72"/>
      <c r="HY263" s="72"/>
      <c r="HZ263" s="72"/>
      <c r="IA263" s="72"/>
      <c r="IB263" s="72"/>
      <c r="IC263" s="72"/>
      <c r="ID263" s="72"/>
      <c r="IE263" s="72"/>
      <c r="IF263" s="72"/>
      <c r="IG263" s="72"/>
      <c r="IH263" s="72"/>
      <c r="II263" s="72"/>
      <c r="IJ263" s="72"/>
      <c r="IK263" s="72"/>
      <c r="IL263" s="72"/>
      <c r="IM263" s="72"/>
      <c r="IN263" s="72"/>
      <c r="IO263" s="72"/>
      <c r="IP263" s="72"/>
      <c r="IQ263" s="72"/>
      <c r="IR263" s="72"/>
      <c r="IS263" s="72"/>
      <c r="IT263" s="72"/>
      <c r="IU263" s="72"/>
      <c r="IV263" s="72"/>
      <c r="IW263" s="72"/>
      <c r="IX263" s="72"/>
      <c r="IY263" s="72"/>
      <c r="IZ263" s="72"/>
      <c r="JA263" s="72"/>
      <c r="JB263" s="72"/>
      <c r="JC263" s="72"/>
      <c r="JD263" s="72"/>
      <c r="JE263" s="72"/>
      <c r="JF263" s="72"/>
      <c r="JG263" s="72"/>
      <c r="JH263" s="72"/>
      <c r="JI263" s="72"/>
      <c r="JJ263" s="72"/>
      <c r="JK263" s="72"/>
      <c r="JL263" s="72"/>
      <c r="JM263" s="72"/>
      <c r="JN263" s="72"/>
      <c r="JO263" s="72"/>
      <c r="JP263" s="72"/>
      <c r="JQ263" s="72"/>
      <c r="JR263" s="72"/>
      <c r="JS263" s="72"/>
      <c r="JT263" s="72"/>
      <c r="JU263" s="72"/>
      <c r="JV263" s="72"/>
      <c r="JW263" s="72"/>
      <c r="JX263" s="72"/>
      <c r="JY263" s="72"/>
      <c r="JZ263" s="72"/>
      <c r="KA263" s="72"/>
      <c r="KB263" s="72"/>
      <c r="KC263" s="72"/>
      <c r="KD263" s="72"/>
      <c r="KE263" s="72"/>
      <c r="KF263" s="72"/>
      <c r="KG263" s="72"/>
      <c r="KH263" s="72"/>
      <c r="KI263" s="72"/>
      <c r="KJ263" s="72"/>
      <c r="KK263" s="72"/>
      <c r="KL263" s="72"/>
      <c r="KM263" s="72"/>
      <c r="KN263" s="72"/>
      <c r="KO263" s="72"/>
      <c r="KP263" s="72"/>
      <c r="KQ263" s="72"/>
      <c r="KR263" s="72"/>
      <c r="KS263" s="72"/>
      <c r="KT263" s="72"/>
      <c r="KU263" s="72"/>
      <c r="KV263" s="72"/>
      <c r="KW263" s="72"/>
      <c r="KX263" s="72"/>
      <c r="KY263" s="72"/>
      <c r="KZ263" s="72"/>
      <c r="LA263" s="72"/>
      <c r="LB263" s="72"/>
      <c r="LC263" s="72"/>
      <c r="LD263" s="72"/>
      <c r="LE263" s="72"/>
      <c r="LF263" s="72"/>
      <c r="LG263" s="72"/>
      <c r="LH263" s="72"/>
      <c r="LI263" s="72"/>
      <c r="LJ263" s="72"/>
      <c r="LK263" s="72"/>
      <c r="LL263" s="72"/>
      <c r="LM263" s="72"/>
      <c r="LN263" s="72"/>
      <c r="LO263" s="72"/>
      <c r="LP263" s="72"/>
      <c r="LQ263" s="72"/>
      <c r="LR263" s="72"/>
      <c r="LS263" s="72"/>
      <c r="LT263" s="72"/>
      <c r="LU263" s="72"/>
      <c r="LV263" s="72"/>
      <c r="LW263" s="72"/>
      <c r="LX263" s="72"/>
      <c r="LY263" s="72"/>
      <c r="LZ263" s="72"/>
      <c r="MA263" s="72"/>
      <c r="MB263" s="72"/>
      <c r="MC263" s="72"/>
      <c r="MD263" s="72"/>
      <c r="ME263" s="72"/>
      <c r="MF263" s="72"/>
      <c r="MG263" s="72"/>
      <c r="MH263" s="72"/>
      <c r="MI263" s="72"/>
      <c r="MJ263" s="72"/>
      <c r="MK263" s="72"/>
      <c r="ML263" s="72"/>
      <c r="MM263" s="72"/>
      <c r="MN263" s="72"/>
      <c r="MO263" s="72"/>
      <c r="MP263" s="72"/>
      <c r="MQ263" s="72"/>
      <c r="MR263" s="72"/>
      <c r="MS263" s="72"/>
      <c r="MT263" s="72"/>
      <c r="MU263" s="72"/>
      <c r="MV263" s="72"/>
      <c r="MW263" s="72"/>
      <c r="MX263" s="72"/>
      <c r="MY263" s="72"/>
      <c r="MZ263" s="72"/>
      <c r="NA263" s="72"/>
      <c r="NB263" s="72"/>
      <c r="NC263" s="72"/>
      <c r="ND263" s="72"/>
      <c r="NE263" s="72"/>
      <c r="NF263" s="72"/>
      <c r="NG263" s="72"/>
      <c r="NH263" s="72"/>
      <c r="NI263" s="72"/>
      <c r="NJ263" s="72"/>
      <c r="NK263" s="72"/>
      <c r="NL263" s="72"/>
      <c r="NM263" s="72"/>
      <c r="NN263" s="72"/>
      <c r="NO263" s="72"/>
      <c r="NP263" s="72"/>
      <c r="NQ263" s="72"/>
      <c r="NR263" s="72"/>
      <c r="NS263" s="72"/>
      <c r="NT263" s="72"/>
      <c r="NU263" s="72"/>
      <c r="NV263" s="72"/>
      <c r="NW263" s="72"/>
      <c r="NX263" s="72"/>
      <c r="NY263" s="72"/>
      <c r="NZ263" s="72"/>
      <c r="OA263" s="72"/>
      <c r="OB263" s="72"/>
      <c r="OC263" s="72"/>
      <c r="OD263" s="72"/>
      <c r="OE263" s="72"/>
      <c r="OF263" s="72"/>
      <c r="OG263" s="72"/>
      <c r="OH263" s="72"/>
      <c r="OI263" s="72"/>
      <c r="OJ263" s="72"/>
      <c r="OK263" s="72"/>
      <c r="OL263" s="72"/>
      <c r="OM263" s="72"/>
      <c r="ON263" s="72"/>
      <c r="OO263" s="72"/>
      <c r="OP263" s="72"/>
      <c r="OQ263" s="72"/>
      <c r="OR263" s="72"/>
      <c r="OS263" s="72"/>
      <c r="OT263" s="72"/>
      <c r="OU263" s="72"/>
      <c r="OV263" s="72"/>
      <c r="OW263" s="72"/>
      <c r="OX263" s="72"/>
      <c r="OY263" s="72"/>
      <c r="OZ263" s="72"/>
      <c r="PA263" s="72"/>
      <c r="PB263" s="72"/>
      <c r="PC263" s="72"/>
      <c r="PD263" s="72"/>
      <c r="PE263" s="72"/>
      <c r="PF263" s="72"/>
      <c r="PG263" s="72"/>
      <c r="PH263" s="72"/>
      <c r="PI263" s="72"/>
      <c r="PJ263" s="72"/>
      <c r="PK263" s="72"/>
      <c r="PL263" s="72"/>
      <c r="PM263" s="72"/>
      <c r="PN263" s="72"/>
      <c r="PO263" s="72"/>
      <c r="PP263" s="72"/>
      <c r="PQ263" s="72"/>
      <c r="PR263" s="72"/>
      <c r="PS263" s="72"/>
      <c r="PT263" s="72"/>
      <c r="PU263" s="72"/>
      <c r="PV263" s="72"/>
      <c r="PW263" s="72"/>
      <c r="PX263" s="72"/>
      <c r="PY263" s="72"/>
      <c r="PZ263" s="72"/>
      <c r="QA263" s="72"/>
      <c r="QB263" s="72"/>
      <c r="QC263" s="72"/>
      <c r="QD263" s="72"/>
      <c r="QE263" s="72"/>
      <c r="QF263" s="72"/>
      <c r="QG263" s="72"/>
      <c r="QH263" s="72"/>
      <c r="QI263" s="72"/>
      <c r="QJ263" s="72"/>
      <c r="QK263" s="72"/>
      <c r="QL263" s="72"/>
      <c r="QM263" s="72"/>
      <c r="QN263" s="72"/>
      <c r="QO263" s="72"/>
      <c r="QP263" s="72"/>
      <c r="QQ263" s="72"/>
      <c r="QR263" s="72"/>
      <c r="QS263" s="72"/>
      <c r="QT263" s="72"/>
      <c r="QU263" s="72"/>
      <c r="QV263" s="72"/>
      <c r="QW263" s="72"/>
      <c r="QX263" s="72"/>
      <c r="QY263" s="72"/>
      <c r="QZ263" s="72"/>
      <c r="RA263" s="72"/>
      <c r="RB263" s="72"/>
      <c r="RC263" s="72"/>
      <c r="RD263" s="72"/>
      <c r="RE263" s="72"/>
      <c r="RF263" s="72"/>
      <c r="RG263" s="72"/>
      <c r="RH263" s="72"/>
      <c r="RI263" s="72"/>
      <c r="RJ263" s="72"/>
      <c r="RK263" s="72"/>
      <c r="RL263" s="72"/>
      <c r="RM263" s="72"/>
      <c r="RN263" s="72"/>
      <c r="RO263" s="72"/>
      <c r="RP263" s="72"/>
      <c r="RQ263" s="72"/>
      <c r="RR263" s="72"/>
      <c r="RS263" s="72"/>
      <c r="RT263" s="72"/>
      <c r="RU263" s="72"/>
      <c r="RV263" s="72"/>
      <c r="RW263" s="72"/>
      <c r="RX263" s="72"/>
      <c r="RY263" s="72"/>
      <c r="RZ263" s="72"/>
      <c r="SA263" s="72"/>
      <c r="SB263" s="72"/>
      <c r="SC263" s="72"/>
      <c r="SD263" s="72"/>
      <c r="SE263" s="72"/>
      <c r="SF263" s="72"/>
      <c r="SG263" s="72"/>
      <c r="SH263" s="72"/>
      <c r="SI263" s="72"/>
      <c r="SJ263" s="72"/>
      <c r="SK263" s="72"/>
      <c r="SL263" s="72"/>
      <c r="SM263" s="72"/>
      <c r="SN263" s="72"/>
      <c r="SO263" s="72"/>
      <c r="SP263" s="72"/>
      <c r="SQ263" s="72"/>
      <c r="SR263" s="72"/>
      <c r="SS263" s="72"/>
      <c r="ST263" s="72"/>
      <c r="SU263" s="72"/>
      <c r="SV263" s="72"/>
      <c r="SW263" s="72"/>
      <c r="SX263" s="72"/>
      <c r="SY263" s="72"/>
      <c r="SZ263" s="72"/>
      <c r="TA263" s="72"/>
      <c r="TB263" s="72"/>
      <c r="TC263" s="72"/>
      <c r="TD263" s="72"/>
      <c r="TE263" s="72"/>
      <c r="TF263" s="72"/>
      <c r="TG263" s="72"/>
      <c r="TH263" s="72"/>
      <c r="TI263" s="72"/>
      <c r="TJ263" s="72"/>
      <c r="TK263" s="72"/>
      <c r="TL263" s="72"/>
      <c r="TM263" s="72"/>
      <c r="TN263" s="72"/>
      <c r="TO263" s="72"/>
      <c r="TP263" s="72"/>
      <c r="TQ263" s="72"/>
      <c r="TR263" s="72"/>
      <c r="TS263" s="72"/>
      <c r="TT263" s="72"/>
      <c r="TU263" s="72"/>
      <c r="TV263" s="72"/>
      <c r="TW263" s="72"/>
      <c r="TX263" s="72"/>
      <c r="TY263" s="72"/>
      <c r="TZ263" s="72"/>
      <c r="UA263" s="72"/>
      <c r="UB263" s="72"/>
      <c r="UC263" s="72"/>
      <c r="UD263" s="72"/>
      <c r="UE263" s="72"/>
      <c r="UF263" s="72"/>
      <c r="UG263" s="72"/>
      <c r="UH263" s="72"/>
      <c r="UI263" s="72"/>
      <c r="UJ263" s="72"/>
      <c r="UK263" s="72"/>
      <c r="UL263" s="72"/>
      <c r="UM263" s="72"/>
      <c r="UN263" s="72"/>
      <c r="UO263" s="72"/>
      <c r="UP263" s="72"/>
      <c r="UQ263" s="72"/>
      <c r="UR263" s="72"/>
      <c r="US263" s="72"/>
      <c r="UT263" s="72"/>
      <c r="UU263" s="72"/>
      <c r="UV263" s="72"/>
      <c r="UW263" s="72"/>
      <c r="UX263" s="72"/>
      <c r="UY263" s="72"/>
      <c r="UZ263" s="72"/>
      <c r="VA263" s="72"/>
      <c r="VB263" s="72"/>
      <c r="VC263" s="72"/>
      <c r="VD263" s="72"/>
      <c r="VE263" s="72"/>
      <c r="VF263" s="72"/>
      <c r="VG263" s="72"/>
      <c r="VH263" s="72"/>
      <c r="VI263" s="72"/>
      <c r="VJ263" s="72"/>
      <c r="VK263" s="72"/>
      <c r="VL263" s="72"/>
      <c r="VM263" s="72"/>
      <c r="VN263" s="72"/>
      <c r="VO263" s="72"/>
      <c r="VP263" s="72"/>
      <c r="VQ263" s="72"/>
      <c r="VR263" s="72"/>
      <c r="VS263" s="72"/>
      <c r="VT263" s="72"/>
      <c r="VU263" s="72"/>
      <c r="VV263" s="72"/>
      <c r="VW263" s="72"/>
      <c r="VX263" s="72"/>
      <c r="VY263" s="72"/>
      <c r="VZ263" s="72"/>
      <c r="WA263" s="72"/>
      <c r="WB263" s="72"/>
      <c r="WC263" s="72"/>
      <c r="WD263" s="72"/>
      <c r="WE263" s="72"/>
      <c r="WF263" s="72"/>
      <c r="WG263" s="72"/>
      <c r="WH263" s="72"/>
      <c r="WI263" s="72"/>
      <c r="WJ263" s="72"/>
      <c r="WK263" s="72"/>
      <c r="WL263" s="72"/>
      <c r="WM263" s="72"/>
      <c r="WN263" s="72"/>
      <c r="WO263" s="72"/>
      <c r="WP263" s="72"/>
      <c r="WQ263" s="72"/>
      <c r="WR263" s="72"/>
      <c r="WS263" s="72"/>
      <c r="WT263" s="72"/>
      <c r="WU263" s="72"/>
      <c r="WV263" s="72"/>
      <c r="WW263" s="72"/>
      <c r="WX263" s="72"/>
      <c r="WY263" s="72"/>
      <c r="WZ263" s="72"/>
      <c r="XA263" s="72"/>
      <c r="XB263" s="72"/>
      <c r="XC263" s="72"/>
      <c r="XD263" s="72"/>
      <c r="XE263" s="72"/>
      <c r="XF263" s="72"/>
      <c r="XG263" s="72"/>
      <c r="XH263" s="72"/>
      <c r="XI263" s="72"/>
      <c r="XJ263" s="72"/>
      <c r="XK263" s="72"/>
      <c r="XL263" s="72"/>
      <c r="XM263" s="72"/>
      <c r="XN263" s="72"/>
      <c r="XO263" s="72"/>
      <c r="XP263" s="72"/>
      <c r="XQ263" s="72"/>
      <c r="XR263" s="72"/>
      <c r="XS263" s="72"/>
      <c r="XT263" s="72"/>
      <c r="XU263" s="72"/>
      <c r="XV263" s="72"/>
      <c r="XW263" s="72"/>
      <c r="XX263" s="72"/>
      <c r="XY263" s="72"/>
      <c r="XZ263" s="72"/>
      <c r="YA263" s="72"/>
      <c r="YB263" s="72"/>
      <c r="YC263" s="72"/>
      <c r="YD263" s="72"/>
      <c r="YE263" s="72"/>
      <c r="YF263" s="72"/>
      <c r="YG263" s="72"/>
      <c r="YH263" s="72"/>
      <c r="YI263" s="72"/>
      <c r="YJ263" s="72"/>
      <c r="YK263" s="72"/>
      <c r="YL263" s="72"/>
      <c r="YM263" s="72"/>
      <c r="YN263" s="72"/>
      <c r="YO263" s="72"/>
      <c r="YP263" s="72"/>
      <c r="YQ263" s="72"/>
      <c r="YR263" s="72"/>
      <c r="YS263" s="72"/>
      <c r="YT263" s="72"/>
      <c r="YU263" s="72"/>
      <c r="YV263" s="72"/>
      <c r="YW263" s="72"/>
      <c r="YX263" s="72"/>
      <c r="YY263" s="72"/>
      <c r="YZ263" s="72"/>
      <c r="ZA263" s="72"/>
      <c r="ZB263" s="72"/>
      <c r="ZC263" s="72"/>
      <c r="ZD263" s="72"/>
      <c r="ZE263" s="72"/>
      <c r="ZF263" s="72"/>
      <c r="ZG263" s="72"/>
      <c r="ZH263" s="72"/>
      <c r="ZI263" s="72"/>
      <c r="ZJ263" s="72"/>
      <c r="ZK263" s="72"/>
      <c r="ZL263" s="72"/>
      <c r="ZM263" s="72"/>
      <c r="ZN263" s="72"/>
      <c r="ZO263" s="72"/>
      <c r="ZP263" s="72"/>
      <c r="ZQ263" s="72"/>
      <c r="ZR263" s="72"/>
      <c r="ZS263" s="72"/>
      <c r="ZT263" s="72"/>
      <c r="ZU263" s="72"/>
      <c r="ZV263" s="72"/>
      <c r="ZW263" s="72"/>
      <c r="ZX263" s="72"/>
      <c r="ZY263" s="72"/>
      <c r="ZZ263" s="72"/>
      <c r="AAA263" s="72"/>
      <c r="AAB263" s="72"/>
      <c r="AAC263" s="72"/>
      <c r="AAD263" s="72"/>
      <c r="AAE263" s="72"/>
      <c r="AAF263" s="72"/>
      <c r="AAG263" s="72"/>
      <c r="AAH263" s="72"/>
      <c r="AAI263" s="72"/>
      <c r="AAJ263" s="72"/>
      <c r="AAK263" s="72"/>
      <c r="AAL263" s="72"/>
      <c r="AAM263" s="72"/>
      <c r="AAN263" s="72"/>
      <c r="AAO263" s="72"/>
      <c r="AAP263" s="72"/>
      <c r="AAQ263" s="72"/>
      <c r="AAR263" s="72"/>
      <c r="AAS263" s="72"/>
      <c r="AAT263" s="72"/>
      <c r="AAU263" s="72"/>
      <c r="AAV263" s="72"/>
      <c r="AAW263" s="72"/>
      <c r="AAX263" s="72"/>
      <c r="AAY263" s="72"/>
      <c r="AAZ263" s="72"/>
      <c r="ABA263" s="72"/>
      <c r="ABB263" s="72"/>
      <c r="ABC263" s="72"/>
      <c r="ABD263" s="72"/>
      <c r="ABE263" s="72"/>
      <c r="ABF263" s="72"/>
      <c r="ABG263" s="72"/>
      <c r="ABH263" s="72"/>
      <c r="ABI263" s="72"/>
      <c r="ABJ263" s="72"/>
      <c r="ABK263" s="72"/>
      <c r="ABL263" s="72"/>
      <c r="ABM263" s="72"/>
      <c r="ABN263" s="72"/>
      <c r="ABO263" s="72"/>
      <c r="ABP263" s="72"/>
      <c r="ABQ263" s="72"/>
      <c r="ABR263" s="72"/>
      <c r="ABS263" s="72"/>
      <c r="ABT263" s="72"/>
      <c r="ABU263" s="72"/>
      <c r="ABV263" s="72"/>
      <c r="ABW263" s="72"/>
      <c r="ABX263" s="72"/>
      <c r="ABY263" s="72"/>
      <c r="ABZ263" s="72"/>
      <c r="ACA263" s="72"/>
      <c r="ACB263" s="72"/>
      <c r="ACC263" s="72"/>
      <c r="ACD263" s="72"/>
      <c r="ACE263" s="72"/>
      <c r="ACF263" s="72"/>
      <c r="ACG263" s="72"/>
      <c r="ACH263" s="72"/>
      <c r="ACI263" s="72"/>
      <c r="ACJ263" s="72"/>
      <c r="ACK263" s="72"/>
      <c r="ACL263" s="72"/>
      <c r="ACM263" s="72"/>
      <c r="ACN263" s="72"/>
      <c r="ACO263" s="72"/>
      <c r="ACP263" s="72"/>
      <c r="ACQ263" s="72"/>
      <c r="ACR263" s="72"/>
      <c r="ACS263" s="72"/>
      <c r="ACT263" s="72"/>
      <c r="ACU263" s="72"/>
      <c r="ACV263" s="72"/>
      <c r="ACW263" s="72"/>
      <c r="ACX263" s="72"/>
      <c r="ACY263" s="72"/>
      <c r="ACZ263" s="72"/>
      <c r="ADA263" s="72"/>
      <c r="ADB263" s="72"/>
      <c r="ADC263" s="72"/>
      <c r="ADD263" s="72"/>
      <c r="ADE263" s="72"/>
      <c r="ADF263" s="72"/>
      <c r="ADG263" s="72"/>
      <c r="ADH263" s="72"/>
      <c r="ADI263" s="72"/>
      <c r="ADJ263" s="72"/>
      <c r="ADK263" s="72"/>
      <c r="ADL263" s="72"/>
      <c r="ADM263" s="72"/>
      <c r="ADN263" s="72"/>
      <c r="ADO263" s="72"/>
      <c r="ADP263" s="72"/>
      <c r="ADQ263" s="72"/>
      <c r="ADR263" s="72"/>
      <c r="ADS263" s="72"/>
      <c r="ADT263" s="72"/>
      <c r="ADU263" s="72"/>
      <c r="ADV263" s="72"/>
      <c r="ADW263" s="72"/>
      <c r="ADX263" s="72"/>
      <c r="ADY263" s="72"/>
      <c r="ADZ263" s="72"/>
      <c r="AEA263" s="72"/>
      <c r="AEB263" s="72"/>
      <c r="AEC263" s="72"/>
      <c r="AED263" s="72"/>
      <c r="AEE263" s="72"/>
      <c r="AEF263" s="72"/>
      <c r="AEG263" s="72"/>
      <c r="AEH263" s="72"/>
      <c r="AEI263" s="72"/>
      <c r="AEJ263" s="72"/>
      <c r="AEK263" s="72"/>
      <c r="AEL263" s="72"/>
      <c r="AEM263" s="72"/>
      <c r="AEN263" s="72"/>
      <c r="AEO263" s="72"/>
      <c r="AEP263" s="72"/>
      <c r="AEQ263" s="72"/>
      <c r="AER263" s="72"/>
      <c r="AES263" s="72"/>
      <c r="AET263" s="72"/>
      <c r="AEU263" s="72"/>
      <c r="AEV263" s="72"/>
      <c r="AEW263" s="72"/>
      <c r="AEX263" s="72"/>
      <c r="AEY263" s="72"/>
      <c r="AEZ263" s="72"/>
      <c r="AFA263" s="72"/>
      <c r="AFB263" s="72"/>
      <c r="AFC263" s="72"/>
      <c r="AFD263" s="72"/>
      <c r="AFE263" s="72"/>
      <c r="AFF263" s="72"/>
      <c r="AFG263" s="72"/>
      <c r="AFH263" s="72"/>
      <c r="AFI263" s="72"/>
      <c r="AFJ263" s="72"/>
      <c r="AFK263" s="72"/>
      <c r="AFL263" s="72"/>
      <c r="AFM263" s="72"/>
      <c r="AFN263" s="72"/>
      <c r="AFO263" s="72"/>
      <c r="AFP263" s="72"/>
      <c r="AFQ263" s="72"/>
      <c r="AFR263" s="72"/>
      <c r="AFS263" s="72"/>
      <c r="AFT263" s="72"/>
      <c r="AFU263" s="72"/>
      <c r="AFV263" s="72"/>
      <c r="AFW263" s="72"/>
      <c r="AFX263" s="72"/>
      <c r="AFY263" s="72"/>
      <c r="AFZ263" s="72"/>
      <c r="AGA263" s="72"/>
      <c r="AGB263" s="72"/>
      <c r="AGC263" s="72"/>
      <c r="AGD263" s="72"/>
      <c r="AGE263" s="72"/>
      <c r="AGF263" s="72"/>
      <c r="AGG263" s="72"/>
      <c r="AGH263" s="72"/>
      <c r="AGI263" s="72"/>
      <c r="AGJ263" s="72"/>
      <c r="AGK263" s="72"/>
      <c r="AGL263" s="72"/>
      <c r="AGM263" s="72"/>
      <c r="AGN263" s="72"/>
      <c r="AGO263" s="72"/>
      <c r="AGP263" s="72"/>
      <c r="AGQ263" s="72"/>
      <c r="AGR263" s="72"/>
      <c r="AGS263" s="72"/>
      <c r="AGT263" s="72"/>
      <c r="AGU263" s="72"/>
      <c r="AGV263" s="72"/>
      <c r="AGW263" s="72"/>
      <c r="AGX263" s="72"/>
      <c r="AGY263" s="72"/>
      <c r="AGZ263" s="72"/>
      <c r="AHA263" s="72"/>
      <c r="AHB263" s="72"/>
      <c r="AHC263" s="72"/>
      <c r="AHD263" s="72"/>
      <c r="AHE263" s="72"/>
      <c r="AHF263" s="72"/>
      <c r="AHG263" s="72"/>
      <c r="AHH263" s="72"/>
      <c r="AHI263" s="72"/>
      <c r="AHJ263" s="72"/>
      <c r="AHK263" s="72"/>
      <c r="AHL263" s="72"/>
      <c r="AHM263" s="72"/>
      <c r="AHN263" s="72"/>
      <c r="AHO263" s="72"/>
      <c r="AHP263" s="72"/>
      <c r="AHQ263" s="72"/>
      <c r="AHR263" s="72"/>
      <c r="AHS263" s="72"/>
      <c r="AHT263" s="72"/>
      <c r="AHU263" s="72"/>
      <c r="AHV263" s="72"/>
      <c r="AHW263" s="72"/>
      <c r="AHX263" s="72"/>
      <c r="AHY263" s="72"/>
      <c r="AHZ263" s="72"/>
      <c r="AIA263" s="72"/>
      <c r="AIB263" s="72"/>
      <c r="AIC263" s="72"/>
      <c r="AID263" s="72"/>
      <c r="AIE263" s="72"/>
      <c r="AIF263" s="72"/>
      <c r="AIG263" s="72"/>
      <c r="AIH263" s="72"/>
      <c r="AII263" s="72"/>
      <c r="AIJ263" s="72"/>
      <c r="AIK263" s="72"/>
      <c r="AIL263" s="72"/>
      <c r="AIM263" s="72"/>
      <c r="AIN263" s="72"/>
      <c r="AIO263" s="72"/>
      <c r="AIP263" s="72"/>
      <c r="AIQ263" s="72"/>
      <c r="AIR263" s="72"/>
      <c r="AIS263" s="72"/>
      <c r="AIT263" s="72"/>
      <c r="AIU263" s="72"/>
      <c r="AIV263" s="72"/>
      <c r="AIW263" s="72"/>
      <c r="AIX263" s="72"/>
      <c r="AIY263" s="72"/>
      <c r="AIZ263" s="72"/>
      <c r="AJA263" s="72"/>
      <c r="AJB263" s="72"/>
      <c r="AJC263" s="72"/>
      <c r="AJD263" s="72"/>
      <c r="AJE263" s="72"/>
      <c r="AJF263" s="72"/>
      <c r="AJG263" s="72"/>
      <c r="AJH263" s="72"/>
      <c r="AJI263" s="72"/>
      <c r="AJJ263" s="72"/>
      <c r="AJK263" s="72"/>
      <c r="AJL263" s="72"/>
      <c r="AJM263" s="72"/>
      <c r="AJN263" s="72"/>
      <c r="AJO263" s="72"/>
      <c r="AJP263" s="72"/>
      <c r="AJQ263" s="72"/>
      <c r="AJR263" s="72"/>
      <c r="AJS263" s="72"/>
      <c r="AJT263" s="72"/>
      <c r="AJU263" s="72"/>
      <c r="AJV263" s="72"/>
      <c r="AJW263" s="72"/>
      <c r="AJX263" s="72"/>
      <c r="AJY263" s="72"/>
      <c r="AJZ263" s="72"/>
      <c r="AKA263" s="72"/>
      <c r="AKB263" s="72"/>
      <c r="AKC263" s="72"/>
      <c r="AKD263" s="72"/>
      <c r="AKE263" s="72"/>
      <c r="AKF263" s="72"/>
      <c r="AKG263" s="72"/>
      <c r="AKH263" s="72"/>
      <c r="AKI263" s="72"/>
      <c r="AKJ263" s="72"/>
      <c r="AKK263" s="72"/>
      <c r="AKL263" s="72"/>
      <c r="AKM263" s="72"/>
      <c r="AKN263" s="72"/>
      <c r="AKO263" s="72"/>
      <c r="AKP263" s="72"/>
      <c r="AKQ263" s="72"/>
      <c r="AKR263" s="72"/>
      <c r="AKS263" s="72"/>
      <c r="AKT263" s="72"/>
      <c r="AKU263" s="72"/>
      <c r="AKV263" s="72"/>
      <c r="AKW263" s="72"/>
      <c r="AKX263" s="72"/>
      <c r="AKY263" s="72"/>
      <c r="AKZ263" s="72"/>
      <c r="ALA263" s="72"/>
      <c r="ALB263" s="72"/>
      <c r="ALC263" s="72"/>
      <c r="ALD263" s="72"/>
      <c r="ALE263" s="72"/>
      <c r="ALF263" s="72"/>
      <c r="ALG263" s="72"/>
      <c r="ALH263" s="72"/>
      <c r="ALI263" s="72"/>
      <c r="ALJ263" s="72"/>
      <c r="ALK263" s="72"/>
      <c r="ALL263" s="72"/>
      <c r="ALM263" s="72"/>
      <c r="ALN263" s="72"/>
      <c r="ALO263" s="72"/>
      <c r="ALP263" s="72"/>
      <c r="ALQ263" s="72"/>
      <c r="ALR263" s="72"/>
      <c r="ALS263" s="72"/>
      <c r="ALT263" s="72"/>
      <c r="ALU263" s="72"/>
      <c r="ALV263" s="72"/>
      <c r="ALW263" s="72"/>
      <c r="ALX263" s="72"/>
      <c r="ALY263" s="72"/>
      <c r="ALZ263" s="72"/>
      <c r="AMA263" s="72"/>
      <c r="AMB263" s="72"/>
      <c r="AMC263" s="72"/>
      <c r="AMD263" s="72"/>
      <c r="AME263" s="72"/>
      <c r="AMF263" s="72"/>
      <c r="AMG263" s="72"/>
      <c r="AMH263" s="72"/>
      <c r="AMI263" s="72"/>
      <c r="AMK263" s="72"/>
    </row>
    <row r="264" spans="1:1025" ht="56.25">
      <c r="A264" s="67"/>
      <c r="B264" s="36" t="s">
        <v>104</v>
      </c>
      <c r="C264" s="81" t="s">
        <v>253</v>
      </c>
      <c r="D264" s="86">
        <v>200</v>
      </c>
      <c r="E264" s="76">
        <f>'приложение 10'!I244</f>
        <v>850000</v>
      </c>
      <c r="F264" s="72"/>
      <c r="G264" s="72"/>
      <c r="H264" s="72"/>
      <c r="I264" s="72"/>
      <c r="J264" s="72"/>
      <c r="K264" s="72"/>
      <c r="L264" s="72"/>
      <c r="M264" s="72"/>
      <c r="N264" s="72"/>
      <c r="O264" s="72"/>
      <c r="P264" s="72"/>
      <c r="Q264" s="72"/>
      <c r="R264" s="72"/>
      <c r="S264" s="72"/>
      <c r="T264" s="72"/>
      <c r="U264" s="72"/>
      <c r="V264" s="72"/>
      <c r="W264" s="72"/>
      <c r="X264" s="72"/>
      <c r="Y264" s="72"/>
      <c r="Z264" s="72"/>
      <c r="AA264" s="72"/>
      <c r="AB264" s="72"/>
      <c r="AC264" s="72"/>
      <c r="AD264" s="72"/>
      <c r="AE264" s="72"/>
      <c r="AF264" s="72"/>
      <c r="AG264" s="72"/>
      <c r="AH264" s="72"/>
      <c r="AI264" s="72"/>
      <c r="AJ264" s="72"/>
      <c r="AK264" s="72"/>
      <c r="AL264" s="72"/>
      <c r="AM264" s="72"/>
      <c r="AN264" s="72"/>
      <c r="AO264" s="72"/>
      <c r="AP264" s="72"/>
      <c r="AQ264" s="72"/>
      <c r="AR264" s="72"/>
      <c r="AS264" s="72"/>
      <c r="AT264" s="72"/>
      <c r="AU264" s="72"/>
      <c r="AV264" s="72"/>
      <c r="AW264" s="72"/>
      <c r="AX264" s="72"/>
      <c r="AY264" s="72"/>
      <c r="AZ264" s="72"/>
      <c r="BA264" s="72"/>
      <c r="BB264" s="72"/>
      <c r="BC264" s="72"/>
      <c r="BD264" s="72"/>
      <c r="BE264" s="72"/>
      <c r="BF264" s="72"/>
      <c r="BG264" s="72"/>
      <c r="BH264" s="72"/>
      <c r="BI264" s="72"/>
      <c r="BJ264" s="72"/>
      <c r="BK264" s="72"/>
      <c r="BL264" s="72"/>
      <c r="BM264" s="72"/>
      <c r="BN264" s="72"/>
      <c r="BO264" s="72"/>
      <c r="BP264" s="72"/>
      <c r="BQ264" s="72"/>
      <c r="BR264" s="72"/>
      <c r="BS264" s="72"/>
      <c r="BT264" s="72"/>
      <c r="BU264" s="72"/>
      <c r="BV264" s="72"/>
      <c r="BW264" s="72"/>
      <c r="BX264" s="72"/>
      <c r="BY264" s="72"/>
      <c r="BZ264" s="72"/>
      <c r="CA264" s="72"/>
      <c r="CB264" s="72"/>
      <c r="CC264" s="72"/>
      <c r="CD264" s="72"/>
      <c r="CE264" s="72"/>
      <c r="CF264" s="72"/>
      <c r="CG264" s="72"/>
      <c r="CH264" s="72"/>
      <c r="CI264" s="72"/>
      <c r="CJ264" s="72"/>
      <c r="CK264" s="72"/>
      <c r="CL264" s="72"/>
      <c r="CM264" s="72"/>
      <c r="CN264" s="72"/>
      <c r="CO264" s="72"/>
      <c r="CP264" s="72"/>
      <c r="CQ264" s="72"/>
      <c r="CR264" s="72"/>
      <c r="CS264" s="72"/>
      <c r="CT264" s="72"/>
      <c r="CU264" s="72"/>
      <c r="CV264" s="72"/>
      <c r="CW264" s="72"/>
      <c r="CX264" s="72"/>
      <c r="CY264" s="72"/>
      <c r="CZ264" s="72"/>
      <c r="DA264" s="72"/>
      <c r="DB264" s="72"/>
      <c r="DC264" s="72"/>
      <c r="DD264" s="72"/>
      <c r="DE264" s="72"/>
      <c r="DF264" s="72"/>
      <c r="DG264" s="72"/>
      <c r="DH264" s="72"/>
      <c r="DI264" s="72"/>
      <c r="DJ264" s="72"/>
      <c r="DK264" s="72"/>
      <c r="DL264" s="72"/>
      <c r="DM264" s="72"/>
      <c r="DN264" s="72"/>
      <c r="DO264" s="72"/>
      <c r="DP264" s="72"/>
      <c r="DQ264" s="72"/>
      <c r="DR264" s="72"/>
      <c r="DS264" s="72"/>
      <c r="DT264" s="72"/>
      <c r="DU264" s="72"/>
      <c r="DV264" s="72"/>
      <c r="DW264" s="72"/>
      <c r="DX264" s="72"/>
      <c r="DY264" s="72"/>
      <c r="DZ264" s="72"/>
      <c r="EA264" s="72"/>
      <c r="EB264" s="72"/>
      <c r="EC264" s="72"/>
      <c r="ED264" s="72"/>
      <c r="EE264" s="72"/>
      <c r="EF264" s="72"/>
      <c r="EG264" s="72"/>
      <c r="EH264" s="72"/>
      <c r="EI264" s="72"/>
      <c r="EJ264" s="72"/>
      <c r="EK264" s="72"/>
      <c r="EL264" s="72"/>
      <c r="EM264" s="72"/>
      <c r="EN264" s="72"/>
      <c r="EO264" s="72"/>
      <c r="EP264" s="72"/>
      <c r="EQ264" s="72"/>
      <c r="ER264" s="72"/>
      <c r="ES264" s="72"/>
      <c r="ET264" s="72"/>
      <c r="EU264" s="72"/>
      <c r="EV264" s="72"/>
      <c r="EW264" s="72"/>
      <c r="EX264" s="72"/>
      <c r="EY264" s="72"/>
      <c r="EZ264" s="72"/>
      <c r="FA264" s="72"/>
      <c r="FB264" s="72"/>
      <c r="FC264" s="72"/>
      <c r="FD264" s="72"/>
      <c r="FE264" s="72"/>
      <c r="FF264" s="72"/>
      <c r="FG264" s="72"/>
      <c r="FH264" s="72"/>
      <c r="FI264" s="72"/>
      <c r="FJ264" s="72"/>
      <c r="FK264" s="72"/>
      <c r="FL264" s="72"/>
      <c r="FM264" s="72"/>
      <c r="FN264" s="72"/>
      <c r="FO264" s="72"/>
      <c r="FP264" s="72"/>
      <c r="FQ264" s="72"/>
      <c r="FR264" s="72"/>
      <c r="FS264" s="72"/>
      <c r="FT264" s="72"/>
      <c r="FU264" s="72"/>
      <c r="FV264" s="72"/>
      <c r="FW264" s="72"/>
      <c r="FX264" s="72"/>
      <c r="FY264" s="72"/>
      <c r="FZ264" s="72"/>
      <c r="GA264" s="72"/>
      <c r="GB264" s="72"/>
      <c r="GC264" s="72"/>
      <c r="GD264" s="72"/>
      <c r="GE264" s="72"/>
      <c r="GF264" s="72"/>
      <c r="GG264" s="72"/>
      <c r="GH264" s="72"/>
      <c r="GI264" s="72"/>
      <c r="GJ264" s="72"/>
      <c r="GK264" s="72"/>
      <c r="GL264" s="72"/>
      <c r="GM264" s="72"/>
      <c r="GN264" s="72"/>
      <c r="GO264" s="72"/>
      <c r="GP264" s="72"/>
      <c r="GQ264" s="72"/>
      <c r="GR264" s="72"/>
      <c r="GS264" s="72"/>
      <c r="GT264" s="72"/>
      <c r="GU264" s="72"/>
      <c r="GV264" s="72"/>
      <c r="GW264" s="72"/>
      <c r="GX264" s="72"/>
      <c r="GY264" s="72"/>
      <c r="GZ264" s="72"/>
      <c r="HA264" s="72"/>
      <c r="HB264" s="72"/>
      <c r="HC264" s="72"/>
      <c r="HD264" s="72"/>
      <c r="HE264" s="72"/>
      <c r="HF264" s="72"/>
      <c r="HG264" s="72"/>
      <c r="HH264" s="72"/>
      <c r="HI264" s="72"/>
      <c r="HJ264" s="72"/>
      <c r="HK264" s="72"/>
      <c r="HL264" s="72"/>
      <c r="HM264" s="72"/>
      <c r="HN264" s="72"/>
      <c r="HO264" s="72"/>
      <c r="HP264" s="72"/>
      <c r="HQ264" s="72"/>
      <c r="HR264" s="72"/>
      <c r="HS264" s="72"/>
      <c r="HT264" s="72"/>
      <c r="HU264" s="72"/>
      <c r="HV264" s="72"/>
      <c r="HW264" s="72"/>
      <c r="HX264" s="72"/>
      <c r="HY264" s="72"/>
      <c r="HZ264" s="72"/>
      <c r="IA264" s="72"/>
      <c r="IB264" s="72"/>
      <c r="IC264" s="72"/>
      <c r="ID264" s="72"/>
      <c r="IE264" s="72"/>
      <c r="IF264" s="72"/>
      <c r="IG264" s="72"/>
      <c r="IH264" s="72"/>
      <c r="II264" s="72"/>
      <c r="IJ264" s="72"/>
      <c r="IK264" s="72"/>
      <c r="IL264" s="72"/>
      <c r="IM264" s="72"/>
      <c r="IN264" s="72"/>
      <c r="IO264" s="72"/>
      <c r="IP264" s="72"/>
      <c r="IQ264" s="72"/>
      <c r="IR264" s="72"/>
      <c r="IS264" s="72"/>
      <c r="IT264" s="72"/>
      <c r="IU264" s="72"/>
      <c r="IV264" s="72"/>
      <c r="IW264" s="72"/>
      <c r="IX264" s="72"/>
      <c r="IY264" s="72"/>
      <c r="IZ264" s="72"/>
      <c r="JA264" s="72"/>
      <c r="JB264" s="72"/>
      <c r="JC264" s="72"/>
      <c r="JD264" s="72"/>
      <c r="JE264" s="72"/>
      <c r="JF264" s="72"/>
      <c r="JG264" s="72"/>
      <c r="JH264" s="72"/>
      <c r="JI264" s="72"/>
      <c r="JJ264" s="72"/>
      <c r="JK264" s="72"/>
      <c r="JL264" s="72"/>
      <c r="JM264" s="72"/>
      <c r="JN264" s="72"/>
      <c r="JO264" s="72"/>
      <c r="JP264" s="72"/>
      <c r="JQ264" s="72"/>
      <c r="JR264" s="72"/>
      <c r="JS264" s="72"/>
      <c r="JT264" s="72"/>
      <c r="JU264" s="72"/>
      <c r="JV264" s="72"/>
      <c r="JW264" s="72"/>
      <c r="JX264" s="72"/>
      <c r="JY264" s="72"/>
      <c r="JZ264" s="72"/>
      <c r="KA264" s="72"/>
      <c r="KB264" s="72"/>
      <c r="KC264" s="72"/>
      <c r="KD264" s="72"/>
      <c r="KE264" s="72"/>
      <c r="KF264" s="72"/>
      <c r="KG264" s="72"/>
      <c r="KH264" s="72"/>
      <c r="KI264" s="72"/>
      <c r="KJ264" s="72"/>
      <c r="KK264" s="72"/>
      <c r="KL264" s="72"/>
      <c r="KM264" s="72"/>
      <c r="KN264" s="72"/>
      <c r="KO264" s="72"/>
      <c r="KP264" s="72"/>
      <c r="KQ264" s="72"/>
      <c r="KR264" s="72"/>
      <c r="KS264" s="72"/>
      <c r="KT264" s="72"/>
      <c r="KU264" s="72"/>
      <c r="KV264" s="72"/>
      <c r="KW264" s="72"/>
      <c r="KX264" s="72"/>
      <c r="KY264" s="72"/>
      <c r="KZ264" s="72"/>
      <c r="LA264" s="72"/>
      <c r="LB264" s="72"/>
      <c r="LC264" s="72"/>
      <c r="LD264" s="72"/>
      <c r="LE264" s="72"/>
      <c r="LF264" s="72"/>
      <c r="LG264" s="72"/>
      <c r="LH264" s="72"/>
      <c r="LI264" s="72"/>
      <c r="LJ264" s="72"/>
      <c r="LK264" s="72"/>
      <c r="LL264" s="72"/>
      <c r="LM264" s="72"/>
      <c r="LN264" s="72"/>
      <c r="LO264" s="72"/>
      <c r="LP264" s="72"/>
      <c r="LQ264" s="72"/>
      <c r="LR264" s="72"/>
      <c r="LS264" s="72"/>
      <c r="LT264" s="72"/>
      <c r="LU264" s="72"/>
      <c r="LV264" s="72"/>
      <c r="LW264" s="72"/>
      <c r="LX264" s="72"/>
      <c r="LY264" s="72"/>
      <c r="LZ264" s="72"/>
      <c r="MA264" s="72"/>
      <c r="MB264" s="72"/>
      <c r="MC264" s="72"/>
      <c r="MD264" s="72"/>
      <c r="ME264" s="72"/>
      <c r="MF264" s="72"/>
      <c r="MG264" s="72"/>
      <c r="MH264" s="72"/>
      <c r="MI264" s="72"/>
      <c r="MJ264" s="72"/>
      <c r="MK264" s="72"/>
      <c r="ML264" s="72"/>
      <c r="MM264" s="72"/>
      <c r="MN264" s="72"/>
      <c r="MO264" s="72"/>
      <c r="MP264" s="72"/>
      <c r="MQ264" s="72"/>
      <c r="MR264" s="72"/>
      <c r="MS264" s="72"/>
      <c r="MT264" s="72"/>
      <c r="MU264" s="72"/>
      <c r="MV264" s="72"/>
      <c r="MW264" s="72"/>
      <c r="MX264" s="72"/>
      <c r="MY264" s="72"/>
      <c r="MZ264" s="72"/>
      <c r="NA264" s="72"/>
      <c r="NB264" s="72"/>
      <c r="NC264" s="72"/>
      <c r="ND264" s="72"/>
      <c r="NE264" s="72"/>
      <c r="NF264" s="72"/>
      <c r="NG264" s="72"/>
      <c r="NH264" s="72"/>
      <c r="NI264" s="72"/>
      <c r="NJ264" s="72"/>
      <c r="NK264" s="72"/>
      <c r="NL264" s="72"/>
      <c r="NM264" s="72"/>
      <c r="NN264" s="72"/>
      <c r="NO264" s="72"/>
      <c r="NP264" s="72"/>
      <c r="NQ264" s="72"/>
      <c r="NR264" s="72"/>
      <c r="NS264" s="72"/>
      <c r="NT264" s="72"/>
      <c r="NU264" s="72"/>
      <c r="NV264" s="72"/>
      <c r="NW264" s="72"/>
      <c r="NX264" s="72"/>
      <c r="NY264" s="72"/>
      <c r="NZ264" s="72"/>
      <c r="OA264" s="72"/>
      <c r="OB264" s="72"/>
      <c r="OC264" s="72"/>
      <c r="OD264" s="72"/>
      <c r="OE264" s="72"/>
      <c r="OF264" s="72"/>
      <c r="OG264" s="72"/>
      <c r="OH264" s="72"/>
      <c r="OI264" s="72"/>
      <c r="OJ264" s="72"/>
      <c r="OK264" s="72"/>
      <c r="OL264" s="72"/>
      <c r="OM264" s="72"/>
      <c r="ON264" s="72"/>
      <c r="OO264" s="72"/>
      <c r="OP264" s="72"/>
      <c r="OQ264" s="72"/>
      <c r="OR264" s="72"/>
      <c r="OS264" s="72"/>
      <c r="OT264" s="72"/>
      <c r="OU264" s="72"/>
      <c r="OV264" s="72"/>
      <c r="OW264" s="72"/>
      <c r="OX264" s="72"/>
      <c r="OY264" s="72"/>
      <c r="OZ264" s="72"/>
      <c r="PA264" s="72"/>
      <c r="PB264" s="72"/>
      <c r="PC264" s="72"/>
      <c r="PD264" s="72"/>
      <c r="PE264" s="72"/>
      <c r="PF264" s="72"/>
      <c r="PG264" s="72"/>
      <c r="PH264" s="72"/>
      <c r="PI264" s="72"/>
      <c r="PJ264" s="72"/>
      <c r="PK264" s="72"/>
      <c r="PL264" s="72"/>
      <c r="PM264" s="72"/>
      <c r="PN264" s="72"/>
      <c r="PO264" s="72"/>
      <c r="PP264" s="72"/>
      <c r="PQ264" s="72"/>
      <c r="PR264" s="72"/>
      <c r="PS264" s="72"/>
      <c r="PT264" s="72"/>
      <c r="PU264" s="72"/>
      <c r="PV264" s="72"/>
      <c r="PW264" s="72"/>
      <c r="PX264" s="72"/>
      <c r="PY264" s="72"/>
      <c r="PZ264" s="72"/>
      <c r="QA264" s="72"/>
      <c r="QB264" s="72"/>
      <c r="QC264" s="72"/>
      <c r="QD264" s="72"/>
      <c r="QE264" s="72"/>
      <c r="QF264" s="72"/>
      <c r="QG264" s="72"/>
      <c r="QH264" s="72"/>
      <c r="QI264" s="72"/>
      <c r="QJ264" s="72"/>
      <c r="QK264" s="72"/>
      <c r="QL264" s="72"/>
      <c r="QM264" s="72"/>
      <c r="QN264" s="72"/>
      <c r="QO264" s="72"/>
      <c r="QP264" s="72"/>
      <c r="QQ264" s="72"/>
      <c r="QR264" s="72"/>
      <c r="QS264" s="72"/>
      <c r="QT264" s="72"/>
      <c r="QU264" s="72"/>
      <c r="QV264" s="72"/>
      <c r="QW264" s="72"/>
      <c r="QX264" s="72"/>
      <c r="QY264" s="72"/>
      <c r="QZ264" s="72"/>
      <c r="RA264" s="72"/>
      <c r="RB264" s="72"/>
      <c r="RC264" s="72"/>
      <c r="RD264" s="72"/>
      <c r="RE264" s="72"/>
      <c r="RF264" s="72"/>
      <c r="RG264" s="72"/>
      <c r="RH264" s="72"/>
      <c r="RI264" s="72"/>
      <c r="RJ264" s="72"/>
      <c r="RK264" s="72"/>
      <c r="RL264" s="72"/>
      <c r="RM264" s="72"/>
      <c r="RN264" s="72"/>
      <c r="RO264" s="72"/>
      <c r="RP264" s="72"/>
      <c r="RQ264" s="72"/>
      <c r="RR264" s="72"/>
      <c r="RS264" s="72"/>
      <c r="RT264" s="72"/>
      <c r="RU264" s="72"/>
      <c r="RV264" s="72"/>
      <c r="RW264" s="72"/>
      <c r="RX264" s="72"/>
      <c r="RY264" s="72"/>
      <c r="RZ264" s="72"/>
      <c r="SA264" s="72"/>
      <c r="SB264" s="72"/>
      <c r="SC264" s="72"/>
      <c r="SD264" s="72"/>
      <c r="SE264" s="72"/>
      <c r="SF264" s="72"/>
      <c r="SG264" s="72"/>
      <c r="SH264" s="72"/>
      <c r="SI264" s="72"/>
      <c r="SJ264" s="72"/>
      <c r="SK264" s="72"/>
      <c r="SL264" s="72"/>
      <c r="SM264" s="72"/>
      <c r="SN264" s="72"/>
      <c r="SO264" s="72"/>
      <c r="SP264" s="72"/>
      <c r="SQ264" s="72"/>
      <c r="SR264" s="72"/>
      <c r="SS264" s="72"/>
      <c r="ST264" s="72"/>
      <c r="SU264" s="72"/>
      <c r="SV264" s="72"/>
      <c r="SW264" s="72"/>
      <c r="SX264" s="72"/>
      <c r="SY264" s="72"/>
      <c r="SZ264" s="72"/>
      <c r="TA264" s="72"/>
      <c r="TB264" s="72"/>
      <c r="TC264" s="72"/>
      <c r="TD264" s="72"/>
      <c r="TE264" s="72"/>
      <c r="TF264" s="72"/>
      <c r="TG264" s="72"/>
      <c r="TH264" s="72"/>
      <c r="TI264" s="72"/>
      <c r="TJ264" s="72"/>
      <c r="TK264" s="72"/>
      <c r="TL264" s="72"/>
      <c r="TM264" s="72"/>
      <c r="TN264" s="72"/>
      <c r="TO264" s="72"/>
      <c r="TP264" s="72"/>
      <c r="TQ264" s="72"/>
      <c r="TR264" s="72"/>
      <c r="TS264" s="72"/>
      <c r="TT264" s="72"/>
      <c r="TU264" s="72"/>
      <c r="TV264" s="72"/>
      <c r="TW264" s="72"/>
      <c r="TX264" s="72"/>
      <c r="TY264" s="72"/>
      <c r="TZ264" s="72"/>
      <c r="UA264" s="72"/>
      <c r="UB264" s="72"/>
      <c r="UC264" s="72"/>
      <c r="UD264" s="72"/>
      <c r="UE264" s="72"/>
      <c r="UF264" s="72"/>
      <c r="UG264" s="72"/>
      <c r="UH264" s="72"/>
      <c r="UI264" s="72"/>
      <c r="UJ264" s="72"/>
      <c r="UK264" s="72"/>
      <c r="UL264" s="72"/>
      <c r="UM264" s="72"/>
      <c r="UN264" s="72"/>
      <c r="UO264" s="72"/>
      <c r="UP264" s="72"/>
      <c r="UQ264" s="72"/>
      <c r="UR264" s="72"/>
      <c r="US264" s="72"/>
      <c r="UT264" s="72"/>
      <c r="UU264" s="72"/>
      <c r="UV264" s="72"/>
      <c r="UW264" s="72"/>
      <c r="UX264" s="72"/>
      <c r="UY264" s="72"/>
      <c r="UZ264" s="72"/>
      <c r="VA264" s="72"/>
      <c r="VB264" s="72"/>
      <c r="VC264" s="72"/>
      <c r="VD264" s="72"/>
      <c r="VE264" s="72"/>
      <c r="VF264" s="72"/>
      <c r="VG264" s="72"/>
      <c r="VH264" s="72"/>
      <c r="VI264" s="72"/>
      <c r="VJ264" s="72"/>
      <c r="VK264" s="72"/>
      <c r="VL264" s="72"/>
      <c r="VM264" s="72"/>
      <c r="VN264" s="72"/>
      <c r="VO264" s="72"/>
      <c r="VP264" s="72"/>
      <c r="VQ264" s="72"/>
      <c r="VR264" s="72"/>
      <c r="VS264" s="72"/>
      <c r="VT264" s="72"/>
      <c r="VU264" s="72"/>
      <c r="VV264" s="72"/>
      <c r="VW264" s="72"/>
      <c r="VX264" s="72"/>
      <c r="VY264" s="72"/>
      <c r="VZ264" s="72"/>
      <c r="WA264" s="72"/>
      <c r="WB264" s="72"/>
      <c r="WC264" s="72"/>
      <c r="WD264" s="72"/>
      <c r="WE264" s="72"/>
      <c r="WF264" s="72"/>
      <c r="WG264" s="72"/>
      <c r="WH264" s="72"/>
      <c r="WI264" s="72"/>
      <c r="WJ264" s="72"/>
      <c r="WK264" s="72"/>
      <c r="WL264" s="72"/>
      <c r="WM264" s="72"/>
      <c r="WN264" s="72"/>
      <c r="WO264" s="72"/>
      <c r="WP264" s="72"/>
      <c r="WQ264" s="72"/>
      <c r="WR264" s="72"/>
      <c r="WS264" s="72"/>
      <c r="WT264" s="72"/>
      <c r="WU264" s="72"/>
      <c r="WV264" s="72"/>
      <c r="WW264" s="72"/>
      <c r="WX264" s="72"/>
      <c r="WY264" s="72"/>
      <c r="WZ264" s="72"/>
      <c r="XA264" s="72"/>
      <c r="XB264" s="72"/>
      <c r="XC264" s="72"/>
      <c r="XD264" s="72"/>
      <c r="XE264" s="72"/>
      <c r="XF264" s="72"/>
      <c r="XG264" s="72"/>
      <c r="XH264" s="72"/>
      <c r="XI264" s="72"/>
      <c r="XJ264" s="72"/>
      <c r="XK264" s="72"/>
      <c r="XL264" s="72"/>
      <c r="XM264" s="72"/>
      <c r="XN264" s="72"/>
      <c r="XO264" s="72"/>
      <c r="XP264" s="72"/>
      <c r="XQ264" s="72"/>
      <c r="XR264" s="72"/>
      <c r="XS264" s="72"/>
      <c r="XT264" s="72"/>
      <c r="XU264" s="72"/>
      <c r="XV264" s="72"/>
      <c r="XW264" s="72"/>
      <c r="XX264" s="72"/>
      <c r="XY264" s="72"/>
      <c r="XZ264" s="72"/>
      <c r="YA264" s="72"/>
      <c r="YB264" s="72"/>
      <c r="YC264" s="72"/>
      <c r="YD264" s="72"/>
      <c r="YE264" s="72"/>
      <c r="YF264" s="72"/>
      <c r="YG264" s="72"/>
      <c r="YH264" s="72"/>
      <c r="YI264" s="72"/>
      <c r="YJ264" s="72"/>
      <c r="YK264" s="72"/>
      <c r="YL264" s="72"/>
      <c r="YM264" s="72"/>
      <c r="YN264" s="72"/>
      <c r="YO264" s="72"/>
      <c r="YP264" s="72"/>
      <c r="YQ264" s="72"/>
      <c r="YR264" s="72"/>
      <c r="YS264" s="72"/>
      <c r="YT264" s="72"/>
      <c r="YU264" s="72"/>
      <c r="YV264" s="72"/>
      <c r="YW264" s="72"/>
      <c r="YX264" s="72"/>
      <c r="YY264" s="72"/>
      <c r="YZ264" s="72"/>
      <c r="ZA264" s="72"/>
      <c r="ZB264" s="72"/>
      <c r="ZC264" s="72"/>
      <c r="ZD264" s="72"/>
      <c r="ZE264" s="72"/>
      <c r="ZF264" s="72"/>
      <c r="ZG264" s="72"/>
      <c r="ZH264" s="72"/>
      <c r="ZI264" s="72"/>
      <c r="ZJ264" s="72"/>
      <c r="ZK264" s="72"/>
      <c r="ZL264" s="72"/>
      <c r="ZM264" s="72"/>
      <c r="ZN264" s="72"/>
      <c r="ZO264" s="72"/>
      <c r="ZP264" s="72"/>
      <c r="ZQ264" s="72"/>
      <c r="ZR264" s="72"/>
      <c r="ZS264" s="72"/>
      <c r="ZT264" s="72"/>
      <c r="ZU264" s="72"/>
      <c r="ZV264" s="72"/>
      <c r="ZW264" s="72"/>
      <c r="ZX264" s="72"/>
      <c r="ZY264" s="72"/>
      <c r="ZZ264" s="72"/>
      <c r="AAA264" s="72"/>
      <c r="AAB264" s="72"/>
      <c r="AAC264" s="72"/>
      <c r="AAD264" s="72"/>
      <c r="AAE264" s="72"/>
      <c r="AAF264" s="72"/>
      <c r="AAG264" s="72"/>
      <c r="AAH264" s="72"/>
      <c r="AAI264" s="72"/>
      <c r="AAJ264" s="72"/>
      <c r="AAK264" s="72"/>
      <c r="AAL264" s="72"/>
      <c r="AAM264" s="72"/>
      <c r="AAN264" s="72"/>
      <c r="AAO264" s="72"/>
      <c r="AAP264" s="72"/>
      <c r="AAQ264" s="72"/>
      <c r="AAR264" s="72"/>
      <c r="AAS264" s="72"/>
      <c r="AAT264" s="72"/>
      <c r="AAU264" s="72"/>
      <c r="AAV264" s="72"/>
      <c r="AAW264" s="72"/>
      <c r="AAX264" s="72"/>
      <c r="AAY264" s="72"/>
      <c r="AAZ264" s="72"/>
      <c r="ABA264" s="72"/>
      <c r="ABB264" s="72"/>
      <c r="ABC264" s="72"/>
      <c r="ABD264" s="72"/>
      <c r="ABE264" s="72"/>
      <c r="ABF264" s="72"/>
      <c r="ABG264" s="72"/>
      <c r="ABH264" s="72"/>
      <c r="ABI264" s="72"/>
      <c r="ABJ264" s="72"/>
      <c r="ABK264" s="72"/>
      <c r="ABL264" s="72"/>
      <c r="ABM264" s="72"/>
      <c r="ABN264" s="72"/>
      <c r="ABO264" s="72"/>
      <c r="ABP264" s="72"/>
      <c r="ABQ264" s="72"/>
      <c r="ABR264" s="72"/>
      <c r="ABS264" s="72"/>
      <c r="ABT264" s="72"/>
      <c r="ABU264" s="72"/>
      <c r="ABV264" s="72"/>
      <c r="ABW264" s="72"/>
      <c r="ABX264" s="72"/>
      <c r="ABY264" s="72"/>
      <c r="ABZ264" s="72"/>
      <c r="ACA264" s="72"/>
      <c r="ACB264" s="72"/>
      <c r="ACC264" s="72"/>
      <c r="ACD264" s="72"/>
      <c r="ACE264" s="72"/>
      <c r="ACF264" s="72"/>
      <c r="ACG264" s="72"/>
      <c r="ACH264" s="72"/>
      <c r="ACI264" s="72"/>
      <c r="ACJ264" s="72"/>
      <c r="ACK264" s="72"/>
      <c r="ACL264" s="72"/>
      <c r="ACM264" s="72"/>
      <c r="ACN264" s="72"/>
      <c r="ACO264" s="72"/>
      <c r="ACP264" s="72"/>
      <c r="ACQ264" s="72"/>
      <c r="ACR264" s="72"/>
      <c r="ACS264" s="72"/>
      <c r="ACT264" s="72"/>
      <c r="ACU264" s="72"/>
      <c r="ACV264" s="72"/>
      <c r="ACW264" s="72"/>
      <c r="ACX264" s="72"/>
      <c r="ACY264" s="72"/>
      <c r="ACZ264" s="72"/>
      <c r="ADA264" s="72"/>
      <c r="ADB264" s="72"/>
      <c r="ADC264" s="72"/>
      <c r="ADD264" s="72"/>
      <c r="ADE264" s="72"/>
      <c r="ADF264" s="72"/>
      <c r="ADG264" s="72"/>
      <c r="ADH264" s="72"/>
      <c r="ADI264" s="72"/>
      <c r="ADJ264" s="72"/>
      <c r="ADK264" s="72"/>
      <c r="ADL264" s="72"/>
      <c r="ADM264" s="72"/>
      <c r="ADN264" s="72"/>
      <c r="ADO264" s="72"/>
      <c r="ADP264" s="72"/>
      <c r="ADQ264" s="72"/>
      <c r="ADR264" s="72"/>
      <c r="ADS264" s="72"/>
      <c r="ADT264" s="72"/>
      <c r="ADU264" s="72"/>
      <c r="ADV264" s="72"/>
      <c r="ADW264" s="72"/>
      <c r="ADX264" s="72"/>
      <c r="ADY264" s="72"/>
      <c r="ADZ264" s="72"/>
      <c r="AEA264" s="72"/>
      <c r="AEB264" s="72"/>
      <c r="AEC264" s="72"/>
      <c r="AED264" s="72"/>
      <c r="AEE264" s="72"/>
      <c r="AEF264" s="72"/>
      <c r="AEG264" s="72"/>
      <c r="AEH264" s="72"/>
      <c r="AEI264" s="72"/>
      <c r="AEJ264" s="72"/>
      <c r="AEK264" s="72"/>
      <c r="AEL264" s="72"/>
      <c r="AEM264" s="72"/>
      <c r="AEN264" s="72"/>
      <c r="AEO264" s="72"/>
      <c r="AEP264" s="72"/>
      <c r="AEQ264" s="72"/>
      <c r="AER264" s="72"/>
      <c r="AES264" s="72"/>
      <c r="AET264" s="72"/>
      <c r="AEU264" s="72"/>
      <c r="AEV264" s="72"/>
      <c r="AEW264" s="72"/>
      <c r="AEX264" s="72"/>
      <c r="AEY264" s="72"/>
      <c r="AEZ264" s="72"/>
      <c r="AFA264" s="72"/>
      <c r="AFB264" s="72"/>
      <c r="AFC264" s="72"/>
      <c r="AFD264" s="72"/>
      <c r="AFE264" s="72"/>
      <c r="AFF264" s="72"/>
      <c r="AFG264" s="72"/>
      <c r="AFH264" s="72"/>
      <c r="AFI264" s="72"/>
      <c r="AFJ264" s="72"/>
      <c r="AFK264" s="72"/>
      <c r="AFL264" s="72"/>
      <c r="AFM264" s="72"/>
      <c r="AFN264" s="72"/>
      <c r="AFO264" s="72"/>
      <c r="AFP264" s="72"/>
      <c r="AFQ264" s="72"/>
      <c r="AFR264" s="72"/>
      <c r="AFS264" s="72"/>
      <c r="AFT264" s="72"/>
      <c r="AFU264" s="72"/>
      <c r="AFV264" s="72"/>
      <c r="AFW264" s="72"/>
      <c r="AFX264" s="72"/>
      <c r="AFY264" s="72"/>
      <c r="AFZ264" s="72"/>
      <c r="AGA264" s="72"/>
      <c r="AGB264" s="72"/>
      <c r="AGC264" s="72"/>
      <c r="AGD264" s="72"/>
      <c r="AGE264" s="72"/>
      <c r="AGF264" s="72"/>
      <c r="AGG264" s="72"/>
      <c r="AGH264" s="72"/>
      <c r="AGI264" s="72"/>
      <c r="AGJ264" s="72"/>
      <c r="AGK264" s="72"/>
      <c r="AGL264" s="72"/>
      <c r="AGM264" s="72"/>
      <c r="AGN264" s="72"/>
      <c r="AGO264" s="72"/>
      <c r="AGP264" s="72"/>
      <c r="AGQ264" s="72"/>
      <c r="AGR264" s="72"/>
      <c r="AGS264" s="72"/>
      <c r="AGT264" s="72"/>
      <c r="AGU264" s="72"/>
      <c r="AGV264" s="72"/>
      <c r="AGW264" s="72"/>
      <c r="AGX264" s="72"/>
      <c r="AGY264" s="72"/>
      <c r="AGZ264" s="72"/>
      <c r="AHA264" s="72"/>
      <c r="AHB264" s="72"/>
      <c r="AHC264" s="72"/>
      <c r="AHD264" s="72"/>
      <c r="AHE264" s="72"/>
      <c r="AHF264" s="72"/>
      <c r="AHG264" s="72"/>
      <c r="AHH264" s="72"/>
      <c r="AHI264" s="72"/>
      <c r="AHJ264" s="72"/>
      <c r="AHK264" s="72"/>
      <c r="AHL264" s="72"/>
      <c r="AHM264" s="72"/>
      <c r="AHN264" s="72"/>
      <c r="AHO264" s="72"/>
      <c r="AHP264" s="72"/>
      <c r="AHQ264" s="72"/>
      <c r="AHR264" s="72"/>
      <c r="AHS264" s="72"/>
      <c r="AHT264" s="72"/>
      <c r="AHU264" s="72"/>
      <c r="AHV264" s="72"/>
      <c r="AHW264" s="72"/>
      <c r="AHX264" s="72"/>
      <c r="AHY264" s="72"/>
      <c r="AHZ264" s="72"/>
      <c r="AIA264" s="72"/>
      <c r="AIB264" s="72"/>
      <c r="AIC264" s="72"/>
      <c r="AID264" s="72"/>
      <c r="AIE264" s="72"/>
      <c r="AIF264" s="72"/>
      <c r="AIG264" s="72"/>
      <c r="AIH264" s="72"/>
      <c r="AII264" s="72"/>
      <c r="AIJ264" s="72"/>
      <c r="AIK264" s="72"/>
      <c r="AIL264" s="72"/>
      <c r="AIM264" s="72"/>
      <c r="AIN264" s="72"/>
      <c r="AIO264" s="72"/>
      <c r="AIP264" s="72"/>
      <c r="AIQ264" s="72"/>
      <c r="AIR264" s="72"/>
      <c r="AIS264" s="72"/>
      <c r="AIT264" s="72"/>
      <c r="AIU264" s="72"/>
      <c r="AIV264" s="72"/>
      <c r="AIW264" s="72"/>
      <c r="AIX264" s="72"/>
      <c r="AIY264" s="72"/>
      <c r="AIZ264" s="72"/>
      <c r="AJA264" s="72"/>
      <c r="AJB264" s="72"/>
      <c r="AJC264" s="72"/>
      <c r="AJD264" s="72"/>
      <c r="AJE264" s="72"/>
      <c r="AJF264" s="72"/>
      <c r="AJG264" s="72"/>
      <c r="AJH264" s="72"/>
      <c r="AJI264" s="72"/>
      <c r="AJJ264" s="72"/>
      <c r="AJK264" s="72"/>
      <c r="AJL264" s="72"/>
      <c r="AJM264" s="72"/>
      <c r="AJN264" s="72"/>
      <c r="AJO264" s="72"/>
      <c r="AJP264" s="72"/>
      <c r="AJQ264" s="72"/>
      <c r="AJR264" s="72"/>
      <c r="AJS264" s="72"/>
      <c r="AJT264" s="72"/>
      <c r="AJU264" s="72"/>
      <c r="AJV264" s="72"/>
      <c r="AJW264" s="72"/>
      <c r="AJX264" s="72"/>
      <c r="AJY264" s="72"/>
      <c r="AJZ264" s="72"/>
      <c r="AKA264" s="72"/>
      <c r="AKB264" s="72"/>
      <c r="AKC264" s="72"/>
      <c r="AKD264" s="72"/>
      <c r="AKE264" s="72"/>
      <c r="AKF264" s="72"/>
      <c r="AKG264" s="72"/>
      <c r="AKH264" s="72"/>
      <c r="AKI264" s="72"/>
      <c r="AKJ264" s="72"/>
      <c r="AKK264" s="72"/>
      <c r="AKL264" s="72"/>
      <c r="AKM264" s="72"/>
      <c r="AKN264" s="72"/>
      <c r="AKO264" s="72"/>
      <c r="AKP264" s="72"/>
      <c r="AKQ264" s="72"/>
      <c r="AKR264" s="72"/>
      <c r="AKS264" s="72"/>
      <c r="AKT264" s="72"/>
      <c r="AKU264" s="72"/>
      <c r="AKV264" s="72"/>
      <c r="AKW264" s="72"/>
      <c r="AKX264" s="72"/>
      <c r="AKY264" s="72"/>
      <c r="AKZ264" s="72"/>
      <c r="ALA264" s="72"/>
      <c r="ALB264" s="72"/>
      <c r="ALC264" s="72"/>
      <c r="ALD264" s="72"/>
      <c r="ALE264" s="72"/>
      <c r="ALF264" s="72"/>
      <c r="ALG264" s="72"/>
      <c r="ALH264" s="72"/>
      <c r="ALI264" s="72"/>
      <c r="ALJ264" s="72"/>
      <c r="ALK264" s="72"/>
      <c r="ALL264" s="72"/>
      <c r="ALM264" s="72"/>
      <c r="ALN264" s="72"/>
      <c r="ALO264" s="72"/>
      <c r="ALP264" s="72"/>
      <c r="ALQ264" s="72"/>
      <c r="ALR264" s="72"/>
      <c r="ALS264" s="72"/>
      <c r="ALT264" s="72"/>
      <c r="ALU264" s="72"/>
      <c r="ALV264" s="72"/>
      <c r="ALW264" s="72"/>
      <c r="ALX264" s="72"/>
      <c r="ALY264" s="72"/>
      <c r="ALZ264" s="72"/>
      <c r="AMA264" s="72"/>
      <c r="AMB264" s="72"/>
      <c r="AMC264" s="72"/>
      <c r="AMD264" s="72"/>
      <c r="AME264" s="72"/>
      <c r="AMF264" s="72"/>
      <c r="AMG264" s="72"/>
      <c r="AMH264" s="72"/>
      <c r="AMI264" s="72"/>
      <c r="AMK264" s="72"/>
    </row>
    <row r="265" spans="1:1025" ht="37.5">
      <c r="A265" s="49"/>
      <c r="B265" s="40" t="s">
        <v>254</v>
      </c>
      <c r="C265" s="49">
        <v>6520000000</v>
      </c>
      <c r="D265" s="75"/>
      <c r="E265" s="76">
        <f>E268+E266</f>
        <v>73524500</v>
      </c>
    </row>
    <row r="266" spans="1:1025" ht="112.5">
      <c r="A266" s="49"/>
      <c r="B266" s="36" t="s">
        <v>255</v>
      </c>
      <c r="C266" s="81" t="s">
        <v>256</v>
      </c>
      <c r="D266" s="82"/>
      <c r="E266" s="76">
        <f>E267</f>
        <v>36726800</v>
      </c>
    </row>
    <row r="267" spans="1:1025" ht="56.25">
      <c r="A267" s="49"/>
      <c r="B267" s="36" t="s">
        <v>257</v>
      </c>
      <c r="C267" s="81" t="s">
        <v>256</v>
      </c>
      <c r="D267" s="82" t="s">
        <v>258</v>
      </c>
      <c r="E267" s="76">
        <f>'приложение 10'!I262</f>
        <v>36726800</v>
      </c>
    </row>
    <row r="268" spans="1:1025" ht="112.5">
      <c r="A268" s="49"/>
      <c r="B268" s="36" t="s">
        <v>255</v>
      </c>
      <c r="C268" s="81" t="s">
        <v>259</v>
      </c>
      <c r="D268" s="82"/>
      <c r="E268" s="76">
        <f>E270+E269</f>
        <v>36797700</v>
      </c>
    </row>
    <row r="269" spans="1:1025" ht="56.25">
      <c r="A269" s="49"/>
      <c r="B269" s="40" t="s">
        <v>104</v>
      </c>
      <c r="C269" s="81" t="s">
        <v>259</v>
      </c>
      <c r="D269" s="82" t="s">
        <v>105</v>
      </c>
      <c r="E269" s="76">
        <f>'приложение 10'!I264</f>
        <v>68760.5</v>
      </c>
    </row>
    <row r="270" spans="1:1025" ht="56.25">
      <c r="A270" s="49"/>
      <c r="B270" s="36" t="s">
        <v>257</v>
      </c>
      <c r="C270" s="81" t="s">
        <v>259</v>
      </c>
      <c r="D270" s="82" t="s">
        <v>258</v>
      </c>
      <c r="E270" s="76">
        <f>'приложение 10'!I265</f>
        <v>36728939.5</v>
      </c>
    </row>
    <row r="271" spans="1:1025" ht="37.5">
      <c r="A271" s="49"/>
      <c r="B271" s="36" t="s">
        <v>260</v>
      </c>
      <c r="C271" s="81">
        <v>6540000000</v>
      </c>
      <c r="D271" s="82"/>
      <c r="E271" s="76">
        <f>E272</f>
        <v>390500</v>
      </c>
    </row>
    <row r="272" spans="1:1025" ht="168.75">
      <c r="A272" s="49"/>
      <c r="B272" s="36" t="s">
        <v>261</v>
      </c>
      <c r="C272" s="81" t="s">
        <v>262</v>
      </c>
      <c r="D272" s="82"/>
      <c r="E272" s="76">
        <f>E273</f>
        <v>390500</v>
      </c>
    </row>
    <row r="273" spans="1:1025" ht="56.25">
      <c r="A273" s="49"/>
      <c r="B273" s="36" t="s">
        <v>257</v>
      </c>
      <c r="C273" s="81" t="s">
        <v>262</v>
      </c>
      <c r="D273" s="82" t="s">
        <v>258</v>
      </c>
      <c r="E273" s="76">
        <f>'приложение 10'!I190</f>
        <v>390500</v>
      </c>
    </row>
    <row r="274" spans="1:1025">
      <c r="A274" s="49"/>
      <c r="B274" s="40" t="s">
        <v>263</v>
      </c>
      <c r="C274" s="49">
        <v>6550000000</v>
      </c>
      <c r="D274" s="75"/>
      <c r="E274" s="76">
        <f>E275</f>
        <v>25950400</v>
      </c>
    </row>
    <row r="275" spans="1:1025" ht="75">
      <c r="A275" s="49"/>
      <c r="B275" s="40" t="s">
        <v>264</v>
      </c>
      <c r="C275" s="49" t="s">
        <v>265</v>
      </c>
      <c r="D275" s="75"/>
      <c r="E275" s="76">
        <f>E276</f>
        <v>25950400</v>
      </c>
    </row>
    <row r="276" spans="1:1025" ht="56.25">
      <c r="A276" s="49"/>
      <c r="B276" s="40" t="s">
        <v>257</v>
      </c>
      <c r="C276" s="49" t="s">
        <v>265</v>
      </c>
      <c r="D276" s="75" t="s">
        <v>258</v>
      </c>
      <c r="E276" s="76">
        <f>'приложение 10'!I193</f>
        <v>25950400</v>
      </c>
    </row>
    <row r="277" spans="1:1025">
      <c r="A277" s="49"/>
      <c r="B277" s="36" t="s">
        <v>266</v>
      </c>
      <c r="C277" s="81">
        <v>6570000000</v>
      </c>
      <c r="D277" s="86"/>
      <c r="E277" s="76">
        <f>E288+E281+E284+E282+E278+E286+E290</f>
        <v>40315277.519999996</v>
      </c>
    </row>
    <row r="278" spans="1:1025" ht="56.25">
      <c r="A278" s="49"/>
      <c r="B278" s="36" t="s">
        <v>267</v>
      </c>
      <c r="C278" s="81">
        <v>6570010710</v>
      </c>
      <c r="D278" s="82"/>
      <c r="E278" s="76">
        <f>E279</f>
        <v>17060800</v>
      </c>
    </row>
    <row r="279" spans="1:1025" ht="56.25">
      <c r="A279" s="49"/>
      <c r="B279" s="36" t="s">
        <v>257</v>
      </c>
      <c r="C279" s="81">
        <v>6570010710</v>
      </c>
      <c r="D279" s="82" t="s">
        <v>258</v>
      </c>
      <c r="E279" s="76">
        <f>'приложение 10'!I223</f>
        <v>17060800</v>
      </c>
    </row>
    <row r="280" spans="1:1025" ht="37.5">
      <c r="A280" s="49"/>
      <c r="B280" s="36" t="s">
        <v>268</v>
      </c>
      <c r="C280" s="81">
        <v>6570010970</v>
      </c>
      <c r="D280" s="82"/>
      <c r="E280" s="76">
        <f>E281</f>
        <v>247500</v>
      </c>
    </row>
    <row r="281" spans="1:1025" ht="56.25">
      <c r="A281" s="49"/>
      <c r="B281" s="36" t="s">
        <v>257</v>
      </c>
      <c r="C281" s="81">
        <v>6570010970</v>
      </c>
      <c r="D281" s="82" t="s">
        <v>258</v>
      </c>
      <c r="E281" s="76">
        <f>'приложение 10'!I215</f>
        <v>247500</v>
      </c>
    </row>
    <row r="282" spans="1:1025" ht="37.5">
      <c r="A282" s="49"/>
      <c r="B282" s="36" t="s">
        <v>269</v>
      </c>
      <c r="C282" s="81">
        <v>6570010980</v>
      </c>
      <c r="D282" s="82"/>
      <c r="E282" s="76">
        <f>E283</f>
        <v>1169400</v>
      </c>
    </row>
    <row r="283" spans="1:1025" ht="56.25">
      <c r="A283" s="49"/>
      <c r="B283" s="36" t="s">
        <v>257</v>
      </c>
      <c r="C283" s="81">
        <v>6570010980</v>
      </c>
      <c r="D283" s="86">
        <v>400</v>
      </c>
      <c r="E283" s="76">
        <f>'приложение 10'!I431</f>
        <v>1169400</v>
      </c>
    </row>
    <row r="284" spans="1:1025" ht="93.75">
      <c r="A284" s="49"/>
      <c r="B284" s="36" t="s">
        <v>270</v>
      </c>
      <c r="C284" s="81">
        <v>6570011080</v>
      </c>
      <c r="D284" s="86"/>
      <c r="E284" s="76">
        <f>E285</f>
        <v>3221577.52</v>
      </c>
    </row>
    <row r="285" spans="1:1025" ht="56.25">
      <c r="A285" s="49"/>
      <c r="B285" s="36" t="s">
        <v>257</v>
      </c>
      <c r="C285" s="81">
        <v>6570011080</v>
      </c>
      <c r="D285" s="86">
        <v>400</v>
      </c>
      <c r="E285" s="76">
        <f>'приложение 10'!I433</f>
        <v>3221577.52</v>
      </c>
    </row>
    <row r="286" spans="1:1025" ht="37.5">
      <c r="A286" s="49"/>
      <c r="B286" s="36" t="s">
        <v>271</v>
      </c>
      <c r="C286" s="81">
        <v>6570011100</v>
      </c>
      <c r="D286" s="82"/>
      <c r="E286" s="76">
        <f>E287</f>
        <v>2659000</v>
      </c>
    </row>
    <row r="287" spans="1:1025" ht="56.25">
      <c r="A287" s="49"/>
      <c r="B287" s="36" t="s">
        <v>257</v>
      </c>
      <c r="C287" s="81">
        <v>6570011100</v>
      </c>
      <c r="D287" s="82" t="s">
        <v>258</v>
      </c>
      <c r="E287" s="76">
        <f>'приложение 10'!I225</f>
        <v>2659000</v>
      </c>
    </row>
    <row r="288" spans="1:1025" s="72" customFormat="1" ht="93.75">
      <c r="A288" s="49"/>
      <c r="B288" s="36" t="s">
        <v>272</v>
      </c>
      <c r="C288" s="81" t="s">
        <v>273</v>
      </c>
      <c r="D288" s="86"/>
      <c r="E288" s="76">
        <f>E289</f>
        <v>1513800</v>
      </c>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c r="DA288" s="53"/>
      <c r="DB288" s="53"/>
      <c r="DC288" s="53"/>
      <c r="DD288" s="53"/>
      <c r="DE288" s="53"/>
      <c r="DF288" s="53"/>
      <c r="DG288" s="53"/>
      <c r="DH288" s="53"/>
      <c r="DI288" s="53"/>
      <c r="DJ288" s="53"/>
      <c r="DK288" s="53"/>
      <c r="DL288" s="53"/>
      <c r="DM288" s="53"/>
      <c r="DN288" s="53"/>
      <c r="DO288" s="53"/>
      <c r="DP288" s="53"/>
      <c r="DQ288" s="53"/>
      <c r="DR288" s="53"/>
      <c r="DS288" s="53"/>
      <c r="DT288" s="53"/>
      <c r="DU288" s="53"/>
      <c r="DV288" s="53"/>
      <c r="DW288" s="53"/>
      <c r="DX288" s="53"/>
      <c r="DY288" s="53"/>
      <c r="DZ288" s="53"/>
      <c r="EA288" s="53"/>
      <c r="EB288" s="53"/>
      <c r="EC288" s="53"/>
      <c r="ED288" s="53"/>
      <c r="EE288" s="53"/>
      <c r="EF288" s="53"/>
      <c r="EG288" s="53"/>
      <c r="EH288" s="53"/>
      <c r="EI288" s="53"/>
      <c r="EJ288" s="53"/>
      <c r="EK288" s="53"/>
      <c r="EL288" s="53"/>
      <c r="EM288" s="53"/>
      <c r="EN288" s="53"/>
      <c r="EO288" s="53"/>
      <c r="EP288" s="53"/>
      <c r="EQ288" s="53"/>
      <c r="ER288" s="53"/>
      <c r="ES288" s="53"/>
      <c r="ET288" s="53"/>
      <c r="EU288" s="53"/>
      <c r="EV288" s="53"/>
      <c r="EW288" s="53"/>
      <c r="EX288" s="53"/>
      <c r="EY288" s="53"/>
      <c r="EZ288" s="53"/>
      <c r="FA288" s="53"/>
      <c r="FB288" s="53"/>
      <c r="FC288" s="53"/>
      <c r="FD288" s="53"/>
      <c r="FE288" s="53"/>
      <c r="FF288" s="53"/>
      <c r="FG288" s="53"/>
      <c r="FH288" s="53"/>
      <c r="FI288" s="53"/>
      <c r="FJ288" s="53"/>
      <c r="FK288" s="53"/>
      <c r="FL288" s="53"/>
      <c r="FM288" s="53"/>
      <c r="FN288" s="53"/>
      <c r="FO288" s="53"/>
      <c r="FP288" s="53"/>
      <c r="FQ288" s="53"/>
      <c r="FR288" s="53"/>
      <c r="FS288" s="53"/>
      <c r="FT288" s="53"/>
      <c r="FU288" s="53"/>
      <c r="FV288" s="53"/>
      <c r="FW288" s="53"/>
      <c r="FX288" s="53"/>
      <c r="FY288" s="53"/>
      <c r="FZ288" s="53"/>
      <c r="GA288" s="53"/>
      <c r="GB288" s="53"/>
      <c r="GC288" s="53"/>
      <c r="GD288" s="53"/>
      <c r="GE288" s="53"/>
      <c r="GF288" s="53"/>
      <c r="GG288" s="53"/>
      <c r="GH288" s="53"/>
      <c r="GI288" s="53"/>
      <c r="GJ288" s="53"/>
      <c r="GK288" s="53"/>
      <c r="GL288" s="53"/>
      <c r="GM288" s="53"/>
      <c r="GN288" s="53"/>
      <c r="GO288" s="53"/>
      <c r="GP288" s="53"/>
      <c r="GQ288" s="53"/>
      <c r="GR288" s="53"/>
      <c r="GS288" s="53"/>
      <c r="GT288" s="53"/>
      <c r="GU288" s="53"/>
      <c r="GV288" s="53"/>
      <c r="GW288" s="53"/>
      <c r="GX288" s="53"/>
      <c r="GY288" s="53"/>
      <c r="GZ288" s="53"/>
      <c r="HA288" s="53"/>
      <c r="HB288" s="53"/>
      <c r="HC288" s="53"/>
      <c r="HD288" s="53"/>
      <c r="HE288" s="53"/>
      <c r="HF288" s="53"/>
      <c r="HG288" s="53"/>
      <c r="HH288" s="53"/>
      <c r="HI288" s="53"/>
      <c r="HJ288" s="53"/>
      <c r="HK288" s="53"/>
      <c r="HL288" s="53"/>
      <c r="HM288" s="53"/>
      <c r="HN288" s="53"/>
      <c r="HO288" s="53"/>
      <c r="HP288" s="53"/>
      <c r="HQ288" s="53"/>
      <c r="HR288" s="53"/>
      <c r="HS288" s="53"/>
      <c r="HT288" s="53"/>
      <c r="HU288" s="53"/>
      <c r="HV288" s="53"/>
      <c r="HW288" s="53"/>
      <c r="HX288" s="53"/>
      <c r="HY288" s="53"/>
      <c r="HZ288" s="53"/>
      <c r="IA288" s="53"/>
      <c r="IB288" s="53"/>
      <c r="IC288" s="53"/>
      <c r="ID288" s="53"/>
      <c r="IE288" s="53"/>
      <c r="IF288" s="53"/>
      <c r="IG288" s="53"/>
      <c r="IH288" s="53"/>
      <c r="II288" s="53"/>
      <c r="IJ288" s="53"/>
      <c r="IK288" s="53"/>
      <c r="IL288" s="53"/>
      <c r="IM288" s="53"/>
      <c r="IN288" s="53"/>
      <c r="IO288" s="53"/>
      <c r="IP288" s="53"/>
      <c r="IQ288" s="53"/>
      <c r="IR288" s="53"/>
      <c r="IS288" s="53"/>
      <c r="IT288" s="53"/>
      <c r="IU288" s="53"/>
      <c r="IV288" s="53"/>
      <c r="IW288" s="53"/>
      <c r="IX288" s="53"/>
      <c r="IY288" s="53"/>
      <c r="IZ288" s="53"/>
      <c r="JA288" s="53"/>
      <c r="JB288" s="53"/>
      <c r="JC288" s="53"/>
      <c r="JD288" s="53"/>
      <c r="JE288" s="53"/>
      <c r="JF288" s="53"/>
      <c r="JG288" s="53"/>
      <c r="JH288" s="53"/>
      <c r="JI288" s="53"/>
      <c r="JJ288" s="53"/>
      <c r="JK288" s="53"/>
      <c r="JL288" s="53"/>
      <c r="JM288" s="53"/>
      <c r="JN288" s="53"/>
      <c r="JO288" s="53"/>
      <c r="JP288" s="53"/>
      <c r="JQ288" s="53"/>
      <c r="JR288" s="53"/>
      <c r="JS288" s="53"/>
      <c r="JT288" s="53"/>
      <c r="JU288" s="53"/>
      <c r="JV288" s="53"/>
      <c r="JW288" s="53"/>
      <c r="JX288" s="53"/>
      <c r="JY288" s="53"/>
      <c r="JZ288" s="53"/>
      <c r="KA288" s="53"/>
      <c r="KB288" s="53"/>
      <c r="KC288" s="53"/>
      <c r="KD288" s="53"/>
      <c r="KE288" s="53"/>
      <c r="KF288" s="53"/>
      <c r="KG288" s="53"/>
      <c r="KH288" s="53"/>
      <c r="KI288" s="53"/>
      <c r="KJ288" s="53"/>
      <c r="KK288" s="53"/>
      <c r="KL288" s="53"/>
      <c r="KM288" s="53"/>
      <c r="KN288" s="53"/>
      <c r="KO288" s="53"/>
      <c r="KP288" s="53"/>
      <c r="KQ288" s="53"/>
      <c r="KR288" s="53"/>
      <c r="KS288" s="53"/>
      <c r="KT288" s="53"/>
      <c r="KU288" s="53"/>
      <c r="KV288" s="53"/>
      <c r="KW288" s="53"/>
      <c r="KX288" s="53"/>
      <c r="KY288" s="53"/>
      <c r="KZ288" s="53"/>
      <c r="LA288" s="53"/>
      <c r="LB288" s="53"/>
      <c r="LC288" s="53"/>
      <c r="LD288" s="53"/>
      <c r="LE288" s="53"/>
      <c r="LF288" s="53"/>
      <c r="LG288" s="53"/>
      <c r="LH288" s="53"/>
      <c r="LI288" s="53"/>
      <c r="LJ288" s="53"/>
      <c r="LK288" s="53"/>
      <c r="LL288" s="53"/>
      <c r="LM288" s="53"/>
      <c r="LN288" s="53"/>
      <c r="LO288" s="53"/>
      <c r="LP288" s="53"/>
      <c r="LQ288" s="53"/>
      <c r="LR288" s="53"/>
      <c r="LS288" s="53"/>
      <c r="LT288" s="53"/>
      <c r="LU288" s="53"/>
      <c r="LV288" s="53"/>
      <c r="LW288" s="53"/>
      <c r="LX288" s="53"/>
      <c r="LY288" s="53"/>
      <c r="LZ288" s="53"/>
      <c r="MA288" s="53"/>
      <c r="MB288" s="53"/>
      <c r="MC288" s="53"/>
      <c r="MD288" s="53"/>
      <c r="ME288" s="53"/>
      <c r="MF288" s="53"/>
      <c r="MG288" s="53"/>
      <c r="MH288" s="53"/>
      <c r="MI288" s="53"/>
      <c r="MJ288" s="53"/>
      <c r="MK288" s="53"/>
      <c r="ML288" s="53"/>
      <c r="MM288" s="53"/>
      <c r="MN288" s="53"/>
      <c r="MO288" s="53"/>
      <c r="MP288" s="53"/>
      <c r="MQ288" s="53"/>
      <c r="MR288" s="53"/>
      <c r="MS288" s="53"/>
      <c r="MT288" s="53"/>
      <c r="MU288" s="53"/>
      <c r="MV288" s="53"/>
      <c r="MW288" s="53"/>
      <c r="MX288" s="53"/>
      <c r="MY288" s="53"/>
      <c r="MZ288" s="53"/>
      <c r="NA288" s="53"/>
      <c r="NB288" s="53"/>
      <c r="NC288" s="53"/>
      <c r="ND288" s="53"/>
      <c r="NE288" s="53"/>
      <c r="NF288" s="53"/>
      <c r="NG288" s="53"/>
      <c r="NH288" s="53"/>
      <c r="NI288" s="53"/>
      <c r="NJ288" s="53"/>
      <c r="NK288" s="53"/>
      <c r="NL288" s="53"/>
      <c r="NM288" s="53"/>
      <c r="NN288" s="53"/>
      <c r="NO288" s="53"/>
      <c r="NP288" s="53"/>
      <c r="NQ288" s="53"/>
      <c r="NR288" s="53"/>
      <c r="NS288" s="53"/>
      <c r="NT288" s="53"/>
      <c r="NU288" s="53"/>
      <c r="NV288" s="53"/>
      <c r="NW288" s="53"/>
      <c r="NX288" s="53"/>
      <c r="NY288" s="53"/>
      <c r="NZ288" s="53"/>
      <c r="OA288" s="53"/>
      <c r="OB288" s="53"/>
      <c r="OC288" s="53"/>
      <c r="OD288" s="53"/>
      <c r="OE288" s="53"/>
      <c r="OF288" s="53"/>
      <c r="OG288" s="53"/>
      <c r="OH288" s="53"/>
      <c r="OI288" s="53"/>
      <c r="OJ288" s="53"/>
      <c r="OK288" s="53"/>
      <c r="OL288" s="53"/>
      <c r="OM288" s="53"/>
      <c r="ON288" s="53"/>
      <c r="OO288" s="53"/>
      <c r="OP288" s="53"/>
      <c r="OQ288" s="53"/>
      <c r="OR288" s="53"/>
      <c r="OS288" s="53"/>
      <c r="OT288" s="53"/>
      <c r="OU288" s="53"/>
      <c r="OV288" s="53"/>
      <c r="OW288" s="53"/>
      <c r="OX288" s="53"/>
      <c r="OY288" s="53"/>
      <c r="OZ288" s="53"/>
      <c r="PA288" s="53"/>
      <c r="PB288" s="53"/>
      <c r="PC288" s="53"/>
      <c r="PD288" s="53"/>
      <c r="PE288" s="53"/>
      <c r="PF288" s="53"/>
      <c r="PG288" s="53"/>
      <c r="PH288" s="53"/>
      <c r="PI288" s="53"/>
      <c r="PJ288" s="53"/>
      <c r="PK288" s="53"/>
      <c r="PL288" s="53"/>
      <c r="PM288" s="53"/>
      <c r="PN288" s="53"/>
      <c r="PO288" s="53"/>
      <c r="PP288" s="53"/>
      <c r="PQ288" s="53"/>
      <c r="PR288" s="53"/>
      <c r="PS288" s="53"/>
      <c r="PT288" s="53"/>
      <c r="PU288" s="53"/>
      <c r="PV288" s="53"/>
      <c r="PW288" s="53"/>
      <c r="PX288" s="53"/>
      <c r="PY288" s="53"/>
      <c r="PZ288" s="53"/>
      <c r="QA288" s="53"/>
      <c r="QB288" s="53"/>
      <c r="QC288" s="53"/>
      <c r="QD288" s="53"/>
      <c r="QE288" s="53"/>
      <c r="QF288" s="53"/>
      <c r="QG288" s="53"/>
      <c r="QH288" s="53"/>
      <c r="QI288" s="53"/>
      <c r="QJ288" s="53"/>
      <c r="QK288" s="53"/>
      <c r="QL288" s="53"/>
      <c r="QM288" s="53"/>
      <c r="QN288" s="53"/>
      <c r="QO288" s="53"/>
      <c r="QP288" s="53"/>
      <c r="QQ288" s="53"/>
      <c r="QR288" s="53"/>
      <c r="QS288" s="53"/>
      <c r="QT288" s="53"/>
      <c r="QU288" s="53"/>
      <c r="QV288" s="53"/>
      <c r="QW288" s="53"/>
      <c r="QX288" s="53"/>
      <c r="QY288" s="53"/>
      <c r="QZ288" s="53"/>
      <c r="RA288" s="53"/>
      <c r="RB288" s="53"/>
      <c r="RC288" s="53"/>
      <c r="RD288" s="53"/>
      <c r="RE288" s="53"/>
      <c r="RF288" s="53"/>
      <c r="RG288" s="53"/>
      <c r="RH288" s="53"/>
      <c r="RI288" s="53"/>
      <c r="RJ288" s="53"/>
      <c r="RK288" s="53"/>
      <c r="RL288" s="53"/>
      <c r="RM288" s="53"/>
      <c r="RN288" s="53"/>
      <c r="RO288" s="53"/>
      <c r="RP288" s="53"/>
      <c r="RQ288" s="53"/>
      <c r="RR288" s="53"/>
      <c r="RS288" s="53"/>
      <c r="RT288" s="53"/>
      <c r="RU288" s="53"/>
      <c r="RV288" s="53"/>
      <c r="RW288" s="53"/>
      <c r="RX288" s="53"/>
      <c r="RY288" s="53"/>
      <c r="RZ288" s="53"/>
      <c r="SA288" s="53"/>
      <c r="SB288" s="53"/>
      <c r="SC288" s="53"/>
      <c r="SD288" s="53"/>
      <c r="SE288" s="53"/>
      <c r="SF288" s="53"/>
      <c r="SG288" s="53"/>
      <c r="SH288" s="53"/>
      <c r="SI288" s="53"/>
      <c r="SJ288" s="53"/>
      <c r="SK288" s="53"/>
      <c r="SL288" s="53"/>
      <c r="SM288" s="53"/>
      <c r="SN288" s="53"/>
      <c r="SO288" s="53"/>
      <c r="SP288" s="53"/>
      <c r="SQ288" s="53"/>
      <c r="SR288" s="53"/>
      <c r="SS288" s="53"/>
      <c r="ST288" s="53"/>
      <c r="SU288" s="53"/>
      <c r="SV288" s="53"/>
      <c r="SW288" s="53"/>
      <c r="SX288" s="53"/>
      <c r="SY288" s="53"/>
      <c r="SZ288" s="53"/>
      <c r="TA288" s="53"/>
      <c r="TB288" s="53"/>
      <c r="TC288" s="53"/>
      <c r="TD288" s="53"/>
      <c r="TE288" s="53"/>
      <c r="TF288" s="53"/>
      <c r="TG288" s="53"/>
      <c r="TH288" s="53"/>
      <c r="TI288" s="53"/>
      <c r="TJ288" s="53"/>
      <c r="TK288" s="53"/>
      <c r="TL288" s="53"/>
      <c r="TM288" s="53"/>
      <c r="TN288" s="53"/>
      <c r="TO288" s="53"/>
      <c r="TP288" s="53"/>
      <c r="TQ288" s="53"/>
      <c r="TR288" s="53"/>
      <c r="TS288" s="53"/>
      <c r="TT288" s="53"/>
      <c r="TU288" s="53"/>
      <c r="TV288" s="53"/>
      <c r="TW288" s="53"/>
      <c r="TX288" s="53"/>
      <c r="TY288" s="53"/>
      <c r="TZ288" s="53"/>
      <c r="UA288" s="53"/>
      <c r="UB288" s="53"/>
      <c r="UC288" s="53"/>
      <c r="UD288" s="53"/>
      <c r="UE288" s="53"/>
      <c r="UF288" s="53"/>
      <c r="UG288" s="53"/>
      <c r="UH288" s="53"/>
      <c r="UI288" s="53"/>
      <c r="UJ288" s="53"/>
      <c r="UK288" s="53"/>
      <c r="UL288" s="53"/>
      <c r="UM288" s="53"/>
      <c r="UN288" s="53"/>
      <c r="UO288" s="53"/>
      <c r="UP288" s="53"/>
      <c r="UQ288" s="53"/>
      <c r="UR288" s="53"/>
      <c r="US288" s="53"/>
      <c r="UT288" s="53"/>
      <c r="UU288" s="53"/>
      <c r="UV288" s="53"/>
      <c r="UW288" s="53"/>
      <c r="UX288" s="53"/>
      <c r="UY288" s="53"/>
      <c r="UZ288" s="53"/>
      <c r="VA288" s="53"/>
      <c r="VB288" s="53"/>
      <c r="VC288" s="53"/>
      <c r="VD288" s="53"/>
      <c r="VE288" s="53"/>
      <c r="VF288" s="53"/>
      <c r="VG288" s="53"/>
      <c r="VH288" s="53"/>
      <c r="VI288" s="53"/>
      <c r="VJ288" s="53"/>
      <c r="VK288" s="53"/>
      <c r="VL288" s="53"/>
      <c r="VM288" s="53"/>
      <c r="VN288" s="53"/>
      <c r="VO288" s="53"/>
      <c r="VP288" s="53"/>
      <c r="VQ288" s="53"/>
      <c r="VR288" s="53"/>
      <c r="VS288" s="53"/>
      <c r="VT288" s="53"/>
      <c r="VU288" s="53"/>
      <c r="VV288" s="53"/>
      <c r="VW288" s="53"/>
      <c r="VX288" s="53"/>
      <c r="VY288" s="53"/>
      <c r="VZ288" s="53"/>
      <c r="WA288" s="53"/>
      <c r="WB288" s="53"/>
      <c r="WC288" s="53"/>
      <c r="WD288" s="53"/>
      <c r="WE288" s="53"/>
      <c r="WF288" s="53"/>
      <c r="WG288" s="53"/>
      <c r="WH288" s="53"/>
      <c r="WI288" s="53"/>
      <c r="WJ288" s="53"/>
      <c r="WK288" s="53"/>
      <c r="WL288" s="53"/>
      <c r="WM288" s="53"/>
      <c r="WN288" s="53"/>
      <c r="WO288" s="53"/>
      <c r="WP288" s="53"/>
      <c r="WQ288" s="53"/>
      <c r="WR288" s="53"/>
      <c r="WS288" s="53"/>
      <c r="WT288" s="53"/>
      <c r="WU288" s="53"/>
      <c r="WV288" s="53"/>
      <c r="WW288" s="53"/>
      <c r="WX288" s="53"/>
      <c r="WY288" s="53"/>
      <c r="WZ288" s="53"/>
      <c r="XA288" s="53"/>
      <c r="XB288" s="53"/>
      <c r="XC288" s="53"/>
      <c r="XD288" s="53"/>
      <c r="XE288" s="53"/>
      <c r="XF288" s="53"/>
      <c r="XG288" s="53"/>
      <c r="XH288" s="53"/>
      <c r="XI288" s="53"/>
      <c r="XJ288" s="53"/>
      <c r="XK288" s="53"/>
      <c r="XL288" s="53"/>
      <c r="XM288" s="53"/>
      <c r="XN288" s="53"/>
      <c r="XO288" s="53"/>
      <c r="XP288" s="53"/>
      <c r="XQ288" s="53"/>
      <c r="XR288" s="53"/>
      <c r="XS288" s="53"/>
      <c r="XT288" s="53"/>
      <c r="XU288" s="53"/>
      <c r="XV288" s="53"/>
      <c r="XW288" s="53"/>
      <c r="XX288" s="53"/>
      <c r="XY288" s="53"/>
      <c r="XZ288" s="53"/>
      <c r="YA288" s="53"/>
      <c r="YB288" s="53"/>
      <c r="YC288" s="53"/>
      <c r="YD288" s="53"/>
      <c r="YE288" s="53"/>
      <c r="YF288" s="53"/>
      <c r="YG288" s="53"/>
      <c r="YH288" s="53"/>
      <c r="YI288" s="53"/>
      <c r="YJ288" s="53"/>
      <c r="YK288" s="53"/>
      <c r="YL288" s="53"/>
      <c r="YM288" s="53"/>
      <c r="YN288" s="53"/>
      <c r="YO288" s="53"/>
      <c r="YP288" s="53"/>
      <c r="YQ288" s="53"/>
      <c r="YR288" s="53"/>
      <c r="YS288" s="53"/>
      <c r="YT288" s="53"/>
      <c r="YU288" s="53"/>
      <c r="YV288" s="53"/>
      <c r="YW288" s="53"/>
      <c r="YX288" s="53"/>
      <c r="YY288" s="53"/>
      <c r="YZ288" s="53"/>
      <c r="ZA288" s="53"/>
      <c r="ZB288" s="53"/>
      <c r="ZC288" s="53"/>
      <c r="ZD288" s="53"/>
      <c r="ZE288" s="53"/>
      <c r="ZF288" s="53"/>
      <c r="ZG288" s="53"/>
      <c r="ZH288" s="53"/>
      <c r="ZI288" s="53"/>
      <c r="ZJ288" s="53"/>
      <c r="ZK288" s="53"/>
      <c r="ZL288" s="53"/>
      <c r="ZM288" s="53"/>
      <c r="ZN288" s="53"/>
      <c r="ZO288" s="53"/>
      <c r="ZP288" s="53"/>
      <c r="ZQ288" s="53"/>
      <c r="ZR288" s="53"/>
      <c r="ZS288" s="53"/>
      <c r="ZT288" s="53"/>
      <c r="ZU288" s="53"/>
      <c r="ZV288" s="53"/>
      <c r="ZW288" s="53"/>
      <c r="ZX288" s="53"/>
      <c r="ZY288" s="53"/>
      <c r="ZZ288" s="53"/>
      <c r="AAA288" s="53"/>
      <c r="AAB288" s="53"/>
      <c r="AAC288" s="53"/>
      <c r="AAD288" s="53"/>
      <c r="AAE288" s="53"/>
      <c r="AAF288" s="53"/>
      <c r="AAG288" s="53"/>
      <c r="AAH288" s="53"/>
      <c r="AAI288" s="53"/>
      <c r="AAJ288" s="53"/>
      <c r="AAK288" s="53"/>
      <c r="AAL288" s="53"/>
      <c r="AAM288" s="53"/>
      <c r="AAN288" s="53"/>
      <c r="AAO288" s="53"/>
      <c r="AAP288" s="53"/>
      <c r="AAQ288" s="53"/>
      <c r="AAR288" s="53"/>
      <c r="AAS288" s="53"/>
      <c r="AAT288" s="53"/>
      <c r="AAU288" s="53"/>
      <c r="AAV288" s="53"/>
      <c r="AAW288" s="53"/>
      <c r="AAX288" s="53"/>
      <c r="AAY288" s="53"/>
      <c r="AAZ288" s="53"/>
      <c r="ABA288" s="53"/>
      <c r="ABB288" s="53"/>
      <c r="ABC288" s="53"/>
      <c r="ABD288" s="53"/>
      <c r="ABE288" s="53"/>
      <c r="ABF288" s="53"/>
      <c r="ABG288" s="53"/>
      <c r="ABH288" s="53"/>
      <c r="ABI288" s="53"/>
      <c r="ABJ288" s="53"/>
      <c r="ABK288" s="53"/>
      <c r="ABL288" s="53"/>
      <c r="ABM288" s="53"/>
      <c r="ABN288" s="53"/>
      <c r="ABO288" s="53"/>
      <c r="ABP288" s="53"/>
      <c r="ABQ288" s="53"/>
      <c r="ABR288" s="53"/>
      <c r="ABS288" s="53"/>
      <c r="ABT288" s="53"/>
      <c r="ABU288" s="53"/>
      <c r="ABV288" s="53"/>
      <c r="ABW288" s="53"/>
      <c r="ABX288" s="53"/>
      <c r="ABY288" s="53"/>
      <c r="ABZ288" s="53"/>
      <c r="ACA288" s="53"/>
      <c r="ACB288" s="53"/>
      <c r="ACC288" s="53"/>
      <c r="ACD288" s="53"/>
      <c r="ACE288" s="53"/>
      <c r="ACF288" s="53"/>
      <c r="ACG288" s="53"/>
      <c r="ACH288" s="53"/>
      <c r="ACI288" s="53"/>
      <c r="ACJ288" s="53"/>
      <c r="ACK288" s="53"/>
      <c r="ACL288" s="53"/>
      <c r="ACM288" s="53"/>
      <c r="ACN288" s="53"/>
      <c r="ACO288" s="53"/>
      <c r="ACP288" s="53"/>
      <c r="ACQ288" s="53"/>
      <c r="ACR288" s="53"/>
      <c r="ACS288" s="53"/>
      <c r="ACT288" s="53"/>
      <c r="ACU288" s="53"/>
      <c r="ACV288" s="53"/>
      <c r="ACW288" s="53"/>
      <c r="ACX288" s="53"/>
      <c r="ACY288" s="53"/>
      <c r="ACZ288" s="53"/>
      <c r="ADA288" s="53"/>
      <c r="ADB288" s="53"/>
      <c r="ADC288" s="53"/>
      <c r="ADD288" s="53"/>
      <c r="ADE288" s="53"/>
      <c r="ADF288" s="53"/>
      <c r="ADG288" s="53"/>
      <c r="ADH288" s="53"/>
      <c r="ADI288" s="53"/>
      <c r="ADJ288" s="53"/>
      <c r="ADK288" s="53"/>
      <c r="ADL288" s="53"/>
      <c r="ADM288" s="53"/>
      <c r="ADN288" s="53"/>
      <c r="ADO288" s="53"/>
      <c r="ADP288" s="53"/>
      <c r="ADQ288" s="53"/>
      <c r="ADR288" s="53"/>
      <c r="ADS288" s="53"/>
      <c r="ADT288" s="53"/>
      <c r="ADU288" s="53"/>
      <c r="ADV288" s="53"/>
      <c r="ADW288" s="53"/>
      <c r="ADX288" s="53"/>
      <c r="ADY288" s="53"/>
      <c r="ADZ288" s="53"/>
      <c r="AEA288" s="53"/>
      <c r="AEB288" s="53"/>
      <c r="AEC288" s="53"/>
      <c r="AED288" s="53"/>
      <c r="AEE288" s="53"/>
      <c r="AEF288" s="53"/>
      <c r="AEG288" s="53"/>
      <c r="AEH288" s="53"/>
      <c r="AEI288" s="53"/>
      <c r="AEJ288" s="53"/>
      <c r="AEK288" s="53"/>
      <c r="AEL288" s="53"/>
      <c r="AEM288" s="53"/>
      <c r="AEN288" s="53"/>
      <c r="AEO288" s="53"/>
      <c r="AEP288" s="53"/>
      <c r="AEQ288" s="53"/>
      <c r="AER288" s="53"/>
      <c r="AES288" s="53"/>
      <c r="AET288" s="53"/>
      <c r="AEU288" s="53"/>
      <c r="AEV288" s="53"/>
      <c r="AEW288" s="53"/>
      <c r="AEX288" s="53"/>
      <c r="AEY288" s="53"/>
      <c r="AEZ288" s="53"/>
      <c r="AFA288" s="53"/>
      <c r="AFB288" s="53"/>
      <c r="AFC288" s="53"/>
      <c r="AFD288" s="53"/>
      <c r="AFE288" s="53"/>
      <c r="AFF288" s="53"/>
      <c r="AFG288" s="53"/>
      <c r="AFH288" s="53"/>
      <c r="AFI288" s="53"/>
      <c r="AFJ288" s="53"/>
      <c r="AFK288" s="53"/>
      <c r="AFL288" s="53"/>
      <c r="AFM288" s="53"/>
      <c r="AFN288" s="53"/>
      <c r="AFO288" s="53"/>
      <c r="AFP288" s="53"/>
      <c r="AFQ288" s="53"/>
      <c r="AFR288" s="53"/>
      <c r="AFS288" s="53"/>
      <c r="AFT288" s="53"/>
      <c r="AFU288" s="53"/>
      <c r="AFV288" s="53"/>
      <c r="AFW288" s="53"/>
      <c r="AFX288" s="53"/>
      <c r="AFY288" s="53"/>
      <c r="AFZ288" s="53"/>
      <c r="AGA288" s="53"/>
      <c r="AGB288" s="53"/>
      <c r="AGC288" s="53"/>
      <c r="AGD288" s="53"/>
      <c r="AGE288" s="53"/>
      <c r="AGF288" s="53"/>
      <c r="AGG288" s="53"/>
      <c r="AGH288" s="53"/>
      <c r="AGI288" s="53"/>
      <c r="AGJ288" s="53"/>
      <c r="AGK288" s="53"/>
      <c r="AGL288" s="53"/>
      <c r="AGM288" s="53"/>
      <c r="AGN288" s="53"/>
      <c r="AGO288" s="53"/>
      <c r="AGP288" s="53"/>
      <c r="AGQ288" s="53"/>
      <c r="AGR288" s="53"/>
      <c r="AGS288" s="53"/>
      <c r="AGT288" s="53"/>
      <c r="AGU288" s="53"/>
      <c r="AGV288" s="53"/>
      <c r="AGW288" s="53"/>
      <c r="AGX288" s="53"/>
      <c r="AGY288" s="53"/>
      <c r="AGZ288" s="53"/>
      <c r="AHA288" s="53"/>
      <c r="AHB288" s="53"/>
      <c r="AHC288" s="53"/>
      <c r="AHD288" s="53"/>
      <c r="AHE288" s="53"/>
      <c r="AHF288" s="53"/>
      <c r="AHG288" s="53"/>
      <c r="AHH288" s="53"/>
      <c r="AHI288" s="53"/>
      <c r="AHJ288" s="53"/>
      <c r="AHK288" s="53"/>
      <c r="AHL288" s="53"/>
      <c r="AHM288" s="53"/>
      <c r="AHN288" s="53"/>
      <c r="AHO288" s="53"/>
      <c r="AHP288" s="53"/>
      <c r="AHQ288" s="53"/>
      <c r="AHR288" s="53"/>
      <c r="AHS288" s="53"/>
      <c r="AHT288" s="53"/>
      <c r="AHU288" s="53"/>
      <c r="AHV288" s="53"/>
      <c r="AHW288" s="53"/>
      <c r="AHX288" s="53"/>
      <c r="AHY288" s="53"/>
      <c r="AHZ288" s="53"/>
      <c r="AIA288" s="53"/>
      <c r="AIB288" s="53"/>
      <c r="AIC288" s="53"/>
      <c r="AID288" s="53"/>
      <c r="AIE288" s="53"/>
      <c r="AIF288" s="53"/>
      <c r="AIG288" s="53"/>
      <c r="AIH288" s="53"/>
      <c r="AII288" s="53"/>
      <c r="AIJ288" s="53"/>
      <c r="AIK288" s="53"/>
      <c r="AIL288" s="53"/>
      <c r="AIM288" s="53"/>
      <c r="AIN288" s="53"/>
      <c r="AIO288" s="53"/>
      <c r="AIP288" s="53"/>
      <c r="AIQ288" s="53"/>
      <c r="AIR288" s="53"/>
      <c r="AIS288" s="53"/>
      <c r="AIT288" s="53"/>
      <c r="AIU288" s="53"/>
      <c r="AIV288" s="53"/>
      <c r="AIW288" s="53"/>
      <c r="AIX288" s="53"/>
      <c r="AIY288" s="53"/>
      <c r="AIZ288" s="53"/>
      <c r="AJA288" s="53"/>
      <c r="AJB288" s="53"/>
      <c r="AJC288" s="53"/>
      <c r="AJD288" s="53"/>
      <c r="AJE288" s="53"/>
      <c r="AJF288" s="53"/>
      <c r="AJG288" s="53"/>
      <c r="AJH288" s="53"/>
      <c r="AJI288" s="53"/>
      <c r="AJJ288" s="53"/>
      <c r="AJK288" s="53"/>
      <c r="AJL288" s="53"/>
      <c r="AJM288" s="53"/>
      <c r="AJN288" s="53"/>
      <c r="AJO288" s="53"/>
      <c r="AJP288" s="53"/>
      <c r="AJQ288" s="53"/>
      <c r="AJR288" s="53"/>
      <c r="AJS288" s="53"/>
      <c r="AJT288" s="53"/>
      <c r="AJU288" s="53"/>
      <c r="AJV288" s="53"/>
      <c r="AJW288" s="53"/>
      <c r="AJX288" s="53"/>
      <c r="AJY288" s="53"/>
      <c r="AJZ288" s="53"/>
      <c r="AKA288" s="53"/>
      <c r="AKB288" s="53"/>
      <c r="AKC288" s="53"/>
      <c r="AKD288" s="53"/>
      <c r="AKE288" s="53"/>
      <c r="AKF288" s="53"/>
      <c r="AKG288" s="53"/>
      <c r="AKH288" s="53"/>
      <c r="AKI288" s="53"/>
      <c r="AKJ288" s="53"/>
      <c r="AKK288" s="53"/>
      <c r="AKL288" s="53"/>
      <c r="AKM288" s="53"/>
      <c r="AKN288" s="53"/>
      <c r="AKO288" s="53"/>
      <c r="AKP288" s="53"/>
      <c r="AKQ288" s="53"/>
      <c r="AKR288" s="53"/>
      <c r="AKS288" s="53"/>
      <c r="AKT288" s="53"/>
      <c r="AKU288" s="53"/>
      <c r="AKV288" s="53"/>
      <c r="AKW288" s="53"/>
      <c r="AKX288" s="53"/>
      <c r="AKY288" s="53"/>
      <c r="AKZ288" s="53"/>
      <c r="ALA288" s="53"/>
      <c r="ALB288" s="53"/>
      <c r="ALC288" s="53"/>
      <c r="ALD288" s="53"/>
      <c r="ALE288" s="53"/>
      <c r="ALF288" s="53"/>
      <c r="ALG288" s="53"/>
      <c r="ALH288" s="53"/>
      <c r="ALI288" s="53"/>
      <c r="ALJ288" s="53"/>
      <c r="ALK288" s="53"/>
      <c r="ALL288" s="53"/>
      <c r="ALM288" s="53"/>
      <c r="ALN288" s="53"/>
      <c r="ALO288" s="53"/>
      <c r="ALP288" s="53"/>
      <c r="ALQ288" s="53"/>
      <c r="ALR288" s="53"/>
      <c r="ALS288" s="53"/>
      <c r="ALT288" s="53"/>
      <c r="ALU288" s="53"/>
      <c r="ALV288" s="53"/>
      <c r="ALW288" s="53"/>
      <c r="ALX288" s="53"/>
      <c r="ALY288" s="53"/>
      <c r="ALZ288" s="53"/>
      <c r="AMA288" s="53"/>
      <c r="AMB288" s="53"/>
      <c r="AMC288" s="53"/>
      <c r="AMD288" s="53"/>
      <c r="AME288" s="53"/>
      <c r="AMF288" s="53"/>
      <c r="AMG288" s="53"/>
      <c r="AMH288" s="53"/>
      <c r="AMI288" s="53"/>
      <c r="AMJ288"/>
      <c r="AMK288"/>
    </row>
    <row r="289" spans="1:1025" ht="56.25">
      <c r="A289" s="49"/>
      <c r="B289" s="36" t="s">
        <v>257</v>
      </c>
      <c r="C289" s="81" t="s">
        <v>273</v>
      </c>
      <c r="D289" s="86">
        <v>400</v>
      </c>
      <c r="E289" s="76">
        <f>'приложение 10'!I375</f>
        <v>1513800</v>
      </c>
    </row>
    <row r="290" spans="1:1025" ht="56.25">
      <c r="A290" s="49"/>
      <c r="B290" s="36" t="s">
        <v>274</v>
      </c>
      <c r="C290" s="81">
        <v>6570100000</v>
      </c>
      <c r="D290" s="82"/>
      <c r="E290" s="76">
        <f>E291</f>
        <v>14443200</v>
      </c>
    </row>
    <row r="291" spans="1:1025" ht="93.75">
      <c r="A291" s="49"/>
      <c r="B291" s="36" t="s">
        <v>275</v>
      </c>
      <c r="C291" s="81" t="s">
        <v>276</v>
      </c>
      <c r="D291" s="82"/>
      <c r="E291" s="76">
        <f>E292</f>
        <v>14443200</v>
      </c>
    </row>
    <row r="292" spans="1:1025" ht="56.25">
      <c r="A292" s="49"/>
      <c r="B292" s="36" t="s">
        <v>257</v>
      </c>
      <c r="C292" s="81" t="s">
        <v>276</v>
      </c>
      <c r="D292" s="82" t="s">
        <v>258</v>
      </c>
      <c r="E292" s="76">
        <f>'приложение 10'!I218</f>
        <v>14443200</v>
      </c>
    </row>
    <row r="293" spans="1:1025" s="72" customFormat="1" ht="112.5">
      <c r="A293" s="68" t="s">
        <v>277</v>
      </c>
      <c r="B293" s="27" t="s">
        <v>278</v>
      </c>
      <c r="C293" s="87">
        <v>6600000000</v>
      </c>
      <c r="D293" s="88"/>
      <c r="E293" s="74">
        <f>E294</f>
        <v>2238500</v>
      </c>
      <c r="AMJ293"/>
    </row>
    <row r="294" spans="1:1025" ht="56.25">
      <c r="A294" s="49"/>
      <c r="B294" s="36" t="s">
        <v>279</v>
      </c>
      <c r="C294" s="81">
        <v>6610000000</v>
      </c>
      <c r="D294" s="82"/>
      <c r="E294" s="76">
        <f>E295</f>
        <v>2238500</v>
      </c>
    </row>
    <row r="295" spans="1:1025" ht="112.5">
      <c r="A295" s="49"/>
      <c r="B295" s="36" t="s">
        <v>280</v>
      </c>
      <c r="C295" s="81">
        <v>6610010040</v>
      </c>
      <c r="D295" s="82"/>
      <c r="E295" s="76">
        <f>E297</f>
        <v>2238500</v>
      </c>
    </row>
    <row r="296" spans="1:1025" ht="12.75" hidden="1">
      <c r="A296"/>
      <c r="B296"/>
      <c r="C296"/>
      <c r="D296"/>
      <c r="E296"/>
      <c r="F296"/>
      <c r="G296"/>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c r="MA296"/>
      <c r="MB296"/>
      <c r="MC296"/>
      <c r="MD296"/>
      <c r="ME296"/>
      <c r="MF296"/>
      <c r="MG296"/>
      <c r="MH296"/>
      <c r="MI296"/>
      <c r="MJ296"/>
      <c r="MK296"/>
      <c r="ML296"/>
      <c r="MM296"/>
      <c r="MN296"/>
      <c r="MO296"/>
      <c r="MP296"/>
      <c r="MQ296"/>
      <c r="MR296"/>
      <c r="MS296"/>
      <c r="MT296"/>
      <c r="MU296"/>
      <c r="MV296"/>
      <c r="MW296"/>
      <c r="MX296"/>
      <c r="MY296"/>
      <c r="MZ296"/>
      <c r="NA296"/>
      <c r="NB296"/>
      <c r="NC296"/>
      <c r="ND296"/>
      <c r="NE296"/>
      <c r="NF296"/>
      <c r="NG296"/>
      <c r="NH296"/>
      <c r="NI296"/>
      <c r="NJ296"/>
      <c r="NK296"/>
      <c r="NL296"/>
      <c r="NM296"/>
      <c r="NN296"/>
      <c r="NO296"/>
      <c r="NP296"/>
      <c r="NQ296"/>
      <c r="NR296"/>
      <c r="NS296"/>
      <c r="NT296"/>
      <c r="NU296"/>
      <c r="NV296"/>
      <c r="NW296"/>
      <c r="NX296"/>
      <c r="NY296"/>
      <c r="NZ296"/>
      <c r="OA296"/>
      <c r="OB296"/>
      <c r="OC296"/>
      <c r="OD296"/>
      <c r="OE296"/>
      <c r="OF296"/>
      <c r="OG296"/>
      <c r="OH296"/>
      <c r="OI296"/>
      <c r="OJ296"/>
      <c r="OK296"/>
      <c r="OL296"/>
      <c r="OM296"/>
      <c r="ON296"/>
      <c r="OO296"/>
      <c r="OP296"/>
      <c r="OQ296"/>
      <c r="OR296"/>
      <c r="OS296"/>
      <c r="OT296"/>
      <c r="OU296"/>
      <c r="OV296"/>
      <c r="OW296"/>
      <c r="OX296"/>
      <c r="OY296"/>
      <c r="OZ296"/>
      <c r="PA296"/>
      <c r="PB296"/>
      <c r="PC296"/>
      <c r="PD296"/>
      <c r="PE296"/>
      <c r="PF296"/>
      <c r="PG296"/>
      <c r="PH296"/>
      <c r="PI296"/>
      <c r="PJ296"/>
      <c r="PK296"/>
      <c r="PL296"/>
      <c r="PM296"/>
      <c r="PN296"/>
      <c r="PO296"/>
      <c r="PP296"/>
      <c r="PQ296"/>
      <c r="PR296"/>
      <c r="PS296"/>
      <c r="PT296"/>
      <c r="PU296"/>
      <c r="PV296"/>
      <c r="PW296"/>
      <c r="PX296"/>
      <c r="PY296"/>
      <c r="PZ296"/>
      <c r="QA296"/>
      <c r="QB296"/>
      <c r="QC296"/>
      <c r="QD296"/>
      <c r="QE296"/>
      <c r="QF296"/>
      <c r="QG296"/>
      <c r="QH296"/>
      <c r="QI296"/>
      <c r="QJ296"/>
      <c r="QK296"/>
      <c r="QL296"/>
      <c r="QM296"/>
      <c r="QN296"/>
      <c r="QO296"/>
      <c r="QP296"/>
      <c r="QQ296"/>
      <c r="QR296"/>
      <c r="QS296"/>
      <c r="QT296"/>
      <c r="QU296"/>
      <c r="QV296"/>
      <c r="QW296"/>
      <c r="QX296"/>
      <c r="QY296"/>
      <c r="QZ296"/>
      <c r="RA296"/>
      <c r="RB296"/>
      <c r="RC296"/>
      <c r="RD296"/>
      <c r="RE296"/>
      <c r="RF296"/>
      <c r="RG296"/>
      <c r="RH296"/>
      <c r="RI296"/>
      <c r="RJ296"/>
      <c r="RK296"/>
      <c r="RL296"/>
      <c r="RM296"/>
      <c r="RN296"/>
      <c r="RO296"/>
      <c r="RP296"/>
      <c r="RQ296"/>
      <c r="RR296"/>
      <c r="RS296"/>
      <c r="RT296"/>
      <c r="RU296"/>
      <c r="RV296"/>
      <c r="RW296"/>
      <c r="RX296"/>
      <c r="RY296"/>
      <c r="RZ296"/>
      <c r="SA296"/>
      <c r="SB296"/>
      <c r="SC296"/>
      <c r="SD296"/>
      <c r="SE296"/>
      <c r="SF296"/>
      <c r="SG296"/>
      <c r="SH296"/>
      <c r="SI296"/>
      <c r="SJ296"/>
      <c r="SK296"/>
      <c r="SL296"/>
      <c r="SM296"/>
      <c r="SN296"/>
      <c r="SO296"/>
      <c r="SP296"/>
      <c r="SQ296"/>
      <c r="SR296"/>
      <c r="SS296"/>
      <c r="ST296"/>
      <c r="SU296"/>
      <c r="SV296"/>
      <c r="SW296"/>
      <c r="SX296"/>
      <c r="SY296"/>
      <c r="SZ296"/>
      <c r="TA296"/>
      <c r="TB296"/>
      <c r="TC296"/>
      <c r="TD296"/>
      <c r="TE296"/>
      <c r="TF296"/>
      <c r="TG296"/>
      <c r="TH296"/>
      <c r="TI296"/>
      <c r="TJ296"/>
      <c r="TK296"/>
      <c r="TL296"/>
      <c r="TM296"/>
      <c r="TN296"/>
      <c r="TO296"/>
      <c r="TP296"/>
      <c r="TQ296"/>
      <c r="TR296"/>
      <c r="TS296"/>
      <c r="TT296"/>
      <c r="TU296"/>
      <c r="TV296"/>
      <c r="TW296"/>
      <c r="TX296"/>
      <c r="TY296"/>
      <c r="TZ296"/>
      <c r="UA296"/>
      <c r="UB296"/>
      <c r="UC296"/>
      <c r="UD296"/>
      <c r="UE296"/>
      <c r="UF296"/>
      <c r="UG296"/>
      <c r="UH296"/>
      <c r="UI296"/>
      <c r="UJ296"/>
      <c r="UK296"/>
      <c r="UL296"/>
      <c r="UM296"/>
      <c r="UN296"/>
      <c r="UO296"/>
      <c r="UP296"/>
      <c r="UQ296"/>
      <c r="UR296"/>
      <c r="US296"/>
      <c r="UT296"/>
      <c r="UU296"/>
      <c r="UV296"/>
      <c r="UW296"/>
      <c r="UX296"/>
      <c r="UY296"/>
      <c r="UZ296"/>
      <c r="VA296"/>
      <c r="VB296"/>
      <c r="VC296"/>
      <c r="VD296"/>
      <c r="VE296"/>
      <c r="VF296"/>
      <c r="VG296"/>
      <c r="VH296"/>
      <c r="VI296"/>
      <c r="VJ296"/>
      <c r="VK296"/>
      <c r="VL296"/>
      <c r="VM296"/>
      <c r="VN296"/>
      <c r="VO296"/>
      <c r="VP296"/>
      <c r="VQ296"/>
      <c r="VR296"/>
      <c r="VS296"/>
      <c r="VT296"/>
      <c r="VU296"/>
      <c r="VV296"/>
      <c r="VW296"/>
      <c r="VX296"/>
      <c r="VY296"/>
      <c r="VZ296"/>
      <c r="WA296"/>
      <c r="WB296"/>
      <c r="WC296"/>
      <c r="WD296"/>
      <c r="WE296"/>
      <c r="WF296"/>
      <c r="WG296"/>
      <c r="WH296"/>
      <c r="WI296"/>
      <c r="WJ296"/>
      <c r="WK296"/>
      <c r="WL296"/>
      <c r="WM296"/>
      <c r="WN296"/>
      <c r="WO296"/>
      <c r="WP296"/>
      <c r="WQ296"/>
      <c r="WR296"/>
      <c r="WS296"/>
      <c r="WT296"/>
      <c r="WU296"/>
      <c r="WV296"/>
      <c r="WW296"/>
      <c r="WX296"/>
      <c r="WY296"/>
      <c r="WZ296"/>
      <c r="XA296"/>
      <c r="XB296"/>
      <c r="XC296"/>
      <c r="XD296"/>
      <c r="XE296"/>
      <c r="XF296"/>
      <c r="XG296"/>
      <c r="XH296"/>
      <c r="XI296"/>
      <c r="XJ296"/>
      <c r="XK296"/>
      <c r="XL296"/>
      <c r="XM296"/>
      <c r="XN296"/>
      <c r="XO296"/>
      <c r="XP296"/>
      <c r="XQ296"/>
      <c r="XR296"/>
      <c r="XS296"/>
      <c r="XT296"/>
      <c r="XU296"/>
      <c r="XV296"/>
      <c r="XW296"/>
      <c r="XX296"/>
      <c r="XY296"/>
      <c r="XZ296"/>
      <c r="YA296"/>
      <c r="YB296"/>
      <c r="YC296"/>
      <c r="YD296"/>
      <c r="YE296"/>
      <c r="YF296"/>
      <c r="YG296"/>
      <c r="YH296"/>
      <c r="YI296"/>
      <c r="YJ296"/>
      <c r="YK296"/>
      <c r="YL296"/>
      <c r="YM296"/>
      <c r="YN296"/>
      <c r="YO296"/>
      <c r="YP296"/>
      <c r="YQ296"/>
      <c r="YR296"/>
      <c r="YS296"/>
      <c r="YT296"/>
      <c r="YU296"/>
      <c r="YV296"/>
      <c r="YW296"/>
      <c r="YX296"/>
      <c r="YY296"/>
      <c r="YZ296"/>
      <c r="ZA296"/>
      <c r="ZB296"/>
      <c r="ZC296"/>
      <c r="ZD296"/>
      <c r="ZE296"/>
      <c r="ZF296"/>
      <c r="ZG296"/>
      <c r="ZH296"/>
      <c r="ZI296"/>
      <c r="ZJ296"/>
      <c r="ZK296"/>
      <c r="ZL296"/>
      <c r="ZM296"/>
      <c r="ZN296"/>
      <c r="ZO296"/>
      <c r="ZP296"/>
      <c r="ZQ296"/>
      <c r="ZR296"/>
      <c r="ZS296"/>
      <c r="ZT296"/>
      <c r="ZU296"/>
      <c r="ZV296"/>
      <c r="ZW296"/>
      <c r="ZX296"/>
      <c r="ZY296"/>
      <c r="ZZ296"/>
      <c r="AAA296"/>
      <c r="AAB296"/>
      <c r="AAC296"/>
      <c r="AAD296"/>
      <c r="AAE296"/>
      <c r="AAF296"/>
      <c r="AAG296"/>
      <c r="AAH296"/>
      <c r="AAI296"/>
      <c r="AAJ296"/>
      <c r="AAK296"/>
      <c r="AAL296"/>
      <c r="AAM296"/>
      <c r="AAN296"/>
      <c r="AAO296"/>
      <c r="AAP296"/>
      <c r="AAQ296"/>
      <c r="AAR296"/>
      <c r="AAS296"/>
      <c r="AAT296"/>
      <c r="AAU296"/>
      <c r="AAV296"/>
      <c r="AAW296"/>
      <c r="AAX296"/>
      <c r="AAY296"/>
      <c r="AAZ296"/>
      <c r="ABA296"/>
      <c r="ABB296"/>
      <c r="ABC296"/>
      <c r="ABD296"/>
      <c r="ABE296"/>
      <c r="ABF296"/>
      <c r="ABG296"/>
      <c r="ABH296"/>
      <c r="ABI296"/>
      <c r="ABJ296"/>
      <c r="ABK296"/>
      <c r="ABL296"/>
      <c r="ABM296"/>
      <c r="ABN296"/>
      <c r="ABO296"/>
      <c r="ABP296"/>
      <c r="ABQ296"/>
      <c r="ABR296"/>
      <c r="ABS296"/>
      <c r="ABT296"/>
      <c r="ABU296"/>
      <c r="ABV296"/>
      <c r="ABW296"/>
      <c r="ABX296"/>
      <c r="ABY296"/>
      <c r="ABZ296"/>
      <c r="ACA296"/>
      <c r="ACB296"/>
      <c r="ACC296"/>
      <c r="ACD296"/>
      <c r="ACE296"/>
      <c r="ACF296"/>
      <c r="ACG296"/>
      <c r="ACH296"/>
      <c r="ACI296"/>
      <c r="ACJ296"/>
      <c r="ACK296"/>
      <c r="ACL296"/>
      <c r="ACM296"/>
      <c r="ACN296"/>
      <c r="ACO296"/>
      <c r="ACP296"/>
      <c r="ACQ296"/>
      <c r="ACR296"/>
      <c r="ACS296"/>
      <c r="ACT296"/>
      <c r="ACU296"/>
      <c r="ACV296"/>
      <c r="ACW296"/>
      <c r="ACX296"/>
      <c r="ACY296"/>
      <c r="ACZ296"/>
      <c r="ADA296"/>
      <c r="ADB296"/>
      <c r="ADC296"/>
      <c r="ADD296"/>
      <c r="ADE296"/>
      <c r="ADF296"/>
      <c r="ADG296"/>
      <c r="ADH296"/>
      <c r="ADI296"/>
      <c r="ADJ296"/>
      <c r="ADK296"/>
      <c r="ADL296"/>
      <c r="ADM296"/>
      <c r="ADN296"/>
      <c r="ADO296"/>
      <c r="ADP296"/>
      <c r="ADQ296"/>
      <c r="ADR296"/>
      <c r="ADS296"/>
      <c r="ADT296"/>
      <c r="ADU296"/>
      <c r="ADV296"/>
      <c r="ADW296"/>
      <c r="ADX296"/>
      <c r="ADY296"/>
      <c r="ADZ296"/>
      <c r="AEA296"/>
      <c r="AEB296"/>
      <c r="AEC296"/>
      <c r="AED296"/>
      <c r="AEE296"/>
      <c r="AEF296"/>
      <c r="AEG296"/>
      <c r="AEH296"/>
      <c r="AEI296"/>
      <c r="AEJ296"/>
      <c r="AEK296"/>
      <c r="AEL296"/>
      <c r="AEM296"/>
      <c r="AEN296"/>
      <c r="AEO296"/>
      <c r="AEP296"/>
      <c r="AEQ296"/>
      <c r="AER296"/>
      <c r="AES296"/>
      <c r="AET296"/>
      <c r="AEU296"/>
      <c r="AEV296"/>
      <c r="AEW296"/>
      <c r="AEX296"/>
      <c r="AEY296"/>
      <c r="AEZ296"/>
      <c r="AFA296"/>
      <c r="AFB296"/>
      <c r="AFC296"/>
      <c r="AFD296"/>
      <c r="AFE296"/>
      <c r="AFF296"/>
      <c r="AFG296"/>
      <c r="AFH296"/>
      <c r="AFI296"/>
      <c r="AFJ296"/>
      <c r="AFK296"/>
      <c r="AFL296"/>
      <c r="AFM296"/>
      <c r="AFN296"/>
      <c r="AFO296"/>
      <c r="AFP296"/>
      <c r="AFQ296"/>
      <c r="AFR296"/>
      <c r="AFS296"/>
      <c r="AFT296"/>
      <c r="AFU296"/>
      <c r="AFV296"/>
      <c r="AFW296"/>
      <c r="AFX296"/>
      <c r="AFY296"/>
      <c r="AFZ296"/>
      <c r="AGA296"/>
      <c r="AGB296"/>
      <c r="AGC296"/>
      <c r="AGD296"/>
      <c r="AGE296"/>
      <c r="AGF296"/>
      <c r="AGG296"/>
      <c r="AGH296"/>
      <c r="AGI296"/>
      <c r="AGJ296"/>
      <c r="AGK296"/>
      <c r="AGL296"/>
      <c r="AGM296"/>
      <c r="AGN296"/>
      <c r="AGO296"/>
      <c r="AGP296"/>
      <c r="AGQ296"/>
      <c r="AGR296"/>
      <c r="AGS296"/>
      <c r="AGT296"/>
      <c r="AGU296"/>
      <c r="AGV296"/>
      <c r="AGW296"/>
      <c r="AGX296"/>
      <c r="AGY296"/>
      <c r="AGZ296"/>
      <c r="AHA296"/>
      <c r="AHB296"/>
      <c r="AHC296"/>
      <c r="AHD296"/>
      <c r="AHE296"/>
      <c r="AHF296"/>
      <c r="AHG296"/>
      <c r="AHH296"/>
      <c r="AHI296"/>
      <c r="AHJ296"/>
      <c r="AHK296"/>
      <c r="AHL296"/>
      <c r="AHM296"/>
      <c r="AHN296"/>
      <c r="AHO296"/>
      <c r="AHP296"/>
      <c r="AHQ296"/>
      <c r="AHR296"/>
      <c r="AHS296"/>
      <c r="AHT296"/>
      <c r="AHU296"/>
      <c r="AHV296"/>
      <c r="AHW296"/>
      <c r="AHX296"/>
      <c r="AHY296"/>
      <c r="AHZ296"/>
      <c r="AIA296"/>
      <c r="AIB296"/>
      <c r="AIC296"/>
      <c r="AID296"/>
      <c r="AIE296"/>
      <c r="AIF296"/>
      <c r="AIG296"/>
      <c r="AIH296"/>
      <c r="AII296"/>
      <c r="AIJ296"/>
      <c r="AIK296"/>
      <c r="AIL296"/>
      <c r="AIM296"/>
      <c r="AIN296"/>
      <c r="AIO296"/>
      <c r="AIP296"/>
      <c r="AIQ296"/>
      <c r="AIR296"/>
      <c r="AIS296"/>
      <c r="AIT296"/>
      <c r="AIU296"/>
      <c r="AIV296"/>
      <c r="AIW296"/>
      <c r="AIX296"/>
      <c r="AIY296"/>
      <c r="AIZ296"/>
      <c r="AJA296"/>
      <c r="AJB296"/>
      <c r="AJC296"/>
      <c r="AJD296"/>
      <c r="AJE296"/>
      <c r="AJF296"/>
      <c r="AJG296"/>
      <c r="AJH296"/>
      <c r="AJI296"/>
      <c r="AJJ296"/>
      <c r="AJK296"/>
      <c r="AJL296"/>
      <c r="AJM296"/>
      <c r="AJN296"/>
      <c r="AJO296"/>
      <c r="AJP296"/>
      <c r="AJQ296"/>
      <c r="AJR296"/>
      <c r="AJS296"/>
      <c r="AJT296"/>
      <c r="AJU296"/>
      <c r="AJV296"/>
      <c r="AJW296"/>
      <c r="AJX296"/>
      <c r="AJY296"/>
      <c r="AJZ296"/>
      <c r="AKA296"/>
      <c r="AKB296"/>
      <c r="AKC296"/>
      <c r="AKD296"/>
      <c r="AKE296"/>
      <c r="AKF296"/>
      <c r="AKG296"/>
      <c r="AKH296"/>
      <c r="AKI296"/>
      <c r="AKJ296"/>
      <c r="AKK296"/>
      <c r="AKL296"/>
      <c r="AKM296"/>
      <c r="AKN296"/>
      <c r="AKO296"/>
      <c r="AKP296"/>
      <c r="AKQ296"/>
      <c r="AKR296"/>
      <c r="AKS296"/>
      <c r="AKT296"/>
      <c r="AKU296"/>
      <c r="AKV296"/>
      <c r="AKW296"/>
      <c r="AKX296"/>
      <c r="AKY296"/>
      <c r="AKZ296"/>
      <c r="ALA296"/>
      <c r="ALB296"/>
      <c r="ALC296"/>
      <c r="ALD296"/>
      <c r="ALE296"/>
      <c r="ALF296"/>
      <c r="ALG296"/>
      <c r="ALH296"/>
      <c r="ALI296"/>
      <c r="ALJ296"/>
      <c r="ALK296"/>
      <c r="ALL296"/>
      <c r="ALM296"/>
      <c r="ALN296"/>
      <c r="ALO296"/>
      <c r="ALP296"/>
      <c r="ALQ296"/>
      <c r="ALR296"/>
      <c r="ALS296"/>
      <c r="ALT296"/>
      <c r="ALU296"/>
      <c r="ALV296"/>
      <c r="ALW296"/>
      <c r="ALX296"/>
      <c r="ALY296"/>
      <c r="ALZ296"/>
      <c r="AMA296"/>
      <c r="AMB296"/>
      <c r="AMC296"/>
      <c r="AMD296"/>
      <c r="AME296"/>
      <c r="AMF296"/>
      <c r="AMG296"/>
      <c r="AMH296"/>
      <c r="AMI296"/>
    </row>
    <row r="297" spans="1:1025" ht="56.25">
      <c r="A297" s="49"/>
      <c r="B297" s="36" t="s">
        <v>104</v>
      </c>
      <c r="C297" s="81">
        <v>6610010040</v>
      </c>
      <c r="D297" s="82" t="s">
        <v>105</v>
      </c>
      <c r="E297" s="76">
        <f>'приложение 10'!I128</f>
        <v>2238500</v>
      </c>
    </row>
    <row r="298" spans="1:1025" ht="93.75">
      <c r="A298" s="68" t="s">
        <v>281</v>
      </c>
      <c r="B298" s="27" t="s">
        <v>282</v>
      </c>
      <c r="C298" s="87">
        <v>6700000000</v>
      </c>
      <c r="D298" s="88"/>
      <c r="E298" s="74">
        <f>E299+E303</f>
        <v>1957000</v>
      </c>
      <c r="F298" s="72"/>
      <c r="G298" s="72"/>
      <c r="H298" s="72"/>
      <c r="I298" s="72"/>
      <c r="J298" s="72"/>
      <c r="K298" s="72"/>
      <c r="L298" s="72"/>
      <c r="M298" s="72"/>
      <c r="N298" s="72"/>
      <c r="O298" s="72"/>
      <c r="P298" s="72"/>
      <c r="Q298" s="72"/>
      <c r="R298" s="72"/>
      <c r="S298" s="72"/>
      <c r="T298" s="72"/>
      <c r="U298" s="72"/>
      <c r="V298" s="72"/>
      <c r="W298" s="72"/>
      <c r="X298" s="72"/>
      <c r="Y298" s="72"/>
      <c r="Z298" s="72"/>
      <c r="AA298" s="72"/>
      <c r="AB298" s="72"/>
      <c r="AC298" s="72"/>
      <c r="AD298" s="72"/>
      <c r="AE298" s="72"/>
      <c r="AF298" s="72"/>
      <c r="AG298" s="72"/>
      <c r="AH298" s="72"/>
      <c r="AI298" s="72"/>
      <c r="AJ298" s="72"/>
      <c r="AK298" s="72"/>
      <c r="AL298" s="72"/>
      <c r="AM298" s="72"/>
      <c r="AN298" s="72"/>
      <c r="AO298" s="72"/>
      <c r="AP298" s="72"/>
      <c r="AQ298" s="72"/>
      <c r="AR298" s="72"/>
      <c r="AS298" s="72"/>
      <c r="AT298" s="72"/>
      <c r="AU298" s="72"/>
      <c r="AV298" s="72"/>
      <c r="AW298" s="72"/>
      <c r="AX298" s="72"/>
      <c r="AY298" s="72"/>
      <c r="AZ298" s="72"/>
      <c r="BA298" s="72"/>
      <c r="BB298" s="72"/>
      <c r="BC298" s="72"/>
      <c r="BD298" s="72"/>
      <c r="BE298" s="72"/>
      <c r="BF298" s="72"/>
      <c r="BG298" s="72"/>
      <c r="BH298" s="72"/>
      <c r="BI298" s="72"/>
      <c r="BJ298" s="72"/>
      <c r="BK298" s="72"/>
      <c r="BL298" s="72"/>
      <c r="BM298" s="72"/>
      <c r="BN298" s="72"/>
      <c r="BO298" s="72"/>
      <c r="BP298" s="72"/>
      <c r="BQ298" s="72"/>
      <c r="BR298" s="72"/>
      <c r="BS298" s="72"/>
      <c r="BT298" s="72"/>
      <c r="BU298" s="72"/>
      <c r="BV298" s="72"/>
      <c r="BW298" s="72"/>
      <c r="BX298" s="72"/>
      <c r="BY298" s="72"/>
      <c r="BZ298" s="72"/>
      <c r="CA298" s="72"/>
      <c r="CB298" s="72"/>
      <c r="CC298" s="72"/>
      <c r="CD298" s="72"/>
      <c r="CE298" s="72"/>
      <c r="CF298" s="72"/>
      <c r="CG298" s="72"/>
      <c r="CH298" s="72"/>
      <c r="CI298" s="72"/>
      <c r="CJ298" s="72"/>
      <c r="CK298" s="72"/>
      <c r="CL298" s="72"/>
      <c r="CM298" s="72"/>
      <c r="CN298" s="72"/>
      <c r="CO298" s="72"/>
      <c r="CP298" s="72"/>
      <c r="CQ298" s="72"/>
      <c r="CR298" s="72"/>
      <c r="CS298" s="72"/>
      <c r="CT298" s="72"/>
      <c r="CU298" s="72"/>
      <c r="CV298" s="72"/>
      <c r="CW298" s="72"/>
      <c r="CX298" s="72"/>
      <c r="CY298" s="72"/>
      <c r="CZ298" s="72"/>
      <c r="DA298" s="72"/>
      <c r="DB298" s="72"/>
      <c r="DC298" s="72"/>
      <c r="DD298" s="72"/>
      <c r="DE298" s="72"/>
      <c r="DF298" s="72"/>
      <c r="DG298" s="72"/>
      <c r="DH298" s="72"/>
      <c r="DI298" s="72"/>
      <c r="DJ298" s="72"/>
      <c r="DK298" s="72"/>
      <c r="DL298" s="72"/>
      <c r="DM298" s="72"/>
      <c r="DN298" s="72"/>
      <c r="DO298" s="72"/>
      <c r="DP298" s="72"/>
      <c r="DQ298" s="72"/>
      <c r="DR298" s="72"/>
      <c r="DS298" s="72"/>
      <c r="DT298" s="72"/>
      <c r="DU298" s="72"/>
      <c r="DV298" s="72"/>
      <c r="DW298" s="72"/>
      <c r="DX298" s="72"/>
      <c r="DY298" s="72"/>
      <c r="DZ298" s="72"/>
      <c r="EA298" s="72"/>
      <c r="EB298" s="72"/>
      <c r="EC298" s="72"/>
      <c r="ED298" s="72"/>
      <c r="EE298" s="72"/>
      <c r="EF298" s="72"/>
      <c r="EG298" s="72"/>
      <c r="EH298" s="72"/>
      <c r="EI298" s="72"/>
      <c r="EJ298" s="72"/>
      <c r="EK298" s="72"/>
      <c r="EL298" s="72"/>
      <c r="EM298" s="72"/>
      <c r="EN298" s="72"/>
      <c r="EO298" s="72"/>
      <c r="EP298" s="72"/>
      <c r="EQ298" s="72"/>
      <c r="ER298" s="72"/>
      <c r="ES298" s="72"/>
      <c r="ET298" s="72"/>
      <c r="EU298" s="72"/>
      <c r="EV298" s="72"/>
      <c r="EW298" s="72"/>
      <c r="EX298" s="72"/>
      <c r="EY298" s="72"/>
      <c r="EZ298" s="72"/>
      <c r="FA298" s="72"/>
      <c r="FB298" s="72"/>
      <c r="FC298" s="72"/>
      <c r="FD298" s="72"/>
      <c r="FE298" s="72"/>
      <c r="FF298" s="72"/>
      <c r="FG298" s="72"/>
      <c r="FH298" s="72"/>
      <c r="FI298" s="72"/>
      <c r="FJ298" s="72"/>
      <c r="FK298" s="72"/>
      <c r="FL298" s="72"/>
      <c r="FM298" s="72"/>
      <c r="FN298" s="72"/>
      <c r="FO298" s="72"/>
      <c r="FP298" s="72"/>
      <c r="FQ298" s="72"/>
      <c r="FR298" s="72"/>
      <c r="FS298" s="72"/>
      <c r="FT298" s="72"/>
      <c r="FU298" s="72"/>
      <c r="FV298" s="72"/>
      <c r="FW298" s="72"/>
      <c r="FX298" s="72"/>
      <c r="FY298" s="72"/>
      <c r="FZ298" s="72"/>
      <c r="GA298" s="72"/>
      <c r="GB298" s="72"/>
      <c r="GC298" s="72"/>
      <c r="GD298" s="72"/>
      <c r="GE298" s="72"/>
      <c r="GF298" s="72"/>
      <c r="GG298" s="72"/>
      <c r="GH298" s="72"/>
      <c r="GI298" s="72"/>
      <c r="GJ298" s="72"/>
      <c r="GK298" s="72"/>
      <c r="GL298" s="72"/>
      <c r="GM298" s="72"/>
      <c r="GN298" s="72"/>
      <c r="GO298" s="72"/>
      <c r="GP298" s="72"/>
      <c r="GQ298" s="72"/>
      <c r="GR298" s="72"/>
      <c r="GS298" s="72"/>
      <c r="GT298" s="72"/>
      <c r="GU298" s="72"/>
      <c r="GV298" s="72"/>
      <c r="GW298" s="72"/>
      <c r="GX298" s="72"/>
      <c r="GY298" s="72"/>
      <c r="GZ298" s="72"/>
      <c r="HA298" s="72"/>
      <c r="HB298" s="72"/>
      <c r="HC298" s="72"/>
      <c r="HD298" s="72"/>
      <c r="HE298" s="72"/>
      <c r="HF298" s="72"/>
      <c r="HG298" s="72"/>
      <c r="HH298" s="72"/>
      <c r="HI298" s="72"/>
      <c r="HJ298" s="72"/>
      <c r="HK298" s="72"/>
      <c r="HL298" s="72"/>
      <c r="HM298" s="72"/>
      <c r="HN298" s="72"/>
      <c r="HO298" s="72"/>
      <c r="HP298" s="72"/>
      <c r="HQ298" s="72"/>
      <c r="HR298" s="72"/>
      <c r="HS298" s="72"/>
      <c r="HT298" s="72"/>
      <c r="HU298" s="72"/>
      <c r="HV298" s="72"/>
      <c r="HW298" s="72"/>
      <c r="HX298" s="72"/>
      <c r="HY298" s="72"/>
      <c r="HZ298" s="72"/>
      <c r="IA298" s="72"/>
      <c r="IB298" s="72"/>
      <c r="IC298" s="72"/>
      <c r="ID298" s="72"/>
      <c r="IE298" s="72"/>
      <c r="IF298" s="72"/>
      <c r="IG298" s="72"/>
      <c r="IH298" s="72"/>
      <c r="II298" s="72"/>
      <c r="IJ298" s="72"/>
      <c r="IK298" s="72"/>
      <c r="IL298" s="72"/>
      <c r="IM298" s="72"/>
      <c r="IN298" s="72"/>
      <c r="IO298" s="72"/>
      <c r="IP298" s="72"/>
      <c r="IQ298" s="72"/>
      <c r="IR298" s="72"/>
      <c r="IS298" s="72"/>
      <c r="IT298" s="72"/>
      <c r="IU298" s="72"/>
      <c r="IV298" s="72"/>
      <c r="IW298" s="72"/>
      <c r="IX298" s="72"/>
      <c r="IY298" s="72"/>
      <c r="IZ298" s="72"/>
      <c r="JA298" s="72"/>
      <c r="JB298" s="72"/>
      <c r="JC298" s="72"/>
      <c r="JD298" s="72"/>
      <c r="JE298" s="72"/>
      <c r="JF298" s="72"/>
      <c r="JG298" s="72"/>
      <c r="JH298" s="72"/>
      <c r="JI298" s="72"/>
      <c r="JJ298" s="72"/>
      <c r="JK298" s="72"/>
      <c r="JL298" s="72"/>
      <c r="JM298" s="72"/>
      <c r="JN298" s="72"/>
      <c r="JO298" s="72"/>
      <c r="JP298" s="72"/>
      <c r="JQ298" s="72"/>
      <c r="JR298" s="72"/>
      <c r="JS298" s="72"/>
      <c r="JT298" s="72"/>
      <c r="JU298" s="72"/>
      <c r="JV298" s="72"/>
      <c r="JW298" s="72"/>
      <c r="JX298" s="72"/>
      <c r="JY298" s="72"/>
      <c r="JZ298" s="72"/>
      <c r="KA298" s="72"/>
      <c r="KB298" s="72"/>
      <c r="KC298" s="72"/>
      <c r="KD298" s="72"/>
      <c r="KE298" s="72"/>
      <c r="KF298" s="72"/>
      <c r="KG298" s="72"/>
      <c r="KH298" s="72"/>
      <c r="KI298" s="72"/>
      <c r="KJ298" s="72"/>
      <c r="KK298" s="72"/>
      <c r="KL298" s="72"/>
      <c r="KM298" s="72"/>
      <c r="KN298" s="72"/>
      <c r="KO298" s="72"/>
      <c r="KP298" s="72"/>
      <c r="KQ298" s="72"/>
      <c r="KR298" s="72"/>
      <c r="KS298" s="72"/>
      <c r="KT298" s="72"/>
      <c r="KU298" s="72"/>
      <c r="KV298" s="72"/>
      <c r="KW298" s="72"/>
      <c r="KX298" s="72"/>
      <c r="KY298" s="72"/>
      <c r="KZ298" s="72"/>
      <c r="LA298" s="72"/>
      <c r="LB298" s="72"/>
      <c r="LC298" s="72"/>
      <c r="LD298" s="72"/>
      <c r="LE298" s="72"/>
      <c r="LF298" s="72"/>
      <c r="LG298" s="72"/>
      <c r="LH298" s="72"/>
      <c r="LI298" s="72"/>
      <c r="LJ298" s="72"/>
      <c r="LK298" s="72"/>
      <c r="LL298" s="72"/>
      <c r="LM298" s="72"/>
      <c r="LN298" s="72"/>
      <c r="LO298" s="72"/>
      <c r="LP298" s="72"/>
      <c r="LQ298" s="72"/>
      <c r="LR298" s="72"/>
      <c r="LS298" s="72"/>
      <c r="LT298" s="72"/>
      <c r="LU298" s="72"/>
      <c r="LV298" s="72"/>
      <c r="LW298" s="72"/>
      <c r="LX298" s="72"/>
      <c r="LY298" s="72"/>
      <c r="LZ298" s="72"/>
      <c r="MA298" s="72"/>
      <c r="MB298" s="72"/>
      <c r="MC298" s="72"/>
      <c r="MD298" s="72"/>
      <c r="ME298" s="72"/>
      <c r="MF298" s="72"/>
      <c r="MG298" s="72"/>
      <c r="MH298" s="72"/>
      <c r="MI298" s="72"/>
      <c r="MJ298" s="72"/>
      <c r="MK298" s="72"/>
      <c r="ML298" s="72"/>
      <c r="MM298" s="72"/>
      <c r="MN298" s="72"/>
      <c r="MO298" s="72"/>
      <c r="MP298" s="72"/>
      <c r="MQ298" s="72"/>
      <c r="MR298" s="72"/>
      <c r="MS298" s="72"/>
      <c r="MT298" s="72"/>
      <c r="MU298" s="72"/>
      <c r="MV298" s="72"/>
      <c r="MW298" s="72"/>
      <c r="MX298" s="72"/>
      <c r="MY298" s="72"/>
      <c r="MZ298" s="72"/>
      <c r="NA298" s="72"/>
      <c r="NB298" s="72"/>
      <c r="NC298" s="72"/>
      <c r="ND298" s="72"/>
      <c r="NE298" s="72"/>
      <c r="NF298" s="72"/>
      <c r="NG298" s="72"/>
      <c r="NH298" s="72"/>
      <c r="NI298" s="72"/>
      <c r="NJ298" s="72"/>
      <c r="NK298" s="72"/>
      <c r="NL298" s="72"/>
      <c r="NM298" s="72"/>
      <c r="NN298" s="72"/>
      <c r="NO298" s="72"/>
      <c r="NP298" s="72"/>
      <c r="NQ298" s="72"/>
      <c r="NR298" s="72"/>
      <c r="NS298" s="72"/>
      <c r="NT298" s="72"/>
      <c r="NU298" s="72"/>
      <c r="NV298" s="72"/>
      <c r="NW298" s="72"/>
      <c r="NX298" s="72"/>
      <c r="NY298" s="72"/>
      <c r="NZ298" s="72"/>
      <c r="OA298" s="72"/>
      <c r="OB298" s="72"/>
      <c r="OC298" s="72"/>
      <c r="OD298" s="72"/>
      <c r="OE298" s="72"/>
      <c r="OF298" s="72"/>
      <c r="OG298" s="72"/>
      <c r="OH298" s="72"/>
      <c r="OI298" s="72"/>
      <c r="OJ298" s="72"/>
      <c r="OK298" s="72"/>
      <c r="OL298" s="72"/>
      <c r="OM298" s="72"/>
      <c r="ON298" s="72"/>
      <c r="OO298" s="72"/>
      <c r="OP298" s="72"/>
      <c r="OQ298" s="72"/>
      <c r="OR298" s="72"/>
      <c r="OS298" s="72"/>
      <c r="OT298" s="72"/>
      <c r="OU298" s="72"/>
      <c r="OV298" s="72"/>
      <c r="OW298" s="72"/>
      <c r="OX298" s="72"/>
      <c r="OY298" s="72"/>
      <c r="OZ298" s="72"/>
      <c r="PA298" s="72"/>
      <c r="PB298" s="72"/>
      <c r="PC298" s="72"/>
      <c r="PD298" s="72"/>
      <c r="PE298" s="72"/>
      <c r="PF298" s="72"/>
      <c r="PG298" s="72"/>
      <c r="PH298" s="72"/>
      <c r="PI298" s="72"/>
      <c r="PJ298" s="72"/>
      <c r="PK298" s="72"/>
      <c r="PL298" s="72"/>
      <c r="PM298" s="72"/>
      <c r="PN298" s="72"/>
      <c r="PO298" s="72"/>
      <c r="PP298" s="72"/>
      <c r="PQ298" s="72"/>
      <c r="PR298" s="72"/>
      <c r="PS298" s="72"/>
      <c r="PT298" s="72"/>
      <c r="PU298" s="72"/>
      <c r="PV298" s="72"/>
      <c r="PW298" s="72"/>
      <c r="PX298" s="72"/>
      <c r="PY298" s="72"/>
      <c r="PZ298" s="72"/>
      <c r="QA298" s="72"/>
      <c r="QB298" s="72"/>
      <c r="QC298" s="72"/>
      <c r="QD298" s="72"/>
      <c r="QE298" s="72"/>
      <c r="QF298" s="72"/>
      <c r="QG298" s="72"/>
      <c r="QH298" s="72"/>
      <c r="QI298" s="72"/>
      <c r="QJ298" s="72"/>
      <c r="QK298" s="72"/>
      <c r="QL298" s="72"/>
      <c r="QM298" s="72"/>
      <c r="QN298" s="72"/>
      <c r="QO298" s="72"/>
      <c r="QP298" s="72"/>
      <c r="QQ298" s="72"/>
      <c r="QR298" s="72"/>
      <c r="QS298" s="72"/>
      <c r="QT298" s="72"/>
      <c r="QU298" s="72"/>
      <c r="QV298" s="72"/>
      <c r="QW298" s="72"/>
      <c r="QX298" s="72"/>
      <c r="QY298" s="72"/>
      <c r="QZ298" s="72"/>
      <c r="RA298" s="72"/>
      <c r="RB298" s="72"/>
      <c r="RC298" s="72"/>
      <c r="RD298" s="72"/>
      <c r="RE298" s="72"/>
      <c r="RF298" s="72"/>
      <c r="RG298" s="72"/>
      <c r="RH298" s="72"/>
      <c r="RI298" s="72"/>
      <c r="RJ298" s="72"/>
      <c r="RK298" s="72"/>
      <c r="RL298" s="72"/>
      <c r="RM298" s="72"/>
      <c r="RN298" s="72"/>
      <c r="RO298" s="72"/>
      <c r="RP298" s="72"/>
      <c r="RQ298" s="72"/>
      <c r="RR298" s="72"/>
      <c r="RS298" s="72"/>
      <c r="RT298" s="72"/>
      <c r="RU298" s="72"/>
      <c r="RV298" s="72"/>
      <c r="RW298" s="72"/>
      <c r="RX298" s="72"/>
      <c r="RY298" s="72"/>
      <c r="RZ298" s="72"/>
      <c r="SA298" s="72"/>
      <c r="SB298" s="72"/>
      <c r="SC298" s="72"/>
      <c r="SD298" s="72"/>
      <c r="SE298" s="72"/>
      <c r="SF298" s="72"/>
      <c r="SG298" s="72"/>
      <c r="SH298" s="72"/>
      <c r="SI298" s="72"/>
      <c r="SJ298" s="72"/>
      <c r="SK298" s="72"/>
      <c r="SL298" s="72"/>
      <c r="SM298" s="72"/>
      <c r="SN298" s="72"/>
      <c r="SO298" s="72"/>
      <c r="SP298" s="72"/>
      <c r="SQ298" s="72"/>
      <c r="SR298" s="72"/>
      <c r="SS298" s="72"/>
      <c r="ST298" s="72"/>
      <c r="SU298" s="72"/>
      <c r="SV298" s="72"/>
      <c r="SW298" s="72"/>
      <c r="SX298" s="72"/>
      <c r="SY298" s="72"/>
      <c r="SZ298" s="72"/>
      <c r="TA298" s="72"/>
      <c r="TB298" s="72"/>
      <c r="TC298" s="72"/>
      <c r="TD298" s="72"/>
      <c r="TE298" s="72"/>
      <c r="TF298" s="72"/>
      <c r="TG298" s="72"/>
      <c r="TH298" s="72"/>
      <c r="TI298" s="72"/>
      <c r="TJ298" s="72"/>
      <c r="TK298" s="72"/>
      <c r="TL298" s="72"/>
      <c r="TM298" s="72"/>
      <c r="TN298" s="72"/>
      <c r="TO298" s="72"/>
      <c r="TP298" s="72"/>
      <c r="TQ298" s="72"/>
      <c r="TR298" s="72"/>
      <c r="TS298" s="72"/>
      <c r="TT298" s="72"/>
      <c r="TU298" s="72"/>
      <c r="TV298" s="72"/>
      <c r="TW298" s="72"/>
      <c r="TX298" s="72"/>
      <c r="TY298" s="72"/>
      <c r="TZ298" s="72"/>
      <c r="UA298" s="72"/>
      <c r="UB298" s="72"/>
      <c r="UC298" s="72"/>
      <c r="UD298" s="72"/>
      <c r="UE298" s="72"/>
      <c r="UF298" s="72"/>
      <c r="UG298" s="72"/>
      <c r="UH298" s="72"/>
      <c r="UI298" s="72"/>
      <c r="UJ298" s="72"/>
      <c r="UK298" s="72"/>
      <c r="UL298" s="72"/>
      <c r="UM298" s="72"/>
      <c r="UN298" s="72"/>
      <c r="UO298" s="72"/>
      <c r="UP298" s="72"/>
      <c r="UQ298" s="72"/>
      <c r="UR298" s="72"/>
      <c r="US298" s="72"/>
      <c r="UT298" s="72"/>
      <c r="UU298" s="72"/>
      <c r="UV298" s="72"/>
      <c r="UW298" s="72"/>
      <c r="UX298" s="72"/>
      <c r="UY298" s="72"/>
      <c r="UZ298" s="72"/>
      <c r="VA298" s="72"/>
      <c r="VB298" s="72"/>
      <c r="VC298" s="72"/>
      <c r="VD298" s="72"/>
      <c r="VE298" s="72"/>
      <c r="VF298" s="72"/>
      <c r="VG298" s="72"/>
      <c r="VH298" s="72"/>
      <c r="VI298" s="72"/>
      <c r="VJ298" s="72"/>
      <c r="VK298" s="72"/>
      <c r="VL298" s="72"/>
      <c r="VM298" s="72"/>
      <c r="VN298" s="72"/>
      <c r="VO298" s="72"/>
      <c r="VP298" s="72"/>
      <c r="VQ298" s="72"/>
      <c r="VR298" s="72"/>
      <c r="VS298" s="72"/>
      <c r="VT298" s="72"/>
      <c r="VU298" s="72"/>
      <c r="VV298" s="72"/>
      <c r="VW298" s="72"/>
      <c r="VX298" s="72"/>
      <c r="VY298" s="72"/>
      <c r="VZ298" s="72"/>
      <c r="WA298" s="72"/>
      <c r="WB298" s="72"/>
      <c r="WC298" s="72"/>
      <c r="WD298" s="72"/>
      <c r="WE298" s="72"/>
      <c r="WF298" s="72"/>
      <c r="WG298" s="72"/>
      <c r="WH298" s="72"/>
      <c r="WI298" s="72"/>
      <c r="WJ298" s="72"/>
      <c r="WK298" s="72"/>
      <c r="WL298" s="72"/>
      <c r="WM298" s="72"/>
      <c r="WN298" s="72"/>
      <c r="WO298" s="72"/>
      <c r="WP298" s="72"/>
      <c r="WQ298" s="72"/>
      <c r="WR298" s="72"/>
      <c r="WS298" s="72"/>
      <c r="WT298" s="72"/>
      <c r="WU298" s="72"/>
      <c r="WV298" s="72"/>
      <c r="WW298" s="72"/>
      <c r="WX298" s="72"/>
      <c r="WY298" s="72"/>
      <c r="WZ298" s="72"/>
      <c r="XA298" s="72"/>
      <c r="XB298" s="72"/>
      <c r="XC298" s="72"/>
      <c r="XD298" s="72"/>
      <c r="XE298" s="72"/>
      <c r="XF298" s="72"/>
      <c r="XG298" s="72"/>
      <c r="XH298" s="72"/>
      <c r="XI298" s="72"/>
      <c r="XJ298" s="72"/>
      <c r="XK298" s="72"/>
      <c r="XL298" s="72"/>
      <c r="XM298" s="72"/>
      <c r="XN298" s="72"/>
      <c r="XO298" s="72"/>
      <c r="XP298" s="72"/>
      <c r="XQ298" s="72"/>
      <c r="XR298" s="72"/>
      <c r="XS298" s="72"/>
      <c r="XT298" s="72"/>
      <c r="XU298" s="72"/>
      <c r="XV298" s="72"/>
      <c r="XW298" s="72"/>
      <c r="XX298" s="72"/>
      <c r="XY298" s="72"/>
      <c r="XZ298" s="72"/>
      <c r="YA298" s="72"/>
      <c r="YB298" s="72"/>
      <c r="YC298" s="72"/>
      <c r="YD298" s="72"/>
      <c r="YE298" s="72"/>
      <c r="YF298" s="72"/>
      <c r="YG298" s="72"/>
      <c r="YH298" s="72"/>
      <c r="YI298" s="72"/>
      <c r="YJ298" s="72"/>
      <c r="YK298" s="72"/>
      <c r="YL298" s="72"/>
      <c r="YM298" s="72"/>
      <c r="YN298" s="72"/>
      <c r="YO298" s="72"/>
      <c r="YP298" s="72"/>
      <c r="YQ298" s="72"/>
      <c r="YR298" s="72"/>
      <c r="YS298" s="72"/>
      <c r="YT298" s="72"/>
      <c r="YU298" s="72"/>
      <c r="YV298" s="72"/>
      <c r="YW298" s="72"/>
      <c r="YX298" s="72"/>
      <c r="YY298" s="72"/>
      <c r="YZ298" s="72"/>
      <c r="ZA298" s="72"/>
      <c r="ZB298" s="72"/>
      <c r="ZC298" s="72"/>
      <c r="ZD298" s="72"/>
      <c r="ZE298" s="72"/>
      <c r="ZF298" s="72"/>
      <c r="ZG298" s="72"/>
      <c r="ZH298" s="72"/>
      <c r="ZI298" s="72"/>
      <c r="ZJ298" s="72"/>
      <c r="ZK298" s="72"/>
      <c r="ZL298" s="72"/>
      <c r="ZM298" s="72"/>
      <c r="ZN298" s="72"/>
      <c r="ZO298" s="72"/>
      <c r="ZP298" s="72"/>
      <c r="ZQ298" s="72"/>
      <c r="ZR298" s="72"/>
      <c r="ZS298" s="72"/>
      <c r="ZT298" s="72"/>
      <c r="ZU298" s="72"/>
      <c r="ZV298" s="72"/>
      <c r="ZW298" s="72"/>
      <c r="ZX298" s="72"/>
      <c r="ZY298" s="72"/>
      <c r="ZZ298" s="72"/>
      <c r="AAA298" s="72"/>
      <c r="AAB298" s="72"/>
      <c r="AAC298" s="72"/>
      <c r="AAD298" s="72"/>
      <c r="AAE298" s="72"/>
      <c r="AAF298" s="72"/>
      <c r="AAG298" s="72"/>
      <c r="AAH298" s="72"/>
      <c r="AAI298" s="72"/>
      <c r="AAJ298" s="72"/>
      <c r="AAK298" s="72"/>
      <c r="AAL298" s="72"/>
      <c r="AAM298" s="72"/>
      <c r="AAN298" s="72"/>
      <c r="AAO298" s="72"/>
      <c r="AAP298" s="72"/>
      <c r="AAQ298" s="72"/>
      <c r="AAR298" s="72"/>
      <c r="AAS298" s="72"/>
      <c r="AAT298" s="72"/>
      <c r="AAU298" s="72"/>
      <c r="AAV298" s="72"/>
      <c r="AAW298" s="72"/>
      <c r="AAX298" s="72"/>
      <c r="AAY298" s="72"/>
      <c r="AAZ298" s="72"/>
      <c r="ABA298" s="72"/>
      <c r="ABB298" s="72"/>
      <c r="ABC298" s="72"/>
      <c r="ABD298" s="72"/>
      <c r="ABE298" s="72"/>
      <c r="ABF298" s="72"/>
      <c r="ABG298" s="72"/>
      <c r="ABH298" s="72"/>
      <c r="ABI298" s="72"/>
      <c r="ABJ298" s="72"/>
      <c r="ABK298" s="72"/>
      <c r="ABL298" s="72"/>
      <c r="ABM298" s="72"/>
      <c r="ABN298" s="72"/>
      <c r="ABO298" s="72"/>
      <c r="ABP298" s="72"/>
      <c r="ABQ298" s="72"/>
      <c r="ABR298" s="72"/>
      <c r="ABS298" s="72"/>
      <c r="ABT298" s="72"/>
      <c r="ABU298" s="72"/>
      <c r="ABV298" s="72"/>
      <c r="ABW298" s="72"/>
      <c r="ABX298" s="72"/>
      <c r="ABY298" s="72"/>
      <c r="ABZ298" s="72"/>
      <c r="ACA298" s="72"/>
      <c r="ACB298" s="72"/>
      <c r="ACC298" s="72"/>
      <c r="ACD298" s="72"/>
      <c r="ACE298" s="72"/>
      <c r="ACF298" s="72"/>
      <c r="ACG298" s="72"/>
      <c r="ACH298" s="72"/>
      <c r="ACI298" s="72"/>
      <c r="ACJ298" s="72"/>
      <c r="ACK298" s="72"/>
      <c r="ACL298" s="72"/>
      <c r="ACM298" s="72"/>
      <c r="ACN298" s="72"/>
      <c r="ACO298" s="72"/>
      <c r="ACP298" s="72"/>
      <c r="ACQ298" s="72"/>
      <c r="ACR298" s="72"/>
      <c r="ACS298" s="72"/>
      <c r="ACT298" s="72"/>
      <c r="ACU298" s="72"/>
      <c r="ACV298" s="72"/>
      <c r="ACW298" s="72"/>
      <c r="ACX298" s="72"/>
      <c r="ACY298" s="72"/>
      <c r="ACZ298" s="72"/>
      <c r="ADA298" s="72"/>
      <c r="ADB298" s="72"/>
      <c r="ADC298" s="72"/>
      <c r="ADD298" s="72"/>
      <c r="ADE298" s="72"/>
      <c r="ADF298" s="72"/>
      <c r="ADG298" s="72"/>
      <c r="ADH298" s="72"/>
      <c r="ADI298" s="72"/>
      <c r="ADJ298" s="72"/>
      <c r="ADK298" s="72"/>
      <c r="ADL298" s="72"/>
      <c r="ADM298" s="72"/>
      <c r="ADN298" s="72"/>
      <c r="ADO298" s="72"/>
      <c r="ADP298" s="72"/>
      <c r="ADQ298" s="72"/>
      <c r="ADR298" s="72"/>
      <c r="ADS298" s="72"/>
      <c r="ADT298" s="72"/>
      <c r="ADU298" s="72"/>
      <c r="ADV298" s="72"/>
      <c r="ADW298" s="72"/>
      <c r="ADX298" s="72"/>
      <c r="ADY298" s="72"/>
      <c r="ADZ298" s="72"/>
      <c r="AEA298" s="72"/>
      <c r="AEB298" s="72"/>
      <c r="AEC298" s="72"/>
      <c r="AED298" s="72"/>
      <c r="AEE298" s="72"/>
      <c r="AEF298" s="72"/>
      <c r="AEG298" s="72"/>
      <c r="AEH298" s="72"/>
      <c r="AEI298" s="72"/>
      <c r="AEJ298" s="72"/>
      <c r="AEK298" s="72"/>
      <c r="AEL298" s="72"/>
      <c r="AEM298" s="72"/>
      <c r="AEN298" s="72"/>
      <c r="AEO298" s="72"/>
      <c r="AEP298" s="72"/>
      <c r="AEQ298" s="72"/>
      <c r="AER298" s="72"/>
      <c r="AES298" s="72"/>
      <c r="AET298" s="72"/>
      <c r="AEU298" s="72"/>
      <c r="AEV298" s="72"/>
      <c r="AEW298" s="72"/>
      <c r="AEX298" s="72"/>
      <c r="AEY298" s="72"/>
      <c r="AEZ298" s="72"/>
      <c r="AFA298" s="72"/>
      <c r="AFB298" s="72"/>
      <c r="AFC298" s="72"/>
      <c r="AFD298" s="72"/>
      <c r="AFE298" s="72"/>
      <c r="AFF298" s="72"/>
      <c r="AFG298" s="72"/>
      <c r="AFH298" s="72"/>
      <c r="AFI298" s="72"/>
      <c r="AFJ298" s="72"/>
      <c r="AFK298" s="72"/>
      <c r="AFL298" s="72"/>
      <c r="AFM298" s="72"/>
      <c r="AFN298" s="72"/>
      <c r="AFO298" s="72"/>
      <c r="AFP298" s="72"/>
      <c r="AFQ298" s="72"/>
      <c r="AFR298" s="72"/>
      <c r="AFS298" s="72"/>
      <c r="AFT298" s="72"/>
      <c r="AFU298" s="72"/>
      <c r="AFV298" s="72"/>
      <c r="AFW298" s="72"/>
      <c r="AFX298" s="72"/>
      <c r="AFY298" s="72"/>
      <c r="AFZ298" s="72"/>
      <c r="AGA298" s="72"/>
      <c r="AGB298" s="72"/>
      <c r="AGC298" s="72"/>
      <c r="AGD298" s="72"/>
      <c r="AGE298" s="72"/>
      <c r="AGF298" s="72"/>
      <c r="AGG298" s="72"/>
      <c r="AGH298" s="72"/>
      <c r="AGI298" s="72"/>
      <c r="AGJ298" s="72"/>
      <c r="AGK298" s="72"/>
      <c r="AGL298" s="72"/>
      <c r="AGM298" s="72"/>
      <c r="AGN298" s="72"/>
      <c r="AGO298" s="72"/>
      <c r="AGP298" s="72"/>
      <c r="AGQ298" s="72"/>
      <c r="AGR298" s="72"/>
      <c r="AGS298" s="72"/>
      <c r="AGT298" s="72"/>
      <c r="AGU298" s="72"/>
      <c r="AGV298" s="72"/>
      <c r="AGW298" s="72"/>
      <c r="AGX298" s="72"/>
      <c r="AGY298" s="72"/>
      <c r="AGZ298" s="72"/>
      <c r="AHA298" s="72"/>
      <c r="AHB298" s="72"/>
      <c r="AHC298" s="72"/>
      <c r="AHD298" s="72"/>
      <c r="AHE298" s="72"/>
      <c r="AHF298" s="72"/>
      <c r="AHG298" s="72"/>
      <c r="AHH298" s="72"/>
      <c r="AHI298" s="72"/>
      <c r="AHJ298" s="72"/>
      <c r="AHK298" s="72"/>
      <c r="AHL298" s="72"/>
      <c r="AHM298" s="72"/>
      <c r="AHN298" s="72"/>
      <c r="AHO298" s="72"/>
      <c r="AHP298" s="72"/>
      <c r="AHQ298" s="72"/>
      <c r="AHR298" s="72"/>
      <c r="AHS298" s="72"/>
      <c r="AHT298" s="72"/>
      <c r="AHU298" s="72"/>
      <c r="AHV298" s="72"/>
      <c r="AHW298" s="72"/>
      <c r="AHX298" s="72"/>
      <c r="AHY298" s="72"/>
      <c r="AHZ298" s="72"/>
      <c r="AIA298" s="72"/>
      <c r="AIB298" s="72"/>
      <c r="AIC298" s="72"/>
      <c r="AID298" s="72"/>
      <c r="AIE298" s="72"/>
      <c r="AIF298" s="72"/>
      <c r="AIG298" s="72"/>
      <c r="AIH298" s="72"/>
      <c r="AII298" s="72"/>
      <c r="AIJ298" s="72"/>
      <c r="AIK298" s="72"/>
      <c r="AIL298" s="72"/>
      <c r="AIM298" s="72"/>
      <c r="AIN298" s="72"/>
      <c r="AIO298" s="72"/>
      <c r="AIP298" s="72"/>
      <c r="AIQ298" s="72"/>
      <c r="AIR298" s="72"/>
      <c r="AIS298" s="72"/>
      <c r="AIT298" s="72"/>
      <c r="AIU298" s="72"/>
      <c r="AIV298" s="72"/>
      <c r="AIW298" s="72"/>
      <c r="AIX298" s="72"/>
      <c r="AIY298" s="72"/>
      <c r="AIZ298" s="72"/>
      <c r="AJA298" s="72"/>
      <c r="AJB298" s="72"/>
      <c r="AJC298" s="72"/>
      <c r="AJD298" s="72"/>
      <c r="AJE298" s="72"/>
      <c r="AJF298" s="72"/>
      <c r="AJG298" s="72"/>
      <c r="AJH298" s="72"/>
      <c r="AJI298" s="72"/>
      <c r="AJJ298" s="72"/>
      <c r="AJK298" s="72"/>
      <c r="AJL298" s="72"/>
      <c r="AJM298" s="72"/>
      <c r="AJN298" s="72"/>
      <c r="AJO298" s="72"/>
      <c r="AJP298" s="72"/>
      <c r="AJQ298" s="72"/>
      <c r="AJR298" s="72"/>
      <c r="AJS298" s="72"/>
      <c r="AJT298" s="72"/>
      <c r="AJU298" s="72"/>
      <c r="AJV298" s="72"/>
      <c r="AJW298" s="72"/>
      <c r="AJX298" s="72"/>
      <c r="AJY298" s="72"/>
      <c r="AJZ298" s="72"/>
      <c r="AKA298" s="72"/>
      <c r="AKB298" s="72"/>
      <c r="AKC298" s="72"/>
      <c r="AKD298" s="72"/>
      <c r="AKE298" s="72"/>
      <c r="AKF298" s="72"/>
      <c r="AKG298" s="72"/>
      <c r="AKH298" s="72"/>
      <c r="AKI298" s="72"/>
      <c r="AKJ298" s="72"/>
      <c r="AKK298" s="72"/>
      <c r="AKL298" s="72"/>
      <c r="AKM298" s="72"/>
      <c r="AKN298" s="72"/>
      <c r="AKO298" s="72"/>
      <c r="AKP298" s="72"/>
      <c r="AKQ298" s="72"/>
      <c r="AKR298" s="72"/>
      <c r="AKS298" s="72"/>
      <c r="AKT298" s="72"/>
      <c r="AKU298" s="72"/>
      <c r="AKV298" s="72"/>
      <c r="AKW298" s="72"/>
      <c r="AKX298" s="72"/>
      <c r="AKY298" s="72"/>
      <c r="AKZ298" s="72"/>
      <c r="ALA298" s="72"/>
      <c r="ALB298" s="72"/>
      <c r="ALC298" s="72"/>
      <c r="ALD298" s="72"/>
      <c r="ALE298" s="72"/>
      <c r="ALF298" s="72"/>
      <c r="ALG298" s="72"/>
      <c r="ALH298" s="72"/>
      <c r="ALI298" s="72"/>
      <c r="ALJ298" s="72"/>
      <c r="ALK298" s="72"/>
      <c r="ALL298" s="72"/>
      <c r="ALM298" s="72"/>
      <c r="ALN298" s="72"/>
      <c r="ALO298" s="72"/>
      <c r="ALP298" s="72"/>
      <c r="ALQ298" s="72"/>
      <c r="ALR298" s="72"/>
      <c r="ALS298" s="72"/>
      <c r="ALT298" s="72"/>
      <c r="ALU298" s="72"/>
      <c r="ALV298" s="72"/>
      <c r="ALW298" s="72"/>
      <c r="ALX298" s="72"/>
      <c r="ALY298" s="72"/>
      <c r="ALZ298" s="72"/>
      <c r="AMA298" s="72"/>
      <c r="AMB298" s="72"/>
      <c r="AMC298" s="72"/>
      <c r="AMD298" s="72"/>
      <c r="AME298" s="72"/>
      <c r="AMF298" s="72"/>
      <c r="AMG298" s="72"/>
      <c r="AMH298" s="72"/>
      <c r="AMI298" s="72"/>
      <c r="AMK298" s="72"/>
    </row>
    <row r="299" spans="1:1025" ht="56.25">
      <c r="A299" s="49"/>
      <c r="B299" s="36" t="s">
        <v>283</v>
      </c>
      <c r="C299" s="81">
        <v>6710000000</v>
      </c>
      <c r="D299" s="82"/>
      <c r="E299" s="76">
        <f>E300</f>
        <v>1874500</v>
      </c>
    </row>
    <row r="300" spans="1:1025" ht="37.5">
      <c r="A300" s="49"/>
      <c r="B300" s="36" t="s">
        <v>284</v>
      </c>
      <c r="C300" s="81">
        <v>6710010220</v>
      </c>
      <c r="D300" s="82"/>
      <c r="E300" s="76">
        <f>E301+E302</f>
        <v>1874500</v>
      </c>
    </row>
    <row r="301" spans="1:1025" s="72" customFormat="1" ht="56.25">
      <c r="A301" s="49"/>
      <c r="B301" s="36" t="s">
        <v>104</v>
      </c>
      <c r="C301" s="81">
        <v>6710010220</v>
      </c>
      <c r="D301" s="82" t="s">
        <v>105</v>
      </c>
      <c r="E301" s="76">
        <f>'приложение 10'!I646+'приложение 10'!I132+'приложение 10'!I567</f>
        <v>323000</v>
      </c>
      <c r="F301" s="53"/>
      <c r="G301" s="53"/>
      <c r="H301" s="53"/>
      <c r="I301" s="53"/>
      <c r="J301" s="53"/>
      <c r="K301" s="53"/>
      <c r="L301" s="53"/>
      <c r="M301" s="53"/>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c r="CA301" s="53"/>
      <c r="CB301" s="53"/>
      <c r="CC301" s="53"/>
      <c r="CD301" s="53"/>
      <c r="CE301" s="53"/>
      <c r="CF301" s="53"/>
      <c r="CG301" s="53"/>
      <c r="CH301" s="53"/>
      <c r="CI301" s="53"/>
      <c r="CJ301" s="53"/>
      <c r="CK301" s="53"/>
      <c r="CL301" s="53"/>
      <c r="CM301" s="53"/>
      <c r="CN301" s="53"/>
      <c r="CO301" s="53"/>
      <c r="CP301" s="53"/>
      <c r="CQ301" s="53"/>
      <c r="CR301" s="53"/>
      <c r="CS301" s="53"/>
      <c r="CT301" s="53"/>
      <c r="CU301" s="53"/>
      <c r="CV301" s="53"/>
      <c r="CW301" s="53"/>
      <c r="CX301" s="53"/>
      <c r="CY301" s="53"/>
      <c r="CZ301" s="53"/>
      <c r="DA301" s="53"/>
      <c r="DB301" s="53"/>
      <c r="DC301" s="53"/>
      <c r="DD301" s="53"/>
      <c r="DE301" s="53"/>
      <c r="DF301" s="53"/>
      <c r="DG301" s="53"/>
      <c r="DH301" s="53"/>
      <c r="DI301" s="53"/>
      <c r="DJ301" s="53"/>
      <c r="DK301" s="53"/>
      <c r="DL301" s="53"/>
      <c r="DM301" s="53"/>
      <c r="DN301" s="53"/>
      <c r="DO301" s="53"/>
      <c r="DP301" s="53"/>
      <c r="DQ301" s="53"/>
      <c r="DR301" s="53"/>
      <c r="DS301" s="53"/>
      <c r="DT301" s="53"/>
      <c r="DU301" s="53"/>
      <c r="DV301" s="53"/>
      <c r="DW301" s="53"/>
      <c r="DX301" s="53"/>
      <c r="DY301" s="53"/>
      <c r="DZ301" s="53"/>
      <c r="EA301" s="53"/>
      <c r="EB301" s="53"/>
      <c r="EC301" s="53"/>
      <c r="ED301" s="53"/>
      <c r="EE301" s="53"/>
      <c r="EF301" s="53"/>
      <c r="EG301" s="53"/>
      <c r="EH301" s="53"/>
      <c r="EI301" s="53"/>
      <c r="EJ301" s="53"/>
      <c r="EK301" s="53"/>
      <c r="EL301" s="53"/>
      <c r="EM301" s="53"/>
      <c r="EN301" s="53"/>
      <c r="EO301" s="53"/>
      <c r="EP301" s="53"/>
      <c r="EQ301" s="53"/>
      <c r="ER301" s="53"/>
      <c r="ES301" s="53"/>
      <c r="ET301" s="53"/>
      <c r="EU301" s="53"/>
      <c r="EV301" s="53"/>
      <c r="EW301" s="53"/>
      <c r="EX301" s="53"/>
      <c r="EY301" s="53"/>
      <c r="EZ301" s="53"/>
      <c r="FA301" s="53"/>
      <c r="FB301" s="53"/>
      <c r="FC301" s="53"/>
      <c r="FD301" s="53"/>
      <c r="FE301" s="53"/>
      <c r="FF301" s="53"/>
      <c r="FG301" s="53"/>
      <c r="FH301" s="53"/>
      <c r="FI301" s="53"/>
      <c r="FJ301" s="53"/>
      <c r="FK301" s="53"/>
      <c r="FL301" s="53"/>
      <c r="FM301" s="53"/>
      <c r="FN301" s="53"/>
      <c r="FO301" s="53"/>
      <c r="FP301" s="53"/>
      <c r="FQ301" s="53"/>
      <c r="FR301" s="53"/>
      <c r="FS301" s="53"/>
      <c r="FT301" s="53"/>
      <c r="FU301" s="53"/>
      <c r="FV301" s="53"/>
      <c r="FW301" s="53"/>
      <c r="FX301" s="53"/>
      <c r="FY301" s="53"/>
      <c r="FZ301" s="53"/>
      <c r="GA301" s="53"/>
      <c r="GB301" s="53"/>
      <c r="GC301" s="53"/>
      <c r="GD301" s="53"/>
      <c r="GE301" s="53"/>
      <c r="GF301" s="53"/>
      <c r="GG301" s="53"/>
      <c r="GH301" s="53"/>
      <c r="GI301" s="53"/>
      <c r="GJ301" s="53"/>
      <c r="GK301" s="53"/>
      <c r="GL301" s="53"/>
      <c r="GM301" s="53"/>
      <c r="GN301" s="53"/>
      <c r="GO301" s="53"/>
      <c r="GP301" s="53"/>
      <c r="GQ301" s="53"/>
      <c r="GR301" s="53"/>
      <c r="GS301" s="53"/>
      <c r="GT301" s="53"/>
      <c r="GU301" s="53"/>
      <c r="GV301" s="53"/>
      <c r="GW301" s="53"/>
      <c r="GX301" s="53"/>
      <c r="GY301" s="53"/>
      <c r="GZ301" s="53"/>
      <c r="HA301" s="53"/>
      <c r="HB301" s="53"/>
      <c r="HC301" s="53"/>
      <c r="HD301" s="53"/>
      <c r="HE301" s="53"/>
      <c r="HF301" s="53"/>
      <c r="HG301" s="53"/>
      <c r="HH301" s="53"/>
      <c r="HI301" s="53"/>
      <c r="HJ301" s="53"/>
      <c r="HK301" s="53"/>
      <c r="HL301" s="53"/>
      <c r="HM301" s="53"/>
      <c r="HN301" s="53"/>
      <c r="HO301" s="53"/>
      <c r="HP301" s="53"/>
      <c r="HQ301" s="53"/>
      <c r="HR301" s="53"/>
      <c r="HS301" s="53"/>
      <c r="HT301" s="53"/>
      <c r="HU301" s="53"/>
      <c r="HV301" s="53"/>
      <c r="HW301" s="53"/>
      <c r="HX301" s="53"/>
      <c r="HY301" s="53"/>
      <c r="HZ301" s="53"/>
      <c r="IA301" s="53"/>
      <c r="IB301" s="53"/>
      <c r="IC301" s="53"/>
      <c r="ID301" s="53"/>
      <c r="IE301" s="53"/>
      <c r="IF301" s="53"/>
      <c r="IG301" s="53"/>
      <c r="IH301" s="53"/>
      <c r="II301" s="53"/>
      <c r="IJ301" s="53"/>
      <c r="IK301" s="53"/>
      <c r="IL301" s="53"/>
      <c r="IM301" s="53"/>
      <c r="IN301" s="53"/>
      <c r="IO301" s="53"/>
      <c r="IP301" s="53"/>
      <c r="IQ301" s="53"/>
      <c r="IR301" s="53"/>
      <c r="IS301" s="53"/>
      <c r="IT301" s="53"/>
      <c r="IU301" s="53"/>
      <c r="IV301" s="53"/>
      <c r="IW301" s="53"/>
      <c r="IX301" s="53"/>
      <c r="IY301" s="53"/>
      <c r="IZ301" s="53"/>
      <c r="JA301" s="53"/>
      <c r="JB301" s="53"/>
      <c r="JC301" s="53"/>
      <c r="JD301" s="53"/>
      <c r="JE301" s="53"/>
      <c r="JF301" s="53"/>
      <c r="JG301" s="53"/>
      <c r="JH301" s="53"/>
      <c r="JI301" s="53"/>
      <c r="JJ301" s="53"/>
      <c r="JK301" s="53"/>
      <c r="JL301" s="53"/>
      <c r="JM301" s="53"/>
      <c r="JN301" s="53"/>
      <c r="JO301" s="53"/>
      <c r="JP301" s="53"/>
      <c r="JQ301" s="53"/>
      <c r="JR301" s="53"/>
      <c r="JS301" s="53"/>
      <c r="JT301" s="53"/>
      <c r="JU301" s="53"/>
      <c r="JV301" s="53"/>
      <c r="JW301" s="53"/>
      <c r="JX301" s="53"/>
      <c r="JY301" s="53"/>
      <c r="JZ301" s="53"/>
      <c r="KA301" s="53"/>
      <c r="KB301" s="53"/>
      <c r="KC301" s="53"/>
      <c r="KD301" s="53"/>
      <c r="KE301" s="53"/>
      <c r="KF301" s="53"/>
      <c r="KG301" s="53"/>
      <c r="KH301" s="53"/>
      <c r="KI301" s="53"/>
      <c r="KJ301" s="53"/>
      <c r="KK301" s="53"/>
      <c r="KL301" s="53"/>
      <c r="KM301" s="53"/>
      <c r="KN301" s="53"/>
      <c r="KO301" s="53"/>
      <c r="KP301" s="53"/>
      <c r="KQ301" s="53"/>
      <c r="KR301" s="53"/>
      <c r="KS301" s="53"/>
      <c r="KT301" s="53"/>
      <c r="KU301" s="53"/>
      <c r="KV301" s="53"/>
      <c r="KW301" s="53"/>
      <c r="KX301" s="53"/>
      <c r="KY301" s="53"/>
      <c r="KZ301" s="53"/>
      <c r="LA301" s="53"/>
      <c r="LB301" s="53"/>
      <c r="LC301" s="53"/>
      <c r="LD301" s="53"/>
      <c r="LE301" s="53"/>
      <c r="LF301" s="53"/>
      <c r="LG301" s="53"/>
      <c r="LH301" s="53"/>
      <c r="LI301" s="53"/>
      <c r="LJ301" s="53"/>
      <c r="LK301" s="53"/>
      <c r="LL301" s="53"/>
      <c r="LM301" s="53"/>
      <c r="LN301" s="53"/>
      <c r="LO301" s="53"/>
      <c r="LP301" s="53"/>
      <c r="LQ301" s="53"/>
      <c r="LR301" s="53"/>
      <c r="LS301" s="53"/>
      <c r="LT301" s="53"/>
      <c r="LU301" s="53"/>
      <c r="LV301" s="53"/>
      <c r="LW301" s="53"/>
      <c r="LX301" s="53"/>
      <c r="LY301" s="53"/>
      <c r="LZ301" s="53"/>
      <c r="MA301" s="53"/>
      <c r="MB301" s="53"/>
      <c r="MC301" s="53"/>
      <c r="MD301" s="53"/>
      <c r="ME301" s="53"/>
      <c r="MF301" s="53"/>
      <c r="MG301" s="53"/>
      <c r="MH301" s="53"/>
      <c r="MI301" s="53"/>
      <c r="MJ301" s="53"/>
      <c r="MK301" s="53"/>
      <c r="ML301" s="53"/>
      <c r="MM301" s="53"/>
      <c r="MN301" s="53"/>
      <c r="MO301" s="53"/>
      <c r="MP301" s="53"/>
      <c r="MQ301" s="53"/>
      <c r="MR301" s="53"/>
      <c r="MS301" s="53"/>
      <c r="MT301" s="53"/>
      <c r="MU301" s="53"/>
      <c r="MV301" s="53"/>
      <c r="MW301" s="53"/>
      <c r="MX301" s="53"/>
      <c r="MY301" s="53"/>
      <c r="MZ301" s="53"/>
      <c r="NA301" s="53"/>
      <c r="NB301" s="53"/>
      <c r="NC301" s="53"/>
      <c r="ND301" s="53"/>
      <c r="NE301" s="53"/>
      <c r="NF301" s="53"/>
      <c r="NG301" s="53"/>
      <c r="NH301" s="53"/>
      <c r="NI301" s="53"/>
      <c r="NJ301" s="53"/>
      <c r="NK301" s="53"/>
      <c r="NL301" s="53"/>
      <c r="NM301" s="53"/>
      <c r="NN301" s="53"/>
      <c r="NO301" s="53"/>
      <c r="NP301" s="53"/>
      <c r="NQ301" s="53"/>
      <c r="NR301" s="53"/>
      <c r="NS301" s="53"/>
      <c r="NT301" s="53"/>
      <c r="NU301" s="53"/>
      <c r="NV301" s="53"/>
      <c r="NW301" s="53"/>
      <c r="NX301" s="53"/>
      <c r="NY301" s="53"/>
      <c r="NZ301" s="53"/>
      <c r="OA301" s="53"/>
      <c r="OB301" s="53"/>
      <c r="OC301" s="53"/>
      <c r="OD301" s="53"/>
      <c r="OE301" s="53"/>
      <c r="OF301" s="53"/>
      <c r="OG301" s="53"/>
      <c r="OH301" s="53"/>
      <c r="OI301" s="53"/>
      <c r="OJ301" s="53"/>
      <c r="OK301" s="53"/>
      <c r="OL301" s="53"/>
      <c r="OM301" s="53"/>
      <c r="ON301" s="53"/>
      <c r="OO301" s="53"/>
      <c r="OP301" s="53"/>
      <c r="OQ301" s="53"/>
      <c r="OR301" s="53"/>
      <c r="OS301" s="53"/>
      <c r="OT301" s="53"/>
      <c r="OU301" s="53"/>
      <c r="OV301" s="53"/>
      <c r="OW301" s="53"/>
      <c r="OX301" s="53"/>
      <c r="OY301" s="53"/>
      <c r="OZ301" s="53"/>
      <c r="PA301" s="53"/>
      <c r="PB301" s="53"/>
      <c r="PC301" s="53"/>
      <c r="PD301" s="53"/>
      <c r="PE301" s="53"/>
      <c r="PF301" s="53"/>
      <c r="PG301" s="53"/>
      <c r="PH301" s="53"/>
      <c r="PI301" s="53"/>
      <c r="PJ301" s="53"/>
      <c r="PK301" s="53"/>
      <c r="PL301" s="53"/>
      <c r="PM301" s="53"/>
      <c r="PN301" s="53"/>
      <c r="PO301" s="53"/>
      <c r="PP301" s="53"/>
      <c r="PQ301" s="53"/>
      <c r="PR301" s="53"/>
      <c r="PS301" s="53"/>
      <c r="PT301" s="53"/>
      <c r="PU301" s="53"/>
      <c r="PV301" s="53"/>
      <c r="PW301" s="53"/>
      <c r="PX301" s="53"/>
      <c r="PY301" s="53"/>
      <c r="PZ301" s="53"/>
      <c r="QA301" s="53"/>
      <c r="QB301" s="53"/>
      <c r="QC301" s="53"/>
      <c r="QD301" s="53"/>
      <c r="QE301" s="53"/>
      <c r="QF301" s="53"/>
      <c r="QG301" s="53"/>
      <c r="QH301" s="53"/>
      <c r="QI301" s="53"/>
      <c r="QJ301" s="53"/>
      <c r="QK301" s="53"/>
      <c r="QL301" s="53"/>
      <c r="QM301" s="53"/>
      <c r="QN301" s="53"/>
      <c r="QO301" s="53"/>
      <c r="QP301" s="53"/>
      <c r="QQ301" s="53"/>
      <c r="QR301" s="53"/>
      <c r="QS301" s="53"/>
      <c r="QT301" s="53"/>
      <c r="QU301" s="53"/>
      <c r="QV301" s="53"/>
      <c r="QW301" s="53"/>
      <c r="QX301" s="53"/>
      <c r="QY301" s="53"/>
      <c r="QZ301" s="53"/>
      <c r="RA301" s="53"/>
      <c r="RB301" s="53"/>
      <c r="RC301" s="53"/>
      <c r="RD301" s="53"/>
      <c r="RE301" s="53"/>
      <c r="RF301" s="53"/>
      <c r="RG301" s="53"/>
      <c r="RH301" s="53"/>
      <c r="RI301" s="53"/>
      <c r="RJ301" s="53"/>
      <c r="RK301" s="53"/>
      <c r="RL301" s="53"/>
      <c r="RM301" s="53"/>
      <c r="RN301" s="53"/>
      <c r="RO301" s="53"/>
      <c r="RP301" s="53"/>
      <c r="RQ301" s="53"/>
      <c r="RR301" s="53"/>
      <c r="RS301" s="53"/>
      <c r="RT301" s="53"/>
      <c r="RU301" s="53"/>
      <c r="RV301" s="53"/>
      <c r="RW301" s="53"/>
      <c r="RX301" s="53"/>
      <c r="RY301" s="53"/>
      <c r="RZ301" s="53"/>
      <c r="SA301" s="53"/>
      <c r="SB301" s="53"/>
      <c r="SC301" s="53"/>
      <c r="SD301" s="53"/>
      <c r="SE301" s="53"/>
      <c r="SF301" s="53"/>
      <c r="SG301" s="53"/>
      <c r="SH301" s="53"/>
      <c r="SI301" s="53"/>
      <c r="SJ301" s="53"/>
      <c r="SK301" s="53"/>
      <c r="SL301" s="53"/>
      <c r="SM301" s="53"/>
      <c r="SN301" s="53"/>
      <c r="SO301" s="53"/>
      <c r="SP301" s="53"/>
      <c r="SQ301" s="53"/>
      <c r="SR301" s="53"/>
      <c r="SS301" s="53"/>
      <c r="ST301" s="53"/>
      <c r="SU301" s="53"/>
      <c r="SV301" s="53"/>
      <c r="SW301" s="53"/>
      <c r="SX301" s="53"/>
      <c r="SY301" s="53"/>
      <c r="SZ301" s="53"/>
      <c r="TA301" s="53"/>
      <c r="TB301" s="53"/>
      <c r="TC301" s="53"/>
      <c r="TD301" s="53"/>
      <c r="TE301" s="53"/>
      <c r="TF301" s="53"/>
      <c r="TG301" s="53"/>
      <c r="TH301" s="53"/>
      <c r="TI301" s="53"/>
      <c r="TJ301" s="53"/>
      <c r="TK301" s="53"/>
      <c r="TL301" s="53"/>
      <c r="TM301" s="53"/>
      <c r="TN301" s="53"/>
      <c r="TO301" s="53"/>
      <c r="TP301" s="53"/>
      <c r="TQ301" s="53"/>
      <c r="TR301" s="53"/>
      <c r="TS301" s="53"/>
      <c r="TT301" s="53"/>
      <c r="TU301" s="53"/>
      <c r="TV301" s="53"/>
      <c r="TW301" s="53"/>
      <c r="TX301" s="53"/>
      <c r="TY301" s="53"/>
      <c r="TZ301" s="53"/>
      <c r="UA301" s="53"/>
      <c r="UB301" s="53"/>
      <c r="UC301" s="53"/>
      <c r="UD301" s="53"/>
      <c r="UE301" s="53"/>
      <c r="UF301" s="53"/>
      <c r="UG301" s="53"/>
      <c r="UH301" s="53"/>
      <c r="UI301" s="53"/>
      <c r="UJ301" s="53"/>
      <c r="UK301" s="53"/>
      <c r="UL301" s="53"/>
      <c r="UM301" s="53"/>
      <c r="UN301" s="53"/>
      <c r="UO301" s="53"/>
      <c r="UP301" s="53"/>
      <c r="UQ301" s="53"/>
      <c r="UR301" s="53"/>
      <c r="US301" s="53"/>
      <c r="UT301" s="53"/>
      <c r="UU301" s="53"/>
      <c r="UV301" s="53"/>
      <c r="UW301" s="53"/>
      <c r="UX301" s="53"/>
      <c r="UY301" s="53"/>
      <c r="UZ301" s="53"/>
      <c r="VA301" s="53"/>
      <c r="VB301" s="53"/>
      <c r="VC301" s="53"/>
      <c r="VD301" s="53"/>
      <c r="VE301" s="53"/>
      <c r="VF301" s="53"/>
      <c r="VG301" s="53"/>
      <c r="VH301" s="53"/>
      <c r="VI301" s="53"/>
      <c r="VJ301" s="53"/>
      <c r="VK301" s="53"/>
      <c r="VL301" s="53"/>
      <c r="VM301" s="53"/>
      <c r="VN301" s="53"/>
      <c r="VO301" s="53"/>
      <c r="VP301" s="53"/>
      <c r="VQ301" s="53"/>
      <c r="VR301" s="53"/>
      <c r="VS301" s="53"/>
      <c r="VT301" s="53"/>
      <c r="VU301" s="53"/>
      <c r="VV301" s="53"/>
      <c r="VW301" s="53"/>
      <c r="VX301" s="53"/>
      <c r="VY301" s="53"/>
      <c r="VZ301" s="53"/>
      <c r="WA301" s="53"/>
      <c r="WB301" s="53"/>
      <c r="WC301" s="53"/>
      <c r="WD301" s="53"/>
      <c r="WE301" s="53"/>
      <c r="WF301" s="53"/>
      <c r="WG301" s="53"/>
      <c r="WH301" s="53"/>
      <c r="WI301" s="53"/>
      <c r="WJ301" s="53"/>
      <c r="WK301" s="53"/>
      <c r="WL301" s="53"/>
      <c r="WM301" s="53"/>
      <c r="WN301" s="53"/>
      <c r="WO301" s="53"/>
      <c r="WP301" s="53"/>
      <c r="WQ301" s="53"/>
      <c r="WR301" s="53"/>
      <c r="WS301" s="53"/>
      <c r="WT301" s="53"/>
      <c r="WU301" s="53"/>
      <c r="WV301" s="53"/>
      <c r="WW301" s="53"/>
      <c r="WX301" s="53"/>
      <c r="WY301" s="53"/>
      <c r="WZ301" s="53"/>
      <c r="XA301" s="53"/>
      <c r="XB301" s="53"/>
      <c r="XC301" s="53"/>
      <c r="XD301" s="53"/>
      <c r="XE301" s="53"/>
      <c r="XF301" s="53"/>
      <c r="XG301" s="53"/>
      <c r="XH301" s="53"/>
      <c r="XI301" s="53"/>
      <c r="XJ301" s="53"/>
      <c r="XK301" s="53"/>
      <c r="XL301" s="53"/>
      <c r="XM301" s="53"/>
      <c r="XN301" s="53"/>
      <c r="XO301" s="53"/>
      <c r="XP301" s="53"/>
      <c r="XQ301" s="53"/>
      <c r="XR301" s="53"/>
      <c r="XS301" s="53"/>
      <c r="XT301" s="53"/>
      <c r="XU301" s="53"/>
      <c r="XV301" s="53"/>
      <c r="XW301" s="53"/>
      <c r="XX301" s="53"/>
      <c r="XY301" s="53"/>
      <c r="XZ301" s="53"/>
      <c r="YA301" s="53"/>
      <c r="YB301" s="53"/>
      <c r="YC301" s="53"/>
      <c r="YD301" s="53"/>
      <c r="YE301" s="53"/>
      <c r="YF301" s="53"/>
      <c r="YG301" s="53"/>
      <c r="YH301" s="53"/>
      <c r="YI301" s="53"/>
      <c r="YJ301" s="53"/>
      <c r="YK301" s="53"/>
      <c r="YL301" s="53"/>
      <c r="YM301" s="53"/>
      <c r="YN301" s="53"/>
      <c r="YO301" s="53"/>
      <c r="YP301" s="53"/>
      <c r="YQ301" s="53"/>
      <c r="YR301" s="53"/>
      <c r="YS301" s="53"/>
      <c r="YT301" s="53"/>
      <c r="YU301" s="53"/>
      <c r="YV301" s="53"/>
      <c r="YW301" s="53"/>
      <c r="YX301" s="53"/>
      <c r="YY301" s="53"/>
      <c r="YZ301" s="53"/>
      <c r="ZA301" s="53"/>
      <c r="ZB301" s="53"/>
      <c r="ZC301" s="53"/>
      <c r="ZD301" s="53"/>
      <c r="ZE301" s="53"/>
      <c r="ZF301" s="53"/>
      <c r="ZG301" s="53"/>
      <c r="ZH301" s="53"/>
      <c r="ZI301" s="53"/>
      <c r="ZJ301" s="53"/>
      <c r="ZK301" s="53"/>
      <c r="ZL301" s="53"/>
      <c r="ZM301" s="53"/>
      <c r="ZN301" s="53"/>
      <c r="ZO301" s="53"/>
      <c r="ZP301" s="53"/>
      <c r="ZQ301" s="53"/>
      <c r="ZR301" s="53"/>
      <c r="ZS301" s="53"/>
      <c r="ZT301" s="53"/>
      <c r="ZU301" s="53"/>
      <c r="ZV301" s="53"/>
      <c r="ZW301" s="53"/>
      <c r="ZX301" s="53"/>
      <c r="ZY301" s="53"/>
      <c r="ZZ301" s="53"/>
      <c r="AAA301" s="53"/>
      <c r="AAB301" s="53"/>
      <c r="AAC301" s="53"/>
      <c r="AAD301" s="53"/>
      <c r="AAE301" s="53"/>
      <c r="AAF301" s="53"/>
      <c r="AAG301" s="53"/>
      <c r="AAH301" s="53"/>
      <c r="AAI301" s="53"/>
      <c r="AAJ301" s="53"/>
      <c r="AAK301" s="53"/>
      <c r="AAL301" s="53"/>
      <c r="AAM301" s="53"/>
      <c r="AAN301" s="53"/>
      <c r="AAO301" s="53"/>
      <c r="AAP301" s="53"/>
      <c r="AAQ301" s="53"/>
      <c r="AAR301" s="53"/>
      <c r="AAS301" s="53"/>
      <c r="AAT301" s="53"/>
      <c r="AAU301" s="53"/>
      <c r="AAV301" s="53"/>
      <c r="AAW301" s="53"/>
      <c r="AAX301" s="53"/>
      <c r="AAY301" s="53"/>
      <c r="AAZ301" s="53"/>
      <c r="ABA301" s="53"/>
      <c r="ABB301" s="53"/>
      <c r="ABC301" s="53"/>
      <c r="ABD301" s="53"/>
      <c r="ABE301" s="53"/>
      <c r="ABF301" s="53"/>
      <c r="ABG301" s="53"/>
      <c r="ABH301" s="53"/>
      <c r="ABI301" s="53"/>
      <c r="ABJ301" s="53"/>
      <c r="ABK301" s="53"/>
      <c r="ABL301" s="53"/>
      <c r="ABM301" s="53"/>
      <c r="ABN301" s="53"/>
      <c r="ABO301" s="53"/>
      <c r="ABP301" s="53"/>
      <c r="ABQ301" s="53"/>
      <c r="ABR301" s="53"/>
      <c r="ABS301" s="53"/>
      <c r="ABT301" s="53"/>
      <c r="ABU301" s="53"/>
      <c r="ABV301" s="53"/>
      <c r="ABW301" s="53"/>
      <c r="ABX301" s="53"/>
      <c r="ABY301" s="53"/>
      <c r="ABZ301" s="53"/>
      <c r="ACA301" s="53"/>
      <c r="ACB301" s="53"/>
      <c r="ACC301" s="53"/>
      <c r="ACD301" s="53"/>
      <c r="ACE301" s="53"/>
      <c r="ACF301" s="53"/>
      <c r="ACG301" s="53"/>
      <c r="ACH301" s="53"/>
      <c r="ACI301" s="53"/>
      <c r="ACJ301" s="53"/>
      <c r="ACK301" s="53"/>
      <c r="ACL301" s="53"/>
      <c r="ACM301" s="53"/>
      <c r="ACN301" s="53"/>
      <c r="ACO301" s="53"/>
      <c r="ACP301" s="53"/>
      <c r="ACQ301" s="53"/>
      <c r="ACR301" s="53"/>
      <c r="ACS301" s="53"/>
      <c r="ACT301" s="53"/>
      <c r="ACU301" s="53"/>
      <c r="ACV301" s="53"/>
      <c r="ACW301" s="53"/>
      <c r="ACX301" s="53"/>
      <c r="ACY301" s="53"/>
      <c r="ACZ301" s="53"/>
      <c r="ADA301" s="53"/>
      <c r="ADB301" s="53"/>
      <c r="ADC301" s="53"/>
      <c r="ADD301" s="53"/>
      <c r="ADE301" s="53"/>
      <c r="ADF301" s="53"/>
      <c r="ADG301" s="53"/>
      <c r="ADH301" s="53"/>
      <c r="ADI301" s="53"/>
      <c r="ADJ301" s="53"/>
      <c r="ADK301" s="53"/>
      <c r="ADL301" s="53"/>
      <c r="ADM301" s="53"/>
      <c r="ADN301" s="53"/>
      <c r="ADO301" s="53"/>
      <c r="ADP301" s="53"/>
      <c r="ADQ301" s="53"/>
      <c r="ADR301" s="53"/>
      <c r="ADS301" s="53"/>
      <c r="ADT301" s="53"/>
      <c r="ADU301" s="53"/>
      <c r="ADV301" s="53"/>
      <c r="ADW301" s="53"/>
      <c r="ADX301" s="53"/>
      <c r="ADY301" s="53"/>
      <c r="ADZ301" s="53"/>
      <c r="AEA301" s="53"/>
      <c r="AEB301" s="53"/>
      <c r="AEC301" s="53"/>
      <c r="AED301" s="53"/>
      <c r="AEE301" s="53"/>
      <c r="AEF301" s="53"/>
      <c r="AEG301" s="53"/>
      <c r="AEH301" s="53"/>
      <c r="AEI301" s="53"/>
      <c r="AEJ301" s="53"/>
      <c r="AEK301" s="53"/>
      <c r="AEL301" s="53"/>
      <c r="AEM301" s="53"/>
      <c r="AEN301" s="53"/>
      <c r="AEO301" s="53"/>
      <c r="AEP301" s="53"/>
      <c r="AEQ301" s="53"/>
      <c r="AER301" s="53"/>
      <c r="AES301" s="53"/>
      <c r="AET301" s="53"/>
      <c r="AEU301" s="53"/>
      <c r="AEV301" s="53"/>
      <c r="AEW301" s="53"/>
      <c r="AEX301" s="53"/>
      <c r="AEY301" s="53"/>
      <c r="AEZ301" s="53"/>
      <c r="AFA301" s="53"/>
      <c r="AFB301" s="53"/>
      <c r="AFC301" s="53"/>
      <c r="AFD301" s="53"/>
      <c r="AFE301" s="53"/>
      <c r="AFF301" s="53"/>
      <c r="AFG301" s="53"/>
      <c r="AFH301" s="53"/>
      <c r="AFI301" s="53"/>
      <c r="AFJ301" s="53"/>
      <c r="AFK301" s="53"/>
      <c r="AFL301" s="53"/>
      <c r="AFM301" s="53"/>
      <c r="AFN301" s="53"/>
      <c r="AFO301" s="53"/>
      <c r="AFP301" s="53"/>
      <c r="AFQ301" s="53"/>
      <c r="AFR301" s="53"/>
      <c r="AFS301" s="53"/>
      <c r="AFT301" s="53"/>
      <c r="AFU301" s="53"/>
      <c r="AFV301" s="53"/>
      <c r="AFW301" s="53"/>
      <c r="AFX301" s="53"/>
      <c r="AFY301" s="53"/>
      <c r="AFZ301" s="53"/>
      <c r="AGA301" s="53"/>
      <c r="AGB301" s="53"/>
      <c r="AGC301" s="53"/>
      <c r="AGD301" s="53"/>
      <c r="AGE301" s="53"/>
      <c r="AGF301" s="53"/>
      <c r="AGG301" s="53"/>
      <c r="AGH301" s="53"/>
      <c r="AGI301" s="53"/>
      <c r="AGJ301" s="53"/>
      <c r="AGK301" s="53"/>
      <c r="AGL301" s="53"/>
      <c r="AGM301" s="53"/>
      <c r="AGN301" s="53"/>
      <c r="AGO301" s="53"/>
      <c r="AGP301" s="53"/>
      <c r="AGQ301" s="53"/>
      <c r="AGR301" s="53"/>
      <c r="AGS301" s="53"/>
      <c r="AGT301" s="53"/>
      <c r="AGU301" s="53"/>
      <c r="AGV301" s="53"/>
      <c r="AGW301" s="53"/>
      <c r="AGX301" s="53"/>
      <c r="AGY301" s="53"/>
      <c r="AGZ301" s="53"/>
      <c r="AHA301" s="53"/>
      <c r="AHB301" s="53"/>
      <c r="AHC301" s="53"/>
      <c r="AHD301" s="53"/>
      <c r="AHE301" s="53"/>
      <c r="AHF301" s="53"/>
      <c r="AHG301" s="53"/>
      <c r="AHH301" s="53"/>
      <c r="AHI301" s="53"/>
      <c r="AHJ301" s="53"/>
      <c r="AHK301" s="53"/>
      <c r="AHL301" s="53"/>
      <c r="AHM301" s="53"/>
      <c r="AHN301" s="53"/>
      <c r="AHO301" s="53"/>
      <c r="AHP301" s="53"/>
      <c r="AHQ301" s="53"/>
      <c r="AHR301" s="53"/>
      <c r="AHS301" s="53"/>
      <c r="AHT301" s="53"/>
      <c r="AHU301" s="53"/>
      <c r="AHV301" s="53"/>
      <c r="AHW301" s="53"/>
      <c r="AHX301" s="53"/>
      <c r="AHY301" s="53"/>
      <c r="AHZ301" s="53"/>
      <c r="AIA301" s="53"/>
      <c r="AIB301" s="53"/>
      <c r="AIC301" s="53"/>
      <c r="AID301" s="53"/>
      <c r="AIE301" s="53"/>
      <c r="AIF301" s="53"/>
      <c r="AIG301" s="53"/>
      <c r="AIH301" s="53"/>
      <c r="AII301" s="53"/>
      <c r="AIJ301" s="53"/>
      <c r="AIK301" s="53"/>
      <c r="AIL301" s="53"/>
      <c r="AIM301" s="53"/>
      <c r="AIN301" s="53"/>
      <c r="AIO301" s="53"/>
      <c r="AIP301" s="53"/>
      <c r="AIQ301" s="53"/>
      <c r="AIR301" s="53"/>
      <c r="AIS301" s="53"/>
      <c r="AIT301" s="53"/>
      <c r="AIU301" s="53"/>
      <c r="AIV301" s="53"/>
      <c r="AIW301" s="53"/>
      <c r="AIX301" s="53"/>
      <c r="AIY301" s="53"/>
      <c r="AIZ301" s="53"/>
      <c r="AJA301" s="53"/>
      <c r="AJB301" s="53"/>
      <c r="AJC301" s="53"/>
      <c r="AJD301" s="53"/>
      <c r="AJE301" s="53"/>
      <c r="AJF301" s="53"/>
      <c r="AJG301" s="53"/>
      <c r="AJH301" s="53"/>
      <c r="AJI301" s="53"/>
      <c r="AJJ301" s="53"/>
      <c r="AJK301" s="53"/>
      <c r="AJL301" s="53"/>
      <c r="AJM301" s="53"/>
      <c r="AJN301" s="53"/>
      <c r="AJO301" s="53"/>
      <c r="AJP301" s="53"/>
      <c r="AJQ301" s="53"/>
      <c r="AJR301" s="53"/>
      <c r="AJS301" s="53"/>
      <c r="AJT301" s="53"/>
      <c r="AJU301" s="53"/>
      <c r="AJV301" s="53"/>
      <c r="AJW301" s="53"/>
      <c r="AJX301" s="53"/>
      <c r="AJY301" s="53"/>
      <c r="AJZ301" s="53"/>
      <c r="AKA301" s="53"/>
      <c r="AKB301" s="53"/>
      <c r="AKC301" s="53"/>
      <c r="AKD301" s="53"/>
      <c r="AKE301" s="53"/>
      <c r="AKF301" s="53"/>
      <c r="AKG301" s="53"/>
      <c r="AKH301" s="53"/>
      <c r="AKI301" s="53"/>
      <c r="AKJ301" s="53"/>
      <c r="AKK301" s="53"/>
      <c r="AKL301" s="53"/>
      <c r="AKM301" s="53"/>
      <c r="AKN301" s="53"/>
      <c r="AKO301" s="53"/>
      <c r="AKP301" s="53"/>
      <c r="AKQ301" s="53"/>
      <c r="AKR301" s="53"/>
      <c r="AKS301" s="53"/>
      <c r="AKT301" s="53"/>
      <c r="AKU301" s="53"/>
      <c r="AKV301" s="53"/>
      <c r="AKW301" s="53"/>
      <c r="AKX301" s="53"/>
      <c r="AKY301" s="53"/>
      <c r="AKZ301" s="53"/>
      <c r="ALA301" s="53"/>
      <c r="ALB301" s="53"/>
      <c r="ALC301" s="53"/>
      <c r="ALD301" s="53"/>
      <c r="ALE301" s="53"/>
      <c r="ALF301" s="53"/>
      <c r="ALG301" s="53"/>
      <c r="ALH301" s="53"/>
      <c r="ALI301" s="53"/>
      <c r="ALJ301" s="53"/>
      <c r="ALK301" s="53"/>
      <c r="ALL301" s="53"/>
      <c r="ALM301" s="53"/>
      <c r="ALN301" s="53"/>
      <c r="ALO301" s="53"/>
      <c r="ALP301" s="53"/>
      <c r="ALQ301" s="53"/>
      <c r="ALR301" s="53"/>
      <c r="ALS301" s="53"/>
      <c r="ALT301" s="53"/>
      <c r="ALU301" s="53"/>
      <c r="ALV301" s="53"/>
      <c r="ALW301" s="53"/>
      <c r="ALX301" s="53"/>
      <c r="ALY301" s="53"/>
      <c r="ALZ301" s="53"/>
      <c r="AMA301" s="53"/>
      <c r="AMB301" s="53"/>
      <c r="AMC301" s="53"/>
      <c r="AMD301" s="53"/>
      <c r="AME301" s="53"/>
      <c r="AMF301" s="53"/>
      <c r="AMG301" s="53"/>
      <c r="AMH301" s="53"/>
      <c r="AMI301" s="53"/>
      <c r="AMJ301"/>
      <c r="AMK301"/>
    </row>
    <row r="302" spans="1:1025" ht="56.25">
      <c r="A302" s="49"/>
      <c r="B302" s="40" t="s">
        <v>167</v>
      </c>
      <c r="C302" s="81">
        <v>6710010220</v>
      </c>
      <c r="D302" s="82" t="s">
        <v>201</v>
      </c>
      <c r="E302" s="76">
        <f>'приложение 10'!I482+'приложение 10'!I536+'приложение 10'!I568</f>
        <v>1551500</v>
      </c>
    </row>
    <row r="303" spans="1:1025" ht="56.25">
      <c r="A303" s="49"/>
      <c r="B303" s="36" t="s">
        <v>285</v>
      </c>
      <c r="C303" s="81">
        <v>6720000000</v>
      </c>
      <c r="D303" s="82"/>
      <c r="E303" s="76">
        <f>E304</f>
        <v>82500</v>
      </c>
    </row>
    <row r="304" spans="1:1025" ht="56.25">
      <c r="A304" s="49"/>
      <c r="B304" s="36" t="s">
        <v>286</v>
      </c>
      <c r="C304" s="81">
        <v>6720010530</v>
      </c>
      <c r="D304" s="82"/>
      <c r="E304" s="76">
        <f>E305</f>
        <v>82500</v>
      </c>
    </row>
    <row r="305" spans="1:1025" s="72" customFormat="1" ht="56.25">
      <c r="A305" s="49"/>
      <c r="B305" s="36" t="s">
        <v>104</v>
      </c>
      <c r="C305" s="81">
        <v>6720010530</v>
      </c>
      <c r="D305" s="82" t="s">
        <v>105</v>
      </c>
      <c r="E305" s="76">
        <f>'приложение 10'!I135</f>
        <v>82500</v>
      </c>
      <c r="F305" s="53"/>
      <c r="G305" s="53"/>
      <c r="H305" s="53"/>
      <c r="I305" s="53"/>
      <c r="J305" s="53"/>
      <c r="K305" s="53"/>
      <c r="L305" s="53"/>
      <c r="M305" s="53"/>
      <c r="N305" s="53"/>
      <c r="O305" s="53"/>
      <c r="P305" s="53"/>
      <c r="Q305" s="53"/>
      <c r="R305" s="53"/>
      <c r="S305" s="53"/>
      <c r="T305" s="53"/>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U305" s="53"/>
      <c r="AV305" s="53"/>
      <c r="AW305" s="53"/>
      <c r="AX305" s="53"/>
      <c r="AY305" s="53"/>
      <c r="AZ305" s="53"/>
      <c r="BA305" s="53"/>
      <c r="BB305" s="53"/>
      <c r="BC305" s="53"/>
      <c r="BD305" s="53"/>
      <c r="BE305" s="53"/>
      <c r="BF305" s="53"/>
      <c r="BG305" s="53"/>
      <c r="BH305" s="53"/>
      <c r="BI305" s="53"/>
      <c r="BJ305" s="53"/>
      <c r="BK305" s="53"/>
      <c r="BL305" s="53"/>
      <c r="BM305" s="53"/>
      <c r="BN305" s="53"/>
      <c r="BO305" s="53"/>
      <c r="BP305" s="53"/>
      <c r="BQ305" s="53"/>
      <c r="BR305" s="53"/>
      <c r="BS305" s="53"/>
      <c r="BT305" s="53"/>
      <c r="BU305" s="53"/>
      <c r="BV305" s="53"/>
      <c r="BW305" s="53"/>
      <c r="BX305" s="53"/>
      <c r="BY305" s="53"/>
      <c r="BZ305" s="53"/>
      <c r="CA305" s="53"/>
      <c r="CB305" s="53"/>
      <c r="CC305" s="53"/>
      <c r="CD305" s="53"/>
      <c r="CE305" s="53"/>
      <c r="CF305" s="53"/>
      <c r="CG305" s="53"/>
      <c r="CH305" s="53"/>
      <c r="CI305" s="53"/>
      <c r="CJ305" s="53"/>
      <c r="CK305" s="53"/>
      <c r="CL305" s="53"/>
      <c r="CM305" s="53"/>
      <c r="CN305" s="53"/>
      <c r="CO305" s="53"/>
      <c r="CP305" s="53"/>
      <c r="CQ305" s="53"/>
      <c r="CR305" s="53"/>
      <c r="CS305" s="53"/>
      <c r="CT305" s="53"/>
      <c r="CU305" s="53"/>
      <c r="CV305" s="53"/>
      <c r="CW305" s="53"/>
      <c r="CX305" s="53"/>
      <c r="CY305" s="53"/>
      <c r="CZ305" s="53"/>
      <c r="DA305" s="53"/>
      <c r="DB305" s="53"/>
      <c r="DC305" s="53"/>
      <c r="DD305" s="53"/>
      <c r="DE305" s="53"/>
      <c r="DF305" s="53"/>
      <c r="DG305" s="53"/>
      <c r="DH305" s="53"/>
      <c r="DI305" s="53"/>
      <c r="DJ305" s="53"/>
      <c r="DK305" s="53"/>
      <c r="DL305" s="53"/>
      <c r="DM305" s="53"/>
      <c r="DN305" s="53"/>
      <c r="DO305" s="53"/>
      <c r="DP305" s="53"/>
      <c r="DQ305" s="53"/>
      <c r="DR305" s="53"/>
      <c r="DS305" s="53"/>
      <c r="DT305" s="53"/>
      <c r="DU305" s="53"/>
      <c r="DV305" s="53"/>
      <c r="DW305" s="53"/>
      <c r="DX305" s="53"/>
      <c r="DY305" s="53"/>
      <c r="DZ305" s="53"/>
      <c r="EA305" s="53"/>
      <c r="EB305" s="53"/>
      <c r="EC305" s="53"/>
      <c r="ED305" s="53"/>
      <c r="EE305" s="53"/>
      <c r="EF305" s="53"/>
      <c r="EG305" s="53"/>
      <c r="EH305" s="53"/>
      <c r="EI305" s="53"/>
      <c r="EJ305" s="53"/>
      <c r="EK305" s="53"/>
      <c r="EL305" s="53"/>
      <c r="EM305" s="53"/>
      <c r="EN305" s="53"/>
      <c r="EO305" s="53"/>
      <c r="EP305" s="53"/>
      <c r="EQ305" s="53"/>
      <c r="ER305" s="53"/>
      <c r="ES305" s="53"/>
      <c r="ET305" s="53"/>
      <c r="EU305" s="53"/>
      <c r="EV305" s="53"/>
      <c r="EW305" s="53"/>
      <c r="EX305" s="53"/>
      <c r="EY305" s="53"/>
      <c r="EZ305" s="53"/>
      <c r="FA305" s="53"/>
      <c r="FB305" s="53"/>
      <c r="FC305" s="53"/>
      <c r="FD305" s="53"/>
      <c r="FE305" s="53"/>
      <c r="FF305" s="53"/>
      <c r="FG305" s="53"/>
      <c r="FH305" s="53"/>
      <c r="FI305" s="53"/>
      <c r="FJ305" s="53"/>
      <c r="FK305" s="53"/>
      <c r="FL305" s="53"/>
      <c r="FM305" s="53"/>
      <c r="FN305" s="53"/>
      <c r="FO305" s="53"/>
      <c r="FP305" s="53"/>
      <c r="FQ305" s="53"/>
      <c r="FR305" s="53"/>
      <c r="FS305" s="53"/>
      <c r="FT305" s="53"/>
      <c r="FU305" s="53"/>
      <c r="FV305" s="53"/>
      <c r="FW305" s="53"/>
      <c r="FX305" s="53"/>
      <c r="FY305" s="53"/>
      <c r="FZ305" s="53"/>
      <c r="GA305" s="53"/>
      <c r="GB305" s="53"/>
      <c r="GC305" s="53"/>
      <c r="GD305" s="53"/>
      <c r="GE305" s="53"/>
      <c r="GF305" s="53"/>
      <c r="GG305" s="53"/>
      <c r="GH305" s="53"/>
      <c r="GI305" s="53"/>
      <c r="GJ305" s="53"/>
      <c r="GK305" s="53"/>
      <c r="GL305" s="53"/>
      <c r="GM305" s="53"/>
      <c r="GN305" s="53"/>
      <c r="GO305" s="53"/>
      <c r="GP305" s="53"/>
      <c r="GQ305" s="53"/>
      <c r="GR305" s="53"/>
      <c r="GS305" s="53"/>
      <c r="GT305" s="53"/>
      <c r="GU305" s="53"/>
      <c r="GV305" s="53"/>
      <c r="GW305" s="53"/>
      <c r="GX305" s="53"/>
      <c r="GY305" s="53"/>
      <c r="GZ305" s="53"/>
      <c r="HA305" s="53"/>
      <c r="HB305" s="53"/>
      <c r="HC305" s="53"/>
      <c r="HD305" s="53"/>
      <c r="HE305" s="53"/>
      <c r="HF305" s="53"/>
      <c r="HG305" s="53"/>
      <c r="HH305" s="53"/>
      <c r="HI305" s="53"/>
      <c r="HJ305" s="53"/>
      <c r="HK305" s="53"/>
      <c r="HL305" s="53"/>
      <c r="HM305" s="53"/>
      <c r="HN305" s="53"/>
      <c r="HO305" s="53"/>
      <c r="HP305" s="53"/>
      <c r="HQ305" s="53"/>
      <c r="HR305" s="53"/>
      <c r="HS305" s="53"/>
      <c r="HT305" s="53"/>
      <c r="HU305" s="53"/>
      <c r="HV305" s="53"/>
      <c r="HW305" s="53"/>
      <c r="HX305" s="53"/>
      <c r="HY305" s="53"/>
      <c r="HZ305" s="53"/>
      <c r="IA305" s="53"/>
      <c r="IB305" s="53"/>
      <c r="IC305" s="53"/>
      <c r="ID305" s="53"/>
      <c r="IE305" s="53"/>
      <c r="IF305" s="53"/>
      <c r="IG305" s="53"/>
      <c r="IH305" s="53"/>
      <c r="II305" s="53"/>
      <c r="IJ305" s="53"/>
      <c r="IK305" s="53"/>
      <c r="IL305" s="53"/>
      <c r="IM305" s="53"/>
      <c r="IN305" s="53"/>
      <c r="IO305" s="53"/>
      <c r="IP305" s="53"/>
      <c r="IQ305" s="53"/>
      <c r="IR305" s="53"/>
      <c r="IS305" s="53"/>
      <c r="IT305" s="53"/>
      <c r="IU305" s="53"/>
      <c r="IV305" s="53"/>
      <c r="IW305" s="53"/>
      <c r="IX305" s="53"/>
      <c r="IY305" s="53"/>
      <c r="IZ305" s="53"/>
      <c r="JA305" s="53"/>
      <c r="JB305" s="53"/>
      <c r="JC305" s="53"/>
      <c r="JD305" s="53"/>
      <c r="JE305" s="53"/>
      <c r="JF305" s="53"/>
      <c r="JG305" s="53"/>
      <c r="JH305" s="53"/>
      <c r="JI305" s="53"/>
      <c r="JJ305" s="53"/>
      <c r="JK305" s="53"/>
      <c r="JL305" s="53"/>
      <c r="JM305" s="53"/>
      <c r="JN305" s="53"/>
      <c r="JO305" s="53"/>
      <c r="JP305" s="53"/>
      <c r="JQ305" s="53"/>
      <c r="JR305" s="53"/>
      <c r="JS305" s="53"/>
      <c r="JT305" s="53"/>
      <c r="JU305" s="53"/>
      <c r="JV305" s="53"/>
      <c r="JW305" s="53"/>
      <c r="JX305" s="53"/>
      <c r="JY305" s="53"/>
      <c r="JZ305" s="53"/>
      <c r="KA305" s="53"/>
      <c r="KB305" s="53"/>
      <c r="KC305" s="53"/>
      <c r="KD305" s="53"/>
      <c r="KE305" s="53"/>
      <c r="KF305" s="53"/>
      <c r="KG305" s="53"/>
      <c r="KH305" s="53"/>
      <c r="KI305" s="53"/>
      <c r="KJ305" s="53"/>
      <c r="KK305" s="53"/>
      <c r="KL305" s="53"/>
      <c r="KM305" s="53"/>
      <c r="KN305" s="53"/>
      <c r="KO305" s="53"/>
      <c r="KP305" s="53"/>
      <c r="KQ305" s="53"/>
      <c r="KR305" s="53"/>
      <c r="KS305" s="53"/>
      <c r="KT305" s="53"/>
      <c r="KU305" s="53"/>
      <c r="KV305" s="53"/>
      <c r="KW305" s="53"/>
      <c r="KX305" s="53"/>
      <c r="KY305" s="53"/>
      <c r="KZ305" s="53"/>
      <c r="LA305" s="53"/>
      <c r="LB305" s="53"/>
      <c r="LC305" s="53"/>
      <c r="LD305" s="53"/>
      <c r="LE305" s="53"/>
      <c r="LF305" s="53"/>
      <c r="LG305" s="53"/>
      <c r="LH305" s="53"/>
      <c r="LI305" s="53"/>
      <c r="LJ305" s="53"/>
      <c r="LK305" s="53"/>
      <c r="LL305" s="53"/>
      <c r="LM305" s="53"/>
      <c r="LN305" s="53"/>
      <c r="LO305" s="53"/>
      <c r="LP305" s="53"/>
      <c r="LQ305" s="53"/>
      <c r="LR305" s="53"/>
      <c r="LS305" s="53"/>
      <c r="LT305" s="53"/>
      <c r="LU305" s="53"/>
      <c r="LV305" s="53"/>
      <c r="LW305" s="53"/>
      <c r="LX305" s="53"/>
      <c r="LY305" s="53"/>
      <c r="LZ305" s="53"/>
      <c r="MA305" s="53"/>
      <c r="MB305" s="53"/>
      <c r="MC305" s="53"/>
      <c r="MD305" s="53"/>
      <c r="ME305" s="53"/>
      <c r="MF305" s="53"/>
      <c r="MG305" s="53"/>
      <c r="MH305" s="53"/>
      <c r="MI305" s="53"/>
      <c r="MJ305" s="53"/>
      <c r="MK305" s="53"/>
      <c r="ML305" s="53"/>
      <c r="MM305" s="53"/>
      <c r="MN305" s="53"/>
      <c r="MO305" s="53"/>
      <c r="MP305" s="53"/>
      <c r="MQ305" s="53"/>
      <c r="MR305" s="53"/>
      <c r="MS305" s="53"/>
      <c r="MT305" s="53"/>
      <c r="MU305" s="53"/>
      <c r="MV305" s="53"/>
      <c r="MW305" s="53"/>
      <c r="MX305" s="53"/>
      <c r="MY305" s="53"/>
      <c r="MZ305" s="53"/>
      <c r="NA305" s="53"/>
      <c r="NB305" s="53"/>
      <c r="NC305" s="53"/>
      <c r="ND305" s="53"/>
      <c r="NE305" s="53"/>
      <c r="NF305" s="53"/>
      <c r="NG305" s="53"/>
      <c r="NH305" s="53"/>
      <c r="NI305" s="53"/>
      <c r="NJ305" s="53"/>
      <c r="NK305" s="53"/>
      <c r="NL305" s="53"/>
      <c r="NM305" s="53"/>
      <c r="NN305" s="53"/>
      <c r="NO305" s="53"/>
      <c r="NP305" s="53"/>
      <c r="NQ305" s="53"/>
      <c r="NR305" s="53"/>
      <c r="NS305" s="53"/>
      <c r="NT305" s="53"/>
      <c r="NU305" s="53"/>
      <c r="NV305" s="53"/>
      <c r="NW305" s="53"/>
      <c r="NX305" s="53"/>
      <c r="NY305" s="53"/>
      <c r="NZ305" s="53"/>
      <c r="OA305" s="53"/>
      <c r="OB305" s="53"/>
      <c r="OC305" s="53"/>
      <c r="OD305" s="53"/>
      <c r="OE305" s="53"/>
      <c r="OF305" s="53"/>
      <c r="OG305" s="53"/>
      <c r="OH305" s="53"/>
      <c r="OI305" s="53"/>
      <c r="OJ305" s="53"/>
      <c r="OK305" s="53"/>
      <c r="OL305" s="53"/>
      <c r="OM305" s="53"/>
      <c r="ON305" s="53"/>
      <c r="OO305" s="53"/>
      <c r="OP305" s="53"/>
      <c r="OQ305" s="53"/>
      <c r="OR305" s="53"/>
      <c r="OS305" s="53"/>
      <c r="OT305" s="53"/>
      <c r="OU305" s="53"/>
      <c r="OV305" s="53"/>
      <c r="OW305" s="53"/>
      <c r="OX305" s="53"/>
      <c r="OY305" s="53"/>
      <c r="OZ305" s="53"/>
      <c r="PA305" s="53"/>
      <c r="PB305" s="53"/>
      <c r="PC305" s="53"/>
      <c r="PD305" s="53"/>
      <c r="PE305" s="53"/>
      <c r="PF305" s="53"/>
      <c r="PG305" s="53"/>
      <c r="PH305" s="53"/>
      <c r="PI305" s="53"/>
      <c r="PJ305" s="53"/>
      <c r="PK305" s="53"/>
      <c r="PL305" s="53"/>
      <c r="PM305" s="53"/>
      <c r="PN305" s="53"/>
      <c r="PO305" s="53"/>
      <c r="PP305" s="53"/>
      <c r="PQ305" s="53"/>
      <c r="PR305" s="53"/>
      <c r="PS305" s="53"/>
      <c r="PT305" s="53"/>
      <c r="PU305" s="53"/>
      <c r="PV305" s="53"/>
      <c r="PW305" s="53"/>
      <c r="PX305" s="53"/>
      <c r="PY305" s="53"/>
      <c r="PZ305" s="53"/>
      <c r="QA305" s="53"/>
      <c r="QB305" s="53"/>
      <c r="QC305" s="53"/>
      <c r="QD305" s="53"/>
      <c r="QE305" s="53"/>
      <c r="QF305" s="53"/>
      <c r="QG305" s="53"/>
      <c r="QH305" s="53"/>
      <c r="QI305" s="53"/>
      <c r="QJ305" s="53"/>
      <c r="QK305" s="53"/>
      <c r="QL305" s="53"/>
      <c r="QM305" s="53"/>
      <c r="QN305" s="53"/>
      <c r="QO305" s="53"/>
      <c r="QP305" s="53"/>
      <c r="QQ305" s="53"/>
      <c r="QR305" s="53"/>
      <c r="QS305" s="53"/>
      <c r="QT305" s="53"/>
      <c r="QU305" s="53"/>
      <c r="QV305" s="53"/>
      <c r="QW305" s="53"/>
      <c r="QX305" s="53"/>
      <c r="QY305" s="53"/>
      <c r="QZ305" s="53"/>
      <c r="RA305" s="53"/>
      <c r="RB305" s="53"/>
      <c r="RC305" s="53"/>
      <c r="RD305" s="53"/>
      <c r="RE305" s="53"/>
      <c r="RF305" s="53"/>
      <c r="RG305" s="53"/>
      <c r="RH305" s="53"/>
      <c r="RI305" s="53"/>
      <c r="RJ305" s="53"/>
      <c r="RK305" s="53"/>
      <c r="RL305" s="53"/>
      <c r="RM305" s="53"/>
      <c r="RN305" s="53"/>
      <c r="RO305" s="53"/>
      <c r="RP305" s="53"/>
      <c r="RQ305" s="53"/>
      <c r="RR305" s="53"/>
      <c r="RS305" s="53"/>
      <c r="RT305" s="53"/>
      <c r="RU305" s="53"/>
      <c r="RV305" s="53"/>
      <c r="RW305" s="53"/>
      <c r="RX305" s="53"/>
      <c r="RY305" s="53"/>
      <c r="RZ305" s="53"/>
      <c r="SA305" s="53"/>
      <c r="SB305" s="53"/>
      <c r="SC305" s="53"/>
      <c r="SD305" s="53"/>
      <c r="SE305" s="53"/>
      <c r="SF305" s="53"/>
      <c r="SG305" s="53"/>
      <c r="SH305" s="53"/>
      <c r="SI305" s="53"/>
      <c r="SJ305" s="53"/>
      <c r="SK305" s="53"/>
      <c r="SL305" s="53"/>
      <c r="SM305" s="53"/>
      <c r="SN305" s="53"/>
      <c r="SO305" s="53"/>
      <c r="SP305" s="53"/>
      <c r="SQ305" s="53"/>
      <c r="SR305" s="53"/>
      <c r="SS305" s="53"/>
      <c r="ST305" s="53"/>
      <c r="SU305" s="53"/>
      <c r="SV305" s="53"/>
      <c r="SW305" s="53"/>
      <c r="SX305" s="53"/>
      <c r="SY305" s="53"/>
      <c r="SZ305" s="53"/>
      <c r="TA305" s="53"/>
      <c r="TB305" s="53"/>
      <c r="TC305" s="53"/>
      <c r="TD305" s="53"/>
      <c r="TE305" s="53"/>
      <c r="TF305" s="53"/>
      <c r="TG305" s="53"/>
      <c r="TH305" s="53"/>
      <c r="TI305" s="53"/>
      <c r="TJ305" s="53"/>
      <c r="TK305" s="53"/>
      <c r="TL305" s="53"/>
      <c r="TM305" s="53"/>
      <c r="TN305" s="53"/>
      <c r="TO305" s="53"/>
      <c r="TP305" s="53"/>
      <c r="TQ305" s="53"/>
      <c r="TR305" s="53"/>
      <c r="TS305" s="53"/>
      <c r="TT305" s="53"/>
      <c r="TU305" s="53"/>
      <c r="TV305" s="53"/>
      <c r="TW305" s="53"/>
      <c r="TX305" s="53"/>
      <c r="TY305" s="53"/>
      <c r="TZ305" s="53"/>
      <c r="UA305" s="53"/>
      <c r="UB305" s="53"/>
      <c r="UC305" s="53"/>
      <c r="UD305" s="53"/>
      <c r="UE305" s="53"/>
      <c r="UF305" s="53"/>
      <c r="UG305" s="53"/>
      <c r="UH305" s="53"/>
      <c r="UI305" s="53"/>
      <c r="UJ305" s="53"/>
      <c r="UK305" s="53"/>
      <c r="UL305" s="53"/>
      <c r="UM305" s="53"/>
      <c r="UN305" s="53"/>
      <c r="UO305" s="53"/>
      <c r="UP305" s="53"/>
      <c r="UQ305" s="53"/>
      <c r="UR305" s="53"/>
      <c r="US305" s="53"/>
      <c r="UT305" s="53"/>
      <c r="UU305" s="53"/>
      <c r="UV305" s="53"/>
      <c r="UW305" s="53"/>
      <c r="UX305" s="53"/>
      <c r="UY305" s="53"/>
      <c r="UZ305" s="53"/>
      <c r="VA305" s="53"/>
      <c r="VB305" s="53"/>
      <c r="VC305" s="53"/>
      <c r="VD305" s="53"/>
      <c r="VE305" s="53"/>
      <c r="VF305" s="53"/>
      <c r="VG305" s="53"/>
      <c r="VH305" s="53"/>
      <c r="VI305" s="53"/>
      <c r="VJ305" s="53"/>
      <c r="VK305" s="53"/>
      <c r="VL305" s="53"/>
      <c r="VM305" s="53"/>
      <c r="VN305" s="53"/>
      <c r="VO305" s="53"/>
      <c r="VP305" s="53"/>
      <c r="VQ305" s="53"/>
      <c r="VR305" s="53"/>
      <c r="VS305" s="53"/>
      <c r="VT305" s="53"/>
      <c r="VU305" s="53"/>
      <c r="VV305" s="53"/>
      <c r="VW305" s="53"/>
      <c r="VX305" s="53"/>
      <c r="VY305" s="53"/>
      <c r="VZ305" s="53"/>
      <c r="WA305" s="53"/>
      <c r="WB305" s="53"/>
      <c r="WC305" s="53"/>
      <c r="WD305" s="53"/>
      <c r="WE305" s="53"/>
      <c r="WF305" s="53"/>
      <c r="WG305" s="53"/>
      <c r="WH305" s="53"/>
      <c r="WI305" s="53"/>
      <c r="WJ305" s="53"/>
      <c r="WK305" s="53"/>
      <c r="WL305" s="53"/>
      <c r="WM305" s="53"/>
      <c r="WN305" s="53"/>
      <c r="WO305" s="53"/>
      <c r="WP305" s="53"/>
      <c r="WQ305" s="53"/>
      <c r="WR305" s="53"/>
      <c r="WS305" s="53"/>
      <c r="WT305" s="53"/>
      <c r="WU305" s="53"/>
      <c r="WV305" s="53"/>
      <c r="WW305" s="53"/>
      <c r="WX305" s="53"/>
      <c r="WY305" s="53"/>
      <c r="WZ305" s="53"/>
      <c r="XA305" s="53"/>
      <c r="XB305" s="53"/>
      <c r="XC305" s="53"/>
      <c r="XD305" s="53"/>
      <c r="XE305" s="53"/>
      <c r="XF305" s="53"/>
      <c r="XG305" s="53"/>
      <c r="XH305" s="53"/>
      <c r="XI305" s="53"/>
      <c r="XJ305" s="53"/>
      <c r="XK305" s="53"/>
      <c r="XL305" s="53"/>
      <c r="XM305" s="53"/>
      <c r="XN305" s="53"/>
      <c r="XO305" s="53"/>
      <c r="XP305" s="53"/>
      <c r="XQ305" s="53"/>
      <c r="XR305" s="53"/>
      <c r="XS305" s="53"/>
      <c r="XT305" s="53"/>
      <c r="XU305" s="53"/>
      <c r="XV305" s="53"/>
      <c r="XW305" s="53"/>
      <c r="XX305" s="53"/>
      <c r="XY305" s="53"/>
      <c r="XZ305" s="53"/>
      <c r="YA305" s="53"/>
      <c r="YB305" s="53"/>
      <c r="YC305" s="53"/>
      <c r="YD305" s="53"/>
      <c r="YE305" s="53"/>
      <c r="YF305" s="53"/>
      <c r="YG305" s="53"/>
      <c r="YH305" s="53"/>
      <c r="YI305" s="53"/>
      <c r="YJ305" s="53"/>
      <c r="YK305" s="53"/>
      <c r="YL305" s="53"/>
      <c r="YM305" s="53"/>
      <c r="YN305" s="53"/>
      <c r="YO305" s="53"/>
      <c r="YP305" s="53"/>
      <c r="YQ305" s="53"/>
      <c r="YR305" s="53"/>
      <c r="YS305" s="53"/>
      <c r="YT305" s="53"/>
      <c r="YU305" s="53"/>
      <c r="YV305" s="53"/>
      <c r="YW305" s="53"/>
      <c r="YX305" s="53"/>
      <c r="YY305" s="53"/>
      <c r="YZ305" s="53"/>
      <c r="ZA305" s="53"/>
      <c r="ZB305" s="53"/>
      <c r="ZC305" s="53"/>
      <c r="ZD305" s="53"/>
      <c r="ZE305" s="53"/>
      <c r="ZF305" s="53"/>
      <c r="ZG305" s="53"/>
      <c r="ZH305" s="53"/>
      <c r="ZI305" s="53"/>
      <c r="ZJ305" s="53"/>
      <c r="ZK305" s="53"/>
      <c r="ZL305" s="53"/>
      <c r="ZM305" s="53"/>
      <c r="ZN305" s="53"/>
      <c r="ZO305" s="53"/>
      <c r="ZP305" s="53"/>
      <c r="ZQ305" s="53"/>
      <c r="ZR305" s="53"/>
      <c r="ZS305" s="53"/>
      <c r="ZT305" s="53"/>
      <c r="ZU305" s="53"/>
      <c r="ZV305" s="53"/>
      <c r="ZW305" s="53"/>
      <c r="ZX305" s="53"/>
      <c r="ZY305" s="53"/>
      <c r="ZZ305" s="53"/>
      <c r="AAA305" s="53"/>
      <c r="AAB305" s="53"/>
      <c r="AAC305" s="53"/>
      <c r="AAD305" s="53"/>
      <c r="AAE305" s="53"/>
      <c r="AAF305" s="53"/>
      <c r="AAG305" s="53"/>
      <c r="AAH305" s="53"/>
      <c r="AAI305" s="53"/>
      <c r="AAJ305" s="53"/>
      <c r="AAK305" s="53"/>
      <c r="AAL305" s="53"/>
      <c r="AAM305" s="53"/>
      <c r="AAN305" s="53"/>
      <c r="AAO305" s="53"/>
      <c r="AAP305" s="53"/>
      <c r="AAQ305" s="53"/>
      <c r="AAR305" s="53"/>
      <c r="AAS305" s="53"/>
      <c r="AAT305" s="53"/>
      <c r="AAU305" s="53"/>
      <c r="AAV305" s="53"/>
      <c r="AAW305" s="53"/>
      <c r="AAX305" s="53"/>
      <c r="AAY305" s="53"/>
      <c r="AAZ305" s="53"/>
      <c r="ABA305" s="53"/>
      <c r="ABB305" s="53"/>
      <c r="ABC305" s="53"/>
      <c r="ABD305" s="53"/>
      <c r="ABE305" s="53"/>
      <c r="ABF305" s="53"/>
      <c r="ABG305" s="53"/>
      <c r="ABH305" s="53"/>
      <c r="ABI305" s="53"/>
      <c r="ABJ305" s="53"/>
      <c r="ABK305" s="53"/>
      <c r="ABL305" s="53"/>
      <c r="ABM305" s="53"/>
      <c r="ABN305" s="53"/>
      <c r="ABO305" s="53"/>
      <c r="ABP305" s="53"/>
      <c r="ABQ305" s="53"/>
      <c r="ABR305" s="53"/>
      <c r="ABS305" s="53"/>
      <c r="ABT305" s="53"/>
      <c r="ABU305" s="53"/>
      <c r="ABV305" s="53"/>
      <c r="ABW305" s="53"/>
      <c r="ABX305" s="53"/>
      <c r="ABY305" s="53"/>
      <c r="ABZ305" s="53"/>
      <c r="ACA305" s="53"/>
      <c r="ACB305" s="53"/>
      <c r="ACC305" s="53"/>
      <c r="ACD305" s="53"/>
      <c r="ACE305" s="53"/>
      <c r="ACF305" s="53"/>
      <c r="ACG305" s="53"/>
      <c r="ACH305" s="53"/>
      <c r="ACI305" s="53"/>
      <c r="ACJ305" s="53"/>
      <c r="ACK305" s="53"/>
      <c r="ACL305" s="53"/>
      <c r="ACM305" s="53"/>
      <c r="ACN305" s="53"/>
      <c r="ACO305" s="53"/>
      <c r="ACP305" s="53"/>
      <c r="ACQ305" s="53"/>
      <c r="ACR305" s="53"/>
      <c r="ACS305" s="53"/>
      <c r="ACT305" s="53"/>
      <c r="ACU305" s="53"/>
      <c r="ACV305" s="53"/>
      <c r="ACW305" s="53"/>
      <c r="ACX305" s="53"/>
      <c r="ACY305" s="53"/>
      <c r="ACZ305" s="53"/>
      <c r="ADA305" s="53"/>
      <c r="ADB305" s="53"/>
      <c r="ADC305" s="53"/>
      <c r="ADD305" s="53"/>
      <c r="ADE305" s="53"/>
      <c r="ADF305" s="53"/>
      <c r="ADG305" s="53"/>
      <c r="ADH305" s="53"/>
      <c r="ADI305" s="53"/>
      <c r="ADJ305" s="53"/>
      <c r="ADK305" s="53"/>
      <c r="ADL305" s="53"/>
      <c r="ADM305" s="53"/>
      <c r="ADN305" s="53"/>
      <c r="ADO305" s="53"/>
      <c r="ADP305" s="53"/>
      <c r="ADQ305" s="53"/>
      <c r="ADR305" s="53"/>
      <c r="ADS305" s="53"/>
      <c r="ADT305" s="53"/>
      <c r="ADU305" s="53"/>
      <c r="ADV305" s="53"/>
      <c r="ADW305" s="53"/>
      <c r="ADX305" s="53"/>
      <c r="ADY305" s="53"/>
      <c r="ADZ305" s="53"/>
      <c r="AEA305" s="53"/>
      <c r="AEB305" s="53"/>
      <c r="AEC305" s="53"/>
      <c r="AED305" s="53"/>
      <c r="AEE305" s="53"/>
      <c r="AEF305" s="53"/>
      <c r="AEG305" s="53"/>
      <c r="AEH305" s="53"/>
      <c r="AEI305" s="53"/>
      <c r="AEJ305" s="53"/>
      <c r="AEK305" s="53"/>
      <c r="AEL305" s="53"/>
      <c r="AEM305" s="53"/>
      <c r="AEN305" s="53"/>
      <c r="AEO305" s="53"/>
      <c r="AEP305" s="53"/>
      <c r="AEQ305" s="53"/>
      <c r="AER305" s="53"/>
      <c r="AES305" s="53"/>
      <c r="AET305" s="53"/>
      <c r="AEU305" s="53"/>
      <c r="AEV305" s="53"/>
      <c r="AEW305" s="53"/>
      <c r="AEX305" s="53"/>
      <c r="AEY305" s="53"/>
      <c r="AEZ305" s="53"/>
      <c r="AFA305" s="53"/>
      <c r="AFB305" s="53"/>
      <c r="AFC305" s="53"/>
      <c r="AFD305" s="53"/>
      <c r="AFE305" s="53"/>
      <c r="AFF305" s="53"/>
      <c r="AFG305" s="53"/>
      <c r="AFH305" s="53"/>
      <c r="AFI305" s="53"/>
      <c r="AFJ305" s="53"/>
      <c r="AFK305" s="53"/>
      <c r="AFL305" s="53"/>
      <c r="AFM305" s="53"/>
      <c r="AFN305" s="53"/>
      <c r="AFO305" s="53"/>
      <c r="AFP305" s="53"/>
      <c r="AFQ305" s="53"/>
      <c r="AFR305" s="53"/>
      <c r="AFS305" s="53"/>
      <c r="AFT305" s="53"/>
      <c r="AFU305" s="53"/>
      <c r="AFV305" s="53"/>
      <c r="AFW305" s="53"/>
      <c r="AFX305" s="53"/>
      <c r="AFY305" s="53"/>
      <c r="AFZ305" s="53"/>
      <c r="AGA305" s="53"/>
      <c r="AGB305" s="53"/>
      <c r="AGC305" s="53"/>
      <c r="AGD305" s="53"/>
      <c r="AGE305" s="53"/>
      <c r="AGF305" s="53"/>
      <c r="AGG305" s="53"/>
      <c r="AGH305" s="53"/>
      <c r="AGI305" s="53"/>
      <c r="AGJ305" s="53"/>
      <c r="AGK305" s="53"/>
      <c r="AGL305" s="53"/>
      <c r="AGM305" s="53"/>
      <c r="AGN305" s="53"/>
      <c r="AGO305" s="53"/>
      <c r="AGP305" s="53"/>
      <c r="AGQ305" s="53"/>
      <c r="AGR305" s="53"/>
      <c r="AGS305" s="53"/>
      <c r="AGT305" s="53"/>
      <c r="AGU305" s="53"/>
      <c r="AGV305" s="53"/>
      <c r="AGW305" s="53"/>
      <c r="AGX305" s="53"/>
      <c r="AGY305" s="53"/>
      <c r="AGZ305" s="53"/>
      <c r="AHA305" s="53"/>
      <c r="AHB305" s="53"/>
      <c r="AHC305" s="53"/>
      <c r="AHD305" s="53"/>
      <c r="AHE305" s="53"/>
      <c r="AHF305" s="53"/>
      <c r="AHG305" s="53"/>
      <c r="AHH305" s="53"/>
      <c r="AHI305" s="53"/>
      <c r="AHJ305" s="53"/>
      <c r="AHK305" s="53"/>
      <c r="AHL305" s="53"/>
      <c r="AHM305" s="53"/>
      <c r="AHN305" s="53"/>
      <c r="AHO305" s="53"/>
      <c r="AHP305" s="53"/>
      <c r="AHQ305" s="53"/>
      <c r="AHR305" s="53"/>
      <c r="AHS305" s="53"/>
      <c r="AHT305" s="53"/>
      <c r="AHU305" s="53"/>
      <c r="AHV305" s="53"/>
      <c r="AHW305" s="53"/>
      <c r="AHX305" s="53"/>
      <c r="AHY305" s="53"/>
      <c r="AHZ305" s="53"/>
      <c r="AIA305" s="53"/>
      <c r="AIB305" s="53"/>
      <c r="AIC305" s="53"/>
      <c r="AID305" s="53"/>
      <c r="AIE305" s="53"/>
      <c r="AIF305" s="53"/>
      <c r="AIG305" s="53"/>
      <c r="AIH305" s="53"/>
      <c r="AII305" s="53"/>
      <c r="AIJ305" s="53"/>
      <c r="AIK305" s="53"/>
      <c r="AIL305" s="53"/>
      <c r="AIM305" s="53"/>
      <c r="AIN305" s="53"/>
      <c r="AIO305" s="53"/>
      <c r="AIP305" s="53"/>
      <c r="AIQ305" s="53"/>
      <c r="AIR305" s="53"/>
      <c r="AIS305" s="53"/>
      <c r="AIT305" s="53"/>
      <c r="AIU305" s="53"/>
      <c r="AIV305" s="53"/>
      <c r="AIW305" s="53"/>
      <c r="AIX305" s="53"/>
      <c r="AIY305" s="53"/>
      <c r="AIZ305" s="53"/>
      <c r="AJA305" s="53"/>
      <c r="AJB305" s="53"/>
      <c r="AJC305" s="53"/>
      <c r="AJD305" s="53"/>
      <c r="AJE305" s="53"/>
      <c r="AJF305" s="53"/>
      <c r="AJG305" s="53"/>
      <c r="AJH305" s="53"/>
      <c r="AJI305" s="53"/>
      <c r="AJJ305" s="53"/>
      <c r="AJK305" s="53"/>
      <c r="AJL305" s="53"/>
      <c r="AJM305" s="53"/>
      <c r="AJN305" s="53"/>
      <c r="AJO305" s="53"/>
      <c r="AJP305" s="53"/>
      <c r="AJQ305" s="53"/>
      <c r="AJR305" s="53"/>
      <c r="AJS305" s="53"/>
      <c r="AJT305" s="53"/>
      <c r="AJU305" s="53"/>
      <c r="AJV305" s="53"/>
      <c r="AJW305" s="53"/>
      <c r="AJX305" s="53"/>
      <c r="AJY305" s="53"/>
      <c r="AJZ305" s="53"/>
      <c r="AKA305" s="53"/>
      <c r="AKB305" s="53"/>
      <c r="AKC305" s="53"/>
      <c r="AKD305" s="53"/>
      <c r="AKE305" s="53"/>
      <c r="AKF305" s="53"/>
      <c r="AKG305" s="53"/>
      <c r="AKH305" s="53"/>
      <c r="AKI305" s="53"/>
      <c r="AKJ305" s="53"/>
      <c r="AKK305" s="53"/>
      <c r="AKL305" s="53"/>
      <c r="AKM305" s="53"/>
      <c r="AKN305" s="53"/>
      <c r="AKO305" s="53"/>
      <c r="AKP305" s="53"/>
      <c r="AKQ305" s="53"/>
      <c r="AKR305" s="53"/>
      <c r="AKS305" s="53"/>
      <c r="AKT305" s="53"/>
      <c r="AKU305" s="53"/>
      <c r="AKV305" s="53"/>
      <c r="AKW305" s="53"/>
      <c r="AKX305" s="53"/>
      <c r="AKY305" s="53"/>
      <c r="AKZ305" s="53"/>
      <c r="ALA305" s="53"/>
      <c r="ALB305" s="53"/>
      <c r="ALC305" s="53"/>
      <c r="ALD305" s="53"/>
      <c r="ALE305" s="53"/>
      <c r="ALF305" s="53"/>
      <c r="ALG305" s="53"/>
      <c r="ALH305" s="53"/>
      <c r="ALI305" s="53"/>
      <c r="ALJ305" s="53"/>
      <c r="ALK305" s="53"/>
      <c r="ALL305" s="53"/>
      <c r="ALM305" s="53"/>
      <c r="ALN305" s="53"/>
      <c r="ALO305" s="53"/>
      <c r="ALP305" s="53"/>
      <c r="ALQ305" s="53"/>
      <c r="ALR305" s="53"/>
      <c r="ALS305" s="53"/>
      <c r="ALT305" s="53"/>
      <c r="ALU305" s="53"/>
      <c r="ALV305" s="53"/>
      <c r="ALW305" s="53"/>
      <c r="ALX305" s="53"/>
      <c r="ALY305" s="53"/>
      <c r="ALZ305" s="53"/>
      <c r="AMA305" s="53"/>
      <c r="AMB305" s="53"/>
      <c r="AMC305" s="53"/>
      <c r="AMD305" s="53"/>
      <c r="AME305" s="53"/>
      <c r="AMF305" s="53"/>
      <c r="AMG305" s="53"/>
      <c r="AMH305" s="53"/>
      <c r="AMI305" s="53"/>
      <c r="AMJ305"/>
      <c r="AMK305"/>
    </row>
    <row r="306" spans="1:1025" ht="37.5">
      <c r="A306" s="68" t="s">
        <v>287</v>
      </c>
      <c r="B306" s="27" t="s">
        <v>288</v>
      </c>
      <c r="C306" s="87">
        <v>6800000000</v>
      </c>
      <c r="D306" s="88"/>
      <c r="E306" s="74">
        <f>E307</f>
        <v>27500</v>
      </c>
      <c r="F306" s="72"/>
      <c r="G306" s="72"/>
      <c r="H306" s="72"/>
      <c r="I306" s="72"/>
      <c r="J306" s="72"/>
      <c r="K306" s="72"/>
      <c r="L306" s="72"/>
      <c r="M306" s="72"/>
      <c r="N306" s="72"/>
      <c r="O306" s="72"/>
      <c r="P306" s="72"/>
      <c r="Q306" s="72"/>
      <c r="R306" s="72"/>
      <c r="S306" s="72"/>
      <c r="T306" s="72"/>
      <c r="U306" s="72"/>
      <c r="V306" s="72"/>
      <c r="W306" s="72"/>
      <c r="X306" s="72"/>
      <c r="Y306" s="72"/>
      <c r="Z306" s="72"/>
      <c r="AA306" s="72"/>
      <c r="AB306" s="72"/>
      <c r="AC306" s="72"/>
      <c r="AD306" s="72"/>
      <c r="AE306" s="72"/>
      <c r="AF306" s="72"/>
      <c r="AG306" s="72"/>
      <c r="AH306" s="72"/>
      <c r="AI306" s="72"/>
      <c r="AJ306" s="72"/>
      <c r="AK306" s="72"/>
      <c r="AL306" s="72"/>
      <c r="AM306" s="72"/>
      <c r="AN306" s="72"/>
      <c r="AO306" s="72"/>
      <c r="AP306" s="72"/>
      <c r="AQ306" s="72"/>
      <c r="AR306" s="72"/>
      <c r="AS306" s="72"/>
      <c r="AT306" s="72"/>
      <c r="AU306" s="72"/>
      <c r="AV306" s="72"/>
      <c r="AW306" s="72"/>
      <c r="AX306" s="72"/>
      <c r="AY306" s="72"/>
      <c r="AZ306" s="72"/>
      <c r="BA306" s="72"/>
      <c r="BB306" s="72"/>
      <c r="BC306" s="72"/>
      <c r="BD306" s="72"/>
      <c r="BE306" s="72"/>
      <c r="BF306" s="72"/>
      <c r="BG306" s="72"/>
      <c r="BH306" s="72"/>
      <c r="BI306" s="72"/>
      <c r="BJ306" s="72"/>
      <c r="BK306" s="72"/>
      <c r="BL306" s="72"/>
      <c r="BM306" s="72"/>
      <c r="BN306" s="72"/>
      <c r="BO306" s="72"/>
      <c r="BP306" s="72"/>
      <c r="BQ306" s="72"/>
      <c r="BR306" s="72"/>
      <c r="BS306" s="72"/>
      <c r="BT306" s="72"/>
      <c r="BU306" s="72"/>
      <c r="BV306" s="72"/>
      <c r="BW306" s="72"/>
      <c r="BX306" s="72"/>
      <c r="BY306" s="72"/>
      <c r="BZ306" s="72"/>
      <c r="CA306" s="72"/>
      <c r="CB306" s="72"/>
      <c r="CC306" s="72"/>
      <c r="CD306" s="72"/>
      <c r="CE306" s="72"/>
      <c r="CF306" s="72"/>
      <c r="CG306" s="72"/>
      <c r="CH306" s="72"/>
      <c r="CI306" s="72"/>
      <c r="CJ306" s="72"/>
      <c r="CK306" s="72"/>
      <c r="CL306" s="72"/>
      <c r="CM306" s="72"/>
      <c r="CN306" s="72"/>
      <c r="CO306" s="72"/>
      <c r="CP306" s="72"/>
      <c r="CQ306" s="72"/>
      <c r="CR306" s="72"/>
      <c r="CS306" s="72"/>
      <c r="CT306" s="72"/>
      <c r="CU306" s="72"/>
      <c r="CV306" s="72"/>
      <c r="CW306" s="72"/>
      <c r="CX306" s="72"/>
      <c r="CY306" s="72"/>
      <c r="CZ306" s="72"/>
      <c r="DA306" s="72"/>
      <c r="DB306" s="72"/>
      <c r="DC306" s="72"/>
      <c r="DD306" s="72"/>
      <c r="DE306" s="72"/>
      <c r="DF306" s="72"/>
      <c r="DG306" s="72"/>
      <c r="DH306" s="72"/>
      <c r="DI306" s="72"/>
      <c r="DJ306" s="72"/>
      <c r="DK306" s="72"/>
      <c r="DL306" s="72"/>
      <c r="DM306" s="72"/>
      <c r="DN306" s="72"/>
      <c r="DO306" s="72"/>
      <c r="DP306" s="72"/>
      <c r="DQ306" s="72"/>
      <c r="DR306" s="72"/>
      <c r="DS306" s="72"/>
      <c r="DT306" s="72"/>
      <c r="DU306" s="72"/>
      <c r="DV306" s="72"/>
      <c r="DW306" s="72"/>
      <c r="DX306" s="72"/>
      <c r="DY306" s="72"/>
      <c r="DZ306" s="72"/>
      <c r="EA306" s="72"/>
      <c r="EB306" s="72"/>
      <c r="EC306" s="72"/>
      <c r="ED306" s="72"/>
      <c r="EE306" s="72"/>
      <c r="EF306" s="72"/>
      <c r="EG306" s="72"/>
      <c r="EH306" s="72"/>
      <c r="EI306" s="72"/>
      <c r="EJ306" s="72"/>
      <c r="EK306" s="72"/>
      <c r="EL306" s="72"/>
      <c r="EM306" s="72"/>
      <c r="EN306" s="72"/>
      <c r="EO306" s="72"/>
      <c r="EP306" s="72"/>
      <c r="EQ306" s="72"/>
      <c r="ER306" s="72"/>
      <c r="ES306" s="72"/>
      <c r="ET306" s="72"/>
      <c r="EU306" s="72"/>
      <c r="EV306" s="72"/>
      <c r="EW306" s="72"/>
      <c r="EX306" s="72"/>
      <c r="EY306" s="72"/>
      <c r="EZ306" s="72"/>
      <c r="FA306" s="72"/>
      <c r="FB306" s="72"/>
      <c r="FC306" s="72"/>
      <c r="FD306" s="72"/>
      <c r="FE306" s="72"/>
      <c r="FF306" s="72"/>
      <c r="FG306" s="72"/>
      <c r="FH306" s="72"/>
      <c r="FI306" s="72"/>
      <c r="FJ306" s="72"/>
      <c r="FK306" s="72"/>
      <c r="FL306" s="72"/>
      <c r="FM306" s="72"/>
      <c r="FN306" s="72"/>
      <c r="FO306" s="72"/>
      <c r="FP306" s="72"/>
      <c r="FQ306" s="72"/>
      <c r="FR306" s="72"/>
      <c r="FS306" s="72"/>
      <c r="FT306" s="72"/>
      <c r="FU306" s="72"/>
      <c r="FV306" s="72"/>
      <c r="FW306" s="72"/>
      <c r="FX306" s="72"/>
      <c r="FY306" s="72"/>
      <c r="FZ306" s="72"/>
      <c r="GA306" s="72"/>
      <c r="GB306" s="72"/>
      <c r="GC306" s="72"/>
      <c r="GD306" s="72"/>
      <c r="GE306" s="72"/>
      <c r="GF306" s="72"/>
      <c r="GG306" s="72"/>
      <c r="GH306" s="72"/>
      <c r="GI306" s="72"/>
      <c r="GJ306" s="72"/>
      <c r="GK306" s="72"/>
      <c r="GL306" s="72"/>
      <c r="GM306" s="72"/>
      <c r="GN306" s="72"/>
      <c r="GO306" s="72"/>
      <c r="GP306" s="72"/>
      <c r="GQ306" s="72"/>
      <c r="GR306" s="72"/>
      <c r="GS306" s="72"/>
      <c r="GT306" s="72"/>
      <c r="GU306" s="72"/>
      <c r="GV306" s="72"/>
      <c r="GW306" s="72"/>
      <c r="GX306" s="72"/>
      <c r="GY306" s="72"/>
      <c r="GZ306" s="72"/>
      <c r="HA306" s="72"/>
      <c r="HB306" s="72"/>
      <c r="HC306" s="72"/>
      <c r="HD306" s="72"/>
      <c r="HE306" s="72"/>
      <c r="HF306" s="72"/>
      <c r="HG306" s="72"/>
      <c r="HH306" s="72"/>
      <c r="HI306" s="72"/>
      <c r="HJ306" s="72"/>
      <c r="HK306" s="72"/>
      <c r="HL306" s="72"/>
      <c r="HM306" s="72"/>
      <c r="HN306" s="72"/>
      <c r="HO306" s="72"/>
      <c r="HP306" s="72"/>
      <c r="HQ306" s="72"/>
      <c r="HR306" s="72"/>
      <c r="HS306" s="72"/>
      <c r="HT306" s="72"/>
      <c r="HU306" s="72"/>
      <c r="HV306" s="72"/>
      <c r="HW306" s="72"/>
      <c r="HX306" s="72"/>
      <c r="HY306" s="72"/>
      <c r="HZ306" s="72"/>
      <c r="IA306" s="72"/>
      <c r="IB306" s="72"/>
      <c r="IC306" s="72"/>
      <c r="ID306" s="72"/>
      <c r="IE306" s="72"/>
      <c r="IF306" s="72"/>
      <c r="IG306" s="72"/>
      <c r="IH306" s="72"/>
      <c r="II306" s="72"/>
      <c r="IJ306" s="72"/>
      <c r="IK306" s="72"/>
      <c r="IL306" s="72"/>
      <c r="IM306" s="72"/>
      <c r="IN306" s="72"/>
      <c r="IO306" s="72"/>
      <c r="IP306" s="72"/>
      <c r="IQ306" s="72"/>
      <c r="IR306" s="72"/>
      <c r="IS306" s="72"/>
      <c r="IT306" s="72"/>
      <c r="IU306" s="72"/>
      <c r="IV306" s="72"/>
      <c r="IW306" s="72"/>
      <c r="IX306" s="72"/>
      <c r="IY306" s="72"/>
      <c r="IZ306" s="72"/>
      <c r="JA306" s="72"/>
      <c r="JB306" s="72"/>
      <c r="JC306" s="72"/>
      <c r="JD306" s="72"/>
      <c r="JE306" s="72"/>
      <c r="JF306" s="72"/>
      <c r="JG306" s="72"/>
      <c r="JH306" s="72"/>
      <c r="JI306" s="72"/>
      <c r="JJ306" s="72"/>
      <c r="JK306" s="72"/>
      <c r="JL306" s="72"/>
      <c r="JM306" s="72"/>
      <c r="JN306" s="72"/>
      <c r="JO306" s="72"/>
      <c r="JP306" s="72"/>
      <c r="JQ306" s="72"/>
      <c r="JR306" s="72"/>
      <c r="JS306" s="72"/>
      <c r="JT306" s="72"/>
      <c r="JU306" s="72"/>
      <c r="JV306" s="72"/>
      <c r="JW306" s="72"/>
      <c r="JX306" s="72"/>
      <c r="JY306" s="72"/>
      <c r="JZ306" s="72"/>
      <c r="KA306" s="72"/>
      <c r="KB306" s="72"/>
      <c r="KC306" s="72"/>
      <c r="KD306" s="72"/>
      <c r="KE306" s="72"/>
      <c r="KF306" s="72"/>
      <c r="KG306" s="72"/>
      <c r="KH306" s="72"/>
      <c r="KI306" s="72"/>
      <c r="KJ306" s="72"/>
      <c r="KK306" s="72"/>
      <c r="KL306" s="72"/>
      <c r="KM306" s="72"/>
      <c r="KN306" s="72"/>
      <c r="KO306" s="72"/>
      <c r="KP306" s="72"/>
      <c r="KQ306" s="72"/>
      <c r="KR306" s="72"/>
      <c r="KS306" s="72"/>
      <c r="KT306" s="72"/>
      <c r="KU306" s="72"/>
      <c r="KV306" s="72"/>
      <c r="KW306" s="72"/>
      <c r="KX306" s="72"/>
      <c r="KY306" s="72"/>
      <c r="KZ306" s="72"/>
      <c r="LA306" s="72"/>
      <c r="LB306" s="72"/>
      <c r="LC306" s="72"/>
      <c r="LD306" s="72"/>
      <c r="LE306" s="72"/>
      <c r="LF306" s="72"/>
      <c r="LG306" s="72"/>
      <c r="LH306" s="72"/>
      <c r="LI306" s="72"/>
      <c r="LJ306" s="72"/>
      <c r="LK306" s="72"/>
      <c r="LL306" s="72"/>
      <c r="LM306" s="72"/>
      <c r="LN306" s="72"/>
      <c r="LO306" s="72"/>
      <c r="LP306" s="72"/>
      <c r="LQ306" s="72"/>
      <c r="LR306" s="72"/>
      <c r="LS306" s="72"/>
      <c r="LT306" s="72"/>
      <c r="LU306" s="72"/>
      <c r="LV306" s="72"/>
      <c r="LW306" s="72"/>
      <c r="LX306" s="72"/>
      <c r="LY306" s="72"/>
      <c r="LZ306" s="72"/>
      <c r="MA306" s="72"/>
      <c r="MB306" s="72"/>
      <c r="MC306" s="72"/>
      <c r="MD306" s="72"/>
      <c r="ME306" s="72"/>
      <c r="MF306" s="72"/>
      <c r="MG306" s="72"/>
      <c r="MH306" s="72"/>
      <c r="MI306" s="72"/>
      <c r="MJ306" s="72"/>
      <c r="MK306" s="72"/>
      <c r="ML306" s="72"/>
      <c r="MM306" s="72"/>
      <c r="MN306" s="72"/>
      <c r="MO306" s="72"/>
      <c r="MP306" s="72"/>
      <c r="MQ306" s="72"/>
      <c r="MR306" s="72"/>
      <c r="MS306" s="72"/>
      <c r="MT306" s="72"/>
      <c r="MU306" s="72"/>
      <c r="MV306" s="72"/>
      <c r="MW306" s="72"/>
      <c r="MX306" s="72"/>
      <c r="MY306" s="72"/>
      <c r="MZ306" s="72"/>
      <c r="NA306" s="72"/>
      <c r="NB306" s="72"/>
      <c r="NC306" s="72"/>
      <c r="ND306" s="72"/>
      <c r="NE306" s="72"/>
      <c r="NF306" s="72"/>
      <c r="NG306" s="72"/>
      <c r="NH306" s="72"/>
      <c r="NI306" s="72"/>
      <c r="NJ306" s="72"/>
      <c r="NK306" s="72"/>
      <c r="NL306" s="72"/>
      <c r="NM306" s="72"/>
      <c r="NN306" s="72"/>
      <c r="NO306" s="72"/>
      <c r="NP306" s="72"/>
      <c r="NQ306" s="72"/>
      <c r="NR306" s="72"/>
      <c r="NS306" s="72"/>
      <c r="NT306" s="72"/>
      <c r="NU306" s="72"/>
      <c r="NV306" s="72"/>
      <c r="NW306" s="72"/>
      <c r="NX306" s="72"/>
      <c r="NY306" s="72"/>
      <c r="NZ306" s="72"/>
      <c r="OA306" s="72"/>
      <c r="OB306" s="72"/>
      <c r="OC306" s="72"/>
      <c r="OD306" s="72"/>
      <c r="OE306" s="72"/>
      <c r="OF306" s="72"/>
      <c r="OG306" s="72"/>
      <c r="OH306" s="72"/>
      <c r="OI306" s="72"/>
      <c r="OJ306" s="72"/>
      <c r="OK306" s="72"/>
      <c r="OL306" s="72"/>
      <c r="OM306" s="72"/>
      <c r="ON306" s="72"/>
      <c r="OO306" s="72"/>
      <c r="OP306" s="72"/>
      <c r="OQ306" s="72"/>
      <c r="OR306" s="72"/>
      <c r="OS306" s="72"/>
      <c r="OT306" s="72"/>
      <c r="OU306" s="72"/>
      <c r="OV306" s="72"/>
      <c r="OW306" s="72"/>
      <c r="OX306" s="72"/>
      <c r="OY306" s="72"/>
      <c r="OZ306" s="72"/>
      <c r="PA306" s="72"/>
      <c r="PB306" s="72"/>
      <c r="PC306" s="72"/>
      <c r="PD306" s="72"/>
      <c r="PE306" s="72"/>
      <c r="PF306" s="72"/>
      <c r="PG306" s="72"/>
      <c r="PH306" s="72"/>
      <c r="PI306" s="72"/>
      <c r="PJ306" s="72"/>
      <c r="PK306" s="72"/>
      <c r="PL306" s="72"/>
      <c r="PM306" s="72"/>
      <c r="PN306" s="72"/>
      <c r="PO306" s="72"/>
      <c r="PP306" s="72"/>
      <c r="PQ306" s="72"/>
      <c r="PR306" s="72"/>
      <c r="PS306" s="72"/>
      <c r="PT306" s="72"/>
      <c r="PU306" s="72"/>
      <c r="PV306" s="72"/>
      <c r="PW306" s="72"/>
      <c r="PX306" s="72"/>
      <c r="PY306" s="72"/>
      <c r="PZ306" s="72"/>
      <c r="QA306" s="72"/>
      <c r="QB306" s="72"/>
      <c r="QC306" s="72"/>
      <c r="QD306" s="72"/>
      <c r="QE306" s="72"/>
      <c r="QF306" s="72"/>
      <c r="QG306" s="72"/>
      <c r="QH306" s="72"/>
      <c r="QI306" s="72"/>
      <c r="QJ306" s="72"/>
      <c r="QK306" s="72"/>
      <c r="QL306" s="72"/>
      <c r="QM306" s="72"/>
      <c r="QN306" s="72"/>
      <c r="QO306" s="72"/>
      <c r="QP306" s="72"/>
      <c r="QQ306" s="72"/>
      <c r="QR306" s="72"/>
      <c r="QS306" s="72"/>
      <c r="QT306" s="72"/>
      <c r="QU306" s="72"/>
      <c r="QV306" s="72"/>
      <c r="QW306" s="72"/>
      <c r="QX306" s="72"/>
      <c r="QY306" s="72"/>
      <c r="QZ306" s="72"/>
      <c r="RA306" s="72"/>
      <c r="RB306" s="72"/>
      <c r="RC306" s="72"/>
      <c r="RD306" s="72"/>
      <c r="RE306" s="72"/>
      <c r="RF306" s="72"/>
      <c r="RG306" s="72"/>
      <c r="RH306" s="72"/>
      <c r="RI306" s="72"/>
      <c r="RJ306" s="72"/>
      <c r="RK306" s="72"/>
      <c r="RL306" s="72"/>
      <c r="RM306" s="72"/>
      <c r="RN306" s="72"/>
      <c r="RO306" s="72"/>
      <c r="RP306" s="72"/>
      <c r="RQ306" s="72"/>
      <c r="RR306" s="72"/>
      <c r="RS306" s="72"/>
      <c r="RT306" s="72"/>
      <c r="RU306" s="72"/>
      <c r="RV306" s="72"/>
      <c r="RW306" s="72"/>
      <c r="RX306" s="72"/>
      <c r="RY306" s="72"/>
      <c r="RZ306" s="72"/>
      <c r="SA306" s="72"/>
      <c r="SB306" s="72"/>
      <c r="SC306" s="72"/>
      <c r="SD306" s="72"/>
      <c r="SE306" s="72"/>
      <c r="SF306" s="72"/>
      <c r="SG306" s="72"/>
      <c r="SH306" s="72"/>
      <c r="SI306" s="72"/>
      <c r="SJ306" s="72"/>
      <c r="SK306" s="72"/>
      <c r="SL306" s="72"/>
      <c r="SM306" s="72"/>
      <c r="SN306" s="72"/>
      <c r="SO306" s="72"/>
      <c r="SP306" s="72"/>
      <c r="SQ306" s="72"/>
      <c r="SR306" s="72"/>
      <c r="SS306" s="72"/>
      <c r="ST306" s="72"/>
      <c r="SU306" s="72"/>
      <c r="SV306" s="72"/>
      <c r="SW306" s="72"/>
      <c r="SX306" s="72"/>
      <c r="SY306" s="72"/>
      <c r="SZ306" s="72"/>
      <c r="TA306" s="72"/>
      <c r="TB306" s="72"/>
      <c r="TC306" s="72"/>
      <c r="TD306" s="72"/>
      <c r="TE306" s="72"/>
      <c r="TF306" s="72"/>
      <c r="TG306" s="72"/>
      <c r="TH306" s="72"/>
      <c r="TI306" s="72"/>
      <c r="TJ306" s="72"/>
      <c r="TK306" s="72"/>
      <c r="TL306" s="72"/>
      <c r="TM306" s="72"/>
      <c r="TN306" s="72"/>
      <c r="TO306" s="72"/>
      <c r="TP306" s="72"/>
      <c r="TQ306" s="72"/>
      <c r="TR306" s="72"/>
      <c r="TS306" s="72"/>
      <c r="TT306" s="72"/>
      <c r="TU306" s="72"/>
      <c r="TV306" s="72"/>
      <c r="TW306" s="72"/>
      <c r="TX306" s="72"/>
      <c r="TY306" s="72"/>
      <c r="TZ306" s="72"/>
      <c r="UA306" s="72"/>
      <c r="UB306" s="72"/>
      <c r="UC306" s="72"/>
      <c r="UD306" s="72"/>
      <c r="UE306" s="72"/>
      <c r="UF306" s="72"/>
      <c r="UG306" s="72"/>
      <c r="UH306" s="72"/>
      <c r="UI306" s="72"/>
      <c r="UJ306" s="72"/>
      <c r="UK306" s="72"/>
      <c r="UL306" s="72"/>
      <c r="UM306" s="72"/>
      <c r="UN306" s="72"/>
      <c r="UO306" s="72"/>
      <c r="UP306" s="72"/>
      <c r="UQ306" s="72"/>
      <c r="UR306" s="72"/>
      <c r="US306" s="72"/>
      <c r="UT306" s="72"/>
      <c r="UU306" s="72"/>
      <c r="UV306" s="72"/>
      <c r="UW306" s="72"/>
      <c r="UX306" s="72"/>
      <c r="UY306" s="72"/>
      <c r="UZ306" s="72"/>
      <c r="VA306" s="72"/>
      <c r="VB306" s="72"/>
      <c r="VC306" s="72"/>
      <c r="VD306" s="72"/>
      <c r="VE306" s="72"/>
      <c r="VF306" s="72"/>
      <c r="VG306" s="72"/>
      <c r="VH306" s="72"/>
      <c r="VI306" s="72"/>
      <c r="VJ306" s="72"/>
      <c r="VK306" s="72"/>
      <c r="VL306" s="72"/>
      <c r="VM306" s="72"/>
      <c r="VN306" s="72"/>
      <c r="VO306" s="72"/>
      <c r="VP306" s="72"/>
      <c r="VQ306" s="72"/>
      <c r="VR306" s="72"/>
      <c r="VS306" s="72"/>
      <c r="VT306" s="72"/>
      <c r="VU306" s="72"/>
      <c r="VV306" s="72"/>
      <c r="VW306" s="72"/>
      <c r="VX306" s="72"/>
      <c r="VY306" s="72"/>
      <c r="VZ306" s="72"/>
      <c r="WA306" s="72"/>
      <c r="WB306" s="72"/>
      <c r="WC306" s="72"/>
      <c r="WD306" s="72"/>
      <c r="WE306" s="72"/>
      <c r="WF306" s="72"/>
      <c r="WG306" s="72"/>
      <c r="WH306" s="72"/>
      <c r="WI306" s="72"/>
      <c r="WJ306" s="72"/>
      <c r="WK306" s="72"/>
      <c r="WL306" s="72"/>
      <c r="WM306" s="72"/>
      <c r="WN306" s="72"/>
      <c r="WO306" s="72"/>
      <c r="WP306" s="72"/>
      <c r="WQ306" s="72"/>
      <c r="WR306" s="72"/>
      <c r="WS306" s="72"/>
      <c r="WT306" s="72"/>
      <c r="WU306" s="72"/>
      <c r="WV306" s="72"/>
      <c r="WW306" s="72"/>
      <c r="WX306" s="72"/>
      <c r="WY306" s="72"/>
      <c r="WZ306" s="72"/>
      <c r="XA306" s="72"/>
      <c r="XB306" s="72"/>
      <c r="XC306" s="72"/>
      <c r="XD306" s="72"/>
      <c r="XE306" s="72"/>
      <c r="XF306" s="72"/>
      <c r="XG306" s="72"/>
      <c r="XH306" s="72"/>
      <c r="XI306" s="72"/>
      <c r="XJ306" s="72"/>
      <c r="XK306" s="72"/>
      <c r="XL306" s="72"/>
      <c r="XM306" s="72"/>
      <c r="XN306" s="72"/>
      <c r="XO306" s="72"/>
      <c r="XP306" s="72"/>
      <c r="XQ306" s="72"/>
      <c r="XR306" s="72"/>
      <c r="XS306" s="72"/>
      <c r="XT306" s="72"/>
      <c r="XU306" s="72"/>
      <c r="XV306" s="72"/>
      <c r="XW306" s="72"/>
      <c r="XX306" s="72"/>
      <c r="XY306" s="72"/>
      <c r="XZ306" s="72"/>
      <c r="YA306" s="72"/>
      <c r="YB306" s="72"/>
      <c r="YC306" s="72"/>
      <c r="YD306" s="72"/>
      <c r="YE306" s="72"/>
      <c r="YF306" s="72"/>
      <c r="YG306" s="72"/>
      <c r="YH306" s="72"/>
      <c r="YI306" s="72"/>
      <c r="YJ306" s="72"/>
      <c r="YK306" s="72"/>
      <c r="YL306" s="72"/>
      <c r="YM306" s="72"/>
      <c r="YN306" s="72"/>
      <c r="YO306" s="72"/>
      <c r="YP306" s="72"/>
      <c r="YQ306" s="72"/>
      <c r="YR306" s="72"/>
      <c r="YS306" s="72"/>
      <c r="YT306" s="72"/>
      <c r="YU306" s="72"/>
      <c r="YV306" s="72"/>
      <c r="YW306" s="72"/>
      <c r="YX306" s="72"/>
      <c r="YY306" s="72"/>
      <c r="YZ306" s="72"/>
      <c r="ZA306" s="72"/>
      <c r="ZB306" s="72"/>
      <c r="ZC306" s="72"/>
      <c r="ZD306" s="72"/>
      <c r="ZE306" s="72"/>
      <c r="ZF306" s="72"/>
      <c r="ZG306" s="72"/>
      <c r="ZH306" s="72"/>
      <c r="ZI306" s="72"/>
      <c r="ZJ306" s="72"/>
      <c r="ZK306" s="72"/>
      <c r="ZL306" s="72"/>
      <c r="ZM306" s="72"/>
      <c r="ZN306" s="72"/>
      <c r="ZO306" s="72"/>
      <c r="ZP306" s="72"/>
      <c r="ZQ306" s="72"/>
      <c r="ZR306" s="72"/>
      <c r="ZS306" s="72"/>
      <c r="ZT306" s="72"/>
      <c r="ZU306" s="72"/>
      <c r="ZV306" s="72"/>
      <c r="ZW306" s="72"/>
      <c r="ZX306" s="72"/>
      <c r="ZY306" s="72"/>
      <c r="ZZ306" s="72"/>
      <c r="AAA306" s="72"/>
      <c r="AAB306" s="72"/>
      <c r="AAC306" s="72"/>
      <c r="AAD306" s="72"/>
      <c r="AAE306" s="72"/>
      <c r="AAF306" s="72"/>
      <c r="AAG306" s="72"/>
      <c r="AAH306" s="72"/>
      <c r="AAI306" s="72"/>
      <c r="AAJ306" s="72"/>
      <c r="AAK306" s="72"/>
      <c r="AAL306" s="72"/>
      <c r="AAM306" s="72"/>
      <c r="AAN306" s="72"/>
      <c r="AAO306" s="72"/>
      <c r="AAP306" s="72"/>
      <c r="AAQ306" s="72"/>
      <c r="AAR306" s="72"/>
      <c r="AAS306" s="72"/>
      <c r="AAT306" s="72"/>
      <c r="AAU306" s="72"/>
      <c r="AAV306" s="72"/>
      <c r="AAW306" s="72"/>
      <c r="AAX306" s="72"/>
      <c r="AAY306" s="72"/>
      <c r="AAZ306" s="72"/>
      <c r="ABA306" s="72"/>
      <c r="ABB306" s="72"/>
      <c r="ABC306" s="72"/>
      <c r="ABD306" s="72"/>
      <c r="ABE306" s="72"/>
      <c r="ABF306" s="72"/>
      <c r="ABG306" s="72"/>
      <c r="ABH306" s="72"/>
      <c r="ABI306" s="72"/>
      <c r="ABJ306" s="72"/>
      <c r="ABK306" s="72"/>
      <c r="ABL306" s="72"/>
      <c r="ABM306" s="72"/>
      <c r="ABN306" s="72"/>
      <c r="ABO306" s="72"/>
      <c r="ABP306" s="72"/>
      <c r="ABQ306" s="72"/>
      <c r="ABR306" s="72"/>
      <c r="ABS306" s="72"/>
      <c r="ABT306" s="72"/>
      <c r="ABU306" s="72"/>
      <c r="ABV306" s="72"/>
      <c r="ABW306" s="72"/>
      <c r="ABX306" s="72"/>
      <c r="ABY306" s="72"/>
      <c r="ABZ306" s="72"/>
      <c r="ACA306" s="72"/>
      <c r="ACB306" s="72"/>
      <c r="ACC306" s="72"/>
      <c r="ACD306" s="72"/>
      <c r="ACE306" s="72"/>
      <c r="ACF306" s="72"/>
      <c r="ACG306" s="72"/>
      <c r="ACH306" s="72"/>
      <c r="ACI306" s="72"/>
      <c r="ACJ306" s="72"/>
      <c r="ACK306" s="72"/>
      <c r="ACL306" s="72"/>
      <c r="ACM306" s="72"/>
      <c r="ACN306" s="72"/>
      <c r="ACO306" s="72"/>
      <c r="ACP306" s="72"/>
      <c r="ACQ306" s="72"/>
      <c r="ACR306" s="72"/>
      <c r="ACS306" s="72"/>
      <c r="ACT306" s="72"/>
      <c r="ACU306" s="72"/>
      <c r="ACV306" s="72"/>
      <c r="ACW306" s="72"/>
      <c r="ACX306" s="72"/>
      <c r="ACY306" s="72"/>
      <c r="ACZ306" s="72"/>
      <c r="ADA306" s="72"/>
      <c r="ADB306" s="72"/>
      <c r="ADC306" s="72"/>
      <c r="ADD306" s="72"/>
      <c r="ADE306" s="72"/>
      <c r="ADF306" s="72"/>
      <c r="ADG306" s="72"/>
      <c r="ADH306" s="72"/>
      <c r="ADI306" s="72"/>
      <c r="ADJ306" s="72"/>
      <c r="ADK306" s="72"/>
      <c r="ADL306" s="72"/>
      <c r="ADM306" s="72"/>
      <c r="ADN306" s="72"/>
      <c r="ADO306" s="72"/>
      <c r="ADP306" s="72"/>
      <c r="ADQ306" s="72"/>
      <c r="ADR306" s="72"/>
      <c r="ADS306" s="72"/>
      <c r="ADT306" s="72"/>
      <c r="ADU306" s="72"/>
      <c r="ADV306" s="72"/>
      <c r="ADW306" s="72"/>
      <c r="ADX306" s="72"/>
      <c r="ADY306" s="72"/>
      <c r="ADZ306" s="72"/>
      <c r="AEA306" s="72"/>
      <c r="AEB306" s="72"/>
      <c r="AEC306" s="72"/>
      <c r="AED306" s="72"/>
      <c r="AEE306" s="72"/>
      <c r="AEF306" s="72"/>
      <c r="AEG306" s="72"/>
      <c r="AEH306" s="72"/>
      <c r="AEI306" s="72"/>
      <c r="AEJ306" s="72"/>
      <c r="AEK306" s="72"/>
      <c r="AEL306" s="72"/>
      <c r="AEM306" s="72"/>
      <c r="AEN306" s="72"/>
      <c r="AEO306" s="72"/>
      <c r="AEP306" s="72"/>
      <c r="AEQ306" s="72"/>
      <c r="AER306" s="72"/>
      <c r="AES306" s="72"/>
      <c r="AET306" s="72"/>
      <c r="AEU306" s="72"/>
      <c r="AEV306" s="72"/>
      <c r="AEW306" s="72"/>
      <c r="AEX306" s="72"/>
      <c r="AEY306" s="72"/>
      <c r="AEZ306" s="72"/>
      <c r="AFA306" s="72"/>
      <c r="AFB306" s="72"/>
      <c r="AFC306" s="72"/>
      <c r="AFD306" s="72"/>
      <c r="AFE306" s="72"/>
      <c r="AFF306" s="72"/>
      <c r="AFG306" s="72"/>
      <c r="AFH306" s="72"/>
      <c r="AFI306" s="72"/>
      <c r="AFJ306" s="72"/>
      <c r="AFK306" s="72"/>
      <c r="AFL306" s="72"/>
      <c r="AFM306" s="72"/>
      <c r="AFN306" s="72"/>
      <c r="AFO306" s="72"/>
      <c r="AFP306" s="72"/>
      <c r="AFQ306" s="72"/>
      <c r="AFR306" s="72"/>
      <c r="AFS306" s="72"/>
      <c r="AFT306" s="72"/>
      <c r="AFU306" s="72"/>
      <c r="AFV306" s="72"/>
      <c r="AFW306" s="72"/>
      <c r="AFX306" s="72"/>
      <c r="AFY306" s="72"/>
      <c r="AFZ306" s="72"/>
      <c r="AGA306" s="72"/>
      <c r="AGB306" s="72"/>
      <c r="AGC306" s="72"/>
      <c r="AGD306" s="72"/>
      <c r="AGE306" s="72"/>
      <c r="AGF306" s="72"/>
      <c r="AGG306" s="72"/>
      <c r="AGH306" s="72"/>
      <c r="AGI306" s="72"/>
      <c r="AGJ306" s="72"/>
      <c r="AGK306" s="72"/>
      <c r="AGL306" s="72"/>
      <c r="AGM306" s="72"/>
      <c r="AGN306" s="72"/>
      <c r="AGO306" s="72"/>
      <c r="AGP306" s="72"/>
      <c r="AGQ306" s="72"/>
      <c r="AGR306" s="72"/>
      <c r="AGS306" s="72"/>
      <c r="AGT306" s="72"/>
      <c r="AGU306" s="72"/>
      <c r="AGV306" s="72"/>
      <c r="AGW306" s="72"/>
      <c r="AGX306" s="72"/>
      <c r="AGY306" s="72"/>
      <c r="AGZ306" s="72"/>
      <c r="AHA306" s="72"/>
      <c r="AHB306" s="72"/>
      <c r="AHC306" s="72"/>
      <c r="AHD306" s="72"/>
      <c r="AHE306" s="72"/>
      <c r="AHF306" s="72"/>
      <c r="AHG306" s="72"/>
      <c r="AHH306" s="72"/>
      <c r="AHI306" s="72"/>
      <c r="AHJ306" s="72"/>
      <c r="AHK306" s="72"/>
      <c r="AHL306" s="72"/>
      <c r="AHM306" s="72"/>
      <c r="AHN306" s="72"/>
      <c r="AHO306" s="72"/>
      <c r="AHP306" s="72"/>
      <c r="AHQ306" s="72"/>
      <c r="AHR306" s="72"/>
      <c r="AHS306" s="72"/>
      <c r="AHT306" s="72"/>
      <c r="AHU306" s="72"/>
      <c r="AHV306" s="72"/>
      <c r="AHW306" s="72"/>
      <c r="AHX306" s="72"/>
      <c r="AHY306" s="72"/>
      <c r="AHZ306" s="72"/>
      <c r="AIA306" s="72"/>
      <c r="AIB306" s="72"/>
      <c r="AIC306" s="72"/>
      <c r="AID306" s="72"/>
      <c r="AIE306" s="72"/>
      <c r="AIF306" s="72"/>
      <c r="AIG306" s="72"/>
      <c r="AIH306" s="72"/>
      <c r="AII306" s="72"/>
      <c r="AIJ306" s="72"/>
      <c r="AIK306" s="72"/>
      <c r="AIL306" s="72"/>
      <c r="AIM306" s="72"/>
      <c r="AIN306" s="72"/>
      <c r="AIO306" s="72"/>
      <c r="AIP306" s="72"/>
      <c r="AIQ306" s="72"/>
      <c r="AIR306" s="72"/>
      <c r="AIS306" s="72"/>
      <c r="AIT306" s="72"/>
      <c r="AIU306" s="72"/>
      <c r="AIV306" s="72"/>
      <c r="AIW306" s="72"/>
      <c r="AIX306" s="72"/>
      <c r="AIY306" s="72"/>
      <c r="AIZ306" s="72"/>
      <c r="AJA306" s="72"/>
      <c r="AJB306" s="72"/>
      <c r="AJC306" s="72"/>
      <c r="AJD306" s="72"/>
      <c r="AJE306" s="72"/>
      <c r="AJF306" s="72"/>
      <c r="AJG306" s="72"/>
      <c r="AJH306" s="72"/>
      <c r="AJI306" s="72"/>
      <c r="AJJ306" s="72"/>
      <c r="AJK306" s="72"/>
      <c r="AJL306" s="72"/>
      <c r="AJM306" s="72"/>
      <c r="AJN306" s="72"/>
      <c r="AJO306" s="72"/>
      <c r="AJP306" s="72"/>
      <c r="AJQ306" s="72"/>
      <c r="AJR306" s="72"/>
      <c r="AJS306" s="72"/>
      <c r="AJT306" s="72"/>
      <c r="AJU306" s="72"/>
      <c r="AJV306" s="72"/>
      <c r="AJW306" s="72"/>
      <c r="AJX306" s="72"/>
      <c r="AJY306" s="72"/>
      <c r="AJZ306" s="72"/>
      <c r="AKA306" s="72"/>
      <c r="AKB306" s="72"/>
      <c r="AKC306" s="72"/>
      <c r="AKD306" s="72"/>
      <c r="AKE306" s="72"/>
      <c r="AKF306" s="72"/>
      <c r="AKG306" s="72"/>
      <c r="AKH306" s="72"/>
      <c r="AKI306" s="72"/>
      <c r="AKJ306" s="72"/>
      <c r="AKK306" s="72"/>
      <c r="AKL306" s="72"/>
      <c r="AKM306" s="72"/>
      <c r="AKN306" s="72"/>
      <c r="AKO306" s="72"/>
      <c r="AKP306" s="72"/>
      <c r="AKQ306" s="72"/>
      <c r="AKR306" s="72"/>
      <c r="AKS306" s="72"/>
      <c r="AKT306" s="72"/>
      <c r="AKU306" s="72"/>
      <c r="AKV306" s="72"/>
      <c r="AKW306" s="72"/>
      <c r="AKX306" s="72"/>
      <c r="AKY306" s="72"/>
      <c r="AKZ306" s="72"/>
      <c r="ALA306" s="72"/>
      <c r="ALB306" s="72"/>
      <c r="ALC306" s="72"/>
      <c r="ALD306" s="72"/>
      <c r="ALE306" s="72"/>
      <c r="ALF306" s="72"/>
      <c r="ALG306" s="72"/>
      <c r="ALH306" s="72"/>
      <c r="ALI306" s="72"/>
      <c r="ALJ306" s="72"/>
      <c r="ALK306" s="72"/>
      <c r="ALL306" s="72"/>
      <c r="ALM306" s="72"/>
      <c r="ALN306" s="72"/>
      <c r="ALO306" s="72"/>
      <c r="ALP306" s="72"/>
      <c r="ALQ306" s="72"/>
      <c r="ALR306" s="72"/>
      <c r="ALS306" s="72"/>
      <c r="ALT306" s="72"/>
      <c r="ALU306" s="72"/>
      <c r="ALV306" s="72"/>
      <c r="ALW306" s="72"/>
      <c r="ALX306" s="72"/>
      <c r="ALY306" s="72"/>
      <c r="ALZ306" s="72"/>
      <c r="AMA306" s="72"/>
      <c r="AMB306" s="72"/>
      <c r="AMC306" s="72"/>
      <c r="AMD306" s="72"/>
      <c r="AME306" s="72"/>
      <c r="AMF306" s="72"/>
      <c r="AMG306" s="72"/>
      <c r="AMH306" s="72"/>
      <c r="AMI306" s="72"/>
      <c r="AMK306" s="72"/>
    </row>
    <row r="307" spans="1:1025" ht="37.5">
      <c r="A307" s="49"/>
      <c r="B307" s="36" t="s">
        <v>289</v>
      </c>
      <c r="C307" s="81">
        <v>6810000000</v>
      </c>
      <c r="D307" s="82"/>
      <c r="E307" s="76">
        <f>E308</f>
        <v>27500</v>
      </c>
    </row>
    <row r="308" spans="1:1025">
      <c r="A308" s="49"/>
      <c r="B308" s="36" t="s">
        <v>290</v>
      </c>
      <c r="C308" s="81">
        <v>6810010490</v>
      </c>
      <c r="D308" s="82"/>
      <c r="E308" s="76">
        <f>E309</f>
        <v>27500</v>
      </c>
    </row>
    <row r="309" spans="1:1025" s="72" customFormat="1" ht="56.25">
      <c r="A309" s="49"/>
      <c r="B309" s="36" t="s">
        <v>104</v>
      </c>
      <c r="C309" s="81">
        <v>6810010490</v>
      </c>
      <c r="D309" s="82" t="s">
        <v>105</v>
      </c>
      <c r="E309" s="76">
        <f>'приложение 10'!I139</f>
        <v>27500</v>
      </c>
      <c r="F309" s="53"/>
      <c r="G309" s="53"/>
      <c r="H309" s="53"/>
      <c r="I309" s="53"/>
      <c r="J309" s="53"/>
      <c r="K309" s="53"/>
      <c r="L309" s="53"/>
      <c r="M309" s="53"/>
      <c r="N309" s="53"/>
      <c r="O309" s="53"/>
      <c r="P309" s="53"/>
      <c r="Q309" s="53"/>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53"/>
      <c r="BY309" s="53"/>
      <c r="BZ309" s="53"/>
      <c r="CA309" s="53"/>
      <c r="CB309" s="53"/>
      <c r="CC309" s="53"/>
      <c r="CD309" s="53"/>
      <c r="CE309" s="53"/>
      <c r="CF309" s="53"/>
      <c r="CG309" s="53"/>
      <c r="CH309" s="53"/>
      <c r="CI309" s="53"/>
      <c r="CJ309" s="53"/>
      <c r="CK309" s="53"/>
      <c r="CL309" s="53"/>
      <c r="CM309" s="53"/>
      <c r="CN309" s="53"/>
      <c r="CO309" s="53"/>
      <c r="CP309" s="53"/>
      <c r="CQ309" s="53"/>
      <c r="CR309" s="53"/>
      <c r="CS309" s="53"/>
      <c r="CT309" s="53"/>
      <c r="CU309" s="53"/>
      <c r="CV309" s="53"/>
      <c r="CW309" s="53"/>
      <c r="CX309" s="53"/>
      <c r="CY309" s="53"/>
      <c r="CZ309" s="53"/>
      <c r="DA309" s="53"/>
      <c r="DB309" s="53"/>
      <c r="DC309" s="53"/>
      <c r="DD309" s="53"/>
      <c r="DE309" s="53"/>
      <c r="DF309" s="53"/>
      <c r="DG309" s="53"/>
      <c r="DH309" s="53"/>
      <c r="DI309" s="53"/>
      <c r="DJ309" s="53"/>
      <c r="DK309" s="53"/>
      <c r="DL309" s="53"/>
      <c r="DM309" s="53"/>
      <c r="DN309" s="53"/>
      <c r="DO309" s="53"/>
      <c r="DP309" s="53"/>
      <c r="DQ309" s="53"/>
      <c r="DR309" s="53"/>
      <c r="DS309" s="53"/>
      <c r="DT309" s="53"/>
      <c r="DU309" s="53"/>
      <c r="DV309" s="53"/>
      <c r="DW309" s="53"/>
      <c r="DX309" s="53"/>
      <c r="DY309" s="53"/>
      <c r="DZ309" s="53"/>
      <c r="EA309" s="53"/>
      <c r="EB309" s="53"/>
      <c r="EC309" s="53"/>
      <c r="ED309" s="53"/>
      <c r="EE309" s="53"/>
      <c r="EF309" s="53"/>
      <c r="EG309" s="53"/>
      <c r="EH309" s="53"/>
      <c r="EI309" s="53"/>
      <c r="EJ309" s="53"/>
      <c r="EK309" s="53"/>
      <c r="EL309" s="53"/>
      <c r="EM309" s="53"/>
      <c r="EN309" s="53"/>
      <c r="EO309" s="53"/>
      <c r="EP309" s="53"/>
      <c r="EQ309" s="53"/>
      <c r="ER309" s="53"/>
      <c r="ES309" s="53"/>
      <c r="ET309" s="53"/>
      <c r="EU309" s="53"/>
      <c r="EV309" s="53"/>
      <c r="EW309" s="53"/>
      <c r="EX309" s="53"/>
      <c r="EY309" s="53"/>
      <c r="EZ309" s="53"/>
      <c r="FA309" s="53"/>
      <c r="FB309" s="53"/>
      <c r="FC309" s="53"/>
      <c r="FD309" s="53"/>
      <c r="FE309" s="53"/>
      <c r="FF309" s="53"/>
      <c r="FG309" s="53"/>
      <c r="FH309" s="53"/>
      <c r="FI309" s="53"/>
      <c r="FJ309" s="53"/>
      <c r="FK309" s="53"/>
      <c r="FL309" s="53"/>
      <c r="FM309" s="53"/>
      <c r="FN309" s="53"/>
      <c r="FO309" s="53"/>
      <c r="FP309" s="53"/>
      <c r="FQ309" s="53"/>
      <c r="FR309" s="53"/>
      <c r="FS309" s="53"/>
      <c r="FT309" s="53"/>
      <c r="FU309" s="53"/>
      <c r="FV309" s="53"/>
      <c r="FW309" s="53"/>
      <c r="FX309" s="53"/>
      <c r="FY309" s="53"/>
      <c r="FZ309" s="53"/>
      <c r="GA309" s="53"/>
      <c r="GB309" s="53"/>
      <c r="GC309" s="53"/>
      <c r="GD309" s="53"/>
      <c r="GE309" s="53"/>
      <c r="GF309" s="53"/>
      <c r="GG309" s="53"/>
      <c r="GH309" s="53"/>
      <c r="GI309" s="53"/>
      <c r="GJ309" s="53"/>
      <c r="GK309" s="53"/>
      <c r="GL309" s="53"/>
      <c r="GM309" s="53"/>
      <c r="GN309" s="53"/>
      <c r="GO309" s="53"/>
      <c r="GP309" s="53"/>
      <c r="GQ309" s="53"/>
      <c r="GR309" s="53"/>
      <c r="GS309" s="53"/>
      <c r="GT309" s="53"/>
      <c r="GU309" s="53"/>
      <c r="GV309" s="53"/>
      <c r="GW309" s="53"/>
      <c r="GX309" s="53"/>
      <c r="GY309" s="53"/>
      <c r="GZ309" s="53"/>
      <c r="HA309" s="53"/>
      <c r="HB309" s="53"/>
      <c r="HC309" s="53"/>
      <c r="HD309" s="53"/>
      <c r="HE309" s="53"/>
      <c r="HF309" s="53"/>
      <c r="HG309" s="53"/>
      <c r="HH309" s="53"/>
      <c r="HI309" s="53"/>
      <c r="HJ309" s="53"/>
      <c r="HK309" s="53"/>
      <c r="HL309" s="53"/>
      <c r="HM309" s="53"/>
      <c r="HN309" s="53"/>
      <c r="HO309" s="53"/>
      <c r="HP309" s="53"/>
      <c r="HQ309" s="53"/>
      <c r="HR309" s="53"/>
      <c r="HS309" s="53"/>
      <c r="HT309" s="53"/>
      <c r="HU309" s="53"/>
      <c r="HV309" s="53"/>
      <c r="HW309" s="53"/>
      <c r="HX309" s="53"/>
      <c r="HY309" s="53"/>
      <c r="HZ309" s="53"/>
      <c r="IA309" s="53"/>
      <c r="IB309" s="53"/>
      <c r="IC309" s="53"/>
      <c r="ID309" s="53"/>
      <c r="IE309" s="53"/>
      <c r="IF309" s="53"/>
      <c r="IG309" s="53"/>
      <c r="IH309" s="53"/>
      <c r="II309" s="53"/>
      <c r="IJ309" s="53"/>
      <c r="IK309" s="53"/>
      <c r="IL309" s="53"/>
      <c r="IM309" s="53"/>
      <c r="IN309" s="53"/>
      <c r="IO309" s="53"/>
      <c r="IP309" s="53"/>
      <c r="IQ309" s="53"/>
      <c r="IR309" s="53"/>
      <c r="IS309" s="53"/>
      <c r="IT309" s="53"/>
      <c r="IU309" s="53"/>
      <c r="IV309" s="53"/>
      <c r="IW309" s="53"/>
      <c r="IX309" s="53"/>
      <c r="IY309" s="53"/>
      <c r="IZ309" s="53"/>
      <c r="JA309" s="53"/>
      <c r="JB309" s="53"/>
      <c r="JC309" s="53"/>
      <c r="JD309" s="53"/>
      <c r="JE309" s="53"/>
      <c r="JF309" s="53"/>
      <c r="JG309" s="53"/>
      <c r="JH309" s="53"/>
      <c r="JI309" s="53"/>
      <c r="JJ309" s="53"/>
      <c r="JK309" s="53"/>
      <c r="JL309" s="53"/>
      <c r="JM309" s="53"/>
      <c r="JN309" s="53"/>
      <c r="JO309" s="53"/>
      <c r="JP309" s="53"/>
      <c r="JQ309" s="53"/>
      <c r="JR309" s="53"/>
      <c r="JS309" s="53"/>
      <c r="JT309" s="53"/>
      <c r="JU309" s="53"/>
      <c r="JV309" s="53"/>
      <c r="JW309" s="53"/>
      <c r="JX309" s="53"/>
      <c r="JY309" s="53"/>
      <c r="JZ309" s="53"/>
      <c r="KA309" s="53"/>
      <c r="KB309" s="53"/>
      <c r="KC309" s="53"/>
      <c r="KD309" s="53"/>
      <c r="KE309" s="53"/>
      <c r="KF309" s="53"/>
      <c r="KG309" s="53"/>
      <c r="KH309" s="53"/>
      <c r="KI309" s="53"/>
      <c r="KJ309" s="53"/>
      <c r="KK309" s="53"/>
      <c r="KL309" s="53"/>
      <c r="KM309" s="53"/>
      <c r="KN309" s="53"/>
      <c r="KO309" s="53"/>
      <c r="KP309" s="53"/>
      <c r="KQ309" s="53"/>
      <c r="KR309" s="53"/>
      <c r="KS309" s="53"/>
      <c r="KT309" s="53"/>
      <c r="KU309" s="53"/>
      <c r="KV309" s="53"/>
      <c r="KW309" s="53"/>
      <c r="KX309" s="53"/>
      <c r="KY309" s="53"/>
      <c r="KZ309" s="53"/>
      <c r="LA309" s="53"/>
      <c r="LB309" s="53"/>
      <c r="LC309" s="53"/>
      <c r="LD309" s="53"/>
      <c r="LE309" s="53"/>
      <c r="LF309" s="53"/>
      <c r="LG309" s="53"/>
      <c r="LH309" s="53"/>
      <c r="LI309" s="53"/>
      <c r="LJ309" s="53"/>
      <c r="LK309" s="53"/>
      <c r="LL309" s="53"/>
      <c r="LM309" s="53"/>
      <c r="LN309" s="53"/>
      <c r="LO309" s="53"/>
      <c r="LP309" s="53"/>
      <c r="LQ309" s="53"/>
      <c r="LR309" s="53"/>
      <c r="LS309" s="53"/>
      <c r="LT309" s="53"/>
      <c r="LU309" s="53"/>
      <c r="LV309" s="53"/>
      <c r="LW309" s="53"/>
      <c r="LX309" s="53"/>
      <c r="LY309" s="53"/>
      <c r="LZ309" s="53"/>
      <c r="MA309" s="53"/>
      <c r="MB309" s="53"/>
      <c r="MC309" s="53"/>
      <c r="MD309" s="53"/>
      <c r="ME309" s="53"/>
      <c r="MF309" s="53"/>
      <c r="MG309" s="53"/>
      <c r="MH309" s="53"/>
      <c r="MI309" s="53"/>
      <c r="MJ309" s="53"/>
      <c r="MK309" s="53"/>
      <c r="ML309" s="53"/>
      <c r="MM309" s="53"/>
      <c r="MN309" s="53"/>
      <c r="MO309" s="53"/>
      <c r="MP309" s="53"/>
      <c r="MQ309" s="53"/>
      <c r="MR309" s="53"/>
      <c r="MS309" s="53"/>
      <c r="MT309" s="53"/>
      <c r="MU309" s="53"/>
      <c r="MV309" s="53"/>
      <c r="MW309" s="53"/>
      <c r="MX309" s="53"/>
      <c r="MY309" s="53"/>
      <c r="MZ309" s="53"/>
      <c r="NA309" s="53"/>
      <c r="NB309" s="53"/>
      <c r="NC309" s="53"/>
      <c r="ND309" s="53"/>
      <c r="NE309" s="53"/>
      <c r="NF309" s="53"/>
      <c r="NG309" s="53"/>
      <c r="NH309" s="53"/>
      <c r="NI309" s="53"/>
      <c r="NJ309" s="53"/>
      <c r="NK309" s="53"/>
      <c r="NL309" s="53"/>
      <c r="NM309" s="53"/>
      <c r="NN309" s="53"/>
      <c r="NO309" s="53"/>
      <c r="NP309" s="53"/>
      <c r="NQ309" s="53"/>
      <c r="NR309" s="53"/>
      <c r="NS309" s="53"/>
      <c r="NT309" s="53"/>
      <c r="NU309" s="53"/>
      <c r="NV309" s="53"/>
      <c r="NW309" s="53"/>
      <c r="NX309" s="53"/>
      <c r="NY309" s="53"/>
      <c r="NZ309" s="53"/>
      <c r="OA309" s="53"/>
      <c r="OB309" s="53"/>
      <c r="OC309" s="53"/>
      <c r="OD309" s="53"/>
      <c r="OE309" s="53"/>
      <c r="OF309" s="53"/>
      <c r="OG309" s="53"/>
      <c r="OH309" s="53"/>
      <c r="OI309" s="53"/>
      <c r="OJ309" s="53"/>
      <c r="OK309" s="53"/>
      <c r="OL309" s="53"/>
      <c r="OM309" s="53"/>
      <c r="ON309" s="53"/>
      <c r="OO309" s="53"/>
      <c r="OP309" s="53"/>
      <c r="OQ309" s="53"/>
      <c r="OR309" s="53"/>
      <c r="OS309" s="53"/>
      <c r="OT309" s="53"/>
      <c r="OU309" s="53"/>
      <c r="OV309" s="53"/>
      <c r="OW309" s="53"/>
      <c r="OX309" s="53"/>
      <c r="OY309" s="53"/>
      <c r="OZ309" s="53"/>
      <c r="PA309" s="53"/>
      <c r="PB309" s="53"/>
      <c r="PC309" s="53"/>
      <c r="PD309" s="53"/>
      <c r="PE309" s="53"/>
      <c r="PF309" s="53"/>
      <c r="PG309" s="53"/>
      <c r="PH309" s="53"/>
      <c r="PI309" s="53"/>
      <c r="PJ309" s="53"/>
      <c r="PK309" s="53"/>
      <c r="PL309" s="53"/>
      <c r="PM309" s="53"/>
      <c r="PN309" s="53"/>
      <c r="PO309" s="53"/>
      <c r="PP309" s="53"/>
      <c r="PQ309" s="53"/>
      <c r="PR309" s="53"/>
      <c r="PS309" s="53"/>
      <c r="PT309" s="53"/>
      <c r="PU309" s="53"/>
      <c r="PV309" s="53"/>
      <c r="PW309" s="53"/>
      <c r="PX309" s="53"/>
      <c r="PY309" s="53"/>
      <c r="PZ309" s="53"/>
      <c r="QA309" s="53"/>
      <c r="QB309" s="53"/>
      <c r="QC309" s="53"/>
      <c r="QD309" s="53"/>
      <c r="QE309" s="53"/>
      <c r="QF309" s="53"/>
      <c r="QG309" s="53"/>
      <c r="QH309" s="53"/>
      <c r="QI309" s="53"/>
      <c r="QJ309" s="53"/>
      <c r="QK309" s="53"/>
      <c r="QL309" s="53"/>
      <c r="QM309" s="53"/>
      <c r="QN309" s="53"/>
      <c r="QO309" s="53"/>
      <c r="QP309" s="53"/>
      <c r="QQ309" s="53"/>
      <c r="QR309" s="53"/>
      <c r="QS309" s="53"/>
      <c r="QT309" s="53"/>
      <c r="QU309" s="53"/>
      <c r="QV309" s="53"/>
      <c r="QW309" s="53"/>
      <c r="QX309" s="53"/>
      <c r="QY309" s="53"/>
      <c r="QZ309" s="53"/>
      <c r="RA309" s="53"/>
      <c r="RB309" s="53"/>
      <c r="RC309" s="53"/>
      <c r="RD309" s="53"/>
      <c r="RE309" s="53"/>
      <c r="RF309" s="53"/>
      <c r="RG309" s="53"/>
      <c r="RH309" s="53"/>
      <c r="RI309" s="53"/>
      <c r="RJ309" s="53"/>
      <c r="RK309" s="53"/>
      <c r="RL309" s="53"/>
      <c r="RM309" s="53"/>
      <c r="RN309" s="53"/>
      <c r="RO309" s="53"/>
      <c r="RP309" s="53"/>
      <c r="RQ309" s="53"/>
      <c r="RR309" s="53"/>
      <c r="RS309" s="53"/>
      <c r="RT309" s="53"/>
      <c r="RU309" s="53"/>
      <c r="RV309" s="53"/>
      <c r="RW309" s="53"/>
      <c r="RX309" s="53"/>
      <c r="RY309" s="53"/>
      <c r="RZ309" s="53"/>
      <c r="SA309" s="53"/>
      <c r="SB309" s="53"/>
      <c r="SC309" s="53"/>
      <c r="SD309" s="53"/>
      <c r="SE309" s="53"/>
      <c r="SF309" s="53"/>
      <c r="SG309" s="53"/>
      <c r="SH309" s="53"/>
      <c r="SI309" s="53"/>
      <c r="SJ309" s="53"/>
      <c r="SK309" s="53"/>
      <c r="SL309" s="53"/>
      <c r="SM309" s="53"/>
      <c r="SN309" s="53"/>
      <c r="SO309" s="53"/>
      <c r="SP309" s="53"/>
      <c r="SQ309" s="53"/>
      <c r="SR309" s="53"/>
      <c r="SS309" s="53"/>
      <c r="ST309" s="53"/>
      <c r="SU309" s="53"/>
      <c r="SV309" s="53"/>
      <c r="SW309" s="53"/>
      <c r="SX309" s="53"/>
      <c r="SY309" s="53"/>
      <c r="SZ309" s="53"/>
      <c r="TA309" s="53"/>
      <c r="TB309" s="53"/>
      <c r="TC309" s="53"/>
      <c r="TD309" s="53"/>
      <c r="TE309" s="53"/>
      <c r="TF309" s="53"/>
      <c r="TG309" s="53"/>
      <c r="TH309" s="53"/>
      <c r="TI309" s="53"/>
      <c r="TJ309" s="53"/>
      <c r="TK309" s="53"/>
      <c r="TL309" s="53"/>
      <c r="TM309" s="53"/>
      <c r="TN309" s="53"/>
      <c r="TO309" s="53"/>
      <c r="TP309" s="53"/>
      <c r="TQ309" s="53"/>
      <c r="TR309" s="53"/>
      <c r="TS309" s="53"/>
      <c r="TT309" s="53"/>
      <c r="TU309" s="53"/>
      <c r="TV309" s="53"/>
      <c r="TW309" s="53"/>
      <c r="TX309" s="53"/>
      <c r="TY309" s="53"/>
      <c r="TZ309" s="53"/>
      <c r="UA309" s="53"/>
      <c r="UB309" s="53"/>
      <c r="UC309" s="53"/>
      <c r="UD309" s="53"/>
      <c r="UE309" s="53"/>
      <c r="UF309" s="53"/>
      <c r="UG309" s="53"/>
      <c r="UH309" s="53"/>
      <c r="UI309" s="53"/>
      <c r="UJ309" s="53"/>
      <c r="UK309" s="53"/>
      <c r="UL309" s="53"/>
      <c r="UM309" s="53"/>
      <c r="UN309" s="53"/>
      <c r="UO309" s="53"/>
      <c r="UP309" s="53"/>
      <c r="UQ309" s="53"/>
      <c r="UR309" s="53"/>
      <c r="US309" s="53"/>
      <c r="UT309" s="53"/>
      <c r="UU309" s="53"/>
      <c r="UV309" s="53"/>
      <c r="UW309" s="53"/>
      <c r="UX309" s="53"/>
      <c r="UY309" s="53"/>
      <c r="UZ309" s="53"/>
      <c r="VA309" s="53"/>
      <c r="VB309" s="53"/>
      <c r="VC309" s="53"/>
      <c r="VD309" s="53"/>
      <c r="VE309" s="53"/>
      <c r="VF309" s="53"/>
      <c r="VG309" s="53"/>
      <c r="VH309" s="53"/>
      <c r="VI309" s="53"/>
      <c r="VJ309" s="53"/>
      <c r="VK309" s="53"/>
      <c r="VL309" s="53"/>
      <c r="VM309" s="53"/>
      <c r="VN309" s="53"/>
      <c r="VO309" s="53"/>
      <c r="VP309" s="53"/>
      <c r="VQ309" s="53"/>
      <c r="VR309" s="53"/>
      <c r="VS309" s="53"/>
      <c r="VT309" s="53"/>
      <c r="VU309" s="53"/>
      <c r="VV309" s="53"/>
      <c r="VW309" s="53"/>
      <c r="VX309" s="53"/>
      <c r="VY309" s="53"/>
      <c r="VZ309" s="53"/>
      <c r="WA309" s="53"/>
      <c r="WB309" s="53"/>
      <c r="WC309" s="53"/>
      <c r="WD309" s="53"/>
      <c r="WE309" s="53"/>
      <c r="WF309" s="53"/>
      <c r="WG309" s="53"/>
      <c r="WH309" s="53"/>
      <c r="WI309" s="53"/>
      <c r="WJ309" s="53"/>
      <c r="WK309" s="53"/>
      <c r="WL309" s="53"/>
      <c r="WM309" s="53"/>
      <c r="WN309" s="53"/>
      <c r="WO309" s="53"/>
      <c r="WP309" s="53"/>
      <c r="WQ309" s="53"/>
      <c r="WR309" s="53"/>
      <c r="WS309" s="53"/>
      <c r="WT309" s="53"/>
      <c r="WU309" s="53"/>
      <c r="WV309" s="53"/>
      <c r="WW309" s="53"/>
      <c r="WX309" s="53"/>
      <c r="WY309" s="53"/>
      <c r="WZ309" s="53"/>
      <c r="XA309" s="53"/>
      <c r="XB309" s="53"/>
      <c r="XC309" s="53"/>
      <c r="XD309" s="53"/>
      <c r="XE309" s="53"/>
      <c r="XF309" s="53"/>
      <c r="XG309" s="53"/>
      <c r="XH309" s="53"/>
      <c r="XI309" s="53"/>
      <c r="XJ309" s="53"/>
      <c r="XK309" s="53"/>
      <c r="XL309" s="53"/>
      <c r="XM309" s="53"/>
      <c r="XN309" s="53"/>
      <c r="XO309" s="53"/>
      <c r="XP309" s="53"/>
      <c r="XQ309" s="53"/>
      <c r="XR309" s="53"/>
      <c r="XS309" s="53"/>
      <c r="XT309" s="53"/>
      <c r="XU309" s="53"/>
      <c r="XV309" s="53"/>
      <c r="XW309" s="53"/>
      <c r="XX309" s="53"/>
      <c r="XY309" s="53"/>
      <c r="XZ309" s="53"/>
      <c r="YA309" s="53"/>
      <c r="YB309" s="53"/>
      <c r="YC309" s="53"/>
      <c r="YD309" s="53"/>
      <c r="YE309" s="53"/>
      <c r="YF309" s="53"/>
      <c r="YG309" s="53"/>
      <c r="YH309" s="53"/>
      <c r="YI309" s="53"/>
      <c r="YJ309" s="53"/>
      <c r="YK309" s="53"/>
      <c r="YL309" s="53"/>
      <c r="YM309" s="53"/>
      <c r="YN309" s="53"/>
      <c r="YO309" s="53"/>
      <c r="YP309" s="53"/>
      <c r="YQ309" s="53"/>
      <c r="YR309" s="53"/>
      <c r="YS309" s="53"/>
      <c r="YT309" s="53"/>
      <c r="YU309" s="53"/>
      <c r="YV309" s="53"/>
      <c r="YW309" s="53"/>
      <c r="YX309" s="53"/>
      <c r="YY309" s="53"/>
      <c r="YZ309" s="53"/>
      <c r="ZA309" s="53"/>
      <c r="ZB309" s="53"/>
      <c r="ZC309" s="53"/>
      <c r="ZD309" s="53"/>
      <c r="ZE309" s="53"/>
      <c r="ZF309" s="53"/>
      <c r="ZG309" s="53"/>
      <c r="ZH309" s="53"/>
      <c r="ZI309" s="53"/>
      <c r="ZJ309" s="53"/>
      <c r="ZK309" s="53"/>
      <c r="ZL309" s="53"/>
      <c r="ZM309" s="53"/>
      <c r="ZN309" s="53"/>
      <c r="ZO309" s="53"/>
      <c r="ZP309" s="53"/>
      <c r="ZQ309" s="53"/>
      <c r="ZR309" s="53"/>
      <c r="ZS309" s="53"/>
      <c r="ZT309" s="53"/>
      <c r="ZU309" s="53"/>
      <c r="ZV309" s="53"/>
      <c r="ZW309" s="53"/>
      <c r="ZX309" s="53"/>
      <c r="ZY309" s="53"/>
      <c r="ZZ309" s="53"/>
      <c r="AAA309" s="53"/>
      <c r="AAB309" s="53"/>
      <c r="AAC309" s="53"/>
      <c r="AAD309" s="53"/>
      <c r="AAE309" s="53"/>
      <c r="AAF309" s="53"/>
      <c r="AAG309" s="53"/>
      <c r="AAH309" s="53"/>
      <c r="AAI309" s="53"/>
      <c r="AAJ309" s="53"/>
      <c r="AAK309" s="53"/>
      <c r="AAL309" s="53"/>
      <c r="AAM309" s="53"/>
      <c r="AAN309" s="53"/>
      <c r="AAO309" s="53"/>
      <c r="AAP309" s="53"/>
      <c r="AAQ309" s="53"/>
      <c r="AAR309" s="53"/>
      <c r="AAS309" s="53"/>
      <c r="AAT309" s="53"/>
      <c r="AAU309" s="53"/>
      <c r="AAV309" s="53"/>
      <c r="AAW309" s="53"/>
      <c r="AAX309" s="53"/>
      <c r="AAY309" s="53"/>
      <c r="AAZ309" s="53"/>
      <c r="ABA309" s="53"/>
      <c r="ABB309" s="53"/>
      <c r="ABC309" s="53"/>
      <c r="ABD309" s="53"/>
      <c r="ABE309" s="53"/>
      <c r="ABF309" s="53"/>
      <c r="ABG309" s="53"/>
      <c r="ABH309" s="53"/>
      <c r="ABI309" s="53"/>
      <c r="ABJ309" s="53"/>
      <c r="ABK309" s="53"/>
      <c r="ABL309" s="53"/>
      <c r="ABM309" s="53"/>
      <c r="ABN309" s="53"/>
      <c r="ABO309" s="53"/>
      <c r="ABP309" s="53"/>
      <c r="ABQ309" s="53"/>
      <c r="ABR309" s="53"/>
      <c r="ABS309" s="53"/>
      <c r="ABT309" s="53"/>
      <c r="ABU309" s="53"/>
      <c r="ABV309" s="53"/>
      <c r="ABW309" s="53"/>
      <c r="ABX309" s="53"/>
      <c r="ABY309" s="53"/>
      <c r="ABZ309" s="53"/>
      <c r="ACA309" s="53"/>
      <c r="ACB309" s="53"/>
      <c r="ACC309" s="53"/>
      <c r="ACD309" s="53"/>
      <c r="ACE309" s="53"/>
      <c r="ACF309" s="53"/>
      <c r="ACG309" s="53"/>
      <c r="ACH309" s="53"/>
      <c r="ACI309" s="53"/>
      <c r="ACJ309" s="53"/>
      <c r="ACK309" s="53"/>
      <c r="ACL309" s="53"/>
      <c r="ACM309" s="53"/>
      <c r="ACN309" s="53"/>
      <c r="ACO309" s="53"/>
      <c r="ACP309" s="53"/>
      <c r="ACQ309" s="53"/>
      <c r="ACR309" s="53"/>
      <c r="ACS309" s="53"/>
      <c r="ACT309" s="53"/>
      <c r="ACU309" s="53"/>
      <c r="ACV309" s="53"/>
      <c r="ACW309" s="53"/>
      <c r="ACX309" s="53"/>
      <c r="ACY309" s="53"/>
      <c r="ACZ309" s="53"/>
      <c r="ADA309" s="53"/>
      <c r="ADB309" s="53"/>
      <c r="ADC309" s="53"/>
      <c r="ADD309" s="53"/>
      <c r="ADE309" s="53"/>
      <c r="ADF309" s="53"/>
      <c r="ADG309" s="53"/>
      <c r="ADH309" s="53"/>
      <c r="ADI309" s="53"/>
      <c r="ADJ309" s="53"/>
      <c r="ADK309" s="53"/>
      <c r="ADL309" s="53"/>
      <c r="ADM309" s="53"/>
      <c r="ADN309" s="53"/>
      <c r="ADO309" s="53"/>
      <c r="ADP309" s="53"/>
      <c r="ADQ309" s="53"/>
      <c r="ADR309" s="53"/>
      <c r="ADS309" s="53"/>
      <c r="ADT309" s="53"/>
      <c r="ADU309" s="53"/>
      <c r="ADV309" s="53"/>
      <c r="ADW309" s="53"/>
      <c r="ADX309" s="53"/>
      <c r="ADY309" s="53"/>
      <c r="ADZ309" s="53"/>
      <c r="AEA309" s="53"/>
      <c r="AEB309" s="53"/>
      <c r="AEC309" s="53"/>
      <c r="AED309" s="53"/>
      <c r="AEE309" s="53"/>
      <c r="AEF309" s="53"/>
      <c r="AEG309" s="53"/>
      <c r="AEH309" s="53"/>
      <c r="AEI309" s="53"/>
      <c r="AEJ309" s="53"/>
      <c r="AEK309" s="53"/>
      <c r="AEL309" s="53"/>
      <c r="AEM309" s="53"/>
      <c r="AEN309" s="53"/>
      <c r="AEO309" s="53"/>
      <c r="AEP309" s="53"/>
      <c r="AEQ309" s="53"/>
      <c r="AER309" s="53"/>
      <c r="AES309" s="53"/>
      <c r="AET309" s="53"/>
      <c r="AEU309" s="53"/>
      <c r="AEV309" s="53"/>
      <c r="AEW309" s="53"/>
      <c r="AEX309" s="53"/>
      <c r="AEY309" s="53"/>
      <c r="AEZ309" s="53"/>
      <c r="AFA309" s="53"/>
      <c r="AFB309" s="53"/>
      <c r="AFC309" s="53"/>
      <c r="AFD309" s="53"/>
      <c r="AFE309" s="53"/>
      <c r="AFF309" s="53"/>
      <c r="AFG309" s="53"/>
      <c r="AFH309" s="53"/>
      <c r="AFI309" s="53"/>
      <c r="AFJ309" s="53"/>
      <c r="AFK309" s="53"/>
      <c r="AFL309" s="53"/>
      <c r="AFM309" s="53"/>
      <c r="AFN309" s="53"/>
      <c r="AFO309" s="53"/>
      <c r="AFP309" s="53"/>
      <c r="AFQ309" s="53"/>
      <c r="AFR309" s="53"/>
      <c r="AFS309" s="53"/>
      <c r="AFT309" s="53"/>
      <c r="AFU309" s="53"/>
      <c r="AFV309" s="53"/>
      <c r="AFW309" s="53"/>
      <c r="AFX309" s="53"/>
      <c r="AFY309" s="53"/>
      <c r="AFZ309" s="53"/>
      <c r="AGA309" s="53"/>
      <c r="AGB309" s="53"/>
      <c r="AGC309" s="53"/>
      <c r="AGD309" s="53"/>
      <c r="AGE309" s="53"/>
      <c r="AGF309" s="53"/>
      <c r="AGG309" s="53"/>
      <c r="AGH309" s="53"/>
      <c r="AGI309" s="53"/>
      <c r="AGJ309" s="53"/>
      <c r="AGK309" s="53"/>
      <c r="AGL309" s="53"/>
      <c r="AGM309" s="53"/>
      <c r="AGN309" s="53"/>
      <c r="AGO309" s="53"/>
      <c r="AGP309" s="53"/>
      <c r="AGQ309" s="53"/>
      <c r="AGR309" s="53"/>
      <c r="AGS309" s="53"/>
      <c r="AGT309" s="53"/>
      <c r="AGU309" s="53"/>
      <c r="AGV309" s="53"/>
      <c r="AGW309" s="53"/>
      <c r="AGX309" s="53"/>
      <c r="AGY309" s="53"/>
      <c r="AGZ309" s="53"/>
      <c r="AHA309" s="53"/>
      <c r="AHB309" s="53"/>
      <c r="AHC309" s="53"/>
      <c r="AHD309" s="53"/>
      <c r="AHE309" s="53"/>
      <c r="AHF309" s="53"/>
      <c r="AHG309" s="53"/>
      <c r="AHH309" s="53"/>
      <c r="AHI309" s="53"/>
      <c r="AHJ309" s="53"/>
      <c r="AHK309" s="53"/>
      <c r="AHL309" s="53"/>
      <c r="AHM309" s="53"/>
      <c r="AHN309" s="53"/>
      <c r="AHO309" s="53"/>
      <c r="AHP309" s="53"/>
      <c r="AHQ309" s="53"/>
      <c r="AHR309" s="53"/>
      <c r="AHS309" s="53"/>
      <c r="AHT309" s="53"/>
      <c r="AHU309" s="53"/>
      <c r="AHV309" s="53"/>
      <c r="AHW309" s="53"/>
      <c r="AHX309" s="53"/>
      <c r="AHY309" s="53"/>
      <c r="AHZ309" s="53"/>
      <c r="AIA309" s="53"/>
      <c r="AIB309" s="53"/>
      <c r="AIC309" s="53"/>
      <c r="AID309" s="53"/>
      <c r="AIE309" s="53"/>
      <c r="AIF309" s="53"/>
      <c r="AIG309" s="53"/>
      <c r="AIH309" s="53"/>
      <c r="AII309" s="53"/>
      <c r="AIJ309" s="53"/>
      <c r="AIK309" s="53"/>
      <c r="AIL309" s="53"/>
      <c r="AIM309" s="53"/>
      <c r="AIN309" s="53"/>
      <c r="AIO309" s="53"/>
      <c r="AIP309" s="53"/>
      <c r="AIQ309" s="53"/>
      <c r="AIR309" s="53"/>
      <c r="AIS309" s="53"/>
      <c r="AIT309" s="53"/>
      <c r="AIU309" s="53"/>
      <c r="AIV309" s="53"/>
      <c r="AIW309" s="53"/>
      <c r="AIX309" s="53"/>
      <c r="AIY309" s="53"/>
      <c r="AIZ309" s="53"/>
      <c r="AJA309" s="53"/>
      <c r="AJB309" s="53"/>
      <c r="AJC309" s="53"/>
      <c r="AJD309" s="53"/>
      <c r="AJE309" s="53"/>
      <c r="AJF309" s="53"/>
      <c r="AJG309" s="53"/>
      <c r="AJH309" s="53"/>
      <c r="AJI309" s="53"/>
      <c r="AJJ309" s="53"/>
      <c r="AJK309" s="53"/>
      <c r="AJL309" s="53"/>
      <c r="AJM309" s="53"/>
      <c r="AJN309" s="53"/>
      <c r="AJO309" s="53"/>
      <c r="AJP309" s="53"/>
      <c r="AJQ309" s="53"/>
      <c r="AJR309" s="53"/>
      <c r="AJS309" s="53"/>
      <c r="AJT309" s="53"/>
      <c r="AJU309" s="53"/>
      <c r="AJV309" s="53"/>
      <c r="AJW309" s="53"/>
      <c r="AJX309" s="53"/>
      <c r="AJY309" s="53"/>
      <c r="AJZ309" s="53"/>
      <c r="AKA309" s="53"/>
      <c r="AKB309" s="53"/>
      <c r="AKC309" s="53"/>
      <c r="AKD309" s="53"/>
      <c r="AKE309" s="53"/>
      <c r="AKF309" s="53"/>
      <c r="AKG309" s="53"/>
      <c r="AKH309" s="53"/>
      <c r="AKI309" s="53"/>
      <c r="AKJ309" s="53"/>
      <c r="AKK309" s="53"/>
      <c r="AKL309" s="53"/>
      <c r="AKM309" s="53"/>
      <c r="AKN309" s="53"/>
      <c r="AKO309" s="53"/>
      <c r="AKP309" s="53"/>
      <c r="AKQ309" s="53"/>
      <c r="AKR309" s="53"/>
      <c r="AKS309" s="53"/>
      <c r="AKT309" s="53"/>
      <c r="AKU309" s="53"/>
      <c r="AKV309" s="53"/>
      <c r="AKW309" s="53"/>
      <c r="AKX309" s="53"/>
      <c r="AKY309" s="53"/>
      <c r="AKZ309" s="53"/>
      <c r="ALA309" s="53"/>
      <c r="ALB309" s="53"/>
      <c r="ALC309" s="53"/>
      <c r="ALD309" s="53"/>
      <c r="ALE309" s="53"/>
      <c r="ALF309" s="53"/>
      <c r="ALG309" s="53"/>
      <c r="ALH309" s="53"/>
      <c r="ALI309" s="53"/>
      <c r="ALJ309" s="53"/>
      <c r="ALK309" s="53"/>
      <c r="ALL309" s="53"/>
      <c r="ALM309" s="53"/>
      <c r="ALN309" s="53"/>
      <c r="ALO309" s="53"/>
      <c r="ALP309" s="53"/>
      <c r="ALQ309" s="53"/>
      <c r="ALR309" s="53"/>
      <c r="ALS309" s="53"/>
      <c r="ALT309" s="53"/>
      <c r="ALU309" s="53"/>
      <c r="ALV309" s="53"/>
      <c r="ALW309" s="53"/>
      <c r="ALX309" s="53"/>
      <c r="ALY309" s="53"/>
      <c r="ALZ309" s="53"/>
      <c r="AMA309" s="53"/>
      <c r="AMB309" s="53"/>
      <c r="AMC309" s="53"/>
      <c r="AMD309" s="53"/>
      <c r="AME309" s="53"/>
      <c r="AMF309" s="53"/>
      <c r="AMG309" s="53"/>
      <c r="AMH309" s="53"/>
      <c r="AMI309" s="53"/>
      <c r="AMJ309"/>
      <c r="AMK309"/>
    </row>
    <row r="310" spans="1:1025" s="72" customFormat="1" ht="150">
      <c r="A310" s="68" t="s">
        <v>291</v>
      </c>
      <c r="B310" s="27" t="s">
        <v>292</v>
      </c>
      <c r="C310" s="87">
        <v>6900000000</v>
      </c>
      <c r="D310" s="88"/>
      <c r="E310" s="74">
        <f>E311</f>
        <v>678600</v>
      </c>
      <c r="AMJ310"/>
    </row>
    <row r="311" spans="1:1025" s="72" customFormat="1" ht="56.25">
      <c r="A311" s="49"/>
      <c r="B311" s="36" t="s">
        <v>293</v>
      </c>
      <c r="C311" s="81">
        <v>6910000000</v>
      </c>
      <c r="D311" s="82"/>
      <c r="E311" s="76">
        <f>E312</f>
        <v>678600</v>
      </c>
      <c r="F311" s="53"/>
      <c r="G311" s="53"/>
      <c r="H311" s="53"/>
      <c r="I311" s="53"/>
      <c r="J311" s="53"/>
      <c r="K311" s="53"/>
      <c r="L311" s="53"/>
      <c r="M311" s="53"/>
      <c r="N311" s="53"/>
      <c r="O311" s="53"/>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53"/>
      <c r="BY311" s="53"/>
      <c r="BZ311" s="53"/>
      <c r="CA311" s="53"/>
      <c r="CB311" s="53"/>
      <c r="CC311" s="53"/>
      <c r="CD311" s="53"/>
      <c r="CE311" s="53"/>
      <c r="CF311" s="53"/>
      <c r="CG311" s="53"/>
      <c r="CH311" s="53"/>
      <c r="CI311" s="53"/>
      <c r="CJ311" s="53"/>
      <c r="CK311" s="53"/>
      <c r="CL311" s="53"/>
      <c r="CM311" s="53"/>
      <c r="CN311" s="53"/>
      <c r="CO311" s="53"/>
      <c r="CP311" s="53"/>
      <c r="CQ311" s="53"/>
      <c r="CR311" s="53"/>
      <c r="CS311" s="53"/>
      <c r="CT311" s="53"/>
      <c r="CU311" s="53"/>
      <c r="CV311" s="53"/>
      <c r="CW311" s="53"/>
      <c r="CX311" s="53"/>
      <c r="CY311" s="53"/>
      <c r="CZ311" s="53"/>
      <c r="DA311" s="53"/>
      <c r="DB311" s="53"/>
      <c r="DC311" s="53"/>
      <c r="DD311" s="53"/>
      <c r="DE311" s="53"/>
      <c r="DF311" s="53"/>
      <c r="DG311" s="53"/>
      <c r="DH311" s="53"/>
      <c r="DI311" s="53"/>
      <c r="DJ311" s="53"/>
      <c r="DK311" s="53"/>
      <c r="DL311" s="53"/>
      <c r="DM311" s="53"/>
      <c r="DN311" s="53"/>
      <c r="DO311" s="53"/>
      <c r="DP311" s="53"/>
      <c r="DQ311" s="53"/>
      <c r="DR311" s="53"/>
      <c r="DS311" s="53"/>
      <c r="DT311" s="53"/>
      <c r="DU311" s="53"/>
      <c r="DV311" s="53"/>
      <c r="DW311" s="53"/>
      <c r="DX311" s="53"/>
      <c r="DY311" s="53"/>
      <c r="DZ311" s="53"/>
      <c r="EA311" s="53"/>
      <c r="EB311" s="53"/>
      <c r="EC311" s="53"/>
      <c r="ED311" s="53"/>
      <c r="EE311" s="53"/>
      <c r="EF311" s="53"/>
      <c r="EG311" s="53"/>
      <c r="EH311" s="53"/>
      <c r="EI311" s="53"/>
      <c r="EJ311" s="53"/>
      <c r="EK311" s="53"/>
      <c r="EL311" s="53"/>
      <c r="EM311" s="53"/>
      <c r="EN311" s="53"/>
      <c r="EO311" s="53"/>
      <c r="EP311" s="53"/>
      <c r="EQ311" s="53"/>
      <c r="ER311" s="53"/>
      <c r="ES311" s="53"/>
      <c r="ET311" s="53"/>
      <c r="EU311" s="53"/>
      <c r="EV311" s="53"/>
      <c r="EW311" s="53"/>
      <c r="EX311" s="53"/>
      <c r="EY311" s="53"/>
      <c r="EZ311" s="53"/>
      <c r="FA311" s="53"/>
      <c r="FB311" s="53"/>
      <c r="FC311" s="53"/>
      <c r="FD311" s="53"/>
      <c r="FE311" s="53"/>
      <c r="FF311" s="53"/>
      <c r="FG311" s="53"/>
      <c r="FH311" s="53"/>
      <c r="FI311" s="53"/>
      <c r="FJ311" s="53"/>
      <c r="FK311" s="53"/>
      <c r="FL311" s="53"/>
      <c r="FM311" s="53"/>
      <c r="FN311" s="53"/>
      <c r="FO311" s="53"/>
      <c r="FP311" s="53"/>
      <c r="FQ311" s="53"/>
      <c r="FR311" s="53"/>
      <c r="FS311" s="53"/>
      <c r="FT311" s="53"/>
      <c r="FU311" s="53"/>
      <c r="FV311" s="53"/>
      <c r="FW311" s="53"/>
      <c r="FX311" s="53"/>
      <c r="FY311" s="53"/>
      <c r="FZ311" s="53"/>
      <c r="GA311" s="53"/>
      <c r="GB311" s="53"/>
      <c r="GC311" s="53"/>
      <c r="GD311" s="53"/>
      <c r="GE311" s="53"/>
      <c r="GF311" s="53"/>
      <c r="GG311" s="53"/>
      <c r="GH311" s="53"/>
      <c r="GI311" s="53"/>
      <c r="GJ311" s="53"/>
      <c r="GK311" s="53"/>
      <c r="GL311" s="53"/>
      <c r="GM311" s="53"/>
      <c r="GN311" s="53"/>
      <c r="GO311" s="53"/>
      <c r="GP311" s="53"/>
      <c r="GQ311" s="53"/>
      <c r="GR311" s="53"/>
      <c r="GS311" s="53"/>
      <c r="GT311" s="53"/>
      <c r="GU311" s="53"/>
      <c r="GV311" s="53"/>
      <c r="GW311" s="53"/>
      <c r="GX311" s="53"/>
      <c r="GY311" s="53"/>
      <c r="GZ311" s="53"/>
      <c r="HA311" s="53"/>
      <c r="HB311" s="53"/>
      <c r="HC311" s="53"/>
      <c r="HD311" s="53"/>
      <c r="HE311" s="53"/>
      <c r="HF311" s="53"/>
      <c r="HG311" s="53"/>
      <c r="HH311" s="53"/>
      <c r="HI311" s="53"/>
      <c r="HJ311" s="53"/>
      <c r="HK311" s="53"/>
      <c r="HL311" s="53"/>
      <c r="HM311" s="53"/>
      <c r="HN311" s="53"/>
      <c r="HO311" s="53"/>
      <c r="HP311" s="53"/>
      <c r="HQ311" s="53"/>
      <c r="HR311" s="53"/>
      <c r="HS311" s="53"/>
      <c r="HT311" s="53"/>
      <c r="HU311" s="53"/>
      <c r="HV311" s="53"/>
      <c r="HW311" s="53"/>
      <c r="HX311" s="53"/>
      <c r="HY311" s="53"/>
      <c r="HZ311" s="53"/>
      <c r="IA311" s="53"/>
      <c r="IB311" s="53"/>
      <c r="IC311" s="53"/>
      <c r="ID311" s="53"/>
      <c r="IE311" s="53"/>
      <c r="IF311" s="53"/>
      <c r="IG311" s="53"/>
      <c r="IH311" s="53"/>
      <c r="II311" s="53"/>
      <c r="IJ311" s="53"/>
      <c r="IK311" s="53"/>
      <c r="IL311" s="53"/>
      <c r="IM311" s="53"/>
      <c r="IN311" s="53"/>
      <c r="IO311" s="53"/>
      <c r="IP311" s="53"/>
      <c r="IQ311" s="53"/>
      <c r="IR311" s="53"/>
      <c r="IS311" s="53"/>
      <c r="IT311" s="53"/>
      <c r="IU311" s="53"/>
      <c r="IV311" s="53"/>
      <c r="IW311" s="53"/>
      <c r="IX311" s="53"/>
      <c r="IY311" s="53"/>
      <c r="IZ311" s="53"/>
      <c r="JA311" s="53"/>
      <c r="JB311" s="53"/>
      <c r="JC311" s="53"/>
      <c r="JD311" s="53"/>
      <c r="JE311" s="53"/>
      <c r="JF311" s="53"/>
      <c r="JG311" s="53"/>
      <c r="JH311" s="53"/>
      <c r="JI311" s="53"/>
      <c r="JJ311" s="53"/>
      <c r="JK311" s="53"/>
      <c r="JL311" s="53"/>
      <c r="JM311" s="53"/>
      <c r="JN311" s="53"/>
      <c r="JO311" s="53"/>
      <c r="JP311" s="53"/>
      <c r="JQ311" s="53"/>
      <c r="JR311" s="53"/>
      <c r="JS311" s="53"/>
      <c r="JT311" s="53"/>
      <c r="JU311" s="53"/>
      <c r="JV311" s="53"/>
      <c r="JW311" s="53"/>
      <c r="JX311" s="53"/>
      <c r="JY311" s="53"/>
      <c r="JZ311" s="53"/>
      <c r="KA311" s="53"/>
      <c r="KB311" s="53"/>
      <c r="KC311" s="53"/>
      <c r="KD311" s="53"/>
      <c r="KE311" s="53"/>
      <c r="KF311" s="53"/>
      <c r="KG311" s="53"/>
      <c r="KH311" s="53"/>
      <c r="KI311" s="53"/>
      <c r="KJ311" s="53"/>
      <c r="KK311" s="53"/>
      <c r="KL311" s="53"/>
      <c r="KM311" s="53"/>
      <c r="KN311" s="53"/>
      <c r="KO311" s="53"/>
      <c r="KP311" s="53"/>
      <c r="KQ311" s="53"/>
      <c r="KR311" s="53"/>
      <c r="KS311" s="53"/>
      <c r="KT311" s="53"/>
      <c r="KU311" s="53"/>
      <c r="KV311" s="53"/>
      <c r="KW311" s="53"/>
      <c r="KX311" s="53"/>
      <c r="KY311" s="53"/>
      <c r="KZ311" s="53"/>
      <c r="LA311" s="53"/>
      <c r="LB311" s="53"/>
      <c r="LC311" s="53"/>
      <c r="LD311" s="53"/>
      <c r="LE311" s="53"/>
      <c r="LF311" s="53"/>
      <c r="LG311" s="53"/>
      <c r="LH311" s="53"/>
      <c r="LI311" s="53"/>
      <c r="LJ311" s="53"/>
      <c r="LK311" s="53"/>
      <c r="LL311" s="53"/>
      <c r="LM311" s="53"/>
      <c r="LN311" s="53"/>
      <c r="LO311" s="53"/>
      <c r="LP311" s="53"/>
      <c r="LQ311" s="53"/>
      <c r="LR311" s="53"/>
      <c r="LS311" s="53"/>
      <c r="LT311" s="53"/>
      <c r="LU311" s="53"/>
      <c r="LV311" s="53"/>
      <c r="LW311" s="53"/>
      <c r="LX311" s="53"/>
      <c r="LY311" s="53"/>
      <c r="LZ311" s="53"/>
      <c r="MA311" s="53"/>
      <c r="MB311" s="53"/>
      <c r="MC311" s="53"/>
      <c r="MD311" s="53"/>
      <c r="ME311" s="53"/>
      <c r="MF311" s="53"/>
      <c r="MG311" s="53"/>
      <c r="MH311" s="53"/>
      <c r="MI311" s="53"/>
      <c r="MJ311" s="53"/>
      <c r="MK311" s="53"/>
      <c r="ML311" s="53"/>
      <c r="MM311" s="53"/>
      <c r="MN311" s="53"/>
      <c r="MO311" s="53"/>
      <c r="MP311" s="53"/>
      <c r="MQ311" s="53"/>
      <c r="MR311" s="53"/>
      <c r="MS311" s="53"/>
      <c r="MT311" s="53"/>
      <c r="MU311" s="53"/>
      <c r="MV311" s="53"/>
      <c r="MW311" s="53"/>
      <c r="MX311" s="53"/>
      <c r="MY311" s="53"/>
      <c r="MZ311" s="53"/>
      <c r="NA311" s="53"/>
      <c r="NB311" s="53"/>
      <c r="NC311" s="53"/>
      <c r="ND311" s="53"/>
      <c r="NE311" s="53"/>
      <c r="NF311" s="53"/>
      <c r="NG311" s="53"/>
      <c r="NH311" s="53"/>
      <c r="NI311" s="53"/>
      <c r="NJ311" s="53"/>
      <c r="NK311" s="53"/>
      <c r="NL311" s="53"/>
      <c r="NM311" s="53"/>
      <c r="NN311" s="53"/>
      <c r="NO311" s="53"/>
      <c r="NP311" s="53"/>
      <c r="NQ311" s="53"/>
      <c r="NR311" s="53"/>
      <c r="NS311" s="53"/>
      <c r="NT311" s="53"/>
      <c r="NU311" s="53"/>
      <c r="NV311" s="53"/>
      <c r="NW311" s="53"/>
      <c r="NX311" s="53"/>
      <c r="NY311" s="53"/>
      <c r="NZ311" s="53"/>
      <c r="OA311" s="53"/>
      <c r="OB311" s="53"/>
      <c r="OC311" s="53"/>
      <c r="OD311" s="53"/>
      <c r="OE311" s="53"/>
      <c r="OF311" s="53"/>
      <c r="OG311" s="53"/>
      <c r="OH311" s="53"/>
      <c r="OI311" s="53"/>
      <c r="OJ311" s="53"/>
      <c r="OK311" s="53"/>
      <c r="OL311" s="53"/>
      <c r="OM311" s="53"/>
      <c r="ON311" s="53"/>
      <c r="OO311" s="53"/>
      <c r="OP311" s="53"/>
      <c r="OQ311" s="53"/>
      <c r="OR311" s="53"/>
      <c r="OS311" s="53"/>
      <c r="OT311" s="53"/>
      <c r="OU311" s="53"/>
      <c r="OV311" s="53"/>
      <c r="OW311" s="53"/>
      <c r="OX311" s="53"/>
      <c r="OY311" s="53"/>
      <c r="OZ311" s="53"/>
      <c r="PA311" s="53"/>
      <c r="PB311" s="53"/>
      <c r="PC311" s="53"/>
      <c r="PD311" s="53"/>
      <c r="PE311" s="53"/>
      <c r="PF311" s="53"/>
      <c r="PG311" s="53"/>
      <c r="PH311" s="53"/>
      <c r="PI311" s="53"/>
      <c r="PJ311" s="53"/>
      <c r="PK311" s="53"/>
      <c r="PL311" s="53"/>
      <c r="PM311" s="53"/>
      <c r="PN311" s="53"/>
      <c r="PO311" s="53"/>
      <c r="PP311" s="53"/>
      <c r="PQ311" s="53"/>
      <c r="PR311" s="53"/>
      <c r="PS311" s="53"/>
      <c r="PT311" s="53"/>
      <c r="PU311" s="53"/>
      <c r="PV311" s="53"/>
      <c r="PW311" s="53"/>
      <c r="PX311" s="53"/>
      <c r="PY311" s="53"/>
      <c r="PZ311" s="53"/>
      <c r="QA311" s="53"/>
      <c r="QB311" s="53"/>
      <c r="QC311" s="53"/>
      <c r="QD311" s="53"/>
      <c r="QE311" s="53"/>
      <c r="QF311" s="53"/>
      <c r="QG311" s="53"/>
      <c r="QH311" s="53"/>
      <c r="QI311" s="53"/>
      <c r="QJ311" s="53"/>
      <c r="QK311" s="53"/>
      <c r="QL311" s="53"/>
      <c r="QM311" s="53"/>
      <c r="QN311" s="53"/>
      <c r="QO311" s="53"/>
      <c r="QP311" s="53"/>
      <c r="QQ311" s="53"/>
      <c r="QR311" s="53"/>
      <c r="QS311" s="53"/>
      <c r="QT311" s="53"/>
      <c r="QU311" s="53"/>
      <c r="QV311" s="53"/>
      <c r="QW311" s="53"/>
      <c r="QX311" s="53"/>
      <c r="QY311" s="53"/>
      <c r="QZ311" s="53"/>
      <c r="RA311" s="53"/>
      <c r="RB311" s="53"/>
      <c r="RC311" s="53"/>
      <c r="RD311" s="53"/>
      <c r="RE311" s="53"/>
      <c r="RF311" s="53"/>
      <c r="RG311" s="53"/>
      <c r="RH311" s="53"/>
      <c r="RI311" s="53"/>
      <c r="RJ311" s="53"/>
      <c r="RK311" s="53"/>
      <c r="RL311" s="53"/>
      <c r="RM311" s="53"/>
      <c r="RN311" s="53"/>
      <c r="RO311" s="53"/>
      <c r="RP311" s="53"/>
      <c r="RQ311" s="53"/>
      <c r="RR311" s="53"/>
      <c r="RS311" s="53"/>
      <c r="RT311" s="53"/>
      <c r="RU311" s="53"/>
      <c r="RV311" s="53"/>
      <c r="RW311" s="53"/>
      <c r="RX311" s="53"/>
      <c r="RY311" s="53"/>
      <c r="RZ311" s="53"/>
      <c r="SA311" s="53"/>
      <c r="SB311" s="53"/>
      <c r="SC311" s="53"/>
      <c r="SD311" s="53"/>
      <c r="SE311" s="53"/>
      <c r="SF311" s="53"/>
      <c r="SG311" s="53"/>
      <c r="SH311" s="53"/>
      <c r="SI311" s="53"/>
      <c r="SJ311" s="53"/>
      <c r="SK311" s="53"/>
      <c r="SL311" s="53"/>
      <c r="SM311" s="53"/>
      <c r="SN311" s="53"/>
      <c r="SO311" s="53"/>
      <c r="SP311" s="53"/>
      <c r="SQ311" s="53"/>
      <c r="SR311" s="53"/>
      <c r="SS311" s="53"/>
      <c r="ST311" s="53"/>
      <c r="SU311" s="53"/>
      <c r="SV311" s="53"/>
      <c r="SW311" s="53"/>
      <c r="SX311" s="53"/>
      <c r="SY311" s="53"/>
      <c r="SZ311" s="53"/>
      <c r="TA311" s="53"/>
      <c r="TB311" s="53"/>
      <c r="TC311" s="53"/>
      <c r="TD311" s="53"/>
      <c r="TE311" s="53"/>
      <c r="TF311" s="53"/>
      <c r="TG311" s="53"/>
      <c r="TH311" s="53"/>
      <c r="TI311" s="53"/>
      <c r="TJ311" s="53"/>
      <c r="TK311" s="53"/>
      <c r="TL311" s="53"/>
      <c r="TM311" s="53"/>
      <c r="TN311" s="53"/>
      <c r="TO311" s="53"/>
      <c r="TP311" s="53"/>
      <c r="TQ311" s="53"/>
      <c r="TR311" s="53"/>
      <c r="TS311" s="53"/>
      <c r="TT311" s="53"/>
      <c r="TU311" s="53"/>
      <c r="TV311" s="53"/>
      <c r="TW311" s="53"/>
      <c r="TX311" s="53"/>
      <c r="TY311" s="53"/>
      <c r="TZ311" s="53"/>
      <c r="UA311" s="53"/>
      <c r="UB311" s="53"/>
      <c r="UC311" s="53"/>
      <c r="UD311" s="53"/>
      <c r="UE311" s="53"/>
      <c r="UF311" s="53"/>
      <c r="UG311" s="53"/>
      <c r="UH311" s="53"/>
      <c r="UI311" s="53"/>
      <c r="UJ311" s="53"/>
      <c r="UK311" s="53"/>
      <c r="UL311" s="53"/>
      <c r="UM311" s="53"/>
      <c r="UN311" s="53"/>
      <c r="UO311" s="53"/>
      <c r="UP311" s="53"/>
      <c r="UQ311" s="53"/>
      <c r="UR311" s="53"/>
      <c r="US311" s="53"/>
      <c r="UT311" s="53"/>
      <c r="UU311" s="53"/>
      <c r="UV311" s="53"/>
      <c r="UW311" s="53"/>
      <c r="UX311" s="53"/>
      <c r="UY311" s="53"/>
      <c r="UZ311" s="53"/>
      <c r="VA311" s="53"/>
      <c r="VB311" s="53"/>
      <c r="VC311" s="53"/>
      <c r="VD311" s="53"/>
      <c r="VE311" s="53"/>
      <c r="VF311" s="53"/>
      <c r="VG311" s="53"/>
      <c r="VH311" s="53"/>
      <c r="VI311" s="53"/>
      <c r="VJ311" s="53"/>
      <c r="VK311" s="53"/>
      <c r="VL311" s="53"/>
      <c r="VM311" s="53"/>
      <c r="VN311" s="53"/>
      <c r="VO311" s="53"/>
      <c r="VP311" s="53"/>
      <c r="VQ311" s="53"/>
      <c r="VR311" s="53"/>
      <c r="VS311" s="53"/>
      <c r="VT311" s="53"/>
      <c r="VU311" s="53"/>
      <c r="VV311" s="53"/>
      <c r="VW311" s="53"/>
      <c r="VX311" s="53"/>
      <c r="VY311" s="53"/>
      <c r="VZ311" s="53"/>
      <c r="WA311" s="53"/>
      <c r="WB311" s="53"/>
      <c r="WC311" s="53"/>
      <c r="WD311" s="53"/>
      <c r="WE311" s="53"/>
      <c r="WF311" s="53"/>
      <c r="WG311" s="53"/>
      <c r="WH311" s="53"/>
      <c r="WI311" s="53"/>
      <c r="WJ311" s="53"/>
      <c r="WK311" s="53"/>
      <c r="WL311" s="53"/>
      <c r="WM311" s="53"/>
      <c r="WN311" s="53"/>
      <c r="WO311" s="53"/>
      <c r="WP311" s="53"/>
      <c r="WQ311" s="53"/>
      <c r="WR311" s="53"/>
      <c r="WS311" s="53"/>
      <c r="WT311" s="53"/>
      <c r="WU311" s="53"/>
      <c r="WV311" s="53"/>
      <c r="WW311" s="53"/>
      <c r="WX311" s="53"/>
      <c r="WY311" s="53"/>
      <c r="WZ311" s="53"/>
      <c r="XA311" s="53"/>
      <c r="XB311" s="53"/>
      <c r="XC311" s="53"/>
      <c r="XD311" s="53"/>
      <c r="XE311" s="53"/>
      <c r="XF311" s="53"/>
      <c r="XG311" s="53"/>
      <c r="XH311" s="53"/>
      <c r="XI311" s="53"/>
      <c r="XJ311" s="53"/>
      <c r="XK311" s="53"/>
      <c r="XL311" s="53"/>
      <c r="XM311" s="53"/>
      <c r="XN311" s="53"/>
      <c r="XO311" s="53"/>
      <c r="XP311" s="53"/>
      <c r="XQ311" s="53"/>
      <c r="XR311" s="53"/>
      <c r="XS311" s="53"/>
      <c r="XT311" s="53"/>
      <c r="XU311" s="53"/>
      <c r="XV311" s="53"/>
      <c r="XW311" s="53"/>
      <c r="XX311" s="53"/>
      <c r="XY311" s="53"/>
      <c r="XZ311" s="53"/>
      <c r="YA311" s="53"/>
      <c r="YB311" s="53"/>
      <c r="YC311" s="53"/>
      <c r="YD311" s="53"/>
      <c r="YE311" s="53"/>
      <c r="YF311" s="53"/>
      <c r="YG311" s="53"/>
      <c r="YH311" s="53"/>
      <c r="YI311" s="53"/>
      <c r="YJ311" s="53"/>
      <c r="YK311" s="53"/>
      <c r="YL311" s="53"/>
      <c r="YM311" s="53"/>
      <c r="YN311" s="53"/>
      <c r="YO311" s="53"/>
      <c r="YP311" s="53"/>
      <c r="YQ311" s="53"/>
      <c r="YR311" s="53"/>
      <c r="YS311" s="53"/>
      <c r="YT311" s="53"/>
      <c r="YU311" s="53"/>
      <c r="YV311" s="53"/>
      <c r="YW311" s="53"/>
      <c r="YX311" s="53"/>
      <c r="YY311" s="53"/>
      <c r="YZ311" s="53"/>
      <c r="ZA311" s="53"/>
      <c r="ZB311" s="53"/>
      <c r="ZC311" s="53"/>
      <c r="ZD311" s="53"/>
      <c r="ZE311" s="53"/>
      <c r="ZF311" s="53"/>
      <c r="ZG311" s="53"/>
      <c r="ZH311" s="53"/>
      <c r="ZI311" s="53"/>
      <c r="ZJ311" s="53"/>
      <c r="ZK311" s="53"/>
      <c r="ZL311" s="53"/>
      <c r="ZM311" s="53"/>
      <c r="ZN311" s="53"/>
      <c r="ZO311" s="53"/>
      <c r="ZP311" s="53"/>
      <c r="ZQ311" s="53"/>
      <c r="ZR311" s="53"/>
      <c r="ZS311" s="53"/>
      <c r="ZT311" s="53"/>
      <c r="ZU311" s="53"/>
      <c r="ZV311" s="53"/>
      <c r="ZW311" s="53"/>
      <c r="ZX311" s="53"/>
      <c r="ZY311" s="53"/>
      <c r="ZZ311" s="53"/>
      <c r="AAA311" s="53"/>
      <c r="AAB311" s="53"/>
      <c r="AAC311" s="53"/>
      <c r="AAD311" s="53"/>
      <c r="AAE311" s="53"/>
      <c r="AAF311" s="53"/>
      <c r="AAG311" s="53"/>
      <c r="AAH311" s="53"/>
      <c r="AAI311" s="53"/>
      <c r="AAJ311" s="53"/>
      <c r="AAK311" s="53"/>
      <c r="AAL311" s="53"/>
      <c r="AAM311" s="53"/>
      <c r="AAN311" s="53"/>
      <c r="AAO311" s="53"/>
      <c r="AAP311" s="53"/>
      <c r="AAQ311" s="53"/>
      <c r="AAR311" s="53"/>
      <c r="AAS311" s="53"/>
      <c r="AAT311" s="53"/>
      <c r="AAU311" s="53"/>
      <c r="AAV311" s="53"/>
      <c r="AAW311" s="53"/>
      <c r="AAX311" s="53"/>
      <c r="AAY311" s="53"/>
      <c r="AAZ311" s="53"/>
      <c r="ABA311" s="53"/>
      <c r="ABB311" s="53"/>
      <c r="ABC311" s="53"/>
      <c r="ABD311" s="53"/>
      <c r="ABE311" s="53"/>
      <c r="ABF311" s="53"/>
      <c r="ABG311" s="53"/>
      <c r="ABH311" s="53"/>
      <c r="ABI311" s="53"/>
      <c r="ABJ311" s="53"/>
      <c r="ABK311" s="53"/>
      <c r="ABL311" s="53"/>
      <c r="ABM311" s="53"/>
      <c r="ABN311" s="53"/>
      <c r="ABO311" s="53"/>
      <c r="ABP311" s="53"/>
      <c r="ABQ311" s="53"/>
      <c r="ABR311" s="53"/>
      <c r="ABS311" s="53"/>
      <c r="ABT311" s="53"/>
      <c r="ABU311" s="53"/>
      <c r="ABV311" s="53"/>
      <c r="ABW311" s="53"/>
      <c r="ABX311" s="53"/>
      <c r="ABY311" s="53"/>
      <c r="ABZ311" s="53"/>
      <c r="ACA311" s="53"/>
      <c r="ACB311" s="53"/>
      <c r="ACC311" s="53"/>
      <c r="ACD311" s="53"/>
      <c r="ACE311" s="53"/>
      <c r="ACF311" s="53"/>
      <c r="ACG311" s="53"/>
      <c r="ACH311" s="53"/>
      <c r="ACI311" s="53"/>
      <c r="ACJ311" s="53"/>
      <c r="ACK311" s="53"/>
      <c r="ACL311" s="53"/>
      <c r="ACM311" s="53"/>
      <c r="ACN311" s="53"/>
      <c r="ACO311" s="53"/>
      <c r="ACP311" s="53"/>
      <c r="ACQ311" s="53"/>
      <c r="ACR311" s="53"/>
      <c r="ACS311" s="53"/>
      <c r="ACT311" s="53"/>
      <c r="ACU311" s="53"/>
      <c r="ACV311" s="53"/>
      <c r="ACW311" s="53"/>
      <c r="ACX311" s="53"/>
      <c r="ACY311" s="53"/>
      <c r="ACZ311" s="53"/>
      <c r="ADA311" s="53"/>
      <c r="ADB311" s="53"/>
      <c r="ADC311" s="53"/>
      <c r="ADD311" s="53"/>
      <c r="ADE311" s="53"/>
      <c r="ADF311" s="53"/>
      <c r="ADG311" s="53"/>
      <c r="ADH311" s="53"/>
      <c r="ADI311" s="53"/>
      <c r="ADJ311" s="53"/>
      <c r="ADK311" s="53"/>
      <c r="ADL311" s="53"/>
      <c r="ADM311" s="53"/>
      <c r="ADN311" s="53"/>
      <c r="ADO311" s="53"/>
      <c r="ADP311" s="53"/>
      <c r="ADQ311" s="53"/>
      <c r="ADR311" s="53"/>
      <c r="ADS311" s="53"/>
      <c r="ADT311" s="53"/>
      <c r="ADU311" s="53"/>
      <c r="ADV311" s="53"/>
      <c r="ADW311" s="53"/>
      <c r="ADX311" s="53"/>
      <c r="ADY311" s="53"/>
      <c r="ADZ311" s="53"/>
      <c r="AEA311" s="53"/>
      <c r="AEB311" s="53"/>
      <c r="AEC311" s="53"/>
      <c r="AED311" s="53"/>
      <c r="AEE311" s="53"/>
      <c r="AEF311" s="53"/>
      <c r="AEG311" s="53"/>
      <c r="AEH311" s="53"/>
      <c r="AEI311" s="53"/>
      <c r="AEJ311" s="53"/>
      <c r="AEK311" s="53"/>
      <c r="AEL311" s="53"/>
      <c r="AEM311" s="53"/>
      <c r="AEN311" s="53"/>
      <c r="AEO311" s="53"/>
      <c r="AEP311" s="53"/>
      <c r="AEQ311" s="53"/>
      <c r="AER311" s="53"/>
      <c r="AES311" s="53"/>
      <c r="AET311" s="53"/>
      <c r="AEU311" s="53"/>
      <c r="AEV311" s="53"/>
      <c r="AEW311" s="53"/>
      <c r="AEX311" s="53"/>
      <c r="AEY311" s="53"/>
      <c r="AEZ311" s="53"/>
      <c r="AFA311" s="53"/>
      <c r="AFB311" s="53"/>
      <c r="AFC311" s="53"/>
      <c r="AFD311" s="53"/>
      <c r="AFE311" s="53"/>
      <c r="AFF311" s="53"/>
      <c r="AFG311" s="53"/>
      <c r="AFH311" s="53"/>
      <c r="AFI311" s="53"/>
      <c r="AFJ311" s="53"/>
      <c r="AFK311" s="53"/>
      <c r="AFL311" s="53"/>
      <c r="AFM311" s="53"/>
      <c r="AFN311" s="53"/>
      <c r="AFO311" s="53"/>
      <c r="AFP311" s="53"/>
      <c r="AFQ311" s="53"/>
      <c r="AFR311" s="53"/>
      <c r="AFS311" s="53"/>
      <c r="AFT311" s="53"/>
      <c r="AFU311" s="53"/>
      <c r="AFV311" s="53"/>
      <c r="AFW311" s="53"/>
      <c r="AFX311" s="53"/>
      <c r="AFY311" s="53"/>
      <c r="AFZ311" s="53"/>
      <c r="AGA311" s="53"/>
      <c r="AGB311" s="53"/>
      <c r="AGC311" s="53"/>
      <c r="AGD311" s="53"/>
      <c r="AGE311" s="53"/>
      <c r="AGF311" s="53"/>
      <c r="AGG311" s="53"/>
      <c r="AGH311" s="53"/>
      <c r="AGI311" s="53"/>
      <c r="AGJ311" s="53"/>
      <c r="AGK311" s="53"/>
      <c r="AGL311" s="53"/>
      <c r="AGM311" s="53"/>
      <c r="AGN311" s="53"/>
      <c r="AGO311" s="53"/>
      <c r="AGP311" s="53"/>
      <c r="AGQ311" s="53"/>
      <c r="AGR311" s="53"/>
      <c r="AGS311" s="53"/>
      <c r="AGT311" s="53"/>
      <c r="AGU311" s="53"/>
      <c r="AGV311" s="53"/>
      <c r="AGW311" s="53"/>
      <c r="AGX311" s="53"/>
      <c r="AGY311" s="53"/>
      <c r="AGZ311" s="53"/>
      <c r="AHA311" s="53"/>
      <c r="AHB311" s="53"/>
      <c r="AHC311" s="53"/>
      <c r="AHD311" s="53"/>
      <c r="AHE311" s="53"/>
      <c r="AHF311" s="53"/>
      <c r="AHG311" s="53"/>
      <c r="AHH311" s="53"/>
      <c r="AHI311" s="53"/>
      <c r="AHJ311" s="53"/>
      <c r="AHK311" s="53"/>
      <c r="AHL311" s="53"/>
      <c r="AHM311" s="53"/>
      <c r="AHN311" s="53"/>
      <c r="AHO311" s="53"/>
      <c r="AHP311" s="53"/>
      <c r="AHQ311" s="53"/>
      <c r="AHR311" s="53"/>
      <c r="AHS311" s="53"/>
      <c r="AHT311" s="53"/>
      <c r="AHU311" s="53"/>
      <c r="AHV311" s="53"/>
      <c r="AHW311" s="53"/>
      <c r="AHX311" s="53"/>
      <c r="AHY311" s="53"/>
      <c r="AHZ311" s="53"/>
      <c r="AIA311" s="53"/>
      <c r="AIB311" s="53"/>
      <c r="AIC311" s="53"/>
      <c r="AID311" s="53"/>
      <c r="AIE311" s="53"/>
      <c r="AIF311" s="53"/>
      <c r="AIG311" s="53"/>
      <c r="AIH311" s="53"/>
      <c r="AII311" s="53"/>
      <c r="AIJ311" s="53"/>
      <c r="AIK311" s="53"/>
      <c r="AIL311" s="53"/>
      <c r="AIM311" s="53"/>
      <c r="AIN311" s="53"/>
      <c r="AIO311" s="53"/>
      <c r="AIP311" s="53"/>
      <c r="AIQ311" s="53"/>
      <c r="AIR311" s="53"/>
      <c r="AIS311" s="53"/>
      <c r="AIT311" s="53"/>
      <c r="AIU311" s="53"/>
      <c r="AIV311" s="53"/>
      <c r="AIW311" s="53"/>
      <c r="AIX311" s="53"/>
      <c r="AIY311" s="53"/>
      <c r="AIZ311" s="53"/>
      <c r="AJA311" s="53"/>
      <c r="AJB311" s="53"/>
      <c r="AJC311" s="53"/>
      <c r="AJD311" s="53"/>
      <c r="AJE311" s="53"/>
      <c r="AJF311" s="53"/>
      <c r="AJG311" s="53"/>
      <c r="AJH311" s="53"/>
      <c r="AJI311" s="53"/>
      <c r="AJJ311" s="53"/>
      <c r="AJK311" s="53"/>
      <c r="AJL311" s="53"/>
      <c r="AJM311" s="53"/>
      <c r="AJN311" s="53"/>
      <c r="AJO311" s="53"/>
      <c r="AJP311" s="53"/>
      <c r="AJQ311" s="53"/>
      <c r="AJR311" s="53"/>
      <c r="AJS311" s="53"/>
      <c r="AJT311" s="53"/>
      <c r="AJU311" s="53"/>
      <c r="AJV311" s="53"/>
      <c r="AJW311" s="53"/>
      <c r="AJX311" s="53"/>
      <c r="AJY311" s="53"/>
      <c r="AJZ311" s="53"/>
      <c r="AKA311" s="53"/>
      <c r="AKB311" s="53"/>
      <c r="AKC311" s="53"/>
      <c r="AKD311" s="53"/>
      <c r="AKE311" s="53"/>
      <c r="AKF311" s="53"/>
      <c r="AKG311" s="53"/>
      <c r="AKH311" s="53"/>
      <c r="AKI311" s="53"/>
      <c r="AKJ311" s="53"/>
      <c r="AKK311" s="53"/>
      <c r="AKL311" s="53"/>
      <c r="AKM311" s="53"/>
      <c r="AKN311" s="53"/>
      <c r="AKO311" s="53"/>
      <c r="AKP311" s="53"/>
      <c r="AKQ311" s="53"/>
      <c r="AKR311" s="53"/>
      <c r="AKS311" s="53"/>
      <c r="AKT311" s="53"/>
      <c r="AKU311" s="53"/>
      <c r="AKV311" s="53"/>
      <c r="AKW311" s="53"/>
      <c r="AKX311" s="53"/>
      <c r="AKY311" s="53"/>
      <c r="AKZ311" s="53"/>
      <c r="ALA311" s="53"/>
      <c r="ALB311" s="53"/>
      <c r="ALC311" s="53"/>
      <c r="ALD311" s="53"/>
      <c r="ALE311" s="53"/>
      <c r="ALF311" s="53"/>
      <c r="ALG311" s="53"/>
      <c r="ALH311" s="53"/>
      <c r="ALI311" s="53"/>
      <c r="ALJ311" s="53"/>
      <c r="ALK311" s="53"/>
      <c r="ALL311" s="53"/>
      <c r="ALM311" s="53"/>
      <c r="ALN311" s="53"/>
      <c r="ALO311" s="53"/>
      <c r="ALP311" s="53"/>
      <c r="ALQ311" s="53"/>
      <c r="ALR311" s="53"/>
      <c r="ALS311" s="53"/>
      <c r="ALT311" s="53"/>
      <c r="ALU311" s="53"/>
      <c r="ALV311" s="53"/>
      <c r="ALW311" s="53"/>
      <c r="ALX311" s="53"/>
      <c r="ALY311" s="53"/>
      <c r="ALZ311" s="53"/>
      <c r="AMA311" s="53"/>
      <c r="AMB311" s="53"/>
      <c r="AMC311" s="53"/>
      <c r="AMD311" s="53"/>
      <c r="AME311" s="53"/>
      <c r="AMF311" s="53"/>
      <c r="AMG311" s="53"/>
      <c r="AMH311" s="53"/>
      <c r="AMI311" s="53"/>
      <c r="AMJ311"/>
      <c r="AMK311"/>
    </row>
    <row r="312" spans="1:1025" s="72" customFormat="1" ht="150">
      <c r="A312" s="49"/>
      <c r="B312" s="36" t="s">
        <v>294</v>
      </c>
      <c r="C312" s="81">
        <v>6910010500</v>
      </c>
      <c r="D312" s="82"/>
      <c r="E312" s="76">
        <f>E313</f>
        <v>678600</v>
      </c>
      <c r="F312" s="53"/>
      <c r="G312" s="53"/>
      <c r="H312" s="53"/>
      <c r="I312" s="53"/>
      <c r="J312" s="53"/>
      <c r="K312" s="53"/>
      <c r="L312" s="53"/>
      <c r="M312" s="53"/>
      <c r="N312" s="53"/>
      <c r="O312" s="53"/>
      <c r="P312" s="53"/>
      <c r="Q312" s="53"/>
      <c r="R312" s="53"/>
      <c r="S312" s="53"/>
      <c r="T312" s="53"/>
      <c r="U312" s="53"/>
      <c r="V312" s="53"/>
      <c r="W312" s="53"/>
      <c r="X312" s="53"/>
      <c r="Y312" s="53"/>
      <c r="Z312" s="53"/>
      <c r="AA312" s="53"/>
      <c r="AB312" s="53"/>
      <c r="AC312" s="53"/>
      <c r="AD312" s="53"/>
      <c r="AE312" s="53"/>
      <c r="AF312" s="53"/>
      <c r="AG312" s="53"/>
      <c r="AH312" s="53"/>
      <c r="AI312" s="53"/>
      <c r="AJ312" s="53"/>
      <c r="AK312" s="53"/>
      <c r="AL312" s="53"/>
      <c r="AM312" s="53"/>
      <c r="AN312" s="53"/>
      <c r="AO312" s="53"/>
      <c r="AP312" s="53"/>
      <c r="AQ312" s="53"/>
      <c r="AR312" s="53"/>
      <c r="AS312" s="53"/>
      <c r="AT312" s="53"/>
      <c r="AU312" s="53"/>
      <c r="AV312" s="53"/>
      <c r="AW312" s="53"/>
      <c r="AX312" s="53"/>
      <c r="AY312" s="53"/>
      <c r="AZ312" s="53"/>
      <c r="BA312" s="53"/>
      <c r="BB312" s="53"/>
      <c r="BC312" s="53"/>
      <c r="BD312" s="53"/>
      <c r="BE312" s="53"/>
      <c r="BF312" s="53"/>
      <c r="BG312" s="53"/>
      <c r="BH312" s="53"/>
      <c r="BI312" s="53"/>
      <c r="BJ312" s="53"/>
      <c r="BK312" s="53"/>
      <c r="BL312" s="53"/>
      <c r="BM312" s="53"/>
      <c r="BN312" s="53"/>
      <c r="BO312" s="53"/>
      <c r="BP312" s="53"/>
      <c r="BQ312" s="53"/>
      <c r="BR312" s="53"/>
      <c r="BS312" s="53"/>
      <c r="BT312" s="53"/>
      <c r="BU312" s="53"/>
      <c r="BV312" s="53"/>
      <c r="BW312" s="53"/>
      <c r="BX312" s="53"/>
      <c r="BY312" s="53"/>
      <c r="BZ312" s="53"/>
      <c r="CA312" s="53"/>
      <c r="CB312" s="53"/>
      <c r="CC312" s="53"/>
      <c r="CD312" s="53"/>
      <c r="CE312" s="53"/>
      <c r="CF312" s="53"/>
      <c r="CG312" s="53"/>
      <c r="CH312" s="53"/>
      <c r="CI312" s="53"/>
      <c r="CJ312" s="53"/>
      <c r="CK312" s="53"/>
      <c r="CL312" s="53"/>
      <c r="CM312" s="53"/>
      <c r="CN312" s="53"/>
      <c r="CO312" s="53"/>
      <c r="CP312" s="53"/>
      <c r="CQ312" s="53"/>
      <c r="CR312" s="53"/>
      <c r="CS312" s="53"/>
      <c r="CT312" s="53"/>
      <c r="CU312" s="53"/>
      <c r="CV312" s="53"/>
      <c r="CW312" s="53"/>
      <c r="CX312" s="53"/>
      <c r="CY312" s="53"/>
      <c r="CZ312" s="53"/>
      <c r="DA312" s="53"/>
      <c r="DB312" s="53"/>
      <c r="DC312" s="53"/>
      <c r="DD312" s="53"/>
      <c r="DE312" s="53"/>
      <c r="DF312" s="53"/>
      <c r="DG312" s="53"/>
      <c r="DH312" s="53"/>
      <c r="DI312" s="53"/>
      <c r="DJ312" s="53"/>
      <c r="DK312" s="53"/>
      <c r="DL312" s="53"/>
      <c r="DM312" s="53"/>
      <c r="DN312" s="53"/>
      <c r="DO312" s="53"/>
      <c r="DP312" s="53"/>
      <c r="DQ312" s="53"/>
      <c r="DR312" s="53"/>
      <c r="DS312" s="53"/>
      <c r="DT312" s="53"/>
      <c r="DU312" s="53"/>
      <c r="DV312" s="53"/>
      <c r="DW312" s="53"/>
      <c r="DX312" s="53"/>
      <c r="DY312" s="53"/>
      <c r="DZ312" s="53"/>
      <c r="EA312" s="53"/>
      <c r="EB312" s="53"/>
      <c r="EC312" s="53"/>
      <c r="ED312" s="53"/>
      <c r="EE312" s="53"/>
      <c r="EF312" s="53"/>
      <c r="EG312" s="53"/>
      <c r="EH312" s="53"/>
      <c r="EI312" s="53"/>
      <c r="EJ312" s="53"/>
      <c r="EK312" s="53"/>
      <c r="EL312" s="53"/>
      <c r="EM312" s="53"/>
      <c r="EN312" s="53"/>
      <c r="EO312" s="53"/>
      <c r="EP312" s="53"/>
      <c r="EQ312" s="53"/>
      <c r="ER312" s="53"/>
      <c r="ES312" s="53"/>
      <c r="ET312" s="53"/>
      <c r="EU312" s="53"/>
      <c r="EV312" s="53"/>
      <c r="EW312" s="53"/>
      <c r="EX312" s="53"/>
      <c r="EY312" s="53"/>
      <c r="EZ312" s="53"/>
      <c r="FA312" s="53"/>
      <c r="FB312" s="53"/>
      <c r="FC312" s="53"/>
      <c r="FD312" s="53"/>
      <c r="FE312" s="53"/>
      <c r="FF312" s="53"/>
      <c r="FG312" s="53"/>
      <c r="FH312" s="53"/>
      <c r="FI312" s="53"/>
      <c r="FJ312" s="53"/>
      <c r="FK312" s="53"/>
      <c r="FL312" s="53"/>
      <c r="FM312" s="53"/>
      <c r="FN312" s="53"/>
      <c r="FO312" s="53"/>
      <c r="FP312" s="53"/>
      <c r="FQ312" s="53"/>
      <c r="FR312" s="53"/>
      <c r="FS312" s="53"/>
      <c r="FT312" s="53"/>
      <c r="FU312" s="53"/>
      <c r="FV312" s="53"/>
      <c r="FW312" s="53"/>
      <c r="FX312" s="53"/>
      <c r="FY312" s="53"/>
      <c r="FZ312" s="53"/>
      <c r="GA312" s="53"/>
      <c r="GB312" s="53"/>
      <c r="GC312" s="53"/>
      <c r="GD312" s="53"/>
      <c r="GE312" s="53"/>
      <c r="GF312" s="53"/>
      <c r="GG312" s="53"/>
      <c r="GH312" s="53"/>
      <c r="GI312" s="53"/>
      <c r="GJ312" s="53"/>
      <c r="GK312" s="53"/>
      <c r="GL312" s="53"/>
      <c r="GM312" s="53"/>
      <c r="GN312" s="53"/>
      <c r="GO312" s="53"/>
      <c r="GP312" s="53"/>
      <c r="GQ312" s="53"/>
      <c r="GR312" s="53"/>
      <c r="GS312" s="53"/>
      <c r="GT312" s="53"/>
      <c r="GU312" s="53"/>
      <c r="GV312" s="53"/>
      <c r="GW312" s="53"/>
      <c r="GX312" s="53"/>
      <c r="GY312" s="53"/>
      <c r="GZ312" s="53"/>
      <c r="HA312" s="53"/>
      <c r="HB312" s="53"/>
      <c r="HC312" s="53"/>
      <c r="HD312" s="53"/>
      <c r="HE312" s="53"/>
      <c r="HF312" s="53"/>
      <c r="HG312" s="53"/>
      <c r="HH312" s="53"/>
      <c r="HI312" s="53"/>
      <c r="HJ312" s="53"/>
      <c r="HK312" s="53"/>
      <c r="HL312" s="53"/>
      <c r="HM312" s="53"/>
      <c r="HN312" s="53"/>
      <c r="HO312" s="53"/>
      <c r="HP312" s="53"/>
      <c r="HQ312" s="53"/>
      <c r="HR312" s="53"/>
      <c r="HS312" s="53"/>
      <c r="HT312" s="53"/>
      <c r="HU312" s="53"/>
      <c r="HV312" s="53"/>
      <c r="HW312" s="53"/>
      <c r="HX312" s="53"/>
      <c r="HY312" s="53"/>
      <c r="HZ312" s="53"/>
      <c r="IA312" s="53"/>
      <c r="IB312" s="53"/>
      <c r="IC312" s="53"/>
      <c r="ID312" s="53"/>
      <c r="IE312" s="53"/>
      <c r="IF312" s="53"/>
      <c r="IG312" s="53"/>
      <c r="IH312" s="53"/>
      <c r="II312" s="53"/>
      <c r="IJ312" s="53"/>
      <c r="IK312" s="53"/>
      <c r="IL312" s="53"/>
      <c r="IM312" s="53"/>
      <c r="IN312" s="53"/>
      <c r="IO312" s="53"/>
      <c r="IP312" s="53"/>
      <c r="IQ312" s="53"/>
      <c r="IR312" s="53"/>
      <c r="IS312" s="53"/>
      <c r="IT312" s="53"/>
      <c r="IU312" s="53"/>
      <c r="IV312" s="53"/>
      <c r="IW312" s="53"/>
      <c r="IX312" s="53"/>
      <c r="IY312" s="53"/>
      <c r="IZ312" s="53"/>
      <c r="JA312" s="53"/>
      <c r="JB312" s="53"/>
      <c r="JC312" s="53"/>
      <c r="JD312" s="53"/>
      <c r="JE312" s="53"/>
      <c r="JF312" s="53"/>
      <c r="JG312" s="53"/>
      <c r="JH312" s="53"/>
      <c r="JI312" s="53"/>
      <c r="JJ312" s="53"/>
      <c r="JK312" s="53"/>
      <c r="JL312" s="53"/>
      <c r="JM312" s="53"/>
      <c r="JN312" s="53"/>
      <c r="JO312" s="53"/>
      <c r="JP312" s="53"/>
      <c r="JQ312" s="53"/>
      <c r="JR312" s="53"/>
      <c r="JS312" s="53"/>
      <c r="JT312" s="53"/>
      <c r="JU312" s="53"/>
      <c r="JV312" s="53"/>
      <c r="JW312" s="53"/>
      <c r="JX312" s="53"/>
      <c r="JY312" s="53"/>
      <c r="JZ312" s="53"/>
      <c r="KA312" s="53"/>
      <c r="KB312" s="53"/>
      <c r="KC312" s="53"/>
      <c r="KD312" s="53"/>
      <c r="KE312" s="53"/>
      <c r="KF312" s="53"/>
      <c r="KG312" s="53"/>
      <c r="KH312" s="53"/>
      <c r="KI312" s="53"/>
      <c r="KJ312" s="53"/>
      <c r="KK312" s="53"/>
      <c r="KL312" s="53"/>
      <c r="KM312" s="53"/>
      <c r="KN312" s="53"/>
      <c r="KO312" s="53"/>
      <c r="KP312" s="53"/>
      <c r="KQ312" s="53"/>
      <c r="KR312" s="53"/>
      <c r="KS312" s="53"/>
      <c r="KT312" s="53"/>
      <c r="KU312" s="53"/>
      <c r="KV312" s="53"/>
      <c r="KW312" s="53"/>
      <c r="KX312" s="53"/>
      <c r="KY312" s="53"/>
      <c r="KZ312" s="53"/>
      <c r="LA312" s="53"/>
      <c r="LB312" s="53"/>
      <c r="LC312" s="53"/>
      <c r="LD312" s="53"/>
      <c r="LE312" s="53"/>
      <c r="LF312" s="53"/>
      <c r="LG312" s="53"/>
      <c r="LH312" s="53"/>
      <c r="LI312" s="53"/>
      <c r="LJ312" s="53"/>
      <c r="LK312" s="53"/>
      <c r="LL312" s="53"/>
      <c r="LM312" s="53"/>
      <c r="LN312" s="53"/>
      <c r="LO312" s="53"/>
      <c r="LP312" s="53"/>
      <c r="LQ312" s="53"/>
      <c r="LR312" s="53"/>
      <c r="LS312" s="53"/>
      <c r="LT312" s="53"/>
      <c r="LU312" s="53"/>
      <c r="LV312" s="53"/>
      <c r="LW312" s="53"/>
      <c r="LX312" s="53"/>
      <c r="LY312" s="53"/>
      <c r="LZ312" s="53"/>
      <c r="MA312" s="53"/>
      <c r="MB312" s="53"/>
      <c r="MC312" s="53"/>
      <c r="MD312" s="53"/>
      <c r="ME312" s="53"/>
      <c r="MF312" s="53"/>
      <c r="MG312" s="53"/>
      <c r="MH312" s="53"/>
      <c r="MI312" s="53"/>
      <c r="MJ312" s="53"/>
      <c r="MK312" s="53"/>
      <c r="ML312" s="53"/>
      <c r="MM312" s="53"/>
      <c r="MN312" s="53"/>
      <c r="MO312" s="53"/>
      <c r="MP312" s="53"/>
      <c r="MQ312" s="53"/>
      <c r="MR312" s="53"/>
      <c r="MS312" s="53"/>
      <c r="MT312" s="53"/>
      <c r="MU312" s="53"/>
      <c r="MV312" s="53"/>
      <c r="MW312" s="53"/>
      <c r="MX312" s="53"/>
      <c r="MY312" s="53"/>
      <c r="MZ312" s="53"/>
      <c r="NA312" s="53"/>
      <c r="NB312" s="53"/>
      <c r="NC312" s="53"/>
      <c r="ND312" s="53"/>
      <c r="NE312" s="53"/>
      <c r="NF312" s="53"/>
      <c r="NG312" s="53"/>
      <c r="NH312" s="53"/>
      <c r="NI312" s="53"/>
      <c r="NJ312" s="53"/>
      <c r="NK312" s="53"/>
      <c r="NL312" s="53"/>
      <c r="NM312" s="53"/>
      <c r="NN312" s="53"/>
      <c r="NO312" s="53"/>
      <c r="NP312" s="53"/>
      <c r="NQ312" s="53"/>
      <c r="NR312" s="53"/>
      <c r="NS312" s="53"/>
      <c r="NT312" s="53"/>
      <c r="NU312" s="53"/>
      <c r="NV312" s="53"/>
      <c r="NW312" s="53"/>
      <c r="NX312" s="53"/>
      <c r="NY312" s="53"/>
      <c r="NZ312" s="53"/>
      <c r="OA312" s="53"/>
      <c r="OB312" s="53"/>
      <c r="OC312" s="53"/>
      <c r="OD312" s="53"/>
      <c r="OE312" s="53"/>
      <c r="OF312" s="53"/>
      <c r="OG312" s="53"/>
      <c r="OH312" s="53"/>
      <c r="OI312" s="53"/>
      <c r="OJ312" s="53"/>
      <c r="OK312" s="53"/>
      <c r="OL312" s="53"/>
      <c r="OM312" s="53"/>
      <c r="ON312" s="53"/>
      <c r="OO312" s="53"/>
      <c r="OP312" s="53"/>
      <c r="OQ312" s="53"/>
      <c r="OR312" s="53"/>
      <c r="OS312" s="53"/>
      <c r="OT312" s="53"/>
      <c r="OU312" s="53"/>
      <c r="OV312" s="53"/>
      <c r="OW312" s="53"/>
      <c r="OX312" s="53"/>
      <c r="OY312" s="53"/>
      <c r="OZ312" s="53"/>
      <c r="PA312" s="53"/>
      <c r="PB312" s="53"/>
      <c r="PC312" s="53"/>
      <c r="PD312" s="53"/>
      <c r="PE312" s="53"/>
      <c r="PF312" s="53"/>
      <c r="PG312" s="53"/>
      <c r="PH312" s="53"/>
      <c r="PI312" s="53"/>
      <c r="PJ312" s="53"/>
      <c r="PK312" s="53"/>
      <c r="PL312" s="53"/>
      <c r="PM312" s="53"/>
      <c r="PN312" s="53"/>
      <c r="PO312" s="53"/>
      <c r="PP312" s="53"/>
      <c r="PQ312" s="53"/>
      <c r="PR312" s="53"/>
      <c r="PS312" s="53"/>
      <c r="PT312" s="53"/>
      <c r="PU312" s="53"/>
      <c r="PV312" s="53"/>
      <c r="PW312" s="53"/>
      <c r="PX312" s="53"/>
      <c r="PY312" s="53"/>
      <c r="PZ312" s="53"/>
      <c r="QA312" s="53"/>
      <c r="QB312" s="53"/>
      <c r="QC312" s="53"/>
      <c r="QD312" s="53"/>
      <c r="QE312" s="53"/>
      <c r="QF312" s="53"/>
      <c r="QG312" s="53"/>
      <c r="QH312" s="53"/>
      <c r="QI312" s="53"/>
      <c r="QJ312" s="53"/>
      <c r="QK312" s="53"/>
      <c r="QL312" s="53"/>
      <c r="QM312" s="53"/>
      <c r="QN312" s="53"/>
      <c r="QO312" s="53"/>
      <c r="QP312" s="53"/>
      <c r="QQ312" s="53"/>
      <c r="QR312" s="53"/>
      <c r="QS312" s="53"/>
      <c r="QT312" s="53"/>
      <c r="QU312" s="53"/>
      <c r="QV312" s="53"/>
      <c r="QW312" s="53"/>
      <c r="QX312" s="53"/>
      <c r="QY312" s="53"/>
      <c r="QZ312" s="53"/>
      <c r="RA312" s="53"/>
      <c r="RB312" s="53"/>
      <c r="RC312" s="53"/>
      <c r="RD312" s="53"/>
      <c r="RE312" s="53"/>
      <c r="RF312" s="53"/>
      <c r="RG312" s="53"/>
      <c r="RH312" s="53"/>
      <c r="RI312" s="53"/>
      <c r="RJ312" s="53"/>
      <c r="RK312" s="53"/>
      <c r="RL312" s="53"/>
      <c r="RM312" s="53"/>
      <c r="RN312" s="53"/>
      <c r="RO312" s="53"/>
      <c r="RP312" s="53"/>
      <c r="RQ312" s="53"/>
      <c r="RR312" s="53"/>
      <c r="RS312" s="53"/>
      <c r="RT312" s="53"/>
      <c r="RU312" s="53"/>
      <c r="RV312" s="53"/>
      <c r="RW312" s="53"/>
      <c r="RX312" s="53"/>
      <c r="RY312" s="53"/>
      <c r="RZ312" s="53"/>
      <c r="SA312" s="53"/>
      <c r="SB312" s="53"/>
      <c r="SC312" s="53"/>
      <c r="SD312" s="53"/>
      <c r="SE312" s="53"/>
      <c r="SF312" s="53"/>
      <c r="SG312" s="53"/>
      <c r="SH312" s="53"/>
      <c r="SI312" s="53"/>
      <c r="SJ312" s="53"/>
      <c r="SK312" s="53"/>
      <c r="SL312" s="53"/>
      <c r="SM312" s="53"/>
      <c r="SN312" s="53"/>
      <c r="SO312" s="53"/>
      <c r="SP312" s="53"/>
      <c r="SQ312" s="53"/>
      <c r="SR312" s="53"/>
      <c r="SS312" s="53"/>
      <c r="ST312" s="53"/>
      <c r="SU312" s="53"/>
      <c r="SV312" s="53"/>
      <c r="SW312" s="53"/>
      <c r="SX312" s="53"/>
      <c r="SY312" s="53"/>
      <c r="SZ312" s="53"/>
      <c r="TA312" s="53"/>
      <c r="TB312" s="53"/>
      <c r="TC312" s="53"/>
      <c r="TD312" s="53"/>
      <c r="TE312" s="53"/>
      <c r="TF312" s="53"/>
      <c r="TG312" s="53"/>
      <c r="TH312" s="53"/>
      <c r="TI312" s="53"/>
      <c r="TJ312" s="53"/>
      <c r="TK312" s="53"/>
      <c r="TL312" s="53"/>
      <c r="TM312" s="53"/>
      <c r="TN312" s="53"/>
      <c r="TO312" s="53"/>
      <c r="TP312" s="53"/>
      <c r="TQ312" s="53"/>
      <c r="TR312" s="53"/>
      <c r="TS312" s="53"/>
      <c r="TT312" s="53"/>
      <c r="TU312" s="53"/>
      <c r="TV312" s="53"/>
      <c r="TW312" s="53"/>
      <c r="TX312" s="53"/>
      <c r="TY312" s="53"/>
      <c r="TZ312" s="53"/>
      <c r="UA312" s="53"/>
      <c r="UB312" s="53"/>
      <c r="UC312" s="53"/>
      <c r="UD312" s="53"/>
      <c r="UE312" s="53"/>
      <c r="UF312" s="53"/>
      <c r="UG312" s="53"/>
      <c r="UH312" s="53"/>
      <c r="UI312" s="53"/>
      <c r="UJ312" s="53"/>
      <c r="UK312" s="53"/>
      <c r="UL312" s="53"/>
      <c r="UM312" s="53"/>
      <c r="UN312" s="53"/>
      <c r="UO312" s="53"/>
      <c r="UP312" s="53"/>
      <c r="UQ312" s="53"/>
      <c r="UR312" s="53"/>
      <c r="US312" s="53"/>
      <c r="UT312" s="53"/>
      <c r="UU312" s="53"/>
      <c r="UV312" s="53"/>
      <c r="UW312" s="53"/>
      <c r="UX312" s="53"/>
      <c r="UY312" s="53"/>
      <c r="UZ312" s="53"/>
      <c r="VA312" s="53"/>
      <c r="VB312" s="53"/>
      <c r="VC312" s="53"/>
      <c r="VD312" s="53"/>
      <c r="VE312" s="53"/>
      <c r="VF312" s="53"/>
      <c r="VG312" s="53"/>
      <c r="VH312" s="53"/>
      <c r="VI312" s="53"/>
      <c r="VJ312" s="53"/>
      <c r="VK312" s="53"/>
      <c r="VL312" s="53"/>
      <c r="VM312" s="53"/>
      <c r="VN312" s="53"/>
      <c r="VO312" s="53"/>
      <c r="VP312" s="53"/>
      <c r="VQ312" s="53"/>
      <c r="VR312" s="53"/>
      <c r="VS312" s="53"/>
      <c r="VT312" s="53"/>
      <c r="VU312" s="53"/>
      <c r="VV312" s="53"/>
      <c r="VW312" s="53"/>
      <c r="VX312" s="53"/>
      <c r="VY312" s="53"/>
      <c r="VZ312" s="53"/>
      <c r="WA312" s="53"/>
      <c r="WB312" s="53"/>
      <c r="WC312" s="53"/>
      <c r="WD312" s="53"/>
      <c r="WE312" s="53"/>
      <c r="WF312" s="53"/>
      <c r="WG312" s="53"/>
      <c r="WH312" s="53"/>
      <c r="WI312" s="53"/>
      <c r="WJ312" s="53"/>
      <c r="WK312" s="53"/>
      <c r="WL312" s="53"/>
      <c r="WM312" s="53"/>
      <c r="WN312" s="53"/>
      <c r="WO312" s="53"/>
      <c r="WP312" s="53"/>
      <c r="WQ312" s="53"/>
      <c r="WR312" s="53"/>
      <c r="WS312" s="53"/>
      <c r="WT312" s="53"/>
      <c r="WU312" s="53"/>
      <c r="WV312" s="53"/>
      <c r="WW312" s="53"/>
      <c r="WX312" s="53"/>
      <c r="WY312" s="53"/>
      <c r="WZ312" s="53"/>
      <c r="XA312" s="53"/>
      <c r="XB312" s="53"/>
      <c r="XC312" s="53"/>
      <c r="XD312" s="53"/>
      <c r="XE312" s="53"/>
      <c r="XF312" s="53"/>
      <c r="XG312" s="53"/>
      <c r="XH312" s="53"/>
      <c r="XI312" s="53"/>
      <c r="XJ312" s="53"/>
      <c r="XK312" s="53"/>
      <c r="XL312" s="53"/>
      <c r="XM312" s="53"/>
      <c r="XN312" s="53"/>
      <c r="XO312" s="53"/>
      <c r="XP312" s="53"/>
      <c r="XQ312" s="53"/>
      <c r="XR312" s="53"/>
      <c r="XS312" s="53"/>
      <c r="XT312" s="53"/>
      <c r="XU312" s="53"/>
      <c r="XV312" s="53"/>
      <c r="XW312" s="53"/>
      <c r="XX312" s="53"/>
      <c r="XY312" s="53"/>
      <c r="XZ312" s="53"/>
      <c r="YA312" s="53"/>
      <c r="YB312" s="53"/>
      <c r="YC312" s="53"/>
      <c r="YD312" s="53"/>
      <c r="YE312" s="53"/>
      <c r="YF312" s="53"/>
      <c r="YG312" s="53"/>
      <c r="YH312" s="53"/>
      <c r="YI312" s="53"/>
      <c r="YJ312" s="53"/>
      <c r="YK312" s="53"/>
      <c r="YL312" s="53"/>
      <c r="YM312" s="53"/>
      <c r="YN312" s="53"/>
      <c r="YO312" s="53"/>
      <c r="YP312" s="53"/>
      <c r="YQ312" s="53"/>
      <c r="YR312" s="53"/>
      <c r="YS312" s="53"/>
      <c r="YT312" s="53"/>
      <c r="YU312" s="53"/>
      <c r="YV312" s="53"/>
      <c r="YW312" s="53"/>
      <c r="YX312" s="53"/>
      <c r="YY312" s="53"/>
      <c r="YZ312" s="53"/>
      <c r="ZA312" s="53"/>
      <c r="ZB312" s="53"/>
      <c r="ZC312" s="53"/>
      <c r="ZD312" s="53"/>
      <c r="ZE312" s="53"/>
      <c r="ZF312" s="53"/>
      <c r="ZG312" s="53"/>
      <c r="ZH312" s="53"/>
      <c r="ZI312" s="53"/>
      <c r="ZJ312" s="53"/>
      <c r="ZK312" s="53"/>
      <c r="ZL312" s="53"/>
      <c r="ZM312" s="53"/>
      <c r="ZN312" s="53"/>
      <c r="ZO312" s="53"/>
      <c r="ZP312" s="53"/>
      <c r="ZQ312" s="53"/>
      <c r="ZR312" s="53"/>
      <c r="ZS312" s="53"/>
      <c r="ZT312" s="53"/>
      <c r="ZU312" s="53"/>
      <c r="ZV312" s="53"/>
      <c r="ZW312" s="53"/>
      <c r="ZX312" s="53"/>
      <c r="ZY312" s="53"/>
      <c r="ZZ312" s="53"/>
      <c r="AAA312" s="53"/>
      <c r="AAB312" s="53"/>
      <c r="AAC312" s="53"/>
      <c r="AAD312" s="53"/>
      <c r="AAE312" s="53"/>
      <c r="AAF312" s="53"/>
      <c r="AAG312" s="53"/>
      <c r="AAH312" s="53"/>
      <c r="AAI312" s="53"/>
      <c r="AAJ312" s="53"/>
      <c r="AAK312" s="53"/>
      <c r="AAL312" s="53"/>
      <c r="AAM312" s="53"/>
      <c r="AAN312" s="53"/>
      <c r="AAO312" s="53"/>
      <c r="AAP312" s="53"/>
      <c r="AAQ312" s="53"/>
      <c r="AAR312" s="53"/>
      <c r="AAS312" s="53"/>
      <c r="AAT312" s="53"/>
      <c r="AAU312" s="53"/>
      <c r="AAV312" s="53"/>
      <c r="AAW312" s="53"/>
      <c r="AAX312" s="53"/>
      <c r="AAY312" s="53"/>
      <c r="AAZ312" s="53"/>
      <c r="ABA312" s="53"/>
      <c r="ABB312" s="53"/>
      <c r="ABC312" s="53"/>
      <c r="ABD312" s="53"/>
      <c r="ABE312" s="53"/>
      <c r="ABF312" s="53"/>
      <c r="ABG312" s="53"/>
      <c r="ABH312" s="53"/>
      <c r="ABI312" s="53"/>
      <c r="ABJ312" s="53"/>
      <c r="ABK312" s="53"/>
      <c r="ABL312" s="53"/>
      <c r="ABM312" s="53"/>
      <c r="ABN312" s="53"/>
      <c r="ABO312" s="53"/>
      <c r="ABP312" s="53"/>
      <c r="ABQ312" s="53"/>
      <c r="ABR312" s="53"/>
      <c r="ABS312" s="53"/>
      <c r="ABT312" s="53"/>
      <c r="ABU312" s="53"/>
      <c r="ABV312" s="53"/>
      <c r="ABW312" s="53"/>
      <c r="ABX312" s="53"/>
      <c r="ABY312" s="53"/>
      <c r="ABZ312" s="53"/>
      <c r="ACA312" s="53"/>
      <c r="ACB312" s="53"/>
      <c r="ACC312" s="53"/>
      <c r="ACD312" s="53"/>
      <c r="ACE312" s="53"/>
      <c r="ACF312" s="53"/>
      <c r="ACG312" s="53"/>
      <c r="ACH312" s="53"/>
      <c r="ACI312" s="53"/>
      <c r="ACJ312" s="53"/>
      <c r="ACK312" s="53"/>
      <c r="ACL312" s="53"/>
      <c r="ACM312" s="53"/>
      <c r="ACN312" s="53"/>
      <c r="ACO312" s="53"/>
      <c r="ACP312" s="53"/>
      <c r="ACQ312" s="53"/>
      <c r="ACR312" s="53"/>
      <c r="ACS312" s="53"/>
      <c r="ACT312" s="53"/>
      <c r="ACU312" s="53"/>
      <c r="ACV312" s="53"/>
      <c r="ACW312" s="53"/>
      <c r="ACX312" s="53"/>
      <c r="ACY312" s="53"/>
      <c r="ACZ312" s="53"/>
      <c r="ADA312" s="53"/>
      <c r="ADB312" s="53"/>
      <c r="ADC312" s="53"/>
      <c r="ADD312" s="53"/>
      <c r="ADE312" s="53"/>
      <c r="ADF312" s="53"/>
      <c r="ADG312" s="53"/>
      <c r="ADH312" s="53"/>
      <c r="ADI312" s="53"/>
      <c r="ADJ312" s="53"/>
      <c r="ADK312" s="53"/>
      <c r="ADL312" s="53"/>
      <c r="ADM312" s="53"/>
      <c r="ADN312" s="53"/>
      <c r="ADO312" s="53"/>
      <c r="ADP312" s="53"/>
      <c r="ADQ312" s="53"/>
      <c r="ADR312" s="53"/>
      <c r="ADS312" s="53"/>
      <c r="ADT312" s="53"/>
      <c r="ADU312" s="53"/>
      <c r="ADV312" s="53"/>
      <c r="ADW312" s="53"/>
      <c r="ADX312" s="53"/>
      <c r="ADY312" s="53"/>
      <c r="ADZ312" s="53"/>
      <c r="AEA312" s="53"/>
      <c r="AEB312" s="53"/>
      <c r="AEC312" s="53"/>
      <c r="AED312" s="53"/>
      <c r="AEE312" s="53"/>
      <c r="AEF312" s="53"/>
      <c r="AEG312" s="53"/>
      <c r="AEH312" s="53"/>
      <c r="AEI312" s="53"/>
      <c r="AEJ312" s="53"/>
      <c r="AEK312" s="53"/>
      <c r="AEL312" s="53"/>
      <c r="AEM312" s="53"/>
      <c r="AEN312" s="53"/>
      <c r="AEO312" s="53"/>
      <c r="AEP312" s="53"/>
      <c r="AEQ312" s="53"/>
      <c r="AER312" s="53"/>
      <c r="AES312" s="53"/>
      <c r="AET312" s="53"/>
      <c r="AEU312" s="53"/>
      <c r="AEV312" s="53"/>
      <c r="AEW312" s="53"/>
      <c r="AEX312" s="53"/>
      <c r="AEY312" s="53"/>
      <c r="AEZ312" s="53"/>
      <c r="AFA312" s="53"/>
      <c r="AFB312" s="53"/>
      <c r="AFC312" s="53"/>
      <c r="AFD312" s="53"/>
      <c r="AFE312" s="53"/>
      <c r="AFF312" s="53"/>
      <c r="AFG312" s="53"/>
      <c r="AFH312" s="53"/>
      <c r="AFI312" s="53"/>
      <c r="AFJ312" s="53"/>
      <c r="AFK312" s="53"/>
      <c r="AFL312" s="53"/>
      <c r="AFM312" s="53"/>
      <c r="AFN312" s="53"/>
      <c r="AFO312" s="53"/>
      <c r="AFP312" s="53"/>
      <c r="AFQ312" s="53"/>
      <c r="AFR312" s="53"/>
      <c r="AFS312" s="53"/>
      <c r="AFT312" s="53"/>
      <c r="AFU312" s="53"/>
      <c r="AFV312" s="53"/>
      <c r="AFW312" s="53"/>
      <c r="AFX312" s="53"/>
      <c r="AFY312" s="53"/>
      <c r="AFZ312" s="53"/>
      <c r="AGA312" s="53"/>
      <c r="AGB312" s="53"/>
      <c r="AGC312" s="53"/>
      <c r="AGD312" s="53"/>
      <c r="AGE312" s="53"/>
      <c r="AGF312" s="53"/>
      <c r="AGG312" s="53"/>
      <c r="AGH312" s="53"/>
      <c r="AGI312" s="53"/>
      <c r="AGJ312" s="53"/>
      <c r="AGK312" s="53"/>
      <c r="AGL312" s="53"/>
      <c r="AGM312" s="53"/>
      <c r="AGN312" s="53"/>
      <c r="AGO312" s="53"/>
      <c r="AGP312" s="53"/>
      <c r="AGQ312" s="53"/>
      <c r="AGR312" s="53"/>
      <c r="AGS312" s="53"/>
      <c r="AGT312" s="53"/>
      <c r="AGU312" s="53"/>
      <c r="AGV312" s="53"/>
      <c r="AGW312" s="53"/>
      <c r="AGX312" s="53"/>
      <c r="AGY312" s="53"/>
      <c r="AGZ312" s="53"/>
      <c r="AHA312" s="53"/>
      <c r="AHB312" s="53"/>
      <c r="AHC312" s="53"/>
      <c r="AHD312" s="53"/>
      <c r="AHE312" s="53"/>
      <c r="AHF312" s="53"/>
      <c r="AHG312" s="53"/>
      <c r="AHH312" s="53"/>
      <c r="AHI312" s="53"/>
      <c r="AHJ312" s="53"/>
      <c r="AHK312" s="53"/>
      <c r="AHL312" s="53"/>
      <c r="AHM312" s="53"/>
      <c r="AHN312" s="53"/>
      <c r="AHO312" s="53"/>
      <c r="AHP312" s="53"/>
      <c r="AHQ312" s="53"/>
      <c r="AHR312" s="53"/>
      <c r="AHS312" s="53"/>
      <c r="AHT312" s="53"/>
      <c r="AHU312" s="53"/>
      <c r="AHV312" s="53"/>
      <c r="AHW312" s="53"/>
      <c r="AHX312" s="53"/>
      <c r="AHY312" s="53"/>
      <c r="AHZ312" s="53"/>
      <c r="AIA312" s="53"/>
      <c r="AIB312" s="53"/>
      <c r="AIC312" s="53"/>
      <c r="AID312" s="53"/>
      <c r="AIE312" s="53"/>
      <c r="AIF312" s="53"/>
      <c r="AIG312" s="53"/>
      <c r="AIH312" s="53"/>
      <c r="AII312" s="53"/>
      <c r="AIJ312" s="53"/>
      <c r="AIK312" s="53"/>
      <c r="AIL312" s="53"/>
      <c r="AIM312" s="53"/>
      <c r="AIN312" s="53"/>
      <c r="AIO312" s="53"/>
      <c r="AIP312" s="53"/>
      <c r="AIQ312" s="53"/>
      <c r="AIR312" s="53"/>
      <c r="AIS312" s="53"/>
      <c r="AIT312" s="53"/>
      <c r="AIU312" s="53"/>
      <c r="AIV312" s="53"/>
      <c r="AIW312" s="53"/>
      <c r="AIX312" s="53"/>
      <c r="AIY312" s="53"/>
      <c r="AIZ312" s="53"/>
      <c r="AJA312" s="53"/>
      <c r="AJB312" s="53"/>
      <c r="AJC312" s="53"/>
      <c r="AJD312" s="53"/>
      <c r="AJE312" s="53"/>
      <c r="AJF312" s="53"/>
      <c r="AJG312" s="53"/>
      <c r="AJH312" s="53"/>
      <c r="AJI312" s="53"/>
      <c r="AJJ312" s="53"/>
      <c r="AJK312" s="53"/>
      <c r="AJL312" s="53"/>
      <c r="AJM312" s="53"/>
      <c r="AJN312" s="53"/>
      <c r="AJO312" s="53"/>
      <c r="AJP312" s="53"/>
      <c r="AJQ312" s="53"/>
      <c r="AJR312" s="53"/>
      <c r="AJS312" s="53"/>
      <c r="AJT312" s="53"/>
      <c r="AJU312" s="53"/>
      <c r="AJV312" s="53"/>
      <c r="AJW312" s="53"/>
      <c r="AJX312" s="53"/>
      <c r="AJY312" s="53"/>
      <c r="AJZ312" s="53"/>
      <c r="AKA312" s="53"/>
      <c r="AKB312" s="53"/>
      <c r="AKC312" s="53"/>
      <c r="AKD312" s="53"/>
      <c r="AKE312" s="53"/>
      <c r="AKF312" s="53"/>
      <c r="AKG312" s="53"/>
      <c r="AKH312" s="53"/>
      <c r="AKI312" s="53"/>
      <c r="AKJ312" s="53"/>
      <c r="AKK312" s="53"/>
      <c r="AKL312" s="53"/>
      <c r="AKM312" s="53"/>
      <c r="AKN312" s="53"/>
      <c r="AKO312" s="53"/>
      <c r="AKP312" s="53"/>
      <c r="AKQ312" s="53"/>
      <c r="AKR312" s="53"/>
      <c r="AKS312" s="53"/>
      <c r="AKT312" s="53"/>
      <c r="AKU312" s="53"/>
      <c r="AKV312" s="53"/>
      <c r="AKW312" s="53"/>
      <c r="AKX312" s="53"/>
      <c r="AKY312" s="53"/>
      <c r="AKZ312" s="53"/>
      <c r="ALA312" s="53"/>
      <c r="ALB312" s="53"/>
      <c r="ALC312" s="53"/>
      <c r="ALD312" s="53"/>
      <c r="ALE312" s="53"/>
      <c r="ALF312" s="53"/>
      <c r="ALG312" s="53"/>
      <c r="ALH312" s="53"/>
      <c r="ALI312" s="53"/>
      <c r="ALJ312" s="53"/>
      <c r="ALK312" s="53"/>
      <c r="ALL312" s="53"/>
      <c r="ALM312" s="53"/>
      <c r="ALN312" s="53"/>
      <c r="ALO312" s="53"/>
      <c r="ALP312" s="53"/>
      <c r="ALQ312" s="53"/>
      <c r="ALR312" s="53"/>
      <c r="ALS312" s="53"/>
      <c r="ALT312" s="53"/>
      <c r="ALU312" s="53"/>
      <c r="ALV312" s="53"/>
      <c r="ALW312" s="53"/>
      <c r="ALX312" s="53"/>
      <c r="ALY312" s="53"/>
      <c r="ALZ312" s="53"/>
      <c r="AMA312" s="53"/>
      <c r="AMB312" s="53"/>
      <c r="AMC312" s="53"/>
      <c r="AMD312" s="53"/>
      <c r="AME312" s="53"/>
      <c r="AMF312" s="53"/>
      <c r="AMG312" s="53"/>
      <c r="AMH312" s="53"/>
      <c r="AMI312" s="53"/>
      <c r="AMJ312"/>
      <c r="AMK312"/>
    </row>
    <row r="313" spans="1:1025" s="72" customFormat="1" ht="56.25">
      <c r="A313" s="49"/>
      <c r="B313" s="36" t="s">
        <v>104</v>
      </c>
      <c r="C313" s="81">
        <v>6910010500</v>
      </c>
      <c r="D313" s="82" t="s">
        <v>105</v>
      </c>
      <c r="E313" s="76">
        <f>'приложение 10'!I650+'приложение 10'!I572</f>
        <v>678600</v>
      </c>
      <c r="F313" s="53"/>
      <c r="G313" s="53"/>
      <c r="H313" s="53"/>
      <c r="I313" s="53"/>
      <c r="J313" s="53"/>
      <c r="K313" s="53"/>
      <c r="L313" s="53"/>
      <c r="M313" s="53"/>
      <c r="N313" s="53"/>
      <c r="O313" s="53"/>
      <c r="P313" s="53"/>
      <c r="Q313" s="53"/>
      <c r="R313" s="53"/>
      <c r="S313" s="53"/>
      <c r="T313" s="53"/>
      <c r="U313" s="53"/>
      <c r="V313" s="53"/>
      <c r="W313" s="53"/>
      <c r="X313" s="53"/>
      <c r="Y313" s="53"/>
      <c r="Z313" s="53"/>
      <c r="AA313" s="53"/>
      <c r="AB313" s="53"/>
      <c r="AC313" s="53"/>
      <c r="AD313" s="53"/>
      <c r="AE313" s="53"/>
      <c r="AF313" s="53"/>
      <c r="AG313" s="53"/>
      <c r="AH313" s="53"/>
      <c r="AI313" s="53"/>
      <c r="AJ313" s="53"/>
      <c r="AK313" s="53"/>
      <c r="AL313" s="53"/>
      <c r="AM313" s="53"/>
      <c r="AN313" s="53"/>
      <c r="AO313" s="53"/>
      <c r="AP313" s="53"/>
      <c r="AQ313" s="53"/>
      <c r="AR313" s="53"/>
      <c r="AS313" s="53"/>
      <c r="AT313" s="53"/>
      <c r="AU313" s="53"/>
      <c r="AV313" s="53"/>
      <c r="AW313" s="53"/>
      <c r="AX313" s="53"/>
      <c r="AY313" s="53"/>
      <c r="AZ313" s="53"/>
      <c r="BA313" s="53"/>
      <c r="BB313" s="53"/>
      <c r="BC313" s="53"/>
      <c r="BD313" s="53"/>
      <c r="BE313" s="53"/>
      <c r="BF313" s="53"/>
      <c r="BG313" s="53"/>
      <c r="BH313" s="53"/>
      <c r="BI313" s="53"/>
      <c r="BJ313" s="53"/>
      <c r="BK313" s="53"/>
      <c r="BL313" s="53"/>
      <c r="BM313" s="53"/>
      <c r="BN313" s="53"/>
      <c r="BO313" s="53"/>
      <c r="BP313" s="53"/>
      <c r="BQ313" s="53"/>
      <c r="BR313" s="53"/>
      <c r="BS313" s="53"/>
      <c r="BT313" s="53"/>
      <c r="BU313" s="53"/>
      <c r="BV313" s="53"/>
      <c r="BW313" s="53"/>
      <c r="BX313" s="53"/>
      <c r="BY313" s="53"/>
      <c r="BZ313" s="53"/>
      <c r="CA313" s="53"/>
      <c r="CB313" s="53"/>
      <c r="CC313" s="53"/>
      <c r="CD313" s="53"/>
      <c r="CE313" s="53"/>
      <c r="CF313" s="53"/>
      <c r="CG313" s="53"/>
      <c r="CH313" s="53"/>
      <c r="CI313" s="53"/>
      <c r="CJ313" s="53"/>
      <c r="CK313" s="53"/>
      <c r="CL313" s="53"/>
      <c r="CM313" s="53"/>
      <c r="CN313" s="53"/>
      <c r="CO313" s="53"/>
      <c r="CP313" s="53"/>
      <c r="CQ313" s="53"/>
      <c r="CR313" s="53"/>
      <c r="CS313" s="53"/>
      <c r="CT313" s="53"/>
      <c r="CU313" s="53"/>
      <c r="CV313" s="53"/>
      <c r="CW313" s="53"/>
      <c r="CX313" s="53"/>
      <c r="CY313" s="53"/>
      <c r="CZ313" s="53"/>
      <c r="DA313" s="53"/>
      <c r="DB313" s="53"/>
      <c r="DC313" s="53"/>
      <c r="DD313" s="53"/>
      <c r="DE313" s="53"/>
      <c r="DF313" s="53"/>
      <c r="DG313" s="53"/>
      <c r="DH313" s="53"/>
      <c r="DI313" s="53"/>
      <c r="DJ313" s="53"/>
      <c r="DK313" s="53"/>
      <c r="DL313" s="53"/>
      <c r="DM313" s="53"/>
      <c r="DN313" s="53"/>
      <c r="DO313" s="53"/>
      <c r="DP313" s="53"/>
      <c r="DQ313" s="53"/>
      <c r="DR313" s="53"/>
      <c r="DS313" s="53"/>
      <c r="DT313" s="53"/>
      <c r="DU313" s="53"/>
      <c r="DV313" s="53"/>
      <c r="DW313" s="53"/>
      <c r="DX313" s="53"/>
      <c r="DY313" s="53"/>
      <c r="DZ313" s="53"/>
      <c r="EA313" s="53"/>
      <c r="EB313" s="53"/>
      <c r="EC313" s="53"/>
      <c r="ED313" s="53"/>
      <c r="EE313" s="53"/>
      <c r="EF313" s="53"/>
      <c r="EG313" s="53"/>
      <c r="EH313" s="53"/>
      <c r="EI313" s="53"/>
      <c r="EJ313" s="53"/>
      <c r="EK313" s="53"/>
      <c r="EL313" s="53"/>
      <c r="EM313" s="53"/>
      <c r="EN313" s="53"/>
      <c r="EO313" s="53"/>
      <c r="EP313" s="53"/>
      <c r="EQ313" s="53"/>
      <c r="ER313" s="53"/>
      <c r="ES313" s="53"/>
      <c r="ET313" s="53"/>
      <c r="EU313" s="53"/>
      <c r="EV313" s="53"/>
      <c r="EW313" s="53"/>
      <c r="EX313" s="53"/>
      <c r="EY313" s="53"/>
      <c r="EZ313" s="53"/>
      <c r="FA313" s="53"/>
      <c r="FB313" s="53"/>
      <c r="FC313" s="53"/>
      <c r="FD313" s="53"/>
      <c r="FE313" s="53"/>
      <c r="FF313" s="53"/>
      <c r="FG313" s="53"/>
      <c r="FH313" s="53"/>
      <c r="FI313" s="53"/>
      <c r="FJ313" s="53"/>
      <c r="FK313" s="53"/>
      <c r="FL313" s="53"/>
      <c r="FM313" s="53"/>
      <c r="FN313" s="53"/>
      <c r="FO313" s="53"/>
      <c r="FP313" s="53"/>
      <c r="FQ313" s="53"/>
      <c r="FR313" s="53"/>
      <c r="FS313" s="53"/>
      <c r="FT313" s="53"/>
      <c r="FU313" s="53"/>
      <c r="FV313" s="53"/>
      <c r="FW313" s="53"/>
      <c r="FX313" s="53"/>
      <c r="FY313" s="53"/>
      <c r="FZ313" s="53"/>
      <c r="GA313" s="53"/>
      <c r="GB313" s="53"/>
      <c r="GC313" s="53"/>
      <c r="GD313" s="53"/>
      <c r="GE313" s="53"/>
      <c r="GF313" s="53"/>
      <c r="GG313" s="53"/>
      <c r="GH313" s="53"/>
      <c r="GI313" s="53"/>
      <c r="GJ313" s="53"/>
      <c r="GK313" s="53"/>
      <c r="GL313" s="53"/>
      <c r="GM313" s="53"/>
      <c r="GN313" s="53"/>
      <c r="GO313" s="53"/>
      <c r="GP313" s="53"/>
      <c r="GQ313" s="53"/>
      <c r="GR313" s="53"/>
      <c r="GS313" s="53"/>
      <c r="GT313" s="53"/>
      <c r="GU313" s="53"/>
      <c r="GV313" s="53"/>
      <c r="GW313" s="53"/>
      <c r="GX313" s="53"/>
      <c r="GY313" s="53"/>
      <c r="GZ313" s="53"/>
      <c r="HA313" s="53"/>
      <c r="HB313" s="53"/>
      <c r="HC313" s="53"/>
      <c r="HD313" s="53"/>
      <c r="HE313" s="53"/>
      <c r="HF313" s="53"/>
      <c r="HG313" s="53"/>
      <c r="HH313" s="53"/>
      <c r="HI313" s="53"/>
      <c r="HJ313" s="53"/>
      <c r="HK313" s="53"/>
      <c r="HL313" s="53"/>
      <c r="HM313" s="53"/>
      <c r="HN313" s="53"/>
      <c r="HO313" s="53"/>
      <c r="HP313" s="53"/>
      <c r="HQ313" s="53"/>
      <c r="HR313" s="53"/>
      <c r="HS313" s="53"/>
      <c r="HT313" s="53"/>
      <c r="HU313" s="53"/>
      <c r="HV313" s="53"/>
      <c r="HW313" s="53"/>
      <c r="HX313" s="53"/>
      <c r="HY313" s="53"/>
      <c r="HZ313" s="53"/>
      <c r="IA313" s="53"/>
      <c r="IB313" s="53"/>
      <c r="IC313" s="53"/>
      <c r="ID313" s="53"/>
      <c r="IE313" s="53"/>
      <c r="IF313" s="53"/>
      <c r="IG313" s="53"/>
      <c r="IH313" s="53"/>
      <c r="II313" s="53"/>
      <c r="IJ313" s="53"/>
      <c r="IK313" s="53"/>
      <c r="IL313" s="53"/>
      <c r="IM313" s="53"/>
      <c r="IN313" s="53"/>
      <c r="IO313" s="53"/>
      <c r="IP313" s="53"/>
      <c r="IQ313" s="53"/>
      <c r="IR313" s="53"/>
      <c r="IS313" s="53"/>
      <c r="IT313" s="53"/>
      <c r="IU313" s="53"/>
      <c r="IV313" s="53"/>
      <c r="IW313" s="53"/>
      <c r="IX313" s="53"/>
      <c r="IY313" s="53"/>
      <c r="IZ313" s="53"/>
      <c r="JA313" s="53"/>
      <c r="JB313" s="53"/>
      <c r="JC313" s="53"/>
      <c r="JD313" s="53"/>
      <c r="JE313" s="53"/>
      <c r="JF313" s="53"/>
      <c r="JG313" s="53"/>
      <c r="JH313" s="53"/>
      <c r="JI313" s="53"/>
      <c r="JJ313" s="53"/>
      <c r="JK313" s="53"/>
      <c r="JL313" s="53"/>
      <c r="JM313" s="53"/>
      <c r="JN313" s="53"/>
      <c r="JO313" s="53"/>
      <c r="JP313" s="53"/>
      <c r="JQ313" s="53"/>
      <c r="JR313" s="53"/>
      <c r="JS313" s="53"/>
      <c r="JT313" s="53"/>
      <c r="JU313" s="53"/>
      <c r="JV313" s="53"/>
      <c r="JW313" s="53"/>
      <c r="JX313" s="53"/>
      <c r="JY313" s="53"/>
      <c r="JZ313" s="53"/>
      <c r="KA313" s="53"/>
      <c r="KB313" s="53"/>
      <c r="KC313" s="53"/>
      <c r="KD313" s="53"/>
      <c r="KE313" s="53"/>
      <c r="KF313" s="53"/>
      <c r="KG313" s="53"/>
      <c r="KH313" s="53"/>
      <c r="KI313" s="53"/>
      <c r="KJ313" s="53"/>
      <c r="KK313" s="53"/>
      <c r="KL313" s="53"/>
      <c r="KM313" s="53"/>
      <c r="KN313" s="53"/>
      <c r="KO313" s="53"/>
      <c r="KP313" s="53"/>
      <c r="KQ313" s="53"/>
      <c r="KR313" s="53"/>
      <c r="KS313" s="53"/>
      <c r="KT313" s="53"/>
      <c r="KU313" s="53"/>
      <c r="KV313" s="53"/>
      <c r="KW313" s="53"/>
      <c r="KX313" s="53"/>
      <c r="KY313" s="53"/>
      <c r="KZ313" s="53"/>
      <c r="LA313" s="53"/>
      <c r="LB313" s="53"/>
      <c r="LC313" s="53"/>
      <c r="LD313" s="53"/>
      <c r="LE313" s="53"/>
      <c r="LF313" s="53"/>
      <c r="LG313" s="53"/>
      <c r="LH313" s="53"/>
      <c r="LI313" s="53"/>
      <c r="LJ313" s="53"/>
      <c r="LK313" s="53"/>
      <c r="LL313" s="53"/>
      <c r="LM313" s="53"/>
      <c r="LN313" s="53"/>
      <c r="LO313" s="53"/>
      <c r="LP313" s="53"/>
      <c r="LQ313" s="53"/>
      <c r="LR313" s="53"/>
      <c r="LS313" s="53"/>
      <c r="LT313" s="53"/>
      <c r="LU313" s="53"/>
      <c r="LV313" s="53"/>
      <c r="LW313" s="53"/>
      <c r="LX313" s="53"/>
      <c r="LY313" s="53"/>
      <c r="LZ313" s="53"/>
      <c r="MA313" s="53"/>
      <c r="MB313" s="53"/>
      <c r="MC313" s="53"/>
      <c r="MD313" s="53"/>
      <c r="ME313" s="53"/>
      <c r="MF313" s="53"/>
      <c r="MG313" s="53"/>
      <c r="MH313" s="53"/>
      <c r="MI313" s="53"/>
      <c r="MJ313" s="53"/>
      <c r="MK313" s="53"/>
      <c r="ML313" s="53"/>
      <c r="MM313" s="53"/>
      <c r="MN313" s="53"/>
      <c r="MO313" s="53"/>
      <c r="MP313" s="53"/>
      <c r="MQ313" s="53"/>
      <c r="MR313" s="53"/>
      <c r="MS313" s="53"/>
      <c r="MT313" s="53"/>
      <c r="MU313" s="53"/>
      <c r="MV313" s="53"/>
      <c r="MW313" s="53"/>
      <c r="MX313" s="53"/>
      <c r="MY313" s="53"/>
      <c r="MZ313" s="53"/>
      <c r="NA313" s="53"/>
      <c r="NB313" s="53"/>
      <c r="NC313" s="53"/>
      <c r="ND313" s="53"/>
      <c r="NE313" s="53"/>
      <c r="NF313" s="53"/>
      <c r="NG313" s="53"/>
      <c r="NH313" s="53"/>
      <c r="NI313" s="53"/>
      <c r="NJ313" s="53"/>
      <c r="NK313" s="53"/>
      <c r="NL313" s="53"/>
      <c r="NM313" s="53"/>
      <c r="NN313" s="53"/>
      <c r="NO313" s="53"/>
      <c r="NP313" s="53"/>
      <c r="NQ313" s="53"/>
      <c r="NR313" s="53"/>
      <c r="NS313" s="53"/>
      <c r="NT313" s="53"/>
      <c r="NU313" s="53"/>
      <c r="NV313" s="53"/>
      <c r="NW313" s="53"/>
      <c r="NX313" s="53"/>
      <c r="NY313" s="53"/>
      <c r="NZ313" s="53"/>
      <c r="OA313" s="53"/>
      <c r="OB313" s="53"/>
      <c r="OC313" s="53"/>
      <c r="OD313" s="53"/>
      <c r="OE313" s="53"/>
      <c r="OF313" s="53"/>
      <c r="OG313" s="53"/>
      <c r="OH313" s="53"/>
      <c r="OI313" s="53"/>
      <c r="OJ313" s="53"/>
      <c r="OK313" s="53"/>
      <c r="OL313" s="53"/>
      <c r="OM313" s="53"/>
      <c r="ON313" s="53"/>
      <c r="OO313" s="53"/>
      <c r="OP313" s="53"/>
      <c r="OQ313" s="53"/>
      <c r="OR313" s="53"/>
      <c r="OS313" s="53"/>
      <c r="OT313" s="53"/>
      <c r="OU313" s="53"/>
      <c r="OV313" s="53"/>
      <c r="OW313" s="53"/>
      <c r="OX313" s="53"/>
      <c r="OY313" s="53"/>
      <c r="OZ313" s="53"/>
      <c r="PA313" s="53"/>
      <c r="PB313" s="53"/>
      <c r="PC313" s="53"/>
      <c r="PD313" s="53"/>
      <c r="PE313" s="53"/>
      <c r="PF313" s="53"/>
      <c r="PG313" s="53"/>
      <c r="PH313" s="53"/>
      <c r="PI313" s="53"/>
      <c r="PJ313" s="53"/>
      <c r="PK313" s="53"/>
      <c r="PL313" s="53"/>
      <c r="PM313" s="53"/>
      <c r="PN313" s="53"/>
      <c r="PO313" s="53"/>
      <c r="PP313" s="53"/>
      <c r="PQ313" s="53"/>
      <c r="PR313" s="53"/>
      <c r="PS313" s="53"/>
      <c r="PT313" s="53"/>
      <c r="PU313" s="53"/>
      <c r="PV313" s="53"/>
      <c r="PW313" s="53"/>
      <c r="PX313" s="53"/>
      <c r="PY313" s="53"/>
      <c r="PZ313" s="53"/>
      <c r="QA313" s="53"/>
      <c r="QB313" s="53"/>
      <c r="QC313" s="53"/>
      <c r="QD313" s="53"/>
      <c r="QE313" s="53"/>
      <c r="QF313" s="53"/>
      <c r="QG313" s="53"/>
      <c r="QH313" s="53"/>
      <c r="QI313" s="53"/>
      <c r="QJ313" s="53"/>
      <c r="QK313" s="53"/>
      <c r="QL313" s="53"/>
      <c r="QM313" s="53"/>
      <c r="QN313" s="53"/>
      <c r="QO313" s="53"/>
      <c r="QP313" s="53"/>
      <c r="QQ313" s="53"/>
      <c r="QR313" s="53"/>
      <c r="QS313" s="53"/>
      <c r="QT313" s="53"/>
      <c r="QU313" s="53"/>
      <c r="QV313" s="53"/>
      <c r="QW313" s="53"/>
      <c r="QX313" s="53"/>
      <c r="QY313" s="53"/>
      <c r="QZ313" s="53"/>
      <c r="RA313" s="53"/>
      <c r="RB313" s="53"/>
      <c r="RC313" s="53"/>
      <c r="RD313" s="53"/>
      <c r="RE313" s="53"/>
      <c r="RF313" s="53"/>
      <c r="RG313" s="53"/>
      <c r="RH313" s="53"/>
      <c r="RI313" s="53"/>
      <c r="RJ313" s="53"/>
      <c r="RK313" s="53"/>
      <c r="RL313" s="53"/>
      <c r="RM313" s="53"/>
      <c r="RN313" s="53"/>
      <c r="RO313" s="53"/>
      <c r="RP313" s="53"/>
      <c r="RQ313" s="53"/>
      <c r="RR313" s="53"/>
      <c r="RS313" s="53"/>
      <c r="RT313" s="53"/>
      <c r="RU313" s="53"/>
      <c r="RV313" s="53"/>
      <c r="RW313" s="53"/>
      <c r="RX313" s="53"/>
      <c r="RY313" s="53"/>
      <c r="RZ313" s="53"/>
      <c r="SA313" s="53"/>
      <c r="SB313" s="53"/>
      <c r="SC313" s="53"/>
      <c r="SD313" s="53"/>
      <c r="SE313" s="53"/>
      <c r="SF313" s="53"/>
      <c r="SG313" s="53"/>
      <c r="SH313" s="53"/>
      <c r="SI313" s="53"/>
      <c r="SJ313" s="53"/>
      <c r="SK313" s="53"/>
      <c r="SL313" s="53"/>
      <c r="SM313" s="53"/>
      <c r="SN313" s="53"/>
      <c r="SO313" s="53"/>
      <c r="SP313" s="53"/>
      <c r="SQ313" s="53"/>
      <c r="SR313" s="53"/>
      <c r="SS313" s="53"/>
      <c r="ST313" s="53"/>
      <c r="SU313" s="53"/>
      <c r="SV313" s="53"/>
      <c r="SW313" s="53"/>
      <c r="SX313" s="53"/>
      <c r="SY313" s="53"/>
      <c r="SZ313" s="53"/>
      <c r="TA313" s="53"/>
      <c r="TB313" s="53"/>
      <c r="TC313" s="53"/>
      <c r="TD313" s="53"/>
      <c r="TE313" s="53"/>
      <c r="TF313" s="53"/>
      <c r="TG313" s="53"/>
      <c r="TH313" s="53"/>
      <c r="TI313" s="53"/>
      <c r="TJ313" s="53"/>
      <c r="TK313" s="53"/>
      <c r="TL313" s="53"/>
      <c r="TM313" s="53"/>
      <c r="TN313" s="53"/>
      <c r="TO313" s="53"/>
      <c r="TP313" s="53"/>
      <c r="TQ313" s="53"/>
      <c r="TR313" s="53"/>
      <c r="TS313" s="53"/>
      <c r="TT313" s="53"/>
      <c r="TU313" s="53"/>
      <c r="TV313" s="53"/>
      <c r="TW313" s="53"/>
      <c r="TX313" s="53"/>
      <c r="TY313" s="53"/>
      <c r="TZ313" s="53"/>
      <c r="UA313" s="53"/>
      <c r="UB313" s="53"/>
      <c r="UC313" s="53"/>
      <c r="UD313" s="53"/>
      <c r="UE313" s="53"/>
      <c r="UF313" s="53"/>
      <c r="UG313" s="53"/>
      <c r="UH313" s="53"/>
      <c r="UI313" s="53"/>
      <c r="UJ313" s="53"/>
      <c r="UK313" s="53"/>
      <c r="UL313" s="53"/>
      <c r="UM313" s="53"/>
      <c r="UN313" s="53"/>
      <c r="UO313" s="53"/>
      <c r="UP313" s="53"/>
      <c r="UQ313" s="53"/>
      <c r="UR313" s="53"/>
      <c r="US313" s="53"/>
      <c r="UT313" s="53"/>
      <c r="UU313" s="53"/>
      <c r="UV313" s="53"/>
      <c r="UW313" s="53"/>
      <c r="UX313" s="53"/>
      <c r="UY313" s="53"/>
      <c r="UZ313" s="53"/>
      <c r="VA313" s="53"/>
      <c r="VB313" s="53"/>
      <c r="VC313" s="53"/>
      <c r="VD313" s="53"/>
      <c r="VE313" s="53"/>
      <c r="VF313" s="53"/>
      <c r="VG313" s="53"/>
      <c r="VH313" s="53"/>
      <c r="VI313" s="53"/>
      <c r="VJ313" s="53"/>
      <c r="VK313" s="53"/>
      <c r="VL313" s="53"/>
      <c r="VM313" s="53"/>
      <c r="VN313" s="53"/>
      <c r="VO313" s="53"/>
      <c r="VP313" s="53"/>
      <c r="VQ313" s="53"/>
      <c r="VR313" s="53"/>
      <c r="VS313" s="53"/>
      <c r="VT313" s="53"/>
      <c r="VU313" s="53"/>
      <c r="VV313" s="53"/>
      <c r="VW313" s="53"/>
      <c r="VX313" s="53"/>
      <c r="VY313" s="53"/>
      <c r="VZ313" s="53"/>
      <c r="WA313" s="53"/>
      <c r="WB313" s="53"/>
      <c r="WC313" s="53"/>
      <c r="WD313" s="53"/>
      <c r="WE313" s="53"/>
      <c r="WF313" s="53"/>
      <c r="WG313" s="53"/>
      <c r="WH313" s="53"/>
      <c r="WI313" s="53"/>
      <c r="WJ313" s="53"/>
      <c r="WK313" s="53"/>
      <c r="WL313" s="53"/>
      <c r="WM313" s="53"/>
      <c r="WN313" s="53"/>
      <c r="WO313" s="53"/>
      <c r="WP313" s="53"/>
      <c r="WQ313" s="53"/>
      <c r="WR313" s="53"/>
      <c r="WS313" s="53"/>
      <c r="WT313" s="53"/>
      <c r="WU313" s="53"/>
      <c r="WV313" s="53"/>
      <c r="WW313" s="53"/>
      <c r="WX313" s="53"/>
      <c r="WY313" s="53"/>
      <c r="WZ313" s="53"/>
      <c r="XA313" s="53"/>
      <c r="XB313" s="53"/>
      <c r="XC313" s="53"/>
      <c r="XD313" s="53"/>
      <c r="XE313" s="53"/>
      <c r="XF313" s="53"/>
      <c r="XG313" s="53"/>
      <c r="XH313" s="53"/>
      <c r="XI313" s="53"/>
      <c r="XJ313" s="53"/>
      <c r="XK313" s="53"/>
      <c r="XL313" s="53"/>
      <c r="XM313" s="53"/>
      <c r="XN313" s="53"/>
      <c r="XO313" s="53"/>
      <c r="XP313" s="53"/>
      <c r="XQ313" s="53"/>
      <c r="XR313" s="53"/>
      <c r="XS313" s="53"/>
      <c r="XT313" s="53"/>
      <c r="XU313" s="53"/>
      <c r="XV313" s="53"/>
      <c r="XW313" s="53"/>
      <c r="XX313" s="53"/>
      <c r="XY313" s="53"/>
      <c r="XZ313" s="53"/>
      <c r="YA313" s="53"/>
      <c r="YB313" s="53"/>
      <c r="YC313" s="53"/>
      <c r="YD313" s="53"/>
      <c r="YE313" s="53"/>
      <c r="YF313" s="53"/>
      <c r="YG313" s="53"/>
      <c r="YH313" s="53"/>
      <c r="YI313" s="53"/>
      <c r="YJ313" s="53"/>
      <c r="YK313" s="53"/>
      <c r="YL313" s="53"/>
      <c r="YM313" s="53"/>
      <c r="YN313" s="53"/>
      <c r="YO313" s="53"/>
      <c r="YP313" s="53"/>
      <c r="YQ313" s="53"/>
      <c r="YR313" s="53"/>
      <c r="YS313" s="53"/>
      <c r="YT313" s="53"/>
      <c r="YU313" s="53"/>
      <c r="YV313" s="53"/>
      <c r="YW313" s="53"/>
      <c r="YX313" s="53"/>
      <c r="YY313" s="53"/>
      <c r="YZ313" s="53"/>
      <c r="ZA313" s="53"/>
      <c r="ZB313" s="53"/>
      <c r="ZC313" s="53"/>
      <c r="ZD313" s="53"/>
      <c r="ZE313" s="53"/>
      <c r="ZF313" s="53"/>
      <c r="ZG313" s="53"/>
      <c r="ZH313" s="53"/>
      <c r="ZI313" s="53"/>
      <c r="ZJ313" s="53"/>
      <c r="ZK313" s="53"/>
      <c r="ZL313" s="53"/>
      <c r="ZM313" s="53"/>
      <c r="ZN313" s="53"/>
      <c r="ZO313" s="53"/>
      <c r="ZP313" s="53"/>
      <c r="ZQ313" s="53"/>
      <c r="ZR313" s="53"/>
      <c r="ZS313" s="53"/>
      <c r="ZT313" s="53"/>
      <c r="ZU313" s="53"/>
      <c r="ZV313" s="53"/>
      <c r="ZW313" s="53"/>
      <c r="ZX313" s="53"/>
      <c r="ZY313" s="53"/>
      <c r="ZZ313" s="53"/>
      <c r="AAA313" s="53"/>
      <c r="AAB313" s="53"/>
      <c r="AAC313" s="53"/>
      <c r="AAD313" s="53"/>
      <c r="AAE313" s="53"/>
      <c r="AAF313" s="53"/>
      <c r="AAG313" s="53"/>
      <c r="AAH313" s="53"/>
      <c r="AAI313" s="53"/>
      <c r="AAJ313" s="53"/>
      <c r="AAK313" s="53"/>
      <c r="AAL313" s="53"/>
      <c r="AAM313" s="53"/>
      <c r="AAN313" s="53"/>
      <c r="AAO313" s="53"/>
      <c r="AAP313" s="53"/>
      <c r="AAQ313" s="53"/>
      <c r="AAR313" s="53"/>
      <c r="AAS313" s="53"/>
      <c r="AAT313" s="53"/>
      <c r="AAU313" s="53"/>
      <c r="AAV313" s="53"/>
      <c r="AAW313" s="53"/>
      <c r="AAX313" s="53"/>
      <c r="AAY313" s="53"/>
      <c r="AAZ313" s="53"/>
      <c r="ABA313" s="53"/>
      <c r="ABB313" s="53"/>
      <c r="ABC313" s="53"/>
      <c r="ABD313" s="53"/>
      <c r="ABE313" s="53"/>
      <c r="ABF313" s="53"/>
      <c r="ABG313" s="53"/>
      <c r="ABH313" s="53"/>
      <c r="ABI313" s="53"/>
      <c r="ABJ313" s="53"/>
      <c r="ABK313" s="53"/>
      <c r="ABL313" s="53"/>
      <c r="ABM313" s="53"/>
      <c r="ABN313" s="53"/>
      <c r="ABO313" s="53"/>
      <c r="ABP313" s="53"/>
      <c r="ABQ313" s="53"/>
      <c r="ABR313" s="53"/>
      <c r="ABS313" s="53"/>
      <c r="ABT313" s="53"/>
      <c r="ABU313" s="53"/>
      <c r="ABV313" s="53"/>
      <c r="ABW313" s="53"/>
      <c r="ABX313" s="53"/>
      <c r="ABY313" s="53"/>
      <c r="ABZ313" s="53"/>
      <c r="ACA313" s="53"/>
      <c r="ACB313" s="53"/>
      <c r="ACC313" s="53"/>
      <c r="ACD313" s="53"/>
      <c r="ACE313" s="53"/>
      <c r="ACF313" s="53"/>
      <c r="ACG313" s="53"/>
      <c r="ACH313" s="53"/>
      <c r="ACI313" s="53"/>
      <c r="ACJ313" s="53"/>
      <c r="ACK313" s="53"/>
      <c r="ACL313" s="53"/>
      <c r="ACM313" s="53"/>
      <c r="ACN313" s="53"/>
      <c r="ACO313" s="53"/>
      <c r="ACP313" s="53"/>
      <c r="ACQ313" s="53"/>
      <c r="ACR313" s="53"/>
      <c r="ACS313" s="53"/>
      <c r="ACT313" s="53"/>
      <c r="ACU313" s="53"/>
      <c r="ACV313" s="53"/>
      <c r="ACW313" s="53"/>
      <c r="ACX313" s="53"/>
      <c r="ACY313" s="53"/>
      <c r="ACZ313" s="53"/>
      <c r="ADA313" s="53"/>
      <c r="ADB313" s="53"/>
      <c r="ADC313" s="53"/>
      <c r="ADD313" s="53"/>
      <c r="ADE313" s="53"/>
      <c r="ADF313" s="53"/>
      <c r="ADG313" s="53"/>
      <c r="ADH313" s="53"/>
      <c r="ADI313" s="53"/>
      <c r="ADJ313" s="53"/>
      <c r="ADK313" s="53"/>
      <c r="ADL313" s="53"/>
      <c r="ADM313" s="53"/>
      <c r="ADN313" s="53"/>
      <c r="ADO313" s="53"/>
      <c r="ADP313" s="53"/>
      <c r="ADQ313" s="53"/>
      <c r="ADR313" s="53"/>
      <c r="ADS313" s="53"/>
      <c r="ADT313" s="53"/>
      <c r="ADU313" s="53"/>
      <c r="ADV313" s="53"/>
      <c r="ADW313" s="53"/>
      <c r="ADX313" s="53"/>
      <c r="ADY313" s="53"/>
      <c r="ADZ313" s="53"/>
      <c r="AEA313" s="53"/>
      <c r="AEB313" s="53"/>
      <c r="AEC313" s="53"/>
      <c r="AED313" s="53"/>
      <c r="AEE313" s="53"/>
      <c r="AEF313" s="53"/>
      <c r="AEG313" s="53"/>
      <c r="AEH313" s="53"/>
      <c r="AEI313" s="53"/>
      <c r="AEJ313" s="53"/>
      <c r="AEK313" s="53"/>
      <c r="AEL313" s="53"/>
      <c r="AEM313" s="53"/>
      <c r="AEN313" s="53"/>
      <c r="AEO313" s="53"/>
      <c r="AEP313" s="53"/>
      <c r="AEQ313" s="53"/>
      <c r="AER313" s="53"/>
      <c r="AES313" s="53"/>
      <c r="AET313" s="53"/>
      <c r="AEU313" s="53"/>
      <c r="AEV313" s="53"/>
      <c r="AEW313" s="53"/>
      <c r="AEX313" s="53"/>
      <c r="AEY313" s="53"/>
      <c r="AEZ313" s="53"/>
      <c r="AFA313" s="53"/>
      <c r="AFB313" s="53"/>
      <c r="AFC313" s="53"/>
      <c r="AFD313" s="53"/>
      <c r="AFE313" s="53"/>
      <c r="AFF313" s="53"/>
      <c r="AFG313" s="53"/>
      <c r="AFH313" s="53"/>
      <c r="AFI313" s="53"/>
      <c r="AFJ313" s="53"/>
      <c r="AFK313" s="53"/>
      <c r="AFL313" s="53"/>
      <c r="AFM313" s="53"/>
      <c r="AFN313" s="53"/>
      <c r="AFO313" s="53"/>
      <c r="AFP313" s="53"/>
      <c r="AFQ313" s="53"/>
      <c r="AFR313" s="53"/>
      <c r="AFS313" s="53"/>
      <c r="AFT313" s="53"/>
      <c r="AFU313" s="53"/>
      <c r="AFV313" s="53"/>
      <c r="AFW313" s="53"/>
      <c r="AFX313" s="53"/>
      <c r="AFY313" s="53"/>
      <c r="AFZ313" s="53"/>
      <c r="AGA313" s="53"/>
      <c r="AGB313" s="53"/>
      <c r="AGC313" s="53"/>
      <c r="AGD313" s="53"/>
      <c r="AGE313" s="53"/>
      <c r="AGF313" s="53"/>
      <c r="AGG313" s="53"/>
      <c r="AGH313" s="53"/>
      <c r="AGI313" s="53"/>
      <c r="AGJ313" s="53"/>
      <c r="AGK313" s="53"/>
      <c r="AGL313" s="53"/>
      <c r="AGM313" s="53"/>
      <c r="AGN313" s="53"/>
      <c r="AGO313" s="53"/>
      <c r="AGP313" s="53"/>
      <c r="AGQ313" s="53"/>
      <c r="AGR313" s="53"/>
      <c r="AGS313" s="53"/>
      <c r="AGT313" s="53"/>
      <c r="AGU313" s="53"/>
      <c r="AGV313" s="53"/>
      <c r="AGW313" s="53"/>
      <c r="AGX313" s="53"/>
      <c r="AGY313" s="53"/>
      <c r="AGZ313" s="53"/>
      <c r="AHA313" s="53"/>
      <c r="AHB313" s="53"/>
      <c r="AHC313" s="53"/>
      <c r="AHD313" s="53"/>
      <c r="AHE313" s="53"/>
      <c r="AHF313" s="53"/>
      <c r="AHG313" s="53"/>
      <c r="AHH313" s="53"/>
      <c r="AHI313" s="53"/>
      <c r="AHJ313" s="53"/>
      <c r="AHK313" s="53"/>
      <c r="AHL313" s="53"/>
      <c r="AHM313" s="53"/>
      <c r="AHN313" s="53"/>
      <c r="AHO313" s="53"/>
      <c r="AHP313" s="53"/>
      <c r="AHQ313" s="53"/>
      <c r="AHR313" s="53"/>
      <c r="AHS313" s="53"/>
      <c r="AHT313" s="53"/>
      <c r="AHU313" s="53"/>
      <c r="AHV313" s="53"/>
      <c r="AHW313" s="53"/>
      <c r="AHX313" s="53"/>
      <c r="AHY313" s="53"/>
      <c r="AHZ313" s="53"/>
      <c r="AIA313" s="53"/>
      <c r="AIB313" s="53"/>
      <c r="AIC313" s="53"/>
      <c r="AID313" s="53"/>
      <c r="AIE313" s="53"/>
      <c r="AIF313" s="53"/>
      <c r="AIG313" s="53"/>
      <c r="AIH313" s="53"/>
      <c r="AII313" s="53"/>
      <c r="AIJ313" s="53"/>
      <c r="AIK313" s="53"/>
      <c r="AIL313" s="53"/>
      <c r="AIM313" s="53"/>
      <c r="AIN313" s="53"/>
      <c r="AIO313" s="53"/>
      <c r="AIP313" s="53"/>
      <c r="AIQ313" s="53"/>
      <c r="AIR313" s="53"/>
      <c r="AIS313" s="53"/>
      <c r="AIT313" s="53"/>
      <c r="AIU313" s="53"/>
      <c r="AIV313" s="53"/>
      <c r="AIW313" s="53"/>
      <c r="AIX313" s="53"/>
      <c r="AIY313" s="53"/>
      <c r="AIZ313" s="53"/>
      <c r="AJA313" s="53"/>
      <c r="AJB313" s="53"/>
      <c r="AJC313" s="53"/>
      <c r="AJD313" s="53"/>
      <c r="AJE313" s="53"/>
      <c r="AJF313" s="53"/>
      <c r="AJG313" s="53"/>
      <c r="AJH313" s="53"/>
      <c r="AJI313" s="53"/>
      <c r="AJJ313" s="53"/>
      <c r="AJK313" s="53"/>
      <c r="AJL313" s="53"/>
      <c r="AJM313" s="53"/>
      <c r="AJN313" s="53"/>
      <c r="AJO313" s="53"/>
      <c r="AJP313" s="53"/>
      <c r="AJQ313" s="53"/>
      <c r="AJR313" s="53"/>
      <c r="AJS313" s="53"/>
      <c r="AJT313" s="53"/>
      <c r="AJU313" s="53"/>
      <c r="AJV313" s="53"/>
      <c r="AJW313" s="53"/>
      <c r="AJX313" s="53"/>
      <c r="AJY313" s="53"/>
      <c r="AJZ313" s="53"/>
      <c r="AKA313" s="53"/>
      <c r="AKB313" s="53"/>
      <c r="AKC313" s="53"/>
      <c r="AKD313" s="53"/>
      <c r="AKE313" s="53"/>
      <c r="AKF313" s="53"/>
      <c r="AKG313" s="53"/>
      <c r="AKH313" s="53"/>
      <c r="AKI313" s="53"/>
      <c r="AKJ313" s="53"/>
      <c r="AKK313" s="53"/>
      <c r="AKL313" s="53"/>
      <c r="AKM313" s="53"/>
      <c r="AKN313" s="53"/>
      <c r="AKO313" s="53"/>
      <c r="AKP313" s="53"/>
      <c r="AKQ313" s="53"/>
      <c r="AKR313" s="53"/>
      <c r="AKS313" s="53"/>
      <c r="AKT313" s="53"/>
      <c r="AKU313" s="53"/>
      <c r="AKV313" s="53"/>
      <c r="AKW313" s="53"/>
      <c r="AKX313" s="53"/>
      <c r="AKY313" s="53"/>
      <c r="AKZ313" s="53"/>
      <c r="ALA313" s="53"/>
      <c r="ALB313" s="53"/>
      <c r="ALC313" s="53"/>
      <c r="ALD313" s="53"/>
      <c r="ALE313" s="53"/>
      <c r="ALF313" s="53"/>
      <c r="ALG313" s="53"/>
      <c r="ALH313" s="53"/>
      <c r="ALI313" s="53"/>
      <c r="ALJ313" s="53"/>
      <c r="ALK313" s="53"/>
      <c r="ALL313" s="53"/>
      <c r="ALM313" s="53"/>
      <c r="ALN313" s="53"/>
      <c r="ALO313" s="53"/>
      <c r="ALP313" s="53"/>
      <c r="ALQ313" s="53"/>
      <c r="ALR313" s="53"/>
      <c r="ALS313" s="53"/>
      <c r="ALT313" s="53"/>
      <c r="ALU313" s="53"/>
      <c r="ALV313" s="53"/>
      <c r="ALW313" s="53"/>
      <c r="ALX313" s="53"/>
      <c r="ALY313" s="53"/>
      <c r="ALZ313" s="53"/>
      <c r="AMA313" s="53"/>
      <c r="AMB313" s="53"/>
      <c r="AMC313" s="53"/>
      <c r="AMD313" s="53"/>
      <c r="AME313" s="53"/>
      <c r="AMF313" s="53"/>
      <c r="AMG313" s="53"/>
      <c r="AMH313" s="53"/>
      <c r="AMI313" s="53"/>
      <c r="AMJ313"/>
      <c r="AMK313"/>
    </row>
    <row r="314" spans="1:1025" s="72" customFormat="1" ht="37.5">
      <c r="A314" s="68" t="s">
        <v>295</v>
      </c>
      <c r="B314" s="68" t="s">
        <v>296</v>
      </c>
      <c r="C314" s="67">
        <v>7000000000</v>
      </c>
      <c r="D314" s="85"/>
      <c r="E314" s="74">
        <f>E315+E325</f>
        <v>16481300</v>
      </c>
      <c r="AMJ314"/>
    </row>
    <row r="315" spans="1:1025" s="72" customFormat="1" ht="37.5">
      <c r="A315" s="49"/>
      <c r="B315" s="36" t="s">
        <v>297</v>
      </c>
      <c r="C315" s="81">
        <v>7010000000</v>
      </c>
      <c r="D315" s="86"/>
      <c r="E315" s="76">
        <f>E319+E323+E321+E316</f>
        <v>16390500</v>
      </c>
      <c r="AMJ315"/>
    </row>
    <row r="316" spans="1:1025" s="72" customFormat="1" ht="37.5">
      <c r="A316" s="49"/>
      <c r="B316" s="36" t="s">
        <v>131</v>
      </c>
      <c r="C316" s="81">
        <v>7010000590</v>
      </c>
      <c r="D316" s="82"/>
      <c r="E316" s="76">
        <f>E317+E318</f>
        <v>4135100</v>
      </c>
      <c r="AMJ316"/>
    </row>
    <row r="317" spans="1:1025" s="72" customFormat="1" ht="56.25">
      <c r="A317" s="49"/>
      <c r="B317" s="36" t="s">
        <v>104</v>
      </c>
      <c r="C317" s="81">
        <v>7010000590</v>
      </c>
      <c r="D317" s="82" t="s">
        <v>105</v>
      </c>
      <c r="E317" s="76">
        <f>'приложение 10'!I230</f>
        <v>55000</v>
      </c>
      <c r="AMJ317"/>
    </row>
    <row r="318" spans="1:1025" s="72" customFormat="1" ht="56.25">
      <c r="A318" s="49"/>
      <c r="B318" s="36" t="s">
        <v>167</v>
      </c>
      <c r="C318" s="81">
        <v>7010000590</v>
      </c>
      <c r="D318" s="82" t="s">
        <v>201</v>
      </c>
      <c r="E318" s="76">
        <f>'приложение 10'!I486</f>
        <v>4080100</v>
      </c>
      <c r="AMJ318"/>
    </row>
    <row r="319" spans="1:1025" s="72" customFormat="1" ht="112.5">
      <c r="A319" s="49"/>
      <c r="B319" s="36" t="s">
        <v>298</v>
      </c>
      <c r="C319" s="81">
        <v>7010063110</v>
      </c>
      <c r="D319" s="86"/>
      <c r="E319" s="76">
        <f>E320</f>
        <v>3127100</v>
      </c>
      <c r="AMJ319"/>
    </row>
    <row r="320" spans="1:1025" s="72" customFormat="1" ht="56.25">
      <c r="A320" s="49"/>
      <c r="B320" s="36" t="s">
        <v>167</v>
      </c>
      <c r="C320" s="81">
        <v>7010063110</v>
      </c>
      <c r="D320" s="86">
        <v>600</v>
      </c>
      <c r="E320" s="76">
        <f>'приложение 10'!I488</f>
        <v>3127100</v>
      </c>
      <c r="AMJ320"/>
    </row>
    <row r="321" spans="1:1024" s="72" customFormat="1" ht="75">
      <c r="A321" s="49"/>
      <c r="B321" s="36" t="s">
        <v>299</v>
      </c>
      <c r="C321" s="81" t="s">
        <v>300</v>
      </c>
      <c r="D321" s="86"/>
      <c r="E321" s="76">
        <f>E322</f>
        <v>5618000</v>
      </c>
      <c r="AMJ321"/>
    </row>
    <row r="322" spans="1:1024" s="72" customFormat="1" ht="56.25">
      <c r="A322" s="49"/>
      <c r="B322" s="36" t="s">
        <v>167</v>
      </c>
      <c r="C322" s="81" t="s">
        <v>300</v>
      </c>
      <c r="D322" s="86">
        <v>600</v>
      </c>
      <c r="E322" s="76">
        <f>'приложение 10'!I490</f>
        <v>5618000</v>
      </c>
      <c r="AMJ322"/>
    </row>
    <row r="323" spans="1:1024" s="72" customFormat="1" ht="75">
      <c r="A323" s="49"/>
      <c r="B323" s="36" t="s">
        <v>301</v>
      </c>
      <c r="C323" s="81" t="s">
        <v>302</v>
      </c>
      <c r="D323" s="86"/>
      <c r="E323" s="76">
        <f>E324</f>
        <v>3510300</v>
      </c>
      <c r="AMJ323"/>
    </row>
    <row r="324" spans="1:1024" s="72" customFormat="1" ht="56.25">
      <c r="A324" s="49"/>
      <c r="B324" s="36" t="s">
        <v>167</v>
      </c>
      <c r="C324" s="81" t="s">
        <v>302</v>
      </c>
      <c r="D324" s="86">
        <v>600</v>
      </c>
      <c r="E324" s="76">
        <f>'приложение 10'!I492</f>
        <v>3510300</v>
      </c>
      <c r="AMJ324"/>
    </row>
    <row r="325" spans="1:1024" s="72" customFormat="1">
      <c r="A325" s="49"/>
      <c r="B325" s="36" t="s">
        <v>303</v>
      </c>
      <c r="C325" s="81">
        <v>7020000000</v>
      </c>
      <c r="D325" s="86"/>
      <c r="E325" s="76">
        <f>E326</f>
        <v>90800</v>
      </c>
      <c r="AMJ325"/>
    </row>
    <row r="326" spans="1:1024" s="72" customFormat="1" ht="75">
      <c r="A326" s="49"/>
      <c r="B326" s="36" t="s">
        <v>304</v>
      </c>
      <c r="C326" s="81">
        <v>7020010060</v>
      </c>
      <c r="D326" s="86"/>
      <c r="E326" s="76">
        <f>E327</f>
        <v>90800</v>
      </c>
      <c r="AMJ326"/>
    </row>
    <row r="327" spans="1:1024" s="72" customFormat="1" ht="37.5">
      <c r="A327" s="49"/>
      <c r="B327" s="36" t="s">
        <v>143</v>
      </c>
      <c r="C327" s="81">
        <v>7020010060</v>
      </c>
      <c r="D327" s="86">
        <v>300</v>
      </c>
      <c r="E327" s="76">
        <f>'приложение 10'!I540</f>
        <v>90800</v>
      </c>
      <c r="AMJ327"/>
    </row>
    <row r="328" spans="1:1024" s="72" customFormat="1" ht="37.5">
      <c r="A328" s="68" t="s">
        <v>305</v>
      </c>
      <c r="B328" s="27" t="s">
        <v>306</v>
      </c>
      <c r="C328" s="87">
        <v>7100000000</v>
      </c>
      <c r="D328" s="88"/>
      <c r="E328" s="74">
        <f>E329</f>
        <v>1515300</v>
      </c>
      <c r="AMJ328"/>
    </row>
    <row r="329" spans="1:1024" s="72" customFormat="1" ht="75">
      <c r="A329" s="49"/>
      <c r="B329" s="36" t="s">
        <v>307</v>
      </c>
      <c r="C329" s="81">
        <v>7110000000</v>
      </c>
      <c r="D329" s="82"/>
      <c r="E329" s="76">
        <f>E330</f>
        <v>1515300</v>
      </c>
      <c r="AMJ329"/>
    </row>
    <row r="330" spans="1:1024" s="72" customFormat="1" ht="56.25">
      <c r="A330" s="49"/>
      <c r="B330" s="36" t="s">
        <v>308</v>
      </c>
      <c r="C330" s="81">
        <v>7110010610</v>
      </c>
      <c r="D330" s="82"/>
      <c r="E330" s="76">
        <f>E331</f>
        <v>1515300</v>
      </c>
      <c r="AMJ330"/>
    </row>
    <row r="331" spans="1:1024" s="72" customFormat="1" ht="56.25">
      <c r="A331" s="49"/>
      <c r="B331" s="36" t="s">
        <v>104</v>
      </c>
      <c r="C331" s="81">
        <v>7110010610</v>
      </c>
      <c r="D331" s="82" t="s">
        <v>105</v>
      </c>
      <c r="E331" s="76">
        <f>'приложение 10'!I654+'приложение 10'!I576+'приложение 10'!I143</f>
        <v>1515300</v>
      </c>
      <c r="AMJ331"/>
    </row>
    <row r="332" spans="1:1024" s="72" customFormat="1" ht="75">
      <c r="A332" s="68" t="s">
        <v>309</v>
      </c>
      <c r="B332" s="27" t="s">
        <v>310</v>
      </c>
      <c r="C332" s="87">
        <v>7200000000</v>
      </c>
      <c r="D332" s="88"/>
      <c r="E332" s="74">
        <f>E333</f>
        <v>799000</v>
      </c>
      <c r="AMJ332"/>
    </row>
    <row r="333" spans="1:1024" s="72" customFormat="1" ht="56.25">
      <c r="A333" s="49"/>
      <c r="B333" s="36" t="s">
        <v>311</v>
      </c>
      <c r="C333" s="81">
        <v>7210000000</v>
      </c>
      <c r="D333" s="82"/>
      <c r="E333" s="76">
        <f>E338+E334+E336</f>
        <v>799000</v>
      </c>
      <c r="AMJ333"/>
    </row>
    <row r="334" spans="1:1024" s="72" customFormat="1" ht="37.5">
      <c r="A334" s="49"/>
      <c r="B334" s="36" t="s">
        <v>312</v>
      </c>
      <c r="C334" s="81">
        <v>7210010870</v>
      </c>
      <c r="D334" s="82"/>
      <c r="E334" s="76">
        <f>E335</f>
        <v>660000</v>
      </c>
      <c r="AMJ334"/>
    </row>
    <row r="335" spans="1:1024" s="72" customFormat="1" ht="56.25">
      <c r="A335" s="49"/>
      <c r="B335" s="36" t="s">
        <v>104</v>
      </c>
      <c r="C335" s="81">
        <v>7210010870</v>
      </c>
      <c r="D335" s="82" t="s">
        <v>105</v>
      </c>
      <c r="E335" s="76">
        <f>'приложение 10'!I172</f>
        <v>660000</v>
      </c>
      <c r="AMJ335"/>
    </row>
    <row r="336" spans="1:1024" s="72" customFormat="1" ht="56.25">
      <c r="A336" s="49"/>
      <c r="B336" s="36" t="s">
        <v>313</v>
      </c>
      <c r="C336" s="81" t="s">
        <v>314</v>
      </c>
      <c r="D336" s="82"/>
      <c r="E336" s="76">
        <f>E337</f>
        <v>139000</v>
      </c>
      <c r="AMJ336"/>
    </row>
    <row r="337" spans="1:1024" s="72" customFormat="1" ht="56.25">
      <c r="A337" s="49"/>
      <c r="B337" s="36" t="s">
        <v>104</v>
      </c>
      <c r="C337" s="81" t="s">
        <v>314</v>
      </c>
      <c r="D337" s="82" t="s">
        <v>105</v>
      </c>
      <c r="E337" s="76">
        <f>'приложение 10'!I174</f>
        <v>139000</v>
      </c>
      <c r="AMJ337"/>
    </row>
    <row r="338" spans="1:1024" s="72" customFormat="1" hidden="1">
      <c r="A338" s="49"/>
      <c r="B338" s="36" t="s">
        <v>315</v>
      </c>
      <c r="C338" s="81" t="s">
        <v>316</v>
      </c>
      <c r="D338" s="82"/>
      <c r="E338" s="76">
        <f>E339</f>
        <v>0</v>
      </c>
      <c r="AMJ338"/>
    </row>
    <row r="339" spans="1:1024" s="72" customFormat="1" ht="56.25" hidden="1">
      <c r="A339" s="49"/>
      <c r="B339" s="36" t="s">
        <v>104</v>
      </c>
      <c r="C339" s="81" t="s">
        <v>316</v>
      </c>
      <c r="D339" s="82" t="s">
        <v>105</v>
      </c>
      <c r="E339" s="76">
        <f>'приложение 10'!I346</f>
        <v>0</v>
      </c>
      <c r="AMJ339"/>
    </row>
    <row r="340" spans="1:1024" s="72" customFormat="1" ht="37.5">
      <c r="A340" s="68" t="s">
        <v>317</v>
      </c>
      <c r="B340" s="27" t="s">
        <v>318</v>
      </c>
      <c r="C340" s="87">
        <v>7300000000</v>
      </c>
      <c r="D340" s="88"/>
      <c r="E340" s="74">
        <f>E341+E346+E349</f>
        <v>101018112.23</v>
      </c>
      <c r="AMJ340"/>
    </row>
    <row r="341" spans="1:1024" s="72" customFormat="1" ht="37.5">
      <c r="A341" s="49"/>
      <c r="B341" s="36" t="s">
        <v>319</v>
      </c>
      <c r="C341" s="81">
        <v>7310000000</v>
      </c>
      <c r="D341" s="82"/>
      <c r="E341" s="76">
        <f>E342+E344</f>
        <v>4841400</v>
      </c>
      <c r="AMJ341"/>
    </row>
    <row r="342" spans="1:1024" s="72" customFormat="1" ht="56.25">
      <c r="A342" s="49"/>
      <c r="B342" s="36" t="s">
        <v>320</v>
      </c>
      <c r="C342" s="81">
        <v>7310010140</v>
      </c>
      <c r="D342" s="82"/>
      <c r="E342" s="76">
        <f>E343</f>
        <v>1650000</v>
      </c>
      <c r="AMJ342"/>
    </row>
    <row r="343" spans="1:1024" s="72" customFormat="1" ht="56.25">
      <c r="A343" s="49"/>
      <c r="B343" s="36" t="s">
        <v>104</v>
      </c>
      <c r="C343" s="81">
        <v>7310010140</v>
      </c>
      <c r="D343" s="82" t="s">
        <v>105</v>
      </c>
      <c r="E343" s="76">
        <f>'приложение 10'!I197</f>
        <v>1650000</v>
      </c>
      <c r="AMJ343"/>
    </row>
    <row r="344" spans="1:1024" s="72" customFormat="1" ht="37.5">
      <c r="A344" s="49"/>
      <c r="B344" s="36" t="s">
        <v>321</v>
      </c>
      <c r="C344" s="81">
        <v>7310010860</v>
      </c>
      <c r="D344" s="82"/>
      <c r="E344" s="76">
        <f>E345</f>
        <v>3191400</v>
      </c>
      <c r="AMJ344"/>
    </row>
    <row r="345" spans="1:1024" s="72" customFormat="1" ht="56.25">
      <c r="A345" s="49"/>
      <c r="B345" s="36" t="s">
        <v>104</v>
      </c>
      <c r="C345" s="81">
        <v>7310010860</v>
      </c>
      <c r="D345" s="82" t="s">
        <v>105</v>
      </c>
      <c r="E345" s="76">
        <f>'приложение 10'!I199</f>
        <v>3191400</v>
      </c>
      <c r="AMJ345"/>
    </row>
    <row r="346" spans="1:1024" s="72" customFormat="1" ht="37.5">
      <c r="A346" s="49"/>
      <c r="B346" s="36" t="s">
        <v>322</v>
      </c>
      <c r="C346" s="81">
        <v>7320000000</v>
      </c>
      <c r="D346" s="82"/>
      <c r="E346" s="76">
        <f>E347</f>
        <v>22900</v>
      </c>
      <c r="AMJ346"/>
    </row>
    <row r="347" spans="1:1024" s="72" customFormat="1" ht="93.75">
      <c r="A347" s="49"/>
      <c r="B347" s="36" t="s">
        <v>323</v>
      </c>
      <c r="C347" s="81">
        <v>7320010080</v>
      </c>
      <c r="D347" s="82"/>
      <c r="E347" s="76">
        <f>E348</f>
        <v>22900</v>
      </c>
      <c r="AMJ347"/>
    </row>
    <row r="348" spans="1:1024" s="72" customFormat="1" ht="56.25">
      <c r="A348" s="49"/>
      <c r="B348" s="36" t="s">
        <v>104</v>
      </c>
      <c r="C348" s="81">
        <v>7320010080</v>
      </c>
      <c r="D348" s="82" t="s">
        <v>105</v>
      </c>
      <c r="E348" s="76">
        <f>'приложение 10'!I202</f>
        <v>22900</v>
      </c>
      <c r="AMJ348"/>
    </row>
    <row r="349" spans="1:1024" s="72" customFormat="1" ht="56.25">
      <c r="A349" s="49"/>
      <c r="B349" s="36" t="s">
        <v>324</v>
      </c>
      <c r="C349" s="81">
        <v>7330000000</v>
      </c>
      <c r="D349" s="82"/>
      <c r="E349" s="76">
        <f>E350+E353</f>
        <v>96153812.230000004</v>
      </c>
      <c r="AMJ349"/>
    </row>
    <row r="350" spans="1:1024" s="72" customFormat="1" ht="56.25">
      <c r="A350" s="49"/>
      <c r="B350" s="36" t="s">
        <v>325</v>
      </c>
      <c r="C350" s="81">
        <v>7330010720</v>
      </c>
      <c r="D350" s="82"/>
      <c r="E350" s="76">
        <f>E351</f>
        <v>94310312.230000004</v>
      </c>
      <c r="AMJ350"/>
    </row>
    <row r="351" spans="1:1024" s="72" customFormat="1" ht="56.25">
      <c r="A351" s="49"/>
      <c r="B351" s="36" t="s">
        <v>104</v>
      </c>
      <c r="C351" s="81">
        <v>7330010720</v>
      </c>
      <c r="D351" s="82" t="s">
        <v>105</v>
      </c>
      <c r="E351" s="76">
        <f>'приложение 10'!I205</f>
        <v>94310312.230000004</v>
      </c>
      <c r="AMJ351"/>
    </row>
    <row r="352" spans="1:1024" s="72" customFormat="1" ht="56.25" hidden="1">
      <c r="A352" s="49"/>
      <c r="B352" s="36" t="s">
        <v>257</v>
      </c>
      <c r="C352" s="81">
        <v>7330010720</v>
      </c>
      <c r="D352" s="82" t="s">
        <v>258</v>
      </c>
      <c r="E352" s="76">
        <f>'приложение 10'!I206</f>
        <v>0</v>
      </c>
      <c r="AMJ352"/>
    </row>
    <row r="353" spans="1:1024" s="72" customFormat="1" ht="112.5">
      <c r="A353" s="49"/>
      <c r="B353" s="36" t="s">
        <v>326</v>
      </c>
      <c r="C353" s="81" t="s">
        <v>327</v>
      </c>
      <c r="D353" s="82"/>
      <c r="E353" s="76">
        <f>E354</f>
        <v>1843500</v>
      </c>
      <c r="AMJ353"/>
    </row>
    <row r="354" spans="1:1024" s="72" customFormat="1" ht="56.25">
      <c r="A354" s="49"/>
      <c r="B354" s="36" t="s">
        <v>104</v>
      </c>
      <c r="C354" s="81" t="s">
        <v>327</v>
      </c>
      <c r="D354" s="82" t="s">
        <v>105</v>
      </c>
      <c r="E354" s="76">
        <f>'приложение 10'!I208</f>
        <v>1843500</v>
      </c>
      <c r="AMJ354"/>
    </row>
    <row r="355" spans="1:1024" s="72" customFormat="1" ht="56.25" hidden="1">
      <c r="A355" s="49"/>
      <c r="B355" s="36" t="s">
        <v>257</v>
      </c>
      <c r="C355" s="81" t="s">
        <v>327</v>
      </c>
      <c r="D355" s="82" t="s">
        <v>258</v>
      </c>
      <c r="E355" s="76">
        <f>'приложение 10'!I209</f>
        <v>0</v>
      </c>
      <c r="AMJ355"/>
    </row>
    <row r="356" spans="1:1024" s="72" customFormat="1" ht="37.5">
      <c r="A356" s="67">
        <v>25</v>
      </c>
      <c r="B356" s="27" t="s">
        <v>328</v>
      </c>
      <c r="C356" s="87">
        <v>7600000000</v>
      </c>
      <c r="D356" s="88"/>
      <c r="E356" s="74">
        <f>E357</f>
        <v>14904100</v>
      </c>
      <c r="AMJ356" s="39"/>
    </row>
    <row r="357" spans="1:1024" s="72" customFormat="1" ht="37.5">
      <c r="A357" s="49"/>
      <c r="B357" s="36" t="s">
        <v>329</v>
      </c>
      <c r="C357" s="81">
        <v>7610000000</v>
      </c>
      <c r="D357" s="82"/>
      <c r="E357" s="76">
        <f>E358+E360+E363</f>
        <v>14904100</v>
      </c>
      <c r="AMJ357"/>
    </row>
    <row r="358" spans="1:1024" s="72" customFormat="1" ht="37.5">
      <c r="A358" s="49"/>
      <c r="B358" s="36" t="s">
        <v>330</v>
      </c>
      <c r="C358" s="81">
        <v>7610010960</v>
      </c>
      <c r="D358" s="82"/>
      <c r="E358" s="76">
        <f>E359</f>
        <v>3135600</v>
      </c>
      <c r="AMJ358"/>
    </row>
    <row r="359" spans="1:1024" s="72" customFormat="1" ht="56.25">
      <c r="A359" s="49"/>
      <c r="B359" s="36" t="s">
        <v>104</v>
      </c>
      <c r="C359" s="81">
        <v>7610010960</v>
      </c>
      <c r="D359" s="82" t="s">
        <v>105</v>
      </c>
      <c r="E359" s="76">
        <f>'приложение 10'!I180</f>
        <v>3135600</v>
      </c>
      <c r="AMJ359"/>
    </row>
    <row r="360" spans="1:1024" s="72" customFormat="1" ht="56.25">
      <c r="A360" s="49"/>
      <c r="B360" s="36" t="s">
        <v>331</v>
      </c>
      <c r="C360" s="81">
        <v>7610011200</v>
      </c>
      <c r="D360" s="82"/>
      <c r="E360" s="76">
        <f>E361+E362</f>
        <v>11518500</v>
      </c>
      <c r="AMJ360"/>
    </row>
    <row r="361" spans="1:1024" s="72" customFormat="1" ht="56.25">
      <c r="A361" s="49"/>
      <c r="B361" s="36" t="s">
        <v>257</v>
      </c>
      <c r="C361" s="81">
        <v>7610011200</v>
      </c>
      <c r="D361" s="82" t="s">
        <v>258</v>
      </c>
      <c r="E361" s="76">
        <f>'приложение 10'!I182</f>
        <v>5120000</v>
      </c>
      <c r="AMJ361"/>
    </row>
    <row r="362" spans="1:1024" s="72" customFormat="1">
      <c r="A362" s="49"/>
      <c r="B362" s="36" t="s">
        <v>107</v>
      </c>
      <c r="C362" s="81">
        <v>7610011200</v>
      </c>
      <c r="D362" s="82" t="s">
        <v>108</v>
      </c>
      <c r="E362" s="76">
        <f>'приложение 10'!I183</f>
        <v>6398500</v>
      </c>
      <c r="AMJ362"/>
    </row>
    <row r="363" spans="1:1024" s="72" customFormat="1" ht="93.75">
      <c r="A363" s="49"/>
      <c r="B363" s="36" t="s">
        <v>332</v>
      </c>
      <c r="C363" s="81">
        <v>7610011300</v>
      </c>
      <c r="D363" s="82"/>
      <c r="E363" s="76">
        <f>E364</f>
        <v>250000</v>
      </c>
      <c r="AMJ363"/>
    </row>
    <row r="364" spans="1:1024" s="72" customFormat="1" ht="56.25">
      <c r="A364" s="49"/>
      <c r="B364" s="36" t="s">
        <v>104</v>
      </c>
      <c r="C364" s="81">
        <v>7610011300</v>
      </c>
      <c r="D364" s="82" t="s">
        <v>105</v>
      </c>
      <c r="E364" s="76">
        <f>'приложение 10'!I185</f>
        <v>250000</v>
      </c>
      <c r="AMJ364"/>
    </row>
    <row r="365" spans="1:1024" s="72" customFormat="1" ht="56.25">
      <c r="A365" s="67">
        <v>26</v>
      </c>
      <c r="B365" s="68" t="s">
        <v>333</v>
      </c>
      <c r="C365" s="67">
        <v>9900000000</v>
      </c>
      <c r="D365" s="83"/>
      <c r="E365" s="74">
        <f>E383+E386+E390+E378+E366+E376+E374+E368+E372+E393+E370</f>
        <v>102179100</v>
      </c>
      <c r="AMJ365"/>
    </row>
    <row r="366" spans="1:1024" s="72" customFormat="1" ht="75">
      <c r="A366" s="67"/>
      <c r="B366" s="40" t="s">
        <v>334</v>
      </c>
      <c r="C366" s="49">
        <v>9900010110</v>
      </c>
      <c r="D366" s="75"/>
      <c r="E366" s="76">
        <f>E367</f>
        <v>880000</v>
      </c>
      <c r="AMJ366"/>
    </row>
    <row r="367" spans="1:1024" s="72" customFormat="1" ht="56.25">
      <c r="A367" s="67"/>
      <c r="B367" s="40" t="s">
        <v>104</v>
      </c>
      <c r="C367" s="49">
        <v>9900010110</v>
      </c>
      <c r="D367" s="75" t="s">
        <v>105</v>
      </c>
      <c r="E367" s="76">
        <f>'приложение 10'!I340</f>
        <v>880000</v>
      </c>
      <c r="AMJ367"/>
    </row>
    <row r="368" spans="1:1024" s="72" customFormat="1" ht="56.25">
      <c r="A368" s="67"/>
      <c r="B368" s="36" t="s">
        <v>335</v>
      </c>
      <c r="C368" s="81">
        <v>9900010150</v>
      </c>
      <c r="D368" s="82"/>
      <c r="E368" s="76">
        <f>E369</f>
        <v>10000000</v>
      </c>
      <c r="AMJ368"/>
    </row>
    <row r="369" spans="1:1024" s="72" customFormat="1" ht="56.25">
      <c r="A369" s="67"/>
      <c r="B369" s="36" t="s">
        <v>104</v>
      </c>
      <c r="C369" s="81">
        <v>9900010150</v>
      </c>
      <c r="D369" s="82" t="s">
        <v>105</v>
      </c>
      <c r="E369" s="76">
        <f>'приложение 10'!I94</f>
        <v>10000000</v>
      </c>
      <c r="AMJ369"/>
    </row>
    <row r="370" spans="1:1024" s="72" customFormat="1" ht="37.5">
      <c r="A370" s="67"/>
      <c r="B370" s="36" t="s">
        <v>336</v>
      </c>
      <c r="C370" s="81">
        <v>9900010580</v>
      </c>
      <c r="D370" s="91"/>
      <c r="E370" s="76">
        <f>E371</f>
        <v>60000000</v>
      </c>
      <c r="AMJ370"/>
    </row>
    <row r="371" spans="1:1024" s="72" customFormat="1" ht="37.5">
      <c r="A371" s="67"/>
      <c r="B371" s="36" t="s">
        <v>143</v>
      </c>
      <c r="C371" s="81">
        <v>9900010580</v>
      </c>
      <c r="D371" s="91" t="s">
        <v>144</v>
      </c>
      <c r="E371" s="76">
        <f>'приложение 10'!I249</f>
        <v>60000000</v>
      </c>
      <c r="AMJ371"/>
    </row>
    <row r="372" spans="1:1024" s="72" customFormat="1" ht="75">
      <c r="A372" s="67"/>
      <c r="B372" s="36" t="s">
        <v>337</v>
      </c>
      <c r="C372" s="81">
        <v>9900010620</v>
      </c>
      <c r="D372" s="82"/>
      <c r="E372" s="76">
        <f>E373</f>
        <v>5115000</v>
      </c>
      <c r="AMJ372"/>
    </row>
    <row r="373" spans="1:1024" s="72" customFormat="1" ht="37.5">
      <c r="A373" s="67"/>
      <c r="B373" s="36" t="s">
        <v>143</v>
      </c>
      <c r="C373" s="81">
        <v>9900010620</v>
      </c>
      <c r="D373" s="82" t="s">
        <v>144</v>
      </c>
      <c r="E373" s="76">
        <f>'приложение 10'!I251</f>
        <v>5115000</v>
      </c>
      <c r="AMJ373"/>
    </row>
    <row r="374" spans="1:1024" s="72" customFormat="1">
      <c r="A374" s="49"/>
      <c r="B374" s="40" t="s">
        <v>338</v>
      </c>
      <c r="C374" s="49">
        <v>9900010910</v>
      </c>
      <c r="D374" s="75"/>
      <c r="E374" s="76">
        <f>E375</f>
        <v>718900</v>
      </c>
      <c r="AMJ374"/>
    </row>
    <row r="375" spans="1:1024" s="72" customFormat="1" ht="56.25">
      <c r="A375" s="49"/>
      <c r="B375" s="36" t="s">
        <v>104</v>
      </c>
      <c r="C375" s="49">
        <v>9900010910</v>
      </c>
      <c r="D375" s="75" t="s">
        <v>105</v>
      </c>
      <c r="E375" s="76">
        <f>'приложение 10'!I96+'приложение 10'!I378+'приложение 10'!I436</f>
        <v>718900</v>
      </c>
      <c r="AMJ375"/>
    </row>
    <row r="376" spans="1:1024" s="72" customFormat="1" ht="75">
      <c r="A376" s="49"/>
      <c r="B376" s="40" t="s">
        <v>339</v>
      </c>
      <c r="C376" s="49">
        <v>9900051200</v>
      </c>
      <c r="D376" s="75"/>
      <c r="E376" s="76">
        <f>E377</f>
        <v>85000</v>
      </c>
      <c r="AMJ376"/>
    </row>
    <row r="377" spans="1:1024" s="72" customFormat="1" ht="56.25">
      <c r="A377" s="49"/>
      <c r="B377" s="40" t="s">
        <v>104</v>
      </c>
      <c r="C377" s="49">
        <v>9900051200</v>
      </c>
      <c r="D377" s="75" t="s">
        <v>105</v>
      </c>
      <c r="E377" s="76">
        <f>'приложение 10'!I49</f>
        <v>85000</v>
      </c>
      <c r="AMJ377"/>
    </row>
    <row r="378" spans="1:1024" s="72" customFormat="1" ht="75">
      <c r="A378" s="49"/>
      <c r="B378" s="40" t="s">
        <v>340</v>
      </c>
      <c r="C378" s="49">
        <v>9900200000</v>
      </c>
      <c r="D378" s="75"/>
      <c r="E378" s="76">
        <f>E379+E381</f>
        <v>2162151.2400000002</v>
      </c>
      <c r="AMJ378"/>
    </row>
    <row r="379" spans="1:1024" s="72" customFormat="1" ht="75">
      <c r="A379" s="49"/>
      <c r="B379" s="40" t="s">
        <v>340</v>
      </c>
      <c r="C379" s="49">
        <v>9900210010</v>
      </c>
      <c r="D379" s="75"/>
      <c r="E379" s="76">
        <f>E380</f>
        <v>2162051.2400000002</v>
      </c>
      <c r="AMJ379"/>
    </row>
    <row r="380" spans="1:1024" s="72" customFormat="1" ht="56.25">
      <c r="A380" s="49"/>
      <c r="B380" s="40" t="s">
        <v>104</v>
      </c>
      <c r="C380" s="49">
        <v>9900210010</v>
      </c>
      <c r="D380" s="75" t="s">
        <v>105</v>
      </c>
      <c r="E380" s="76">
        <f>'приложение 10'!I112+'приложение 10'!I123</f>
        <v>2162051.2400000002</v>
      </c>
      <c r="AMJ380"/>
    </row>
    <row r="381" spans="1:1024" s="72" customFormat="1" ht="56.25">
      <c r="A381" s="49"/>
      <c r="B381" s="40" t="s">
        <v>341</v>
      </c>
      <c r="C381" s="49">
        <v>9900210020</v>
      </c>
      <c r="D381" s="75"/>
      <c r="E381" s="76">
        <f>E382</f>
        <v>100</v>
      </c>
      <c r="AMJ381"/>
    </row>
    <row r="382" spans="1:1024" s="72" customFormat="1" ht="56.25">
      <c r="A382" s="49"/>
      <c r="B382" s="40" t="s">
        <v>104</v>
      </c>
      <c r="C382" s="49">
        <v>9900210020</v>
      </c>
      <c r="D382" s="75" t="s">
        <v>105</v>
      </c>
      <c r="E382" s="76">
        <f>'приложение 10'!I114</f>
        <v>100</v>
      </c>
      <c r="AMJ382"/>
    </row>
    <row r="383" spans="1:1024" s="72" customFormat="1" ht="75">
      <c r="A383" s="67"/>
      <c r="B383" s="40" t="s">
        <v>342</v>
      </c>
      <c r="C383" s="49">
        <v>9910000000</v>
      </c>
      <c r="D383" s="75"/>
      <c r="E383" s="76">
        <f>E384</f>
        <v>7283100</v>
      </c>
      <c r="AMJ383"/>
    </row>
    <row r="384" spans="1:1024" s="72" customFormat="1" ht="37.5">
      <c r="A384" s="67"/>
      <c r="B384" s="40" t="s">
        <v>100</v>
      </c>
      <c r="C384" s="49">
        <v>9910000190</v>
      </c>
      <c r="D384" s="75"/>
      <c r="E384" s="76">
        <f>E385</f>
        <v>7283100</v>
      </c>
      <c r="AMJ384"/>
    </row>
    <row r="385" spans="1:1025" s="72" customFormat="1" ht="112.5">
      <c r="A385" s="67"/>
      <c r="B385" s="40" t="s">
        <v>101</v>
      </c>
      <c r="C385" s="49">
        <v>9910000190</v>
      </c>
      <c r="D385" s="75" t="s">
        <v>102</v>
      </c>
      <c r="E385" s="76">
        <f>'приложение 10'!I15+'приложение 10'!I292</f>
        <v>7283100</v>
      </c>
      <c r="AMJ385"/>
    </row>
    <row r="386" spans="1:1025" s="72" customFormat="1" ht="75">
      <c r="A386" s="67"/>
      <c r="B386" s="40" t="s">
        <v>343</v>
      </c>
      <c r="C386" s="49">
        <v>9920000000</v>
      </c>
      <c r="D386" s="75"/>
      <c r="E386" s="76">
        <f>E387</f>
        <v>9254900</v>
      </c>
      <c r="AMJ386"/>
    </row>
    <row r="387" spans="1:1025" s="72" customFormat="1" ht="37.5">
      <c r="A387" s="67"/>
      <c r="B387" s="40" t="s">
        <v>100</v>
      </c>
      <c r="C387" s="49">
        <v>9920000190</v>
      </c>
      <c r="D387" s="75"/>
      <c r="E387" s="76">
        <f>E388+E389</f>
        <v>9254900</v>
      </c>
      <c r="AMJ387"/>
    </row>
    <row r="388" spans="1:1025" s="72" customFormat="1" ht="112.5">
      <c r="A388" s="67"/>
      <c r="B388" s="40" t="s">
        <v>101</v>
      </c>
      <c r="C388" s="49">
        <v>9920000190</v>
      </c>
      <c r="D388" s="75" t="s">
        <v>102</v>
      </c>
      <c r="E388" s="76">
        <f>'приложение 10'!I18+'приложение 10'!I295</f>
        <v>9248900</v>
      </c>
      <c r="AMJ388"/>
    </row>
    <row r="389" spans="1:1025" s="72" customFormat="1">
      <c r="A389" s="67"/>
      <c r="B389" s="40" t="s">
        <v>107</v>
      </c>
      <c r="C389" s="49">
        <v>9920000190</v>
      </c>
      <c r="D389" s="75" t="s">
        <v>108</v>
      </c>
      <c r="E389" s="76">
        <f>'приложение 10'!I19+'приложение 10'!I296</f>
        <v>6000</v>
      </c>
      <c r="AMJ389"/>
    </row>
    <row r="390" spans="1:1025" s="72" customFormat="1" ht="37.5">
      <c r="A390" s="67"/>
      <c r="B390" s="40" t="s">
        <v>344</v>
      </c>
      <c r="C390" s="49">
        <v>9930000000</v>
      </c>
      <c r="D390" s="75"/>
      <c r="E390" s="76">
        <f>E391</f>
        <v>5838048.7599999998</v>
      </c>
      <c r="AMJ390"/>
    </row>
    <row r="391" spans="1:1025" s="72" customFormat="1">
      <c r="A391" s="67"/>
      <c r="B391" s="77" t="s">
        <v>345</v>
      </c>
      <c r="C391" s="49">
        <v>9930020590</v>
      </c>
      <c r="D391" s="75"/>
      <c r="E391" s="76">
        <f>E392</f>
        <v>5838048.7599999998</v>
      </c>
      <c r="AMJ391"/>
    </row>
    <row r="392" spans="1:1025">
      <c r="A392" s="67"/>
      <c r="B392" s="40" t="s">
        <v>107</v>
      </c>
      <c r="C392" s="49">
        <v>9930020590</v>
      </c>
      <c r="D392" s="75" t="s">
        <v>108</v>
      </c>
      <c r="E392" s="76">
        <f>'приложение 10'!I54</f>
        <v>5838048.7599999998</v>
      </c>
      <c r="F392" s="72"/>
      <c r="G392" s="72"/>
      <c r="H392" s="72"/>
      <c r="I392" s="72"/>
      <c r="J392" s="72"/>
      <c r="K392" s="72"/>
      <c r="L392" s="72"/>
      <c r="M392" s="72"/>
      <c r="N392" s="72"/>
      <c r="O392" s="72"/>
      <c r="P392" s="72"/>
      <c r="Q392" s="72"/>
      <c r="R392" s="72"/>
      <c r="S392" s="72"/>
      <c r="T392" s="72"/>
      <c r="U392" s="72"/>
      <c r="V392" s="72"/>
      <c r="W392" s="72"/>
      <c r="X392" s="72"/>
      <c r="Y392" s="72"/>
      <c r="Z392" s="72"/>
      <c r="AA392" s="72"/>
      <c r="AB392" s="72"/>
      <c r="AC392" s="72"/>
      <c r="AD392" s="72"/>
      <c r="AE392" s="72"/>
      <c r="AF392" s="72"/>
      <c r="AG392" s="72"/>
      <c r="AH392" s="72"/>
      <c r="AI392" s="72"/>
      <c r="AJ392" s="72"/>
      <c r="AK392" s="72"/>
      <c r="AL392" s="72"/>
      <c r="AM392" s="72"/>
      <c r="AN392" s="72"/>
      <c r="AO392" s="72"/>
      <c r="AP392" s="72"/>
      <c r="AQ392" s="72"/>
      <c r="AR392" s="72"/>
      <c r="AS392" s="72"/>
      <c r="AT392" s="72"/>
      <c r="AU392" s="72"/>
      <c r="AV392" s="72"/>
      <c r="AW392" s="72"/>
      <c r="AX392" s="72"/>
      <c r="AY392" s="72"/>
      <c r="AZ392" s="72"/>
      <c r="BA392" s="72"/>
      <c r="BB392" s="72"/>
      <c r="BC392" s="72"/>
      <c r="BD392" s="72"/>
      <c r="BE392" s="72"/>
      <c r="BF392" s="72"/>
      <c r="BG392" s="72"/>
      <c r="BH392" s="72"/>
      <c r="BI392" s="72"/>
      <c r="BJ392" s="72"/>
      <c r="BK392" s="72"/>
      <c r="BL392" s="72"/>
      <c r="BM392" s="72"/>
      <c r="BN392" s="72"/>
      <c r="BO392" s="72"/>
      <c r="BP392" s="72"/>
      <c r="BQ392" s="72"/>
      <c r="BR392" s="72"/>
      <c r="BS392" s="72"/>
      <c r="BT392" s="72"/>
      <c r="BU392" s="72"/>
      <c r="BV392" s="72"/>
      <c r="BW392" s="72"/>
      <c r="BX392" s="72"/>
      <c r="BY392" s="72"/>
      <c r="BZ392" s="72"/>
      <c r="CA392" s="72"/>
      <c r="CB392" s="72"/>
      <c r="CC392" s="72"/>
      <c r="CD392" s="72"/>
      <c r="CE392" s="72"/>
      <c r="CF392" s="72"/>
      <c r="CG392" s="72"/>
      <c r="CH392" s="72"/>
      <c r="CI392" s="72"/>
      <c r="CJ392" s="72"/>
      <c r="CK392" s="72"/>
      <c r="CL392" s="72"/>
      <c r="CM392" s="72"/>
      <c r="CN392" s="72"/>
      <c r="CO392" s="72"/>
      <c r="CP392" s="72"/>
      <c r="CQ392" s="72"/>
      <c r="CR392" s="72"/>
      <c r="CS392" s="72"/>
      <c r="CT392" s="72"/>
      <c r="CU392" s="72"/>
      <c r="CV392" s="72"/>
      <c r="CW392" s="72"/>
      <c r="CX392" s="72"/>
      <c r="CY392" s="72"/>
      <c r="CZ392" s="72"/>
      <c r="DA392" s="72"/>
      <c r="DB392" s="72"/>
      <c r="DC392" s="72"/>
      <c r="DD392" s="72"/>
      <c r="DE392" s="72"/>
      <c r="DF392" s="72"/>
      <c r="DG392" s="72"/>
      <c r="DH392" s="72"/>
      <c r="DI392" s="72"/>
      <c r="DJ392" s="72"/>
      <c r="DK392" s="72"/>
      <c r="DL392" s="72"/>
      <c r="DM392" s="72"/>
      <c r="DN392" s="72"/>
      <c r="DO392" s="72"/>
      <c r="DP392" s="72"/>
      <c r="DQ392" s="72"/>
      <c r="DR392" s="72"/>
      <c r="DS392" s="72"/>
      <c r="DT392" s="72"/>
      <c r="DU392" s="72"/>
      <c r="DV392" s="72"/>
      <c r="DW392" s="72"/>
      <c r="DX392" s="72"/>
      <c r="DY392" s="72"/>
      <c r="DZ392" s="72"/>
      <c r="EA392" s="72"/>
      <c r="EB392" s="72"/>
      <c r="EC392" s="72"/>
      <c r="ED392" s="72"/>
      <c r="EE392" s="72"/>
      <c r="EF392" s="72"/>
      <c r="EG392" s="72"/>
      <c r="EH392" s="72"/>
      <c r="EI392" s="72"/>
      <c r="EJ392" s="72"/>
      <c r="EK392" s="72"/>
      <c r="EL392" s="72"/>
      <c r="EM392" s="72"/>
      <c r="EN392" s="72"/>
      <c r="EO392" s="72"/>
      <c r="EP392" s="72"/>
      <c r="EQ392" s="72"/>
      <c r="ER392" s="72"/>
      <c r="ES392" s="72"/>
      <c r="ET392" s="72"/>
      <c r="EU392" s="72"/>
      <c r="EV392" s="72"/>
      <c r="EW392" s="72"/>
      <c r="EX392" s="72"/>
      <c r="EY392" s="72"/>
      <c r="EZ392" s="72"/>
      <c r="FA392" s="72"/>
      <c r="FB392" s="72"/>
      <c r="FC392" s="72"/>
      <c r="FD392" s="72"/>
      <c r="FE392" s="72"/>
      <c r="FF392" s="72"/>
      <c r="FG392" s="72"/>
      <c r="FH392" s="72"/>
      <c r="FI392" s="72"/>
      <c r="FJ392" s="72"/>
      <c r="FK392" s="72"/>
      <c r="FL392" s="72"/>
      <c r="FM392" s="72"/>
      <c r="FN392" s="72"/>
      <c r="FO392" s="72"/>
      <c r="FP392" s="72"/>
      <c r="FQ392" s="72"/>
      <c r="FR392" s="72"/>
      <c r="FS392" s="72"/>
      <c r="FT392" s="72"/>
      <c r="FU392" s="72"/>
      <c r="FV392" s="72"/>
      <c r="FW392" s="72"/>
      <c r="FX392" s="72"/>
      <c r="FY392" s="72"/>
      <c r="FZ392" s="72"/>
      <c r="GA392" s="72"/>
      <c r="GB392" s="72"/>
      <c r="GC392" s="72"/>
      <c r="GD392" s="72"/>
      <c r="GE392" s="72"/>
      <c r="GF392" s="72"/>
      <c r="GG392" s="72"/>
      <c r="GH392" s="72"/>
      <c r="GI392" s="72"/>
      <c r="GJ392" s="72"/>
      <c r="GK392" s="72"/>
      <c r="GL392" s="72"/>
      <c r="GM392" s="72"/>
      <c r="GN392" s="72"/>
      <c r="GO392" s="72"/>
      <c r="GP392" s="72"/>
      <c r="GQ392" s="72"/>
      <c r="GR392" s="72"/>
      <c r="GS392" s="72"/>
      <c r="GT392" s="72"/>
      <c r="GU392" s="72"/>
      <c r="GV392" s="72"/>
      <c r="GW392" s="72"/>
      <c r="GX392" s="72"/>
      <c r="GY392" s="72"/>
      <c r="GZ392" s="72"/>
      <c r="HA392" s="72"/>
      <c r="HB392" s="72"/>
      <c r="HC392" s="72"/>
      <c r="HD392" s="72"/>
      <c r="HE392" s="72"/>
      <c r="HF392" s="72"/>
      <c r="HG392" s="72"/>
      <c r="HH392" s="72"/>
      <c r="HI392" s="72"/>
      <c r="HJ392" s="72"/>
      <c r="HK392" s="72"/>
      <c r="HL392" s="72"/>
      <c r="HM392" s="72"/>
      <c r="HN392" s="72"/>
      <c r="HO392" s="72"/>
      <c r="HP392" s="72"/>
      <c r="HQ392" s="72"/>
      <c r="HR392" s="72"/>
      <c r="HS392" s="72"/>
      <c r="HT392" s="72"/>
      <c r="HU392" s="72"/>
      <c r="HV392" s="72"/>
      <c r="HW392" s="72"/>
      <c r="HX392" s="72"/>
      <c r="HY392" s="72"/>
      <c r="HZ392" s="72"/>
      <c r="IA392" s="72"/>
      <c r="IB392" s="72"/>
      <c r="IC392" s="72"/>
      <c r="ID392" s="72"/>
      <c r="IE392" s="72"/>
      <c r="IF392" s="72"/>
      <c r="IG392" s="72"/>
      <c r="IH392" s="72"/>
      <c r="II392" s="72"/>
      <c r="IJ392" s="72"/>
      <c r="IK392" s="72"/>
      <c r="IL392" s="72"/>
      <c r="IM392" s="72"/>
      <c r="IN392" s="72"/>
      <c r="IO392" s="72"/>
      <c r="IP392" s="72"/>
      <c r="IQ392" s="72"/>
      <c r="IR392" s="72"/>
      <c r="IS392" s="72"/>
      <c r="IT392" s="72"/>
      <c r="IU392" s="72"/>
      <c r="IV392" s="72"/>
      <c r="IW392" s="72"/>
      <c r="IX392" s="72"/>
      <c r="IY392" s="72"/>
      <c r="IZ392" s="72"/>
      <c r="JA392" s="72"/>
      <c r="JB392" s="72"/>
      <c r="JC392" s="72"/>
      <c r="JD392" s="72"/>
      <c r="JE392" s="72"/>
      <c r="JF392" s="72"/>
      <c r="JG392" s="72"/>
      <c r="JH392" s="72"/>
      <c r="JI392" s="72"/>
      <c r="JJ392" s="72"/>
      <c r="JK392" s="72"/>
      <c r="JL392" s="72"/>
      <c r="JM392" s="72"/>
      <c r="JN392" s="72"/>
      <c r="JO392" s="72"/>
      <c r="JP392" s="72"/>
      <c r="JQ392" s="72"/>
      <c r="JR392" s="72"/>
      <c r="JS392" s="72"/>
      <c r="JT392" s="72"/>
      <c r="JU392" s="72"/>
      <c r="JV392" s="72"/>
      <c r="JW392" s="72"/>
      <c r="JX392" s="72"/>
      <c r="JY392" s="72"/>
      <c r="JZ392" s="72"/>
      <c r="KA392" s="72"/>
      <c r="KB392" s="72"/>
      <c r="KC392" s="72"/>
      <c r="KD392" s="72"/>
      <c r="KE392" s="72"/>
      <c r="KF392" s="72"/>
      <c r="KG392" s="72"/>
      <c r="KH392" s="72"/>
      <c r="KI392" s="72"/>
      <c r="KJ392" s="72"/>
      <c r="KK392" s="72"/>
      <c r="KL392" s="72"/>
      <c r="KM392" s="72"/>
      <c r="KN392" s="72"/>
      <c r="KO392" s="72"/>
      <c r="KP392" s="72"/>
      <c r="KQ392" s="72"/>
      <c r="KR392" s="72"/>
      <c r="KS392" s="72"/>
      <c r="KT392" s="72"/>
      <c r="KU392" s="72"/>
      <c r="KV392" s="72"/>
      <c r="KW392" s="72"/>
      <c r="KX392" s="72"/>
      <c r="KY392" s="72"/>
      <c r="KZ392" s="72"/>
      <c r="LA392" s="72"/>
      <c r="LB392" s="72"/>
      <c r="LC392" s="72"/>
      <c r="LD392" s="72"/>
      <c r="LE392" s="72"/>
      <c r="LF392" s="72"/>
      <c r="LG392" s="72"/>
      <c r="LH392" s="72"/>
      <c r="LI392" s="72"/>
      <c r="LJ392" s="72"/>
      <c r="LK392" s="72"/>
      <c r="LL392" s="72"/>
      <c r="LM392" s="72"/>
      <c r="LN392" s="72"/>
      <c r="LO392" s="72"/>
      <c r="LP392" s="72"/>
      <c r="LQ392" s="72"/>
      <c r="LR392" s="72"/>
      <c r="LS392" s="72"/>
      <c r="LT392" s="72"/>
      <c r="LU392" s="72"/>
      <c r="LV392" s="72"/>
      <c r="LW392" s="72"/>
      <c r="LX392" s="72"/>
      <c r="LY392" s="72"/>
      <c r="LZ392" s="72"/>
      <c r="MA392" s="72"/>
      <c r="MB392" s="72"/>
      <c r="MC392" s="72"/>
      <c r="MD392" s="72"/>
      <c r="ME392" s="72"/>
      <c r="MF392" s="72"/>
      <c r="MG392" s="72"/>
      <c r="MH392" s="72"/>
      <c r="MI392" s="72"/>
      <c r="MJ392" s="72"/>
      <c r="MK392" s="72"/>
      <c r="ML392" s="72"/>
      <c r="MM392" s="72"/>
      <c r="MN392" s="72"/>
      <c r="MO392" s="72"/>
      <c r="MP392" s="72"/>
      <c r="MQ392" s="72"/>
      <c r="MR392" s="72"/>
      <c r="MS392" s="72"/>
      <c r="MT392" s="72"/>
      <c r="MU392" s="72"/>
      <c r="MV392" s="72"/>
      <c r="MW392" s="72"/>
      <c r="MX392" s="72"/>
      <c r="MY392" s="72"/>
      <c r="MZ392" s="72"/>
      <c r="NA392" s="72"/>
      <c r="NB392" s="72"/>
      <c r="NC392" s="72"/>
      <c r="ND392" s="72"/>
      <c r="NE392" s="72"/>
      <c r="NF392" s="72"/>
      <c r="NG392" s="72"/>
      <c r="NH392" s="72"/>
      <c r="NI392" s="72"/>
      <c r="NJ392" s="72"/>
      <c r="NK392" s="72"/>
      <c r="NL392" s="72"/>
      <c r="NM392" s="72"/>
      <c r="NN392" s="72"/>
      <c r="NO392" s="72"/>
      <c r="NP392" s="72"/>
      <c r="NQ392" s="72"/>
      <c r="NR392" s="72"/>
      <c r="NS392" s="72"/>
      <c r="NT392" s="72"/>
      <c r="NU392" s="72"/>
      <c r="NV392" s="72"/>
      <c r="NW392" s="72"/>
      <c r="NX392" s="72"/>
      <c r="NY392" s="72"/>
      <c r="NZ392" s="72"/>
      <c r="OA392" s="72"/>
      <c r="OB392" s="72"/>
      <c r="OC392" s="72"/>
      <c r="OD392" s="72"/>
      <c r="OE392" s="72"/>
      <c r="OF392" s="72"/>
      <c r="OG392" s="72"/>
      <c r="OH392" s="72"/>
      <c r="OI392" s="72"/>
      <c r="OJ392" s="72"/>
      <c r="OK392" s="72"/>
      <c r="OL392" s="72"/>
      <c r="OM392" s="72"/>
      <c r="ON392" s="72"/>
      <c r="OO392" s="72"/>
      <c r="OP392" s="72"/>
      <c r="OQ392" s="72"/>
      <c r="OR392" s="72"/>
      <c r="OS392" s="72"/>
      <c r="OT392" s="72"/>
      <c r="OU392" s="72"/>
      <c r="OV392" s="72"/>
      <c r="OW392" s="72"/>
      <c r="OX392" s="72"/>
      <c r="OY392" s="72"/>
      <c r="OZ392" s="72"/>
      <c r="PA392" s="72"/>
      <c r="PB392" s="72"/>
      <c r="PC392" s="72"/>
      <c r="PD392" s="72"/>
      <c r="PE392" s="72"/>
      <c r="PF392" s="72"/>
      <c r="PG392" s="72"/>
      <c r="PH392" s="72"/>
      <c r="PI392" s="72"/>
      <c r="PJ392" s="72"/>
      <c r="PK392" s="72"/>
      <c r="PL392" s="72"/>
      <c r="PM392" s="72"/>
      <c r="PN392" s="72"/>
      <c r="PO392" s="72"/>
      <c r="PP392" s="72"/>
      <c r="PQ392" s="72"/>
      <c r="PR392" s="72"/>
      <c r="PS392" s="72"/>
      <c r="PT392" s="72"/>
      <c r="PU392" s="72"/>
      <c r="PV392" s="72"/>
      <c r="PW392" s="72"/>
      <c r="PX392" s="72"/>
      <c r="PY392" s="72"/>
      <c r="PZ392" s="72"/>
      <c r="QA392" s="72"/>
      <c r="QB392" s="72"/>
      <c r="QC392" s="72"/>
      <c r="QD392" s="72"/>
      <c r="QE392" s="72"/>
      <c r="QF392" s="72"/>
      <c r="QG392" s="72"/>
      <c r="QH392" s="72"/>
      <c r="QI392" s="72"/>
      <c r="QJ392" s="72"/>
      <c r="QK392" s="72"/>
      <c r="QL392" s="72"/>
      <c r="QM392" s="72"/>
      <c r="QN392" s="72"/>
      <c r="QO392" s="72"/>
      <c r="QP392" s="72"/>
      <c r="QQ392" s="72"/>
      <c r="QR392" s="72"/>
      <c r="QS392" s="72"/>
      <c r="QT392" s="72"/>
      <c r="QU392" s="72"/>
      <c r="QV392" s="72"/>
      <c r="QW392" s="72"/>
      <c r="QX392" s="72"/>
      <c r="QY392" s="72"/>
      <c r="QZ392" s="72"/>
      <c r="RA392" s="72"/>
      <c r="RB392" s="72"/>
      <c r="RC392" s="72"/>
      <c r="RD392" s="72"/>
      <c r="RE392" s="72"/>
      <c r="RF392" s="72"/>
      <c r="RG392" s="72"/>
      <c r="RH392" s="72"/>
      <c r="RI392" s="72"/>
      <c r="RJ392" s="72"/>
      <c r="RK392" s="72"/>
      <c r="RL392" s="72"/>
      <c r="RM392" s="72"/>
      <c r="RN392" s="72"/>
      <c r="RO392" s="72"/>
      <c r="RP392" s="72"/>
      <c r="RQ392" s="72"/>
      <c r="RR392" s="72"/>
      <c r="RS392" s="72"/>
      <c r="RT392" s="72"/>
      <c r="RU392" s="72"/>
      <c r="RV392" s="72"/>
      <c r="RW392" s="72"/>
      <c r="RX392" s="72"/>
      <c r="RY392" s="72"/>
      <c r="RZ392" s="72"/>
      <c r="SA392" s="72"/>
      <c r="SB392" s="72"/>
      <c r="SC392" s="72"/>
      <c r="SD392" s="72"/>
      <c r="SE392" s="72"/>
      <c r="SF392" s="72"/>
      <c r="SG392" s="72"/>
      <c r="SH392" s="72"/>
      <c r="SI392" s="72"/>
      <c r="SJ392" s="72"/>
      <c r="SK392" s="72"/>
      <c r="SL392" s="72"/>
      <c r="SM392" s="72"/>
      <c r="SN392" s="72"/>
      <c r="SO392" s="72"/>
      <c r="SP392" s="72"/>
      <c r="SQ392" s="72"/>
      <c r="SR392" s="72"/>
      <c r="SS392" s="72"/>
      <c r="ST392" s="72"/>
      <c r="SU392" s="72"/>
      <c r="SV392" s="72"/>
      <c r="SW392" s="72"/>
      <c r="SX392" s="72"/>
      <c r="SY392" s="72"/>
      <c r="SZ392" s="72"/>
      <c r="TA392" s="72"/>
      <c r="TB392" s="72"/>
      <c r="TC392" s="72"/>
      <c r="TD392" s="72"/>
      <c r="TE392" s="72"/>
      <c r="TF392" s="72"/>
      <c r="TG392" s="72"/>
      <c r="TH392" s="72"/>
      <c r="TI392" s="72"/>
      <c r="TJ392" s="72"/>
      <c r="TK392" s="72"/>
      <c r="TL392" s="72"/>
      <c r="TM392" s="72"/>
      <c r="TN392" s="72"/>
      <c r="TO392" s="72"/>
      <c r="TP392" s="72"/>
      <c r="TQ392" s="72"/>
      <c r="TR392" s="72"/>
      <c r="TS392" s="72"/>
      <c r="TT392" s="72"/>
      <c r="TU392" s="72"/>
      <c r="TV392" s="72"/>
      <c r="TW392" s="72"/>
      <c r="TX392" s="72"/>
      <c r="TY392" s="72"/>
      <c r="TZ392" s="72"/>
      <c r="UA392" s="72"/>
      <c r="UB392" s="72"/>
      <c r="UC392" s="72"/>
      <c r="UD392" s="72"/>
      <c r="UE392" s="72"/>
      <c r="UF392" s="72"/>
      <c r="UG392" s="72"/>
      <c r="UH392" s="72"/>
      <c r="UI392" s="72"/>
      <c r="UJ392" s="72"/>
      <c r="UK392" s="72"/>
      <c r="UL392" s="72"/>
      <c r="UM392" s="72"/>
      <c r="UN392" s="72"/>
      <c r="UO392" s="72"/>
      <c r="UP392" s="72"/>
      <c r="UQ392" s="72"/>
      <c r="UR392" s="72"/>
      <c r="US392" s="72"/>
      <c r="UT392" s="72"/>
      <c r="UU392" s="72"/>
      <c r="UV392" s="72"/>
      <c r="UW392" s="72"/>
      <c r="UX392" s="72"/>
      <c r="UY392" s="72"/>
      <c r="UZ392" s="72"/>
      <c r="VA392" s="72"/>
      <c r="VB392" s="72"/>
      <c r="VC392" s="72"/>
      <c r="VD392" s="72"/>
      <c r="VE392" s="72"/>
      <c r="VF392" s="72"/>
      <c r="VG392" s="72"/>
      <c r="VH392" s="72"/>
      <c r="VI392" s="72"/>
      <c r="VJ392" s="72"/>
      <c r="VK392" s="72"/>
      <c r="VL392" s="72"/>
      <c r="VM392" s="72"/>
      <c r="VN392" s="72"/>
      <c r="VO392" s="72"/>
      <c r="VP392" s="72"/>
      <c r="VQ392" s="72"/>
      <c r="VR392" s="72"/>
      <c r="VS392" s="72"/>
      <c r="VT392" s="72"/>
      <c r="VU392" s="72"/>
      <c r="VV392" s="72"/>
      <c r="VW392" s="72"/>
      <c r="VX392" s="72"/>
      <c r="VY392" s="72"/>
      <c r="VZ392" s="72"/>
      <c r="WA392" s="72"/>
      <c r="WB392" s="72"/>
      <c r="WC392" s="72"/>
      <c r="WD392" s="72"/>
      <c r="WE392" s="72"/>
      <c r="WF392" s="72"/>
      <c r="WG392" s="72"/>
      <c r="WH392" s="72"/>
      <c r="WI392" s="72"/>
      <c r="WJ392" s="72"/>
      <c r="WK392" s="72"/>
      <c r="WL392" s="72"/>
      <c r="WM392" s="72"/>
      <c r="WN392" s="72"/>
      <c r="WO392" s="72"/>
      <c r="WP392" s="72"/>
      <c r="WQ392" s="72"/>
      <c r="WR392" s="72"/>
      <c r="WS392" s="72"/>
      <c r="WT392" s="72"/>
      <c r="WU392" s="72"/>
      <c r="WV392" s="72"/>
      <c r="WW392" s="72"/>
      <c r="WX392" s="72"/>
      <c r="WY392" s="72"/>
      <c r="WZ392" s="72"/>
      <c r="XA392" s="72"/>
      <c r="XB392" s="72"/>
      <c r="XC392" s="72"/>
      <c r="XD392" s="72"/>
      <c r="XE392" s="72"/>
      <c r="XF392" s="72"/>
      <c r="XG392" s="72"/>
      <c r="XH392" s="72"/>
      <c r="XI392" s="72"/>
      <c r="XJ392" s="72"/>
      <c r="XK392" s="72"/>
      <c r="XL392" s="72"/>
      <c r="XM392" s="72"/>
      <c r="XN392" s="72"/>
      <c r="XO392" s="72"/>
      <c r="XP392" s="72"/>
      <c r="XQ392" s="72"/>
      <c r="XR392" s="72"/>
      <c r="XS392" s="72"/>
      <c r="XT392" s="72"/>
      <c r="XU392" s="72"/>
      <c r="XV392" s="72"/>
      <c r="XW392" s="72"/>
      <c r="XX392" s="72"/>
      <c r="XY392" s="72"/>
      <c r="XZ392" s="72"/>
      <c r="YA392" s="72"/>
      <c r="YB392" s="72"/>
      <c r="YC392" s="72"/>
      <c r="YD392" s="72"/>
      <c r="YE392" s="72"/>
      <c r="YF392" s="72"/>
      <c r="YG392" s="72"/>
      <c r="YH392" s="72"/>
      <c r="YI392" s="72"/>
      <c r="YJ392" s="72"/>
      <c r="YK392" s="72"/>
      <c r="YL392" s="72"/>
      <c r="YM392" s="72"/>
      <c r="YN392" s="72"/>
      <c r="YO392" s="72"/>
      <c r="YP392" s="72"/>
      <c r="YQ392" s="72"/>
      <c r="YR392" s="72"/>
      <c r="YS392" s="72"/>
      <c r="YT392" s="72"/>
      <c r="YU392" s="72"/>
      <c r="YV392" s="72"/>
      <c r="YW392" s="72"/>
      <c r="YX392" s="72"/>
      <c r="YY392" s="72"/>
      <c r="YZ392" s="72"/>
      <c r="ZA392" s="72"/>
      <c r="ZB392" s="72"/>
      <c r="ZC392" s="72"/>
      <c r="ZD392" s="72"/>
      <c r="ZE392" s="72"/>
      <c r="ZF392" s="72"/>
      <c r="ZG392" s="72"/>
      <c r="ZH392" s="72"/>
      <c r="ZI392" s="72"/>
      <c r="ZJ392" s="72"/>
      <c r="ZK392" s="72"/>
      <c r="ZL392" s="72"/>
      <c r="ZM392" s="72"/>
      <c r="ZN392" s="72"/>
      <c r="ZO392" s="72"/>
      <c r="ZP392" s="72"/>
      <c r="ZQ392" s="72"/>
      <c r="ZR392" s="72"/>
      <c r="ZS392" s="72"/>
      <c r="ZT392" s="72"/>
      <c r="ZU392" s="72"/>
      <c r="ZV392" s="72"/>
      <c r="ZW392" s="72"/>
      <c r="ZX392" s="72"/>
      <c r="ZY392" s="72"/>
      <c r="ZZ392" s="72"/>
      <c r="AAA392" s="72"/>
      <c r="AAB392" s="72"/>
      <c r="AAC392" s="72"/>
      <c r="AAD392" s="72"/>
      <c r="AAE392" s="72"/>
      <c r="AAF392" s="72"/>
      <c r="AAG392" s="72"/>
      <c r="AAH392" s="72"/>
      <c r="AAI392" s="72"/>
      <c r="AAJ392" s="72"/>
      <c r="AAK392" s="72"/>
      <c r="AAL392" s="72"/>
      <c r="AAM392" s="72"/>
      <c r="AAN392" s="72"/>
      <c r="AAO392" s="72"/>
      <c r="AAP392" s="72"/>
      <c r="AAQ392" s="72"/>
      <c r="AAR392" s="72"/>
      <c r="AAS392" s="72"/>
      <c r="AAT392" s="72"/>
      <c r="AAU392" s="72"/>
      <c r="AAV392" s="72"/>
      <c r="AAW392" s="72"/>
      <c r="AAX392" s="72"/>
      <c r="AAY392" s="72"/>
      <c r="AAZ392" s="72"/>
      <c r="ABA392" s="72"/>
      <c r="ABB392" s="72"/>
      <c r="ABC392" s="72"/>
      <c r="ABD392" s="72"/>
      <c r="ABE392" s="72"/>
      <c r="ABF392" s="72"/>
      <c r="ABG392" s="72"/>
      <c r="ABH392" s="72"/>
      <c r="ABI392" s="72"/>
      <c r="ABJ392" s="72"/>
      <c r="ABK392" s="72"/>
      <c r="ABL392" s="72"/>
      <c r="ABM392" s="72"/>
      <c r="ABN392" s="72"/>
      <c r="ABO392" s="72"/>
      <c r="ABP392" s="72"/>
      <c r="ABQ392" s="72"/>
      <c r="ABR392" s="72"/>
      <c r="ABS392" s="72"/>
      <c r="ABT392" s="72"/>
      <c r="ABU392" s="72"/>
      <c r="ABV392" s="72"/>
      <c r="ABW392" s="72"/>
      <c r="ABX392" s="72"/>
      <c r="ABY392" s="72"/>
      <c r="ABZ392" s="72"/>
      <c r="ACA392" s="72"/>
      <c r="ACB392" s="72"/>
      <c r="ACC392" s="72"/>
      <c r="ACD392" s="72"/>
      <c r="ACE392" s="72"/>
      <c r="ACF392" s="72"/>
      <c r="ACG392" s="72"/>
      <c r="ACH392" s="72"/>
      <c r="ACI392" s="72"/>
      <c r="ACJ392" s="72"/>
      <c r="ACK392" s="72"/>
      <c r="ACL392" s="72"/>
      <c r="ACM392" s="72"/>
      <c r="ACN392" s="72"/>
      <c r="ACO392" s="72"/>
      <c r="ACP392" s="72"/>
      <c r="ACQ392" s="72"/>
      <c r="ACR392" s="72"/>
      <c r="ACS392" s="72"/>
      <c r="ACT392" s="72"/>
      <c r="ACU392" s="72"/>
      <c r="ACV392" s="72"/>
      <c r="ACW392" s="72"/>
      <c r="ACX392" s="72"/>
      <c r="ACY392" s="72"/>
      <c r="ACZ392" s="72"/>
      <c r="ADA392" s="72"/>
      <c r="ADB392" s="72"/>
      <c r="ADC392" s="72"/>
      <c r="ADD392" s="72"/>
      <c r="ADE392" s="72"/>
      <c r="ADF392" s="72"/>
      <c r="ADG392" s="72"/>
      <c r="ADH392" s="72"/>
      <c r="ADI392" s="72"/>
      <c r="ADJ392" s="72"/>
      <c r="ADK392" s="72"/>
      <c r="ADL392" s="72"/>
      <c r="ADM392" s="72"/>
      <c r="ADN392" s="72"/>
      <c r="ADO392" s="72"/>
      <c r="ADP392" s="72"/>
      <c r="ADQ392" s="72"/>
      <c r="ADR392" s="72"/>
      <c r="ADS392" s="72"/>
      <c r="ADT392" s="72"/>
      <c r="ADU392" s="72"/>
      <c r="ADV392" s="72"/>
      <c r="ADW392" s="72"/>
      <c r="ADX392" s="72"/>
      <c r="ADY392" s="72"/>
      <c r="ADZ392" s="72"/>
      <c r="AEA392" s="72"/>
      <c r="AEB392" s="72"/>
      <c r="AEC392" s="72"/>
      <c r="AED392" s="72"/>
      <c r="AEE392" s="72"/>
      <c r="AEF392" s="72"/>
      <c r="AEG392" s="72"/>
      <c r="AEH392" s="72"/>
      <c r="AEI392" s="72"/>
      <c r="AEJ392" s="72"/>
      <c r="AEK392" s="72"/>
      <c r="AEL392" s="72"/>
      <c r="AEM392" s="72"/>
      <c r="AEN392" s="72"/>
      <c r="AEO392" s="72"/>
      <c r="AEP392" s="72"/>
      <c r="AEQ392" s="72"/>
      <c r="AER392" s="72"/>
      <c r="AES392" s="72"/>
      <c r="AET392" s="72"/>
      <c r="AEU392" s="72"/>
      <c r="AEV392" s="72"/>
      <c r="AEW392" s="72"/>
      <c r="AEX392" s="72"/>
      <c r="AEY392" s="72"/>
      <c r="AEZ392" s="72"/>
      <c r="AFA392" s="72"/>
      <c r="AFB392" s="72"/>
      <c r="AFC392" s="72"/>
      <c r="AFD392" s="72"/>
      <c r="AFE392" s="72"/>
      <c r="AFF392" s="72"/>
      <c r="AFG392" s="72"/>
      <c r="AFH392" s="72"/>
      <c r="AFI392" s="72"/>
      <c r="AFJ392" s="72"/>
      <c r="AFK392" s="72"/>
      <c r="AFL392" s="72"/>
      <c r="AFM392" s="72"/>
      <c r="AFN392" s="72"/>
      <c r="AFO392" s="72"/>
      <c r="AFP392" s="72"/>
      <c r="AFQ392" s="72"/>
      <c r="AFR392" s="72"/>
      <c r="AFS392" s="72"/>
      <c r="AFT392" s="72"/>
      <c r="AFU392" s="72"/>
      <c r="AFV392" s="72"/>
      <c r="AFW392" s="72"/>
      <c r="AFX392" s="72"/>
      <c r="AFY392" s="72"/>
      <c r="AFZ392" s="72"/>
      <c r="AGA392" s="72"/>
      <c r="AGB392" s="72"/>
      <c r="AGC392" s="72"/>
      <c r="AGD392" s="72"/>
      <c r="AGE392" s="72"/>
      <c r="AGF392" s="72"/>
      <c r="AGG392" s="72"/>
      <c r="AGH392" s="72"/>
      <c r="AGI392" s="72"/>
      <c r="AGJ392" s="72"/>
      <c r="AGK392" s="72"/>
      <c r="AGL392" s="72"/>
      <c r="AGM392" s="72"/>
      <c r="AGN392" s="72"/>
      <c r="AGO392" s="72"/>
      <c r="AGP392" s="72"/>
      <c r="AGQ392" s="72"/>
      <c r="AGR392" s="72"/>
      <c r="AGS392" s="72"/>
      <c r="AGT392" s="72"/>
      <c r="AGU392" s="72"/>
      <c r="AGV392" s="72"/>
      <c r="AGW392" s="72"/>
      <c r="AGX392" s="72"/>
      <c r="AGY392" s="72"/>
      <c r="AGZ392" s="72"/>
      <c r="AHA392" s="72"/>
      <c r="AHB392" s="72"/>
      <c r="AHC392" s="72"/>
      <c r="AHD392" s="72"/>
      <c r="AHE392" s="72"/>
      <c r="AHF392" s="72"/>
      <c r="AHG392" s="72"/>
      <c r="AHH392" s="72"/>
      <c r="AHI392" s="72"/>
      <c r="AHJ392" s="72"/>
      <c r="AHK392" s="72"/>
      <c r="AHL392" s="72"/>
      <c r="AHM392" s="72"/>
      <c r="AHN392" s="72"/>
      <c r="AHO392" s="72"/>
      <c r="AHP392" s="72"/>
      <c r="AHQ392" s="72"/>
      <c r="AHR392" s="72"/>
      <c r="AHS392" s="72"/>
      <c r="AHT392" s="72"/>
      <c r="AHU392" s="72"/>
      <c r="AHV392" s="72"/>
      <c r="AHW392" s="72"/>
      <c r="AHX392" s="72"/>
      <c r="AHY392" s="72"/>
      <c r="AHZ392" s="72"/>
      <c r="AIA392" s="72"/>
      <c r="AIB392" s="72"/>
      <c r="AIC392" s="72"/>
      <c r="AID392" s="72"/>
      <c r="AIE392" s="72"/>
      <c r="AIF392" s="72"/>
      <c r="AIG392" s="72"/>
      <c r="AIH392" s="72"/>
      <c r="AII392" s="72"/>
      <c r="AIJ392" s="72"/>
      <c r="AIK392" s="72"/>
      <c r="AIL392" s="72"/>
      <c r="AIM392" s="72"/>
      <c r="AIN392" s="72"/>
      <c r="AIO392" s="72"/>
      <c r="AIP392" s="72"/>
      <c r="AIQ392" s="72"/>
      <c r="AIR392" s="72"/>
      <c r="AIS392" s="72"/>
      <c r="AIT392" s="72"/>
      <c r="AIU392" s="72"/>
      <c r="AIV392" s="72"/>
      <c r="AIW392" s="72"/>
      <c r="AIX392" s="72"/>
      <c r="AIY392" s="72"/>
      <c r="AIZ392" s="72"/>
      <c r="AJA392" s="72"/>
      <c r="AJB392" s="72"/>
      <c r="AJC392" s="72"/>
      <c r="AJD392" s="72"/>
      <c r="AJE392" s="72"/>
      <c r="AJF392" s="72"/>
      <c r="AJG392" s="72"/>
      <c r="AJH392" s="72"/>
      <c r="AJI392" s="72"/>
      <c r="AJJ392" s="72"/>
      <c r="AJK392" s="72"/>
      <c r="AJL392" s="72"/>
      <c r="AJM392" s="72"/>
      <c r="AJN392" s="72"/>
      <c r="AJO392" s="72"/>
      <c r="AJP392" s="72"/>
      <c r="AJQ392" s="72"/>
      <c r="AJR392" s="72"/>
      <c r="AJS392" s="72"/>
      <c r="AJT392" s="72"/>
      <c r="AJU392" s="72"/>
      <c r="AJV392" s="72"/>
      <c r="AJW392" s="72"/>
      <c r="AJX392" s="72"/>
      <c r="AJY392" s="72"/>
      <c r="AJZ392" s="72"/>
      <c r="AKA392" s="72"/>
      <c r="AKB392" s="72"/>
      <c r="AKC392" s="72"/>
      <c r="AKD392" s="72"/>
      <c r="AKE392" s="72"/>
      <c r="AKF392" s="72"/>
      <c r="AKG392" s="72"/>
      <c r="AKH392" s="72"/>
      <c r="AKI392" s="72"/>
      <c r="AKJ392" s="72"/>
      <c r="AKK392" s="72"/>
      <c r="AKL392" s="72"/>
      <c r="AKM392" s="72"/>
      <c r="AKN392" s="72"/>
      <c r="AKO392" s="72"/>
      <c r="AKP392" s="72"/>
      <c r="AKQ392" s="72"/>
      <c r="AKR392" s="72"/>
      <c r="AKS392" s="72"/>
      <c r="AKT392" s="72"/>
      <c r="AKU392" s="72"/>
      <c r="AKV392" s="72"/>
      <c r="AKW392" s="72"/>
      <c r="AKX392" s="72"/>
      <c r="AKY392" s="72"/>
      <c r="AKZ392" s="72"/>
      <c r="ALA392" s="72"/>
      <c r="ALB392" s="72"/>
      <c r="ALC392" s="72"/>
      <c r="ALD392" s="72"/>
      <c r="ALE392" s="72"/>
      <c r="ALF392" s="72"/>
      <c r="ALG392" s="72"/>
      <c r="ALH392" s="72"/>
      <c r="ALI392" s="72"/>
      <c r="ALJ392" s="72"/>
      <c r="ALK392" s="72"/>
      <c r="ALL392" s="72"/>
      <c r="ALM392" s="72"/>
      <c r="ALN392" s="72"/>
      <c r="ALO392" s="72"/>
      <c r="ALP392" s="72"/>
      <c r="ALQ392" s="72"/>
      <c r="ALR392" s="72"/>
      <c r="ALS392" s="72"/>
      <c r="ALT392" s="72"/>
      <c r="ALU392" s="72"/>
      <c r="ALV392" s="72"/>
      <c r="ALW392" s="72"/>
      <c r="ALX392" s="72"/>
      <c r="ALY392" s="72"/>
      <c r="ALZ392" s="72"/>
      <c r="AMA392" s="72"/>
      <c r="AMB392" s="72"/>
      <c r="AMC392" s="72"/>
      <c r="AMD392" s="72"/>
      <c r="AME392" s="72"/>
      <c r="AMF392" s="72"/>
      <c r="AMG392" s="72"/>
      <c r="AMH392" s="72"/>
      <c r="AMI392" s="72"/>
      <c r="AMK392" s="72"/>
    </row>
    <row r="393" spans="1:1025" ht="56.25">
      <c r="A393" s="67"/>
      <c r="B393" s="36" t="s">
        <v>346</v>
      </c>
      <c r="C393" s="81">
        <v>9960000000</v>
      </c>
      <c r="D393" s="82"/>
      <c r="E393" s="76">
        <f>E394</f>
        <v>842000</v>
      </c>
      <c r="F393" s="72"/>
      <c r="G393" s="72"/>
      <c r="H393" s="72"/>
      <c r="I393" s="72"/>
      <c r="J393" s="72"/>
      <c r="K393" s="72"/>
      <c r="L393" s="72"/>
      <c r="M393" s="72"/>
      <c r="N393" s="72"/>
      <c r="O393" s="72"/>
      <c r="P393" s="72"/>
      <c r="Q393" s="72"/>
      <c r="R393" s="72"/>
      <c r="S393" s="72"/>
      <c r="T393" s="72"/>
      <c r="U393" s="72"/>
      <c r="V393" s="72"/>
      <c r="W393" s="72"/>
      <c r="X393" s="72"/>
      <c r="Y393" s="72"/>
      <c r="Z393" s="72"/>
      <c r="AA393" s="72"/>
      <c r="AB393" s="72"/>
      <c r="AC393" s="72"/>
      <c r="AD393" s="72"/>
      <c r="AE393" s="72"/>
      <c r="AF393" s="72"/>
      <c r="AG393" s="72"/>
      <c r="AH393" s="72"/>
      <c r="AI393" s="72"/>
      <c r="AJ393" s="72"/>
      <c r="AK393" s="72"/>
      <c r="AL393" s="72"/>
      <c r="AM393" s="72"/>
      <c r="AN393" s="72"/>
      <c r="AO393" s="72"/>
      <c r="AP393" s="72"/>
      <c r="AQ393" s="72"/>
      <c r="AR393" s="72"/>
      <c r="AS393" s="72"/>
      <c r="AT393" s="72"/>
      <c r="AU393" s="72"/>
      <c r="AV393" s="72"/>
      <c r="AW393" s="72"/>
      <c r="AX393" s="72"/>
      <c r="AY393" s="72"/>
      <c r="AZ393" s="72"/>
      <c r="BA393" s="72"/>
      <c r="BB393" s="72"/>
      <c r="BC393" s="72"/>
      <c r="BD393" s="72"/>
      <c r="BE393" s="72"/>
      <c r="BF393" s="72"/>
      <c r="BG393" s="72"/>
      <c r="BH393" s="72"/>
      <c r="BI393" s="72"/>
      <c r="BJ393" s="72"/>
      <c r="BK393" s="72"/>
      <c r="BL393" s="72"/>
      <c r="BM393" s="72"/>
      <c r="BN393" s="72"/>
      <c r="BO393" s="72"/>
      <c r="BP393" s="72"/>
      <c r="BQ393" s="72"/>
      <c r="BR393" s="72"/>
      <c r="BS393" s="72"/>
      <c r="BT393" s="72"/>
      <c r="BU393" s="72"/>
      <c r="BV393" s="72"/>
      <c r="BW393" s="72"/>
      <c r="BX393" s="72"/>
      <c r="BY393" s="72"/>
      <c r="BZ393" s="72"/>
      <c r="CA393" s="72"/>
      <c r="CB393" s="72"/>
      <c r="CC393" s="72"/>
      <c r="CD393" s="72"/>
      <c r="CE393" s="72"/>
      <c r="CF393" s="72"/>
      <c r="CG393" s="72"/>
      <c r="CH393" s="72"/>
      <c r="CI393" s="72"/>
      <c r="CJ393" s="72"/>
      <c r="CK393" s="72"/>
      <c r="CL393" s="72"/>
      <c r="CM393" s="72"/>
      <c r="CN393" s="72"/>
      <c r="CO393" s="72"/>
      <c r="CP393" s="72"/>
      <c r="CQ393" s="72"/>
      <c r="CR393" s="72"/>
      <c r="CS393" s="72"/>
      <c r="CT393" s="72"/>
      <c r="CU393" s="72"/>
      <c r="CV393" s="72"/>
      <c r="CW393" s="72"/>
      <c r="CX393" s="72"/>
      <c r="CY393" s="72"/>
      <c r="CZ393" s="72"/>
      <c r="DA393" s="72"/>
      <c r="DB393" s="72"/>
      <c r="DC393" s="72"/>
      <c r="DD393" s="72"/>
      <c r="DE393" s="72"/>
      <c r="DF393" s="72"/>
      <c r="DG393" s="72"/>
      <c r="DH393" s="72"/>
      <c r="DI393" s="72"/>
      <c r="DJ393" s="72"/>
      <c r="DK393" s="72"/>
      <c r="DL393" s="72"/>
      <c r="DM393" s="72"/>
      <c r="DN393" s="72"/>
      <c r="DO393" s="72"/>
      <c r="DP393" s="72"/>
      <c r="DQ393" s="72"/>
      <c r="DR393" s="72"/>
      <c r="DS393" s="72"/>
      <c r="DT393" s="72"/>
      <c r="DU393" s="72"/>
      <c r="DV393" s="72"/>
      <c r="DW393" s="72"/>
      <c r="DX393" s="72"/>
      <c r="DY393" s="72"/>
      <c r="DZ393" s="72"/>
      <c r="EA393" s="72"/>
      <c r="EB393" s="72"/>
      <c r="EC393" s="72"/>
      <c r="ED393" s="72"/>
      <c r="EE393" s="72"/>
      <c r="EF393" s="72"/>
      <c r="EG393" s="72"/>
      <c r="EH393" s="72"/>
      <c r="EI393" s="72"/>
      <c r="EJ393" s="72"/>
      <c r="EK393" s="72"/>
      <c r="EL393" s="72"/>
      <c r="EM393" s="72"/>
      <c r="EN393" s="72"/>
      <c r="EO393" s="72"/>
      <c r="EP393" s="72"/>
      <c r="EQ393" s="72"/>
      <c r="ER393" s="72"/>
      <c r="ES393" s="72"/>
      <c r="ET393" s="72"/>
      <c r="EU393" s="72"/>
      <c r="EV393" s="72"/>
      <c r="EW393" s="72"/>
      <c r="EX393" s="72"/>
      <c r="EY393" s="72"/>
      <c r="EZ393" s="72"/>
      <c r="FA393" s="72"/>
      <c r="FB393" s="72"/>
      <c r="FC393" s="72"/>
      <c r="FD393" s="72"/>
      <c r="FE393" s="72"/>
      <c r="FF393" s="72"/>
      <c r="FG393" s="72"/>
      <c r="FH393" s="72"/>
      <c r="FI393" s="72"/>
      <c r="FJ393" s="72"/>
      <c r="FK393" s="72"/>
      <c r="FL393" s="72"/>
      <c r="FM393" s="72"/>
      <c r="FN393" s="72"/>
      <c r="FO393" s="72"/>
      <c r="FP393" s="72"/>
      <c r="FQ393" s="72"/>
      <c r="FR393" s="72"/>
      <c r="FS393" s="72"/>
      <c r="FT393" s="72"/>
      <c r="FU393" s="72"/>
      <c r="FV393" s="72"/>
      <c r="FW393" s="72"/>
      <c r="FX393" s="72"/>
      <c r="FY393" s="72"/>
      <c r="FZ393" s="72"/>
      <c r="GA393" s="72"/>
      <c r="GB393" s="72"/>
      <c r="GC393" s="72"/>
      <c r="GD393" s="72"/>
      <c r="GE393" s="72"/>
      <c r="GF393" s="72"/>
      <c r="GG393" s="72"/>
      <c r="GH393" s="72"/>
      <c r="GI393" s="72"/>
      <c r="GJ393" s="72"/>
      <c r="GK393" s="72"/>
      <c r="GL393" s="72"/>
      <c r="GM393" s="72"/>
      <c r="GN393" s="72"/>
      <c r="GO393" s="72"/>
      <c r="GP393" s="72"/>
      <c r="GQ393" s="72"/>
      <c r="GR393" s="72"/>
      <c r="GS393" s="72"/>
      <c r="GT393" s="72"/>
      <c r="GU393" s="72"/>
      <c r="GV393" s="72"/>
      <c r="GW393" s="72"/>
      <c r="GX393" s="72"/>
      <c r="GY393" s="72"/>
      <c r="GZ393" s="72"/>
      <c r="HA393" s="72"/>
      <c r="HB393" s="72"/>
      <c r="HC393" s="72"/>
      <c r="HD393" s="72"/>
      <c r="HE393" s="72"/>
      <c r="HF393" s="72"/>
      <c r="HG393" s="72"/>
      <c r="HH393" s="72"/>
      <c r="HI393" s="72"/>
      <c r="HJ393" s="72"/>
      <c r="HK393" s="72"/>
      <c r="HL393" s="72"/>
      <c r="HM393" s="72"/>
      <c r="HN393" s="72"/>
      <c r="HO393" s="72"/>
      <c r="HP393" s="72"/>
      <c r="HQ393" s="72"/>
      <c r="HR393" s="72"/>
      <c r="HS393" s="72"/>
      <c r="HT393" s="72"/>
      <c r="HU393" s="72"/>
      <c r="HV393" s="72"/>
      <c r="HW393" s="72"/>
      <c r="HX393" s="72"/>
      <c r="HY393" s="72"/>
      <c r="HZ393" s="72"/>
      <c r="IA393" s="72"/>
      <c r="IB393" s="72"/>
      <c r="IC393" s="72"/>
      <c r="ID393" s="72"/>
      <c r="IE393" s="72"/>
      <c r="IF393" s="72"/>
      <c r="IG393" s="72"/>
      <c r="IH393" s="72"/>
      <c r="II393" s="72"/>
      <c r="IJ393" s="72"/>
      <c r="IK393" s="72"/>
      <c r="IL393" s="72"/>
      <c r="IM393" s="72"/>
      <c r="IN393" s="72"/>
      <c r="IO393" s="72"/>
      <c r="IP393" s="72"/>
      <c r="IQ393" s="72"/>
      <c r="IR393" s="72"/>
      <c r="IS393" s="72"/>
      <c r="IT393" s="72"/>
      <c r="IU393" s="72"/>
      <c r="IV393" s="72"/>
      <c r="IW393" s="72"/>
      <c r="IX393" s="72"/>
      <c r="IY393" s="72"/>
      <c r="IZ393" s="72"/>
      <c r="JA393" s="72"/>
      <c r="JB393" s="72"/>
      <c r="JC393" s="72"/>
      <c r="JD393" s="72"/>
      <c r="JE393" s="72"/>
      <c r="JF393" s="72"/>
      <c r="JG393" s="72"/>
      <c r="JH393" s="72"/>
      <c r="JI393" s="72"/>
      <c r="JJ393" s="72"/>
      <c r="JK393" s="72"/>
      <c r="JL393" s="72"/>
      <c r="JM393" s="72"/>
      <c r="JN393" s="72"/>
      <c r="JO393" s="72"/>
      <c r="JP393" s="72"/>
      <c r="JQ393" s="72"/>
      <c r="JR393" s="72"/>
      <c r="JS393" s="72"/>
      <c r="JT393" s="72"/>
      <c r="JU393" s="72"/>
      <c r="JV393" s="72"/>
      <c r="JW393" s="72"/>
      <c r="JX393" s="72"/>
      <c r="JY393" s="72"/>
      <c r="JZ393" s="72"/>
      <c r="KA393" s="72"/>
      <c r="KB393" s="72"/>
      <c r="KC393" s="72"/>
      <c r="KD393" s="72"/>
      <c r="KE393" s="72"/>
      <c r="KF393" s="72"/>
      <c r="KG393" s="72"/>
      <c r="KH393" s="72"/>
      <c r="KI393" s="72"/>
      <c r="KJ393" s="72"/>
      <c r="KK393" s="72"/>
      <c r="KL393" s="72"/>
      <c r="KM393" s="72"/>
      <c r="KN393" s="72"/>
      <c r="KO393" s="72"/>
      <c r="KP393" s="72"/>
      <c r="KQ393" s="72"/>
      <c r="KR393" s="72"/>
      <c r="KS393" s="72"/>
      <c r="KT393" s="72"/>
      <c r="KU393" s="72"/>
      <c r="KV393" s="72"/>
      <c r="KW393" s="72"/>
      <c r="KX393" s="72"/>
      <c r="KY393" s="72"/>
      <c r="KZ393" s="72"/>
      <c r="LA393" s="72"/>
      <c r="LB393" s="72"/>
      <c r="LC393" s="72"/>
      <c r="LD393" s="72"/>
      <c r="LE393" s="72"/>
      <c r="LF393" s="72"/>
      <c r="LG393" s="72"/>
      <c r="LH393" s="72"/>
      <c r="LI393" s="72"/>
      <c r="LJ393" s="72"/>
      <c r="LK393" s="72"/>
      <c r="LL393" s="72"/>
      <c r="LM393" s="72"/>
      <c r="LN393" s="72"/>
      <c r="LO393" s="72"/>
      <c r="LP393" s="72"/>
      <c r="LQ393" s="72"/>
      <c r="LR393" s="72"/>
      <c r="LS393" s="72"/>
      <c r="LT393" s="72"/>
      <c r="LU393" s="72"/>
      <c r="LV393" s="72"/>
      <c r="LW393" s="72"/>
      <c r="LX393" s="72"/>
      <c r="LY393" s="72"/>
      <c r="LZ393" s="72"/>
      <c r="MA393" s="72"/>
      <c r="MB393" s="72"/>
      <c r="MC393" s="72"/>
      <c r="MD393" s="72"/>
      <c r="ME393" s="72"/>
      <c r="MF393" s="72"/>
      <c r="MG393" s="72"/>
      <c r="MH393" s="72"/>
      <c r="MI393" s="72"/>
      <c r="MJ393" s="72"/>
      <c r="MK393" s="72"/>
      <c r="ML393" s="72"/>
      <c r="MM393" s="72"/>
      <c r="MN393" s="72"/>
      <c r="MO393" s="72"/>
      <c r="MP393" s="72"/>
      <c r="MQ393" s="72"/>
      <c r="MR393" s="72"/>
      <c r="MS393" s="72"/>
      <c r="MT393" s="72"/>
      <c r="MU393" s="72"/>
      <c r="MV393" s="72"/>
      <c r="MW393" s="72"/>
      <c r="MX393" s="72"/>
      <c r="MY393" s="72"/>
      <c r="MZ393" s="72"/>
      <c r="NA393" s="72"/>
      <c r="NB393" s="72"/>
      <c r="NC393" s="72"/>
      <c r="ND393" s="72"/>
      <c r="NE393" s="72"/>
      <c r="NF393" s="72"/>
      <c r="NG393" s="72"/>
      <c r="NH393" s="72"/>
      <c r="NI393" s="72"/>
      <c r="NJ393" s="72"/>
      <c r="NK393" s="72"/>
      <c r="NL393" s="72"/>
      <c r="NM393" s="72"/>
      <c r="NN393" s="72"/>
      <c r="NO393" s="72"/>
      <c r="NP393" s="72"/>
      <c r="NQ393" s="72"/>
      <c r="NR393" s="72"/>
      <c r="NS393" s="72"/>
      <c r="NT393" s="72"/>
      <c r="NU393" s="72"/>
      <c r="NV393" s="72"/>
      <c r="NW393" s="72"/>
      <c r="NX393" s="72"/>
      <c r="NY393" s="72"/>
      <c r="NZ393" s="72"/>
      <c r="OA393" s="72"/>
      <c r="OB393" s="72"/>
      <c r="OC393" s="72"/>
      <c r="OD393" s="72"/>
      <c r="OE393" s="72"/>
      <c r="OF393" s="72"/>
      <c r="OG393" s="72"/>
      <c r="OH393" s="72"/>
      <c r="OI393" s="72"/>
      <c r="OJ393" s="72"/>
      <c r="OK393" s="72"/>
      <c r="OL393" s="72"/>
      <c r="OM393" s="72"/>
      <c r="ON393" s="72"/>
      <c r="OO393" s="72"/>
      <c r="OP393" s="72"/>
      <c r="OQ393" s="72"/>
      <c r="OR393" s="72"/>
      <c r="OS393" s="72"/>
      <c r="OT393" s="72"/>
      <c r="OU393" s="72"/>
      <c r="OV393" s="72"/>
      <c r="OW393" s="72"/>
      <c r="OX393" s="72"/>
      <c r="OY393" s="72"/>
      <c r="OZ393" s="72"/>
      <c r="PA393" s="72"/>
      <c r="PB393" s="72"/>
      <c r="PC393" s="72"/>
      <c r="PD393" s="72"/>
      <c r="PE393" s="72"/>
      <c r="PF393" s="72"/>
      <c r="PG393" s="72"/>
      <c r="PH393" s="72"/>
      <c r="PI393" s="72"/>
      <c r="PJ393" s="72"/>
      <c r="PK393" s="72"/>
      <c r="PL393" s="72"/>
      <c r="PM393" s="72"/>
      <c r="PN393" s="72"/>
      <c r="PO393" s="72"/>
      <c r="PP393" s="72"/>
      <c r="PQ393" s="72"/>
      <c r="PR393" s="72"/>
      <c r="PS393" s="72"/>
      <c r="PT393" s="72"/>
      <c r="PU393" s="72"/>
      <c r="PV393" s="72"/>
      <c r="PW393" s="72"/>
      <c r="PX393" s="72"/>
      <c r="PY393" s="72"/>
      <c r="PZ393" s="72"/>
      <c r="QA393" s="72"/>
      <c r="QB393" s="72"/>
      <c r="QC393" s="72"/>
      <c r="QD393" s="72"/>
      <c r="QE393" s="72"/>
      <c r="QF393" s="72"/>
      <c r="QG393" s="72"/>
      <c r="QH393" s="72"/>
      <c r="QI393" s="72"/>
      <c r="QJ393" s="72"/>
      <c r="QK393" s="72"/>
      <c r="QL393" s="72"/>
      <c r="QM393" s="72"/>
      <c r="QN393" s="72"/>
      <c r="QO393" s="72"/>
      <c r="QP393" s="72"/>
      <c r="QQ393" s="72"/>
      <c r="QR393" s="72"/>
      <c r="QS393" s="72"/>
      <c r="QT393" s="72"/>
      <c r="QU393" s="72"/>
      <c r="QV393" s="72"/>
      <c r="QW393" s="72"/>
      <c r="QX393" s="72"/>
      <c r="QY393" s="72"/>
      <c r="QZ393" s="72"/>
      <c r="RA393" s="72"/>
      <c r="RB393" s="72"/>
      <c r="RC393" s="72"/>
      <c r="RD393" s="72"/>
      <c r="RE393" s="72"/>
      <c r="RF393" s="72"/>
      <c r="RG393" s="72"/>
      <c r="RH393" s="72"/>
      <c r="RI393" s="72"/>
      <c r="RJ393" s="72"/>
      <c r="RK393" s="72"/>
      <c r="RL393" s="72"/>
      <c r="RM393" s="72"/>
      <c r="RN393" s="72"/>
      <c r="RO393" s="72"/>
      <c r="RP393" s="72"/>
      <c r="RQ393" s="72"/>
      <c r="RR393" s="72"/>
      <c r="RS393" s="72"/>
      <c r="RT393" s="72"/>
      <c r="RU393" s="72"/>
      <c r="RV393" s="72"/>
      <c r="RW393" s="72"/>
      <c r="RX393" s="72"/>
      <c r="RY393" s="72"/>
      <c r="RZ393" s="72"/>
      <c r="SA393" s="72"/>
      <c r="SB393" s="72"/>
      <c r="SC393" s="72"/>
      <c r="SD393" s="72"/>
      <c r="SE393" s="72"/>
      <c r="SF393" s="72"/>
      <c r="SG393" s="72"/>
      <c r="SH393" s="72"/>
      <c r="SI393" s="72"/>
      <c r="SJ393" s="72"/>
      <c r="SK393" s="72"/>
      <c r="SL393" s="72"/>
      <c r="SM393" s="72"/>
      <c r="SN393" s="72"/>
      <c r="SO393" s="72"/>
      <c r="SP393" s="72"/>
      <c r="SQ393" s="72"/>
      <c r="SR393" s="72"/>
      <c r="SS393" s="72"/>
      <c r="ST393" s="72"/>
      <c r="SU393" s="72"/>
      <c r="SV393" s="72"/>
      <c r="SW393" s="72"/>
      <c r="SX393" s="72"/>
      <c r="SY393" s="72"/>
      <c r="SZ393" s="72"/>
      <c r="TA393" s="72"/>
      <c r="TB393" s="72"/>
      <c r="TC393" s="72"/>
      <c r="TD393" s="72"/>
      <c r="TE393" s="72"/>
      <c r="TF393" s="72"/>
      <c r="TG393" s="72"/>
      <c r="TH393" s="72"/>
      <c r="TI393" s="72"/>
      <c r="TJ393" s="72"/>
      <c r="TK393" s="72"/>
      <c r="TL393" s="72"/>
      <c r="TM393" s="72"/>
      <c r="TN393" s="72"/>
      <c r="TO393" s="72"/>
      <c r="TP393" s="72"/>
      <c r="TQ393" s="72"/>
      <c r="TR393" s="72"/>
      <c r="TS393" s="72"/>
      <c r="TT393" s="72"/>
      <c r="TU393" s="72"/>
      <c r="TV393" s="72"/>
      <c r="TW393" s="72"/>
      <c r="TX393" s="72"/>
      <c r="TY393" s="72"/>
      <c r="TZ393" s="72"/>
      <c r="UA393" s="72"/>
      <c r="UB393" s="72"/>
      <c r="UC393" s="72"/>
      <c r="UD393" s="72"/>
      <c r="UE393" s="72"/>
      <c r="UF393" s="72"/>
      <c r="UG393" s="72"/>
      <c r="UH393" s="72"/>
      <c r="UI393" s="72"/>
      <c r="UJ393" s="72"/>
      <c r="UK393" s="72"/>
      <c r="UL393" s="72"/>
      <c r="UM393" s="72"/>
      <c r="UN393" s="72"/>
      <c r="UO393" s="72"/>
      <c r="UP393" s="72"/>
      <c r="UQ393" s="72"/>
      <c r="UR393" s="72"/>
      <c r="US393" s="72"/>
      <c r="UT393" s="72"/>
      <c r="UU393" s="72"/>
      <c r="UV393" s="72"/>
      <c r="UW393" s="72"/>
      <c r="UX393" s="72"/>
      <c r="UY393" s="72"/>
      <c r="UZ393" s="72"/>
      <c r="VA393" s="72"/>
      <c r="VB393" s="72"/>
      <c r="VC393" s="72"/>
      <c r="VD393" s="72"/>
      <c r="VE393" s="72"/>
      <c r="VF393" s="72"/>
      <c r="VG393" s="72"/>
      <c r="VH393" s="72"/>
      <c r="VI393" s="72"/>
      <c r="VJ393" s="72"/>
      <c r="VK393" s="72"/>
      <c r="VL393" s="72"/>
      <c r="VM393" s="72"/>
      <c r="VN393" s="72"/>
      <c r="VO393" s="72"/>
      <c r="VP393" s="72"/>
      <c r="VQ393" s="72"/>
      <c r="VR393" s="72"/>
      <c r="VS393" s="72"/>
      <c r="VT393" s="72"/>
      <c r="VU393" s="72"/>
      <c r="VV393" s="72"/>
      <c r="VW393" s="72"/>
      <c r="VX393" s="72"/>
      <c r="VY393" s="72"/>
      <c r="VZ393" s="72"/>
      <c r="WA393" s="72"/>
      <c r="WB393" s="72"/>
      <c r="WC393" s="72"/>
      <c r="WD393" s="72"/>
      <c r="WE393" s="72"/>
      <c r="WF393" s="72"/>
      <c r="WG393" s="72"/>
      <c r="WH393" s="72"/>
      <c r="WI393" s="72"/>
      <c r="WJ393" s="72"/>
      <c r="WK393" s="72"/>
      <c r="WL393" s="72"/>
      <c r="WM393" s="72"/>
      <c r="WN393" s="72"/>
      <c r="WO393" s="72"/>
      <c r="WP393" s="72"/>
      <c r="WQ393" s="72"/>
      <c r="WR393" s="72"/>
      <c r="WS393" s="72"/>
      <c r="WT393" s="72"/>
      <c r="WU393" s="72"/>
      <c r="WV393" s="72"/>
      <c r="WW393" s="72"/>
      <c r="WX393" s="72"/>
      <c r="WY393" s="72"/>
      <c r="WZ393" s="72"/>
      <c r="XA393" s="72"/>
      <c r="XB393" s="72"/>
      <c r="XC393" s="72"/>
      <c r="XD393" s="72"/>
      <c r="XE393" s="72"/>
      <c r="XF393" s="72"/>
      <c r="XG393" s="72"/>
      <c r="XH393" s="72"/>
      <c r="XI393" s="72"/>
      <c r="XJ393" s="72"/>
      <c r="XK393" s="72"/>
      <c r="XL393" s="72"/>
      <c r="XM393" s="72"/>
      <c r="XN393" s="72"/>
      <c r="XO393" s="72"/>
      <c r="XP393" s="72"/>
      <c r="XQ393" s="72"/>
      <c r="XR393" s="72"/>
      <c r="XS393" s="72"/>
      <c r="XT393" s="72"/>
      <c r="XU393" s="72"/>
      <c r="XV393" s="72"/>
      <c r="XW393" s="72"/>
      <c r="XX393" s="72"/>
      <c r="XY393" s="72"/>
      <c r="XZ393" s="72"/>
      <c r="YA393" s="72"/>
      <c r="YB393" s="72"/>
      <c r="YC393" s="72"/>
      <c r="YD393" s="72"/>
      <c r="YE393" s="72"/>
      <c r="YF393" s="72"/>
      <c r="YG393" s="72"/>
      <c r="YH393" s="72"/>
      <c r="YI393" s="72"/>
      <c r="YJ393" s="72"/>
      <c r="YK393" s="72"/>
      <c r="YL393" s="72"/>
      <c r="YM393" s="72"/>
      <c r="YN393" s="72"/>
      <c r="YO393" s="72"/>
      <c r="YP393" s="72"/>
      <c r="YQ393" s="72"/>
      <c r="YR393" s="72"/>
      <c r="YS393" s="72"/>
      <c r="YT393" s="72"/>
      <c r="YU393" s="72"/>
      <c r="YV393" s="72"/>
      <c r="YW393" s="72"/>
      <c r="YX393" s="72"/>
      <c r="YY393" s="72"/>
      <c r="YZ393" s="72"/>
      <c r="ZA393" s="72"/>
      <c r="ZB393" s="72"/>
      <c r="ZC393" s="72"/>
      <c r="ZD393" s="72"/>
      <c r="ZE393" s="72"/>
      <c r="ZF393" s="72"/>
      <c r="ZG393" s="72"/>
      <c r="ZH393" s="72"/>
      <c r="ZI393" s="72"/>
      <c r="ZJ393" s="72"/>
      <c r="ZK393" s="72"/>
      <c r="ZL393" s="72"/>
      <c r="ZM393" s="72"/>
      <c r="ZN393" s="72"/>
      <c r="ZO393" s="72"/>
      <c r="ZP393" s="72"/>
      <c r="ZQ393" s="72"/>
      <c r="ZR393" s="72"/>
      <c r="ZS393" s="72"/>
      <c r="ZT393" s="72"/>
      <c r="ZU393" s="72"/>
      <c r="ZV393" s="72"/>
      <c r="ZW393" s="72"/>
      <c r="ZX393" s="72"/>
      <c r="ZY393" s="72"/>
      <c r="ZZ393" s="72"/>
      <c r="AAA393" s="72"/>
      <c r="AAB393" s="72"/>
      <c r="AAC393" s="72"/>
      <c r="AAD393" s="72"/>
      <c r="AAE393" s="72"/>
      <c r="AAF393" s="72"/>
      <c r="AAG393" s="72"/>
      <c r="AAH393" s="72"/>
      <c r="AAI393" s="72"/>
      <c r="AAJ393" s="72"/>
      <c r="AAK393" s="72"/>
      <c r="AAL393" s="72"/>
      <c r="AAM393" s="72"/>
      <c r="AAN393" s="72"/>
      <c r="AAO393" s="72"/>
      <c r="AAP393" s="72"/>
      <c r="AAQ393" s="72"/>
      <c r="AAR393" s="72"/>
      <c r="AAS393" s="72"/>
      <c r="AAT393" s="72"/>
      <c r="AAU393" s="72"/>
      <c r="AAV393" s="72"/>
      <c r="AAW393" s="72"/>
      <c r="AAX393" s="72"/>
      <c r="AAY393" s="72"/>
      <c r="AAZ393" s="72"/>
      <c r="ABA393" s="72"/>
      <c r="ABB393" s="72"/>
      <c r="ABC393" s="72"/>
      <c r="ABD393" s="72"/>
      <c r="ABE393" s="72"/>
      <c r="ABF393" s="72"/>
      <c r="ABG393" s="72"/>
      <c r="ABH393" s="72"/>
      <c r="ABI393" s="72"/>
      <c r="ABJ393" s="72"/>
      <c r="ABK393" s="72"/>
      <c r="ABL393" s="72"/>
      <c r="ABM393" s="72"/>
      <c r="ABN393" s="72"/>
      <c r="ABO393" s="72"/>
      <c r="ABP393" s="72"/>
      <c r="ABQ393" s="72"/>
      <c r="ABR393" s="72"/>
      <c r="ABS393" s="72"/>
      <c r="ABT393" s="72"/>
      <c r="ABU393" s="72"/>
      <c r="ABV393" s="72"/>
      <c r="ABW393" s="72"/>
      <c r="ABX393" s="72"/>
      <c r="ABY393" s="72"/>
      <c r="ABZ393" s="72"/>
      <c r="ACA393" s="72"/>
      <c r="ACB393" s="72"/>
      <c r="ACC393" s="72"/>
      <c r="ACD393" s="72"/>
      <c r="ACE393" s="72"/>
      <c r="ACF393" s="72"/>
      <c r="ACG393" s="72"/>
      <c r="ACH393" s="72"/>
      <c r="ACI393" s="72"/>
      <c r="ACJ393" s="72"/>
      <c r="ACK393" s="72"/>
      <c r="ACL393" s="72"/>
      <c r="ACM393" s="72"/>
      <c r="ACN393" s="72"/>
      <c r="ACO393" s="72"/>
      <c r="ACP393" s="72"/>
      <c r="ACQ393" s="72"/>
      <c r="ACR393" s="72"/>
      <c r="ACS393" s="72"/>
      <c r="ACT393" s="72"/>
      <c r="ACU393" s="72"/>
      <c r="ACV393" s="72"/>
      <c r="ACW393" s="72"/>
      <c r="ACX393" s="72"/>
      <c r="ACY393" s="72"/>
      <c r="ACZ393" s="72"/>
      <c r="ADA393" s="72"/>
      <c r="ADB393" s="72"/>
      <c r="ADC393" s="72"/>
      <c r="ADD393" s="72"/>
      <c r="ADE393" s="72"/>
      <c r="ADF393" s="72"/>
      <c r="ADG393" s="72"/>
      <c r="ADH393" s="72"/>
      <c r="ADI393" s="72"/>
      <c r="ADJ393" s="72"/>
      <c r="ADK393" s="72"/>
      <c r="ADL393" s="72"/>
      <c r="ADM393" s="72"/>
      <c r="ADN393" s="72"/>
      <c r="ADO393" s="72"/>
      <c r="ADP393" s="72"/>
      <c r="ADQ393" s="72"/>
      <c r="ADR393" s="72"/>
      <c r="ADS393" s="72"/>
      <c r="ADT393" s="72"/>
      <c r="ADU393" s="72"/>
      <c r="ADV393" s="72"/>
      <c r="ADW393" s="72"/>
      <c r="ADX393" s="72"/>
      <c r="ADY393" s="72"/>
      <c r="ADZ393" s="72"/>
      <c r="AEA393" s="72"/>
      <c r="AEB393" s="72"/>
      <c r="AEC393" s="72"/>
      <c r="AED393" s="72"/>
      <c r="AEE393" s="72"/>
      <c r="AEF393" s="72"/>
      <c r="AEG393" s="72"/>
      <c r="AEH393" s="72"/>
      <c r="AEI393" s="72"/>
      <c r="AEJ393" s="72"/>
      <c r="AEK393" s="72"/>
      <c r="AEL393" s="72"/>
      <c r="AEM393" s="72"/>
      <c r="AEN393" s="72"/>
      <c r="AEO393" s="72"/>
      <c r="AEP393" s="72"/>
      <c r="AEQ393" s="72"/>
      <c r="AER393" s="72"/>
      <c r="AES393" s="72"/>
      <c r="AET393" s="72"/>
      <c r="AEU393" s="72"/>
      <c r="AEV393" s="72"/>
      <c r="AEW393" s="72"/>
      <c r="AEX393" s="72"/>
      <c r="AEY393" s="72"/>
      <c r="AEZ393" s="72"/>
      <c r="AFA393" s="72"/>
      <c r="AFB393" s="72"/>
      <c r="AFC393" s="72"/>
      <c r="AFD393" s="72"/>
      <c r="AFE393" s="72"/>
      <c r="AFF393" s="72"/>
      <c r="AFG393" s="72"/>
      <c r="AFH393" s="72"/>
      <c r="AFI393" s="72"/>
      <c r="AFJ393" s="72"/>
      <c r="AFK393" s="72"/>
      <c r="AFL393" s="72"/>
      <c r="AFM393" s="72"/>
      <c r="AFN393" s="72"/>
      <c r="AFO393" s="72"/>
      <c r="AFP393" s="72"/>
      <c r="AFQ393" s="72"/>
      <c r="AFR393" s="72"/>
      <c r="AFS393" s="72"/>
      <c r="AFT393" s="72"/>
      <c r="AFU393" s="72"/>
      <c r="AFV393" s="72"/>
      <c r="AFW393" s="72"/>
      <c r="AFX393" s="72"/>
      <c r="AFY393" s="72"/>
      <c r="AFZ393" s="72"/>
      <c r="AGA393" s="72"/>
      <c r="AGB393" s="72"/>
      <c r="AGC393" s="72"/>
      <c r="AGD393" s="72"/>
      <c r="AGE393" s="72"/>
      <c r="AGF393" s="72"/>
      <c r="AGG393" s="72"/>
      <c r="AGH393" s="72"/>
      <c r="AGI393" s="72"/>
      <c r="AGJ393" s="72"/>
      <c r="AGK393" s="72"/>
      <c r="AGL393" s="72"/>
      <c r="AGM393" s="72"/>
      <c r="AGN393" s="72"/>
      <c r="AGO393" s="72"/>
      <c r="AGP393" s="72"/>
      <c r="AGQ393" s="72"/>
      <c r="AGR393" s="72"/>
      <c r="AGS393" s="72"/>
      <c r="AGT393" s="72"/>
      <c r="AGU393" s="72"/>
      <c r="AGV393" s="72"/>
      <c r="AGW393" s="72"/>
      <c r="AGX393" s="72"/>
      <c r="AGY393" s="72"/>
      <c r="AGZ393" s="72"/>
      <c r="AHA393" s="72"/>
      <c r="AHB393" s="72"/>
      <c r="AHC393" s="72"/>
      <c r="AHD393" s="72"/>
      <c r="AHE393" s="72"/>
      <c r="AHF393" s="72"/>
      <c r="AHG393" s="72"/>
      <c r="AHH393" s="72"/>
      <c r="AHI393" s="72"/>
      <c r="AHJ393" s="72"/>
      <c r="AHK393" s="72"/>
      <c r="AHL393" s="72"/>
      <c r="AHM393" s="72"/>
      <c r="AHN393" s="72"/>
      <c r="AHO393" s="72"/>
      <c r="AHP393" s="72"/>
      <c r="AHQ393" s="72"/>
      <c r="AHR393" s="72"/>
      <c r="AHS393" s="72"/>
      <c r="AHT393" s="72"/>
      <c r="AHU393" s="72"/>
      <c r="AHV393" s="72"/>
      <c r="AHW393" s="72"/>
      <c r="AHX393" s="72"/>
      <c r="AHY393" s="72"/>
      <c r="AHZ393" s="72"/>
      <c r="AIA393" s="72"/>
      <c r="AIB393" s="72"/>
      <c r="AIC393" s="72"/>
      <c r="AID393" s="72"/>
      <c r="AIE393" s="72"/>
      <c r="AIF393" s="72"/>
      <c r="AIG393" s="72"/>
      <c r="AIH393" s="72"/>
      <c r="AII393" s="72"/>
      <c r="AIJ393" s="72"/>
      <c r="AIK393" s="72"/>
      <c r="AIL393" s="72"/>
      <c r="AIM393" s="72"/>
      <c r="AIN393" s="72"/>
      <c r="AIO393" s="72"/>
      <c r="AIP393" s="72"/>
      <c r="AIQ393" s="72"/>
      <c r="AIR393" s="72"/>
      <c r="AIS393" s="72"/>
      <c r="AIT393" s="72"/>
      <c r="AIU393" s="72"/>
      <c r="AIV393" s="72"/>
      <c r="AIW393" s="72"/>
      <c r="AIX393" s="72"/>
      <c r="AIY393" s="72"/>
      <c r="AIZ393" s="72"/>
      <c r="AJA393" s="72"/>
      <c r="AJB393" s="72"/>
      <c r="AJC393" s="72"/>
      <c r="AJD393" s="72"/>
      <c r="AJE393" s="72"/>
      <c r="AJF393" s="72"/>
      <c r="AJG393" s="72"/>
      <c r="AJH393" s="72"/>
      <c r="AJI393" s="72"/>
      <c r="AJJ393" s="72"/>
      <c r="AJK393" s="72"/>
      <c r="AJL393" s="72"/>
      <c r="AJM393" s="72"/>
      <c r="AJN393" s="72"/>
      <c r="AJO393" s="72"/>
      <c r="AJP393" s="72"/>
      <c r="AJQ393" s="72"/>
      <c r="AJR393" s="72"/>
      <c r="AJS393" s="72"/>
      <c r="AJT393" s="72"/>
      <c r="AJU393" s="72"/>
      <c r="AJV393" s="72"/>
      <c r="AJW393" s="72"/>
      <c r="AJX393" s="72"/>
      <c r="AJY393" s="72"/>
      <c r="AJZ393" s="72"/>
      <c r="AKA393" s="72"/>
      <c r="AKB393" s="72"/>
      <c r="AKC393" s="72"/>
      <c r="AKD393" s="72"/>
      <c r="AKE393" s="72"/>
      <c r="AKF393" s="72"/>
      <c r="AKG393" s="72"/>
      <c r="AKH393" s="72"/>
      <c r="AKI393" s="72"/>
      <c r="AKJ393" s="72"/>
      <c r="AKK393" s="72"/>
      <c r="AKL393" s="72"/>
      <c r="AKM393" s="72"/>
      <c r="AKN393" s="72"/>
      <c r="AKO393" s="72"/>
      <c r="AKP393" s="72"/>
      <c r="AKQ393" s="72"/>
      <c r="AKR393" s="72"/>
      <c r="AKS393" s="72"/>
      <c r="AKT393" s="72"/>
      <c r="AKU393" s="72"/>
      <c r="AKV393" s="72"/>
      <c r="AKW393" s="72"/>
      <c r="AKX393" s="72"/>
      <c r="AKY393" s="72"/>
      <c r="AKZ393" s="72"/>
      <c r="ALA393" s="72"/>
      <c r="ALB393" s="72"/>
      <c r="ALC393" s="72"/>
      <c r="ALD393" s="72"/>
      <c r="ALE393" s="72"/>
      <c r="ALF393" s="72"/>
      <c r="ALG393" s="72"/>
      <c r="ALH393" s="72"/>
      <c r="ALI393" s="72"/>
      <c r="ALJ393" s="72"/>
      <c r="ALK393" s="72"/>
      <c r="ALL393" s="72"/>
      <c r="ALM393" s="72"/>
      <c r="ALN393" s="72"/>
      <c r="ALO393" s="72"/>
      <c r="ALP393" s="72"/>
      <c r="ALQ393" s="72"/>
      <c r="ALR393" s="72"/>
      <c r="ALS393" s="72"/>
      <c r="ALT393" s="72"/>
      <c r="ALU393" s="72"/>
      <c r="ALV393" s="72"/>
      <c r="ALW393" s="72"/>
      <c r="ALX393" s="72"/>
      <c r="ALY393" s="72"/>
      <c r="ALZ393" s="72"/>
      <c r="AMA393" s="72"/>
      <c r="AMB393" s="72"/>
      <c r="AMC393" s="72"/>
      <c r="AMD393" s="72"/>
      <c r="AME393" s="72"/>
      <c r="AMF393" s="72"/>
      <c r="AMG393" s="72"/>
      <c r="AMH393" s="72"/>
      <c r="AMI393" s="72"/>
      <c r="AMK393" s="72"/>
    </row>
    <row r="394" spans="1:1025" ht="56.25">
      <c r="A394" s="67"/>
      <c r="B394" s="36" t="s">
        <v>347</v>
      </c>
      <c r="C394" s="81">
        <v>9960010570</v>
      </c>
      <c r="D394" s="82"/>
      <c r="E394" s="76">
        <f>E395</f>
        <v>842000</v>
      </c>
      <c r="F394" s="72"/>
      <c r="G394" s="72"/>
      <c r="H394" s="72"/>
      <c r="I394" s="72"/>
      <c r="J394" s="72"/>
      <c r="K394" s="72"/>
      <c r="L394" s="72"/>
      <c r="M394" s="72"/>
      <c r="N394" s="72"/>
      <c r="O394" s="72"/>
      <c r="P394" s="72"/>
      <c r="Q394" s="72"/>
      <c r="R394" s="72"/>
      <c r="S394" s="72"/>
      <c r="T394" s="72"/>
      <c r="U394" s="72"/>
      <c r="V394" s="72"/>
      <c r="W394" s="72"/>
      <c r="X394" s="72"/>
      <c r="Y394" s="72"/>
      <c r="Z394" s="72"/>
      <c r="AA394" s="72"/>
      <c r="AB394" s="72"/>
      <c r="AC394" s="72"/>
      <c r="AD394" s="72"/>
      <c r="AE394" s="72"/>
      <c r="AF394" s="72"/>
      <c r="AG394" s="72"/>
      <c r="AH394" s="72"/>
      <c r="AI394" s="72"/>
      <c r="AJ394" s="72"/>
      <c r="AK394" s="72"/>
      <c r="AL394" s="72"/>
      <c r="AM394" s="72"/>
      <c r="AN394" s="72"/>
      <c r="AO394" s="72"/>
      <c r="AP394" s="72"/>
      <c r="AQ394" s="72"/>
      <c r="AR394" s="72"/>
      <c r="AS394" s="72"/>
      <c r="AT394" s="72"/>
      <c r="AU394" s="72"/>
      <c r="AV394" s="72"/>
      <c r="AW394" s="72"/>
      <c r="AX394" s="72"/>
      <c r="AY394" s="72"/>
      <c r="AZ394" s="72"/>
      <c r="BA394" s="72"/>
      <c r="BB394" s="72"/>
      <c r="BC394" s="72"/>
      <c r="BD394" s="72"/>
      <c r="BE394" s="72"/>
      <c r="BF394" s="72"/>
      <c r="BG394" s="72"/>
      <c r="BH394" s="72"/>
      <c r="BI394" s="72"/>
      <c r="BJ394" s="72"/>
      <c r="BK394" s="72"/>
      <c r="BL394" s="72"/>
      <c r="BM394" s="72"/>
      <c r="BN394" s="72"/>
      <c r="BO394" s="72"/>
      <c r="BP394" s="72"/>
      <c r="BQ394" s="72"/>
      <c r="BR394" s="72"/>
      <c r="BS394" s="72"/>
      <c r="BT394" s="72"/>
      <c r="BU394" s="72"/>
      <c r="BV394" s="72"/>
      <c r="BW394" s="72"/>
      <c r="BX394" s="72"/>
      <c r="BY394" s="72"/>
      <c r="BZ394" s="72"/>
      <c r="CA394" s="72"/>
      <c r="CB394" s="72"/>
      <c r="CC394" s="72"/>
      <c r="CD394" s="72"/>
      <c r="CE394" s="72"/>
      <c r="CF394" s="72"/>
      <c r="CG394" s="72"/>
      <c r="CH394" s="72"/>
      <c r="CI394" s="72"/>
      <c r="CJ394" s="72"/>
      <c r="CK394" s="72"/>
      <c r="CL394" s="72"/>
      <c r="CM394" s="72"/>
      <c r="CN394" s="72"/>
      <c r="CO394" s="72"/>
      <c r="CP394" s="72"/>
      <c r="CQ394" s="72"/>
      <c r="CR394" s="72"/>
      <c r="CS394" s="72"/>
      <c r="CT394" s="72"/>
      <c r="CU394" s="72"/>
      <c r="CV394" s="72"/>
      <c r="CW394" s="72"/>
      <c r="CX394" s="72"/>
      <c r="CY394" s="72"/>
      <c r="CZ394" s="72"/>
      <c r="DA394" s="72"/>
      <c r="DB394" s="72"/>
      <c r="DC394" s="72"/>
      <c r="DD394" s="72"/>
      <c r="DE394" s="72"/>
      <c r="DF394" s="72"/>
      <c r="DG394" s="72"/>
      <c r="DH394" s="72"/>
      <c r="DI394" s="72"/>
      <c r="DJ394" s="72"/>
      <c r="DK394" s="72"/>
      <c r="DL394" s="72"/>
      <c r="DM394" s="72"/>
      <c r="DN394" s="72"/>
      <c r="DO394" s="72"/>
      <c r="DP394" s="72"/>
      <c r="DQ394" s="72"/>
      <c r="DR394" s="72"/>
      <c r="DS394" s="72"/>
      <c r="DT394" s="72"/>
      <c r="DU394" s="72"/>
      <c r="DV394" s="72"/>
      <c r="DW394" s="72"/>
      <c r="DX394" s="72"/>
      <c r="DY394" s="72"/>
      <c r="DZ394" s="72"/>
      <c r="EA394" s="72"/>
      <c r="EB394" s="72"/>
      <c r="EC394" s="72"/>
      <c r="ED394" s="72"/>
      <c r="EE394" s="72"/>
      <c r="EF394" s="72"/>
      <c r="EG394" s="72"/>
      <c r="EH394" s="72"/>
      <c r="EI394" s="72"/>
      <c r="EJ394" s="72"/>
      <c r="EK394" s="72"/>
      <c r="EL394" s="72"/>
      <c r="EM394" s="72"/>
      <c r="EN394" s="72"/>
      <c r="EO394" s="72"/>
      <c r="EP394" s="72"/>
      <c r="EQ394" s="72"/>
      <c r="ER394" s="72"/>
      <c r="ES394" s="72"/>
      <c r="ET394" s="72"/>
      <c r="EU394" s="72"/>
      <c r="EV394" s="72"/>
      <c r="EW394" s="72"/>
      <c r="EX394" s="72"/>
      <c r="EY394" s="72"/>
      <c r="EZ394" s="72"/>
      <c r="FA394" s="72"/>
      <c r="FB394" s="72"/>
      <c r="FC394" s="72"/>
      <c r="FD394" s="72"/>
      <c r="FE394" s="72"/>
      <c r="FF394" s="72"/>
      <c r="FG394" s="72"/>
      <c r="FH394" s="72"/>
      <c r="FI394" s="72"/>
      <c r="FJ394" s="72"/>
      <c r="FK394" s="72"/>
      <c r="FL394" s="72"/>
      <c r="FM394" s="72"/>
      <c r="FN394" s="72"/>
      <c r="FO394" s="72"/>
      <c r="FP394" s="72"/>
      <c r="FQ394" s="72"/>
      <c r="FR394" s="72"/>
      <c r="FS394" s="72"/>
      <c r="FT394" s="72"/>
      <c r="FU394" s="72"/>
      <c r="FV394" s="72"/>
      <c r="FW394" s="72"/>
      <c r="FX394" s="72"/>
      <c r="FY394" s="72"/>
      <c r="FZ394" s="72"/>
      <c r="GA394" s="72"/>
      <c r="GB394" s="72"/>
      <c r="GC394" s="72"/>
      <c r="GD394" s="72"/>
      <c r="GE394" s="72"/>
      <c r="GF394" s="72"/>
      <c r="GG394" s="72"/>
      <c r="GH394" s="72"/>
      <c r="GI394" s="72"/>
      <c r="GJ394" s="72"/>
      <c r="GK394" s="72"/>
      <c r="GL394" s="72"/>
      <c r="GM394" s="72"/>
      <c r="GN394" s="72"/>
      <c r="GO394" s="72"/>
      <c r="GP394" s="72"/>
      <c r="GQ394" s="72"/>
      <c r="GR394" s="72"/>
      <c r="GS394" s="72"/>
      <c r="GT394" s="72"/>
      <c r="GU394" s="72"/>
      <c r="GV394" s="72"/>
      <c r="GW394" s="72"/>
      <c r="GX394" s="72"/>
      <c r="GY394" s="72"/>
      <c r="GZ394" s="72"/>
      <c r="HA394" s="72"/>
      <c r="HB394" s="72"/>
      <c r="HC394" s="72"/>
      <c r="HD394" s="72"/>
      <c r="HE394" s="72"/>
      <c r="HF394" s="72"/>
      <c r="HG394" s="72"/>
      <c r="HH394" s="72"/>
      <c r="HI394" s="72"/>
      <c r="HJ394" s="72"/>
      <c r="HK394" s="72"/>
      <c r="HL394" s="72"/>
      <c r="HM394" s="72"/>
      <c r="HN394" s="72"/>
      <c r="HO394" s="72"/>
      <c r="HP394" s="72"/>
      <c r="HQ394" s="72"/>
      <c r="HR394" s="72"/>
      <c r="HS394" s="72"/>
      <c r="HT394" s="72"/>
      <c r="HU394" s="72"/>
      <c r="HV394" s="72"/>
      <c r="HW394" s="72"/>
      <c r="HX394" s="72"/>
      <c r="HY394" s="72"/>
      <c r="HZ394" s="72"/>
      <c r="IA394" s="72"/>
      <c r="IB394" s="72"/>
      <c r="IC394" s="72"/>
      <c r="ID394" s="72"/>
      <c r="IE394" s="72"/>
      <c r="IF394" s="72"/>
      <c r="IG394" s="72"/>
      <c r="IH394" s="72"/>
      <c r="II394" s="72"/>
      <c r="IJ394" s="72"/>
      <c r="IK394" s="72"/>
      <c r="IL394" s="72"/>
      <c r="IM394" s="72"/>
      <c r="IN394" s="72"/>
      <c r="IO394" s="72"/>
      <c r="IP394" s="72"/>
      <c r="IQ394" s="72"/>
      <c r="IR394" s="72"/>
      <c r="IS394" s="72"/>
      <c r="IT394" s="72"/>
      <c r="IU394" s="72"/>
      <c r="IV394" s="72"/>
      <c r="IW394" s="72"/>
      <c r="IX394" s="72"/>
      <c r="IY394" s="72"/>
      <c r="IZ394" s="72"/>
      <c r="JA394" s="72"/>
      <c r="JB394" s="72"/>
      <c r="JC394" s="72"/>
      <c r="JD394" s="72"/>
      <c r="JE394" s="72"/>
      <c r="JF394" s="72"/>
      <c r="JG394" s="72"/>
      <c r="JH394" s="72"/>
      <c r="JI394" s="72"/>
      <c r="JJ394" s="72"/>
      <c r="JK394" s="72"/>
      <c r="JL394" s="72"/>
      <c r="JM394" s="72"/>
      <c r="JN394" s="72"/>
      <c r="JO394" s="72"/>
      <c r="JP394" s="72"/>
      <c r="JQ394" s="72"/>
      <c r="JR394" s="72"/>
      <c r="JS394" s="72"/>
      <c r="JT394" s="72"/>
      <c r="JU394" s="72"/>
      <c r="JV394" s="72"/>
      <c r="JW394" s="72"/>
      <c r="JX394" s="72"/>
      <c r="JY394" s="72"/>
      <c r="JZ394" s="72"/>
      <c r="KA394" s="72"/>
      <c r="KB394" s="72"/>
      <c r="KC394" s="72"/>
      <c r="KD394" s="72"/>
      <c r="KE394" s="72"/>
      <c r="KF394" s="72"/>
      <c r="KG394" s="72"/>
      <c r="KH394" s="72"/>
      <c r="KI394" s="72"/>
      <c r="KJ394" s="72"/>
      <c r="KK394" s="72"/>
      <c r="KL394" s="72"/>
      <c r="KM394" s="72"/>
      <c r="KN394" s="72"/>
      <c r="KO394" s="72"/>
      <c r="KP394" s="72"/>
      <c r="KQ394" s="72"/>
      <c r="KR394" s="72"/>
      <c r="KS394" s="72"/>
      <c r="KT394" s="72"/>
      <c r="KU394" s="72"/>
      <c r="KV394" s="72"/>
      <c r="KW394" s="72"/>
      <c r="KX394" s="72"/>
      <c r="KY394" s="72"/>
      <c r="KZ394" s="72"/>
      <c r="LA394" s="72"/>
      <c r="LB394" s="72"/>
      <c r="LC394" s="72"/>
      <c r="LD394" s="72"/>
      <c r="LE394" s="72"/>
      <c r="LF394" s="72"/>
      <c r="LG394" s="72"/>
      <c r="LH394" s="72"/>
      <c r="LI394" s="72"/>
      <c r="LJ394" s="72"/>
      <c r="LK394" s="72"/>
      <c r="LL394" s="72"/>
      <c r="LM394" s="72"/>
      <c r="LN394" s="72"/>
      <c r="LO394" s="72"/>
      <c r="LP394" s="72"/>
      <c r="LQ394" s="72"/>
      <c r="LR394" s="72"/>
      <c r="LS394" s="72"/>
      <c r="LT394" s="72"/>
      <c r="LU394" s="72"/>
      <c r="LV394" s="72"/>
      <c r="LW394" s="72"/>
      <c r="LX394" s="72"/>
      <c r="LY394" s="72"/>
      <c r="LZ394" s="72"/>
      <c r="MA394" s="72"/>
      <c r="MB394" s="72"/>
      <c r="MC394" s="72"/>
      <c r="MD394" s="72"/>
      <c r="ME394" s="72"/>
      <c r="MF394" s="72"/>
      <c r="MG394" s="72"/>
      <c r="MH394" s="72"/>
      <c r="MI394" s="72"/>
      <c r="MJ394" s="72"/>
      <c r="MK394" s="72"/>
      <c r="ML394" s="72"/>
      <c r="MM394" s="72"/>
      <c r="MN394" s="72"/>
      <c r="MO394" s="72"/>
      <c r="MP394" s="72"/>
      <c r="MQ394" s="72"/>
      <c r="MR394" s="72"/>
      <c r="MS394" s="72"/>
      <c r="MT394" s="72"/>
      <c r="MU394" s="72"/>
      <c r="MV394" s="72"/>
      <c r="MW394" s="72"/>
      <c r="MX394" s="72"/>
      <c r="MY394" s="72"/>
      <c r="MZ394" s="72"/>
      <c r="NA394" s="72"/>
      <c r="NB394" s="72"/>
      <c r="NC394" s="72"/>
      <c r="ND394" s="72"/>
      <c r="NE394" s="72"/>
      <c r="NF394" s="72"/>
      <c r="NG394" s="72"/>
      <c r="NH394" s="72"/>
      <c r="NI394" s="72"/>
      <c r="NJ394" s="72"/>
      <c r="NK394" s="72"/>
      <c r="NL394" s="72"/>
      <c r="NM394" s="72"/>
      <c r="NN394" s="72"/>
      <c r="NO394" s="72"/>
      <c r="NP394" s="72"/>
      <c r="NQ394" s="72"/>
      <c r="NR394" s="72"/>
      <c r="NS394" s="72"/>
      <c r="NT394" s="72"/>
      <c r="NU394" s="72"/>
      <c r="NV394" s="72"/>
      <c r="NW394" s="72"/>
      <c r="NX394" s="72"/>
      <c r="NY394" s="72"/>
      <c r="NZ394" s="72"/>
      <c r="OA394" s="72"/>
      <c r="OB394" s="72"/>
      <c r="OC394" s="72"/>
      <c r="OD394" s="72"/>
      <c r="OE394" s="72"/>
      <c r="OF394" s="72"/>
      <c r="OG394" s="72"/>
      <c r="OH394" s="72"/>
      <c r="OI394" s="72"/>
      <c r="OJ394" s="72"/>
      <c r="OK394" s="72"/>
      <c r="OL394" s="72"/>
      <c r="OM394" s="72"/>
      <c r="ON394" s="72"/>
      <c r="OO394" s="72"/>
      <c r="OP394" s="72"/>
      <c r="OQ394" s="72"/>
      <c r="OR394" s="72"/>
      <c r="OS394" s="72"/>
      <c r="OT394" s="72"/>
      <c r="OU394" s="72"/>
      <c r="OV394" s="72"/>
      <c r="OW394" s="72"/>
      <c r="OX394" s="72"/>
      <c r="OY394" s="72"/>
      <c r="OZ394" s="72"/>
      <c r="PA394" s="72"/>
      <c r="PB394" s="72"/>
      <c r="PC394" s="72"/>
      <c r="PD394" s="72"/>
      <c r="PE394" s="72"/>
      <c r="PF394" s="72"/>
      <c r="PG394" s="72"/>
      <c r="PH394" s="72"/>
      <c r="PI394" s="72"/>
      <c r="PJ394" s="72"/>
      <c r="PK394" s="72"/>
      <c r="PL394" s="72"/>
      <c r="PM394" s="72"/>
      <c r="PN394" s="72"/>
      <c r="PO394" s="72"/>
      <c r="PP394" s="72"/>
      <c r="PQ394" s="72"/>
      <c r="PR394" s="72"/>
      <c r="PS394" s="72"/>
      <c r="PT394" s="72"/>
      <c r="PU394" s="72"/>
      <c r="PV394" s="72"/>
      <c r="PW394" s="72"/>
      <c r="PX394" s="72"/>
      <c r="PY394" s="72"/>
      <c r="PZ394" s="72"/>
      <c r="QA394" s="72"/>
      <c r="QB394" s="72"/>
      <c r="QC394" s="72"/>
      <c r="QD394" s="72"/>
      <c r="QE394" s="72"/>
      <c r="QF394" s="72"/>
      <c r="QG394" s="72"/>
      <c r="QH394" s="72"/>
      <c r="QI394" s="72"/>
      <c r="QJ394" s="72"/>
      <c r="QK394" s="72"/>
      <c r="QL394" s="72"/>
      <c r="QM394" s="72"/>
      <c r="QN394" s="72"/>
      <c r="QO394" s="72"/>
      <c r="QP394" s="72"/>
      <c r="QQ394" s="72"/>
      <c r="QR394" s="72"/>
      <c r="QS394" s="72"/>
      <c r="QT394" s="72"/>
      <c r="QU394" s="72"/>
      <c r="QV394" s="72"/>
      <c r="QW394" s="72"/>
      <c r="QX394" s="72"/>
      <c r="QY394" s="72"/>
      <c r="QZ394" s="72"/>
      <c r="RA394" s="72"/>
      <c r="RB394" s="72"/>
      <c r="RC394" s="72"/>
      <c r="RD394" s="72"/>
      <c r="RE394" s="72"/>
      <c r="RF394" s="72"/>
      <c r="RG394" s="72"/>
      <c r="RH394" s="72"/>
      <c r="RI394" s="72"/>
      <c r="RJ394" s="72"/>
      <c r="RK394" s="72"/>
      <c r="RL394" s="72"/>
      <c r="RM394" s="72"/>
      <c r="RN394" s="72"/>
      <c r="RO394" s="72"/>
      <c r="RP394" s="72"/>
      <c r="RQ394" s="72"/>
      <c r="RR394" s="72"/>
      <c r="RS394" s="72"/>
      <c r="RT394" s="72"/>
      <c r="RU394" s="72"/>
      <c r="RV394" s="72"/>
      <c r="RW394" s="72"/>
      <c r="RX394" s="72"/>
      <c r="RY394" s="72"/>
      <c r="RZ394" s="72"/>
      <c r="SA394" s="72"/>
      <c r="SB394" s="72"/>
      <c r="SC394" s="72"/>
      <c r="SD394" s="72"/>
      <c r="SE394" s="72"/>
      <c r="SF394" s="72"/>
      <c r="SG394" s="72"/>
      <c r="SH394" s="72"/>
      <c r="SI394" s="72"/>
      <c r="SJ394" s="72"/>
      <c r="SK394" s="72"/>
      <c r="SL394" s="72"/>
      <c r="SM394" s="72"/>
      <c r="SN394" s="72"/>
      <c r="SO394" s="72"/>
      <c r="SP394" s="72"/>
      <c r="SQ394" s="72"/>
      <c r="SR394" s="72"/>
      <c r="SS394" s="72"/>
      <c r="ST394" s="72"/>
      <c r="SU394" s="72"/>
      <c r="SV394" s="72"/>
      <c r="SW394" s="72"/>
      <c r="SX394" s="72"/>
      <c r="SY394" s="72"/>
      <c r="SZ394" s="72"/>
      <c r="TA394" s="72"/>
      <c r="TB394" s="72"/>
      <c r="TC394" s="72"/>
      <c r="TD394" s="72"/>
      <c r="TE394" s="72"/>
      <c r="TF394" s="72"/>
      <c r="TG394" s="72"/>
      <c r="TH394" s="72"/>
      <c r="TI394" s="72"/>
      <c r="TJ394" s="72"/>
      <c r="TK394" s="72"/>
      <c r="TL394" s="72"/>
      <c r="TM394" s="72"/>
      <c r="TN394" s="72"/>
      <c r="TO394" s="72"/>
      <c r="TP394" s="72"/>
      <c r="TQ394" s="72"/>
      <c r="TR394" s="72"/>
      <c r="TS394" s="72"/>
      <c r="TT394" s="72"/>
      <c r="TU394" s="72"/>
      <c r="TV394" s="72"/>
      <c r="TW394" s="72"/>
      <c r="TX394" s="72"/>
      <c r="TY394" s="72"/>
      <c r="TZ394" s="72"/>
      <c r="UA394" s="72"/>
      <c r="UB394" s="72"/>
      <c r="UC394" s="72"/>
      <c r="UD394" s="72"/>
      <c r="UE394" s="72"/>
      <c r="UF394" s="72"/>
      <c r="UG394" s="72"/>
      <c r="UH394" s="72"/>
      <c r="UI394" s="72"/>
      <c r="UJ394" s="72"/>
      <c r="UK394" s="72"/>
      <c r="UL394" s="72"/>
      <c r="UM394" s="72"/>
      <c r="UN394" s="72"/>
      <c r="UO394" s="72"/>
      <c r="UP394" s="72"/>
      <c r="UQ394" s="72"/>
      <c r="UR394" s="72"/>
      <c r="US394" s="72"/>
      <c r="UT394" s="72"/>
      <c r="UU394" s="72"/>
      <c r="UV394" s="72"/>
      <c r="UW394" s="72"/>
      <c r="UX394" s="72"/>
      <c r="UY394" s="72"/>
      <c r="UZ394" s="72"/>
      <c r="VA394" s="72"/>
      <c r="VB394" s="72"/>
      <c r="VC394" s="72"/>
      <c r="VD394" s="72"/>
      <c r="VE394" s="72"/>
      <c r="VF394" s="72"/>
      <c r="VG394" s="72"/>
      <c r="VH394" s="72"/>
      <c r="VI394" s="72"/>
      <c r="VJ394" s="72"/>
      <c r="VK394" s="72"/>
      <c r="VL394" s="72"/>
      <c r="VM394" s="72"/>
      <c r="VN394" s="72"/>
      <c r="VO394" s="72"/>
      <c r="VP394" s="72"/>
      <c r="VQ394" s="72"/>
      <c r="VR394" s="72"/>
      <c r="VS394" s="72"/>
      <c r="VT394" s="72"/>
      <c r="VU394" s="72"/>
      <c r="VV394" s="72"/>
      <c r="VW394" s="72"/>
      <c r="VX394" s="72"/>
      <c r="VY394" s="72"/>
      <c r="VZ394" s="72"/>
      <c r="WA394" s="72"/>
      <c r="WB394" s="72"/>
      <c r="WC394" s="72"/>
      <c r="WD394" s="72"/>
      <c r="WE394" s="72"/>
      <c r="WF394" s="72"/>
      <c r="WG394" s="72"/>
      <c r="WH394" s="72"/>
      <c r="WI394" s="72"/>
      <c r="WJ394" s="72"/>
      <c r="WK394" s="72"/>
      <c r="WL394" s="72"/>
      <c r="WM394" s="72"/>
      <c r="WN394" s="72"/>
      <c r="WO394" s="72"/>
      <c r="WP394" s="72"/>
      <c r="WQ394" s="72"/>
      <c r="WR394" s="72"/>
      <c r="WS394" s="72"/>
      <c r="WT394" s="72"/>
      <c r="WU394" s="72"/>
      <c r="WV394" s="72"/>
      <c r="WW394" s="72"/>
      <c r="WX394" s="72"/>
      <c r="WY394" s="72"/>
      <c r="WZ394" s="72"/>
      <c r="XA394" s="72"/>
      <c r="XB394" s="72"/>
      <c r="XC394" s="72"/>
      <c r="XD394" s="72"/>
      <c r="XE394" s="72"/>
      <c r="XF394" s="72"/>
      <c r="XG394" s="72"/>
      <c r="XH394" s="72"/>
      <c r="XI394" s="72"/>
      <c r="XJ394" s="72"/>
      <c r="XK394" s="72"/>
      <c r="XL394" s="72"/>
      <c r="XM394" s="72"/>
      <c r="XN394" s="72"/>
      <c r="XO394" s="72"/>
      <c r="XP394" s="72"/>
      <c r="XQ394" s="72"/>
      <c r="XR394" s="72"/>
      <c r="XS394" s="72"/>
      <c r="XT394" s="72"/>
      <c r="XU394" s="72"/>
      <c r="XV394" s="72"/>
      <c r="XW394" s="72"/>
      <c r="XX394" s="72"/>
      <c r="XY394" s="72"/>
      <c r="XZ394" s="72"/>
      <c r="YA394" s="72"/>
      <c r="YB394" s="72"/>
      <c r="YC394" s="72"/>
      <c r="YD394" s="72"/>
      <c r="YE394" s="72"/>
      <c r="YF394" s="72"/>
      <c r="YG394" s="72"/>
      <c r="YH394" s="72"/>
      <c r="YI394" s="72"/>
      <c r="YJ394" s="72"/>
      <c r="YK394" s="72"/>
      <c r="YL394" s="72"/>
      <c r="YM394" s="72"/>
      <c r="YN394" s="72"/>
      <c r="YO394" s="72"/>
      <c r="YP394" s="72"/>
      <c r="YQ394" s="72"/>
      <c r="YR394" s="72"/>
      <c r="YS394" s="72"/>
      <c r="YT394" s="72"/>
      <c r="YU394" s="72"/>
      <c r="YV394" s="72"/>
      <c r="YW394" s="72"/>
      <c r="YX394" s="72"/>
      <c r="YY394" s="72"/>
      <c r="YZ394" s="72"/>
      <c r="ZA394" s="72"/>
      <c r="ZB394" s="72"/>
      <c r="ZC394" s="72"/>
      <c r="ZD394" s="72"/>
      <c r="ZE394" s="72"/>
      <c r="ZF394" s="72"/>
      <c r="ZG394" s="72"/>
      <c r="ZH394" s="72"/>
      <c r="ZI394" s="72"/>
      <c r="ZJ394" s="72"/>
      <c r="ZK394" s="72"/>
      <c r="ZL394" s="72"/>
      <c r="ZM394" s="72"/>
      <c r="ZN394" s="72"/>
      <c r="ZO394" s="72"/>
      <c r="ZP394" s="72"/>
      <c r="ZQ394" s="72"/>
      <c r="ZR394" s="72"/>
      <c r="ZS394" s="72"/>
      <c r="ZT394" s="72"/>
      <c r="ZU394" s="72"/>
      <c r="ZV394" s="72"/>
      <c r="ZW394" s="72"/>
      <c r="ZX394" s="72"/>
      <c r="ZY394" s="72"/>
      <c r="ZZ394" s="72"/>
      <c r="AAA394" s="72"/>
      <c r="AAB394" s="72"/>
      <c r="AAC394" s="72"/>
      <c r="AAD394" s="72"/>
      <c r="AAE394" s="72"/>
      <c r="AAF394" s="72"/>
      <c r="AAG394" s="72"/>
      <c r="AAH394" s="72"/>
      <c r="AAI394" s="72"/>
      <c r="AAJ394" s="72"/>
      <c r="AAK394" s="72"/>
      <c r="AAL394" s="72"/>
      <c r="AAM394" s="72"/>
      <c r="AAN394" s="72"/>
      <c r="AAO394" s="72"/>
      <c r="AAP394" s="72"/>
      <c r="AAQ394" s="72"/>
      <c r="AAR394" s="72"/>
      <c r="AAS394" s="72"/>
      <c r="AAT394" s="72"/>
      <c r="AAU394" s="72"/>
      <c r="AAV394" s="72"/>
      <c r="AAW394" s="72"/>
      <c r="AAX394" s="72"/>
      <c r="AAY394" s="72"/>
      <c r="AAZ394" s="72"/>
      <c r="ABA394" s="72"/>
      <c r="ABB394" s="72"/>
      <c r="ABC394" s="72"/>
      <c r="ABD394" s="72"/>
      <c r="ABE394" s="72"/>
      <c r="ABF394" s="72"/>
      <c r="ABG394" s="72"/>
      <c r="ABH394" s="72"/>
      <c r="ABI394" s="72"/>
      <c r="ABJ394" s="72"/>
      <c r="ABK394" s="72"/>
      <c r="ABL394" s="72"/>
      <c r="ABM394" s="72"/>
      <c r="ABN394" s="72"/>
      <c r="ABO394" s="72"/>
      <c r="ABP394" s="72"/>
      <c r="ABQ394" s="72"/>
      <c r="ABR394" s="72"/>
      <c r="ABS394" s="72"/>
      <c r="ABT394" s="72"/>
      <c r="ABU394" s="72"/>
      <c r="ABV394" s="72"/>
      <c r="ABW394" s="72"/>
      <c r="ABX394" s="72"/>
      <c r="ABY394" s="72"/>
      <c r="ABZ394" s="72"/>
      <c r="ACA394" s="72"/>
      <c r="ACB394" s="72"/>
      <c r="ACC394" s="72"/>
      <c r="ACD394" s="72"/>
      <c r="ACE394" s="72"/>
      <c r="ACF394" s="72"/>
      <c r="ACG394" s="72"/>
      <c r="ACH394" s="72"/>
      <c r="ACI394" s="72"/>
      <c r="ACJ394" s="72"/>
      <c r="ACK394" s="72"/>
      <c r="ACL394" s="72"/>
      <c r="ACM394" s="72"/>
      <c r="ACN394" s="72"/>
      <c r="ACO394" s="72"/>
      <c r="ACP394" s="72"/>
      <c r="ACQ394" s="72"/>
      <c r="ACR394" s="72"/>
      <c r="ACS394" s="72"/>
      <c r="ACT394" s="72"/>
      <c r="ACU394" s="72"/>
      <c r="ACV394" s="72"/>
      <c r="ACW394" s="72"/>
      <c r="ACX394" s="72"/>
      <c r="ACY394" s="72"/>
      <c r="ACZ394" s="72"/>
      <c r="ADA394" s="72"/>
      <c r="ADB394" s="72"/>
      <c r="ADC394" s="72"/>
      <c r="ADD394" s="72"/>
      <c r="ADE394" s="72"/>
      <c r="ADF394" s="72"/>
      <c r="ADG394" s="72"/>
      <c r="ADH394" s="72"/>
      <c r="ADI394" s="72"/>
      <c r="ADJ394" s="72"/>
      <c r="ADK394" s="72"/>
      <c r="ADL394" s="72"/>
      <c r="ADM394" s="72"/>
      <c r="ADN394" s="72"/>
      <c r="ADO394" s="72"/>
      <c r="ADP394" s="72"/>
      <c r="ADQ394" s="72"/>
      <c r="ADR394" s="72"/>
      <c r="ADS394" s="72"/>
      <c r="ADT394" s="72"/>
      <c r="ADU394" s="72"/>
      <c r="ADV394" s="72"/>
      <c r="ADW394" s="72"/>
      <c r="ADX394" s="72"/>
      <c r="ADY394" s="72"/>
      <c r="ADZ394" s="72"/>
      <c r="AEA394" s="72"/>
      <c r="AEB394" s="72"/>
      <c r="AEC394" s="72"/>
      <c r="AED394" s="72"/>
      <c r="AEE394" s="72"/>
      <c r="AEF394" s="72"/>
      <c r="AEG394" s="72"/>
      <c r="AEH394" s="72"/>
      <c r="AEI394" s="72"/>
      <c r="AEJ394" s="72"/>
      <c r="AEK394" s="72"/>
      <c r="AEL394" s="72"/>
      <c r="AEM394" s="72"/>
      <c r="AEN394" s="72"/>
      <c r="AEO394" s="72"/>
      <c r="AEP394" s="72"/>
      <c r="AEQ394" s="72"/>
      <c r="AER394" s="72"/>
      <c r="AES394" s="72"/>
      <c r="AET394" s="72"/>
      <c r="AEU394" s="72"/>
      <c r="AEV394" s="72"/>
      <c r="AEW394" s="72"/>
      <c r="AEX394" s="72"/>
      <c r="AEY394" s="72"/>
      <c r="AEZ394" s="72"/>
      <c r="AFA394" s="72"/>
      <c r="AFB394" s="72"/>
      <c r="AFC394" s="72"/>
      <c r="AFD394" s="72"/>
      <c r="AFE394" s="72"/>
      <c r="AFF394" s="72"/>
      <c r="AFG394" s="72"/>
      <c r="AFH394" s="72"/>
      <c r="AFI394" s="72"/>
      <c r="AFJ394" s="72"/>
      <c r="AFK394" s="72"/>
      <c r="AFL394" s="72"/>
      <c r="AFM394" s="72"/>
      <c r="AFN394" s="72"/>
      <c r="AFO394" s="72"/>
      <c r="AFP394" s="72"/>
      <c r="AFQ394" s="72"/>
      <c r="AFR394" s="72"/>
      <c r="AFS394" s="72"/>
      <c r="AFT394" s="72"/>
      <c r="AFU394" s="72"/>
      <c r="AFV394" s="72"/>
      <c r="AFW394" s="72"/>
      <c r="AFX394" s="72"/>
      <c r="AFY394" s="72"/>
      <c r="AFZ394" s="72"/>
      <c r="AGA394" s="72"/>
      <c r="AGB394" s="72"/>
      <c r="AGC394" s="72"/>
      <c r="AGD394" s="72"/>
      <c r="AGE394" s="72"/>
      <c r="AGF394" s="72"/>
      <c r="AGG394" s="72"/>
      <c r="AGH394" s="72"/>
      <c r="AGI394" s="72"/>
      <c r="AGJ394" s="72"/>
      <c r="AGK394" s="72"/>
      <c r="AGL394" s="72"/>
      <c r="AGM394" s="72"/>
      <c r="AGN394" s="72"/>
      <c r="AGO394" s="72"/>
      <c r="AGP394" s="72"/>
      <c r="AGQ394" s="72"/>
      <c r="AGR394" s="72"/>
      <c r="AGS394" s="72"/>
      <c r="AGT394" s="72"/>
      <c r="AGU394" s="72"/>
      <c r="AGV394" s="72"/>
      <c r="AGW394" s="72"/>
      <c r="AGX394" s="72"/>
      <c r="AGY394" s="72"/>
      <c r="AGZ394" s="72"/>
      <c r="AHA394" s="72"/>
      <c r="AHB394" s="72"/>
      <c r="AHC394" s="72"/>
      <c r="AHD394" s="72"/>
      <c r="AHE394" s="72"/>
      <c r="AHF394" s="72"/>
      <c r="AHG394" s="72"/>
      <c r="AHH394" s="72"/>
      <c r="AHI394" s="72"/>
      <c r="AHJ394" s="72"/>
      <c r="AHK394" s="72"/>
      <c r="AHL394" s="72"/>
      <c r="AHM394" s="72"/>
      <c r="AHN394" s="72"/>
      <c r="AHO394" s="72"/>
      <c r="AHP394" s="72"/>
      <c r="AHQ394" s="72"/>
      <c r="AHR394" s="72"/>
      <c r="AHS394" s="72"/>
      <c r="AHT394" s="72"/>
      <c r="AHU394" s="72"/>
      <c r="AHV394" s="72"/>
      <c r="AHW394" s="72"/>
      <c r="AHX394" s="72"/>
      <c r="AHY394" s="72"/>
      <c r="AHZ394" s="72"/>
      <c r="AIA394" s="72"/>
      <c r="AIB394" s="72"/>
      <c r="AIC394" s="72"/>
      <c r="AID394" s="72"/>
      <c r="AIE394" s="72"/>
      <c r="AIF394" s="72"/>
      <c r="AIG394" s="72"/>
      <c r="AIH394" s="72"/>
      <c r="AII394" s="72"/>
      <c r="AIJ394" s="72"/>
      <c r="AIK394" s="72"/>
      <c r="AIL394" s="72"/>
      <c r="AIM394" s="72"/>
      <c r="AIN394" s="72"/>
      <c r="AIO394" s="72"/>
      <c r="AIP394" s="72"/>
      <c r="AIQ394" s="72"/>
      <c r="AIR394" s="72"/>
      <c r="AIS394" s="72"/>
      <c r="AIT394" s="72"/>
      <c r="AIU394" s="72"/>
      <c r="AIV394" s="72"/>
      <c r="AIW394" s="72"/>
      <c r="AIX394" s="72"/>
      <c r="AIY394" s="72"/>
      <c r="AIZ394" s="72"/>
      <c r="AJA394" s="72"/>
      <c r="AJB394" s="72"/>
      <c r="AJC394" s="72"/>
      <c r="AJD394" s="72"/>
      <c r="AJE394" s="72"/>
      <c r="AJF394" s="72"/>
      <c r="AJG394" s="72"/>
      <c r="AJH394" s="72"/>
      <c r="AJI394" s="72"/>
      <c r="AJJ394" s="72"/>
      <c r="AJK394" s="72"/>
      <c r="AJL394" s="72"/>
      <c r="AJM394" s="72"/>
      <c r="AJN394" s="72"/>
      <c r="AJO394" s="72"/>
      <c r="AJP394" s="72"/>
      <c r="AJQ394" s="72"/>
      <c r="AJR394" s="72"/>
      <c r="AJS394" s="72"/>
      <c r="AJT394" s="72"/>
      <c r="AJU394" s="72"/>
      <c r="AJV394" s="72"/>
      <c r="AJW394" s="72"/>
      <c r="AJX394" s="72"/>
      <c r="AJY394" s="72"/>
      <c r="AJZ394" s="72"/>
      <c r="AKA394" s="72"/>
      <c r="AKB394" s="72"/>
      <c r="AKC394" s="72"/>
      <c r="AKD394" s="72"/>
      <c r="AKE394" s="72"/>
      <c r="AKF394" s="72"/>
      <c r="AKG394" s="72"/>
      <c r="AKH394" s="72"/>
      <c r="AKI394" s="72"/>
      <c r="AKJ394" s="72"/>
      <c r="AKK394" s="72"/>
      <c r="AKL394" s="72"/>
      <c r="AKM394" s="72"/>
      <c r="AKN394" s="72"/>
      <c r="AKO394" s="72"/>
      <c r="AKP394" s="72"/>
      <c r="AKQ394" s="72"/>
      <c r="AKR394" s="72"/>
      <c r="AKS394" s="72"/>
      <c r="AKT394" s="72"/>
      <c r="AKU394" s="72"/>
      <c r="AKV394" s="72"/>
      <c r="AKW394" s="72"/>
      <c r="AKX394" s="72"/>
      <c r="AKY394" s="72"/>
      <c r="AKZ394" s="72"/>
      <c r="ALA394" s="72"/>
      <c r="ALB394" s="72"/>
      <c r="ALC394" s="72"/>
      <c r="ALD394" s="72"/>
      <c r="ALE394" s="72"/>
      <c r="ALF394" s="72"/>
      <c r="ALG394" s="72"/>
      <c r="ALH394" s="72"/>
      <c r="ALI394" s="72"/>
      <c r="ALJ394" s="72"/>
      <c r="ALK394" s="72"/>
      <c r="ALL394" s="72"/>
      <c r="ALM394" s="72"/>
      <c r="ALN394" s="72"/>
      <c r="ALO394" s="72"/>
      <c r="ALP394" s="72"/>
      <c r="ALQ394" s="72"/>
      <c r="ALR394" s="72"/>
      <c r="ALS394" s="72"/>
      <c r="ALT394" s="72"/>
      <c r="ALU394" s="72"/>
      <c r="ALV394" s="72"/>
      <c r="ALW394" s="72"/>
      <c r="ALX394" s="72"/>
      <c r="ALY394" s="72"/>
      <c r="ALZ394" s="72"/>
      <c r="AMA394" s="72"/>
      <c r="AMB394" s="72"/>
      <c r="AMC394" s="72"/>
      <c r="AMD394" s="72"/>
      <c r="AME394" s="72"/>
      <c r="AMF394" s="72"/>
      <c r="AMG394" s="72"/>
      <c r="AMH394" s="72"/>
      <c r="AMI394" s="72"/>
      <c r="AMK394" s="72"/>
    </row>
    <row r="395" spans="1:1025" ht="56.25">
      <c r="A395" s="67"/>
      <c r="B395" s="36" t="s">
        <v>104</v>
      </c>
      <c r="C395" s="81">
        <v>9960010570</v>
      </c>
      <c r="D395" s="82" t="s">
        <v>105</v>
      </c>
      <c r="E395" s="76">
        <f>'приложение 10'!I99</f>
        <v>842000</v>
      </c>
      <c r="F395" s="72"/>
      <c r="G395" s="72"/>
      <c r="H395" s="72"/>
      <c r="I395" s="72"/>
      <c r="J395" s="72"/>
      <c r="K395" s="72"/>
      <c r="L395" s="72"/>
      <c r="M395" s="72"/>
      <c r="N395" s="72"/>
      <c r="O395" s="72"/>
      <c r="P395" s="72"/>
      <c r="Q395" s="72"/>
      <c r="R395" s="72"/>
      <c r="S395" s="72"/>
      <c r="T395" s="72"/>
      <c r="U395" s="72"/>
      <c r="V395" s="72"/>
      <c r="W395" s="72"/>
      <c r="X395" s="72"/>
      <c r="Y395" s="72"/>
      <c r="Z395" s="72"/>
      <c r="AA395" s="72"/>
      <c r="AB395" s="72"/>
      <c r="AC395" s="72"/>
      <c r="AD395" s="72"/>
      <c r="AE395" s="72"/>
      <c r="AF395" s="72"/>
      <c r="AG395" s="72"/>
      <c r="AH395" s="72"/>
      <c r="AI395" s="72"/>
      <c r="AJ395" s="72"/>
      <c r="AK395" s="72"/>
      <c r="AL395" s="72"/>
      <c r="AM395" s="72"/>
      <c r="AN395" s="72"/>
      <c r="AO395" s="72"/>
      <c r="AP395" s="72"/>
      <c r="AQ395" s="72"/>
      <c r="AR395" s="72"/>
      <c r="AS395" s="72"/>
      <c r="AT395" s="72"/>
      <c r="AU395" s="72"/>
      <c r="AV395" s="72"/>
      <c r="AW395" s="72"/>
      <c r="AX395" s="72"/>
      <c r="AY395" s="72"/>
      <c r="AZ395" s="72"/>
      <c r="BA395" s="72"/>
      <c r="BB395" s="72"/>
      <c r="BC395" s="72"/>
      <c r="BD395" s="72"/>
      <c r="BE395" s="72"/>
      <c r="BF395" s="72"/>
      <c r="BG395" s="72"/>
      <c r="BH395" s="72"/>
      <c r="BI395" s="72"/>
      <c r="BJ395" s="72"/>
      <c r="BK395" s="72"/>
      <c r="BL395" s="72"/>
      <c r="BM395" s="72"/>
      <c r="BN395" s="72"/>
      <c r="BO395" s="72"/>
      <c r="BP395" s="72"/>
      <c r="BQ395" s="72"/>
      <c r="BR395" s="72"/>
      <c r="BS395" s="72"/>
      <c r="BT395" s="72"/>
      <c r="BU395" s="72"/>
      <c r="BV395" s="72"/>
      <c r="BW395" s="72"/>
      <c r="BX395" s="72"/>
      <c r="BY395" s="72"/>
      <c r="BZ395" s="72"/>
      <c r="CA395" s="72"/>
      <c r="CB395" s="72"/>
      <c r="CC395" s="72"/>
      <c r="CD395" s="72"/>
      <c r="CE395" s="72"/>
      <c r="CF395" s="72"/>
      <c r="CG395" s="72"/>
      <c r="CH395" s="72"/>
      <c r="CI395" s="72"/>
      <c r="CJ395" s="72"/>
      <c r="CK395" s="72"/>
      <c r="CL395" s="72"/>
      <c r="CM395" s="72"/>
      <c r="CN395" s="72"/>
      <c r="CO395" s="72"/>
      <c r="CP395" s="72"/>
      <c r="CQ395" s="72"/>
      <c r="CR395" s="72"/>
      <c r="CS395" s="72"/>
      <c r="CT395" s="72"/>
      <c r="CU395" s="72"/>
      <c r="CV395" s="72"/>
      <c r="CW395" s="72"/>
      <c r="CX395" s="72"/>
      <c r="CY395" s="72"/>
      <c r="CZ395" s="72"/>
      <c r="DA395" s="72"/>
      <c r="DB395" s="72"/>
      <c r="DC395" s="72"/>
      <c r="DD395" s="72"/>
      <c r="DE395" s="72"/>
      <c r="DF395" s="72"/>
      <c r="DG395" s="72"/>
      <c r="DH395" s="72"/>
      <c r="DI395" s="72"/>
      <c r="DJ395" s="72"/>
      <c r="DK395" s="72"/>
      <c r="DL395" s="72"/>
      <c r="DM395" s="72"/>
      <c r="DN395" s="72"/>
      <c r="DO395" s="72"/>
      <c r="DP395" s="72"/>
      <c r="DQ395" s="72"/>
      <c r="DR395" s="72"/>
      <c r="DS395" s="72"/>
      <c r="DT395" s="72"/>
      <c r="DU395" s="72"/>
      <c r="DV395" s="72"/>
      <c r="DW395" s="72"/>
      <c r="DX395" s="72"/>
      <c r="DY395" s="72"/>
      <c r="DZ395" s="72"/>
      <c r="EA395" s="72"/>
      <c r="EB395" s="72"/>
      <c r="EC395" s="72"/>
      <c r="ED395" s="72"/>
      <c r="EE395" s="72"/>
      <c r="EF395" s="72"/>
      <c r="EG395" s="72"/>
      <c r="EH395" s="72"/>
      <c r="EI395" s="72"/>
      <c r="EJ395" s="72"/>
      <c r="EK395" s="72"/>
      <c r="EL395" s="72"/>
      <c r="EM395" s="72"/>
      <c r="EN395" s="72"/>
      <c r="EO395" s="72"/>
      <c r="EP395" s="72"/>
      <c r="EQ395" s="72"/>
      <c r="ER395" s="72"/>
      <c r="ES395" s="72"/>
      <c r="ET395" s="72"/>
      <c r="EU395" s="72"/>
      <c r="EV395" s="72"/>
      <c r="EW395" s="72"/>
      <c r="EX395" s="72"/>
      <c r="EY395" s="72"/>
      <c r="EZ395" s="72"/>
      <c r="FA395" s="72"/>
      <c r="FB395" s="72"/>
      <c r="FC395" s="72"/>
      <c r="FD395" s="72"/>
      <c r="FE395" s="72"/>
      <c r="FF395" s="72"/>
      <c r="FG395" s="72"/>
      <c r="FH395" s="72"/>
      <c r="FI395" s="72"/>
      <c r="FJ395" s="72"/>
      <c r="FK395" s="72"/>
      <c r="FL395" s="72"/>
      <c r="FM395" s="72"/>
      <c r="FN395" s="72"/>
      <c r="FO395" s="72"/>
      <c r="FP395" s="72"/>
      <c r="FQ395" s="72"/>
      <c r="FR395" s="72"/>
      <c r="FS395" s="72"/>
      <c r="FT395" s="72"/>
      <c r="FU395" s="72"/>
      <c r="FV395" s="72"/>
      <c r="FW395" s="72"/>
      <c r="FX395" s="72"/>
      <c r="FY395" s="72"/>
      <c r="FZ395" s="72"/>
      <c r="GA395" s="72"/>
      <c r="GB395" s="72"/>
      <c r="GC395" s="72"/>
      <c r="GD395" s="72"/>
      <c r="GE395" s="72"/>
      <c r="GF395" s="72"/>
      <c r="GG395" s="72"/>
      <c r="GH395" s="72"/>
      <c r="GI395" s="72"/>
      <c r="GJ395" s="72"/>
      <c r="GK395" s="72"/>
      <c r="GL395" s="72"/>
      <c r="GM395" s="72"/>
      <c r="GN395" s="72"/>
      <c r="GO395" s="72"/>
      <c r="GP395" s="72"/>
      <c r="GQ395" s="72"/>
      <c r="GR395" s="72"/>
      <c r="GS395" s="72"/>
      <c r="GT395" s="72"/>
      <c r="GU395" s="72"/>
      <c r="GV395" s="72"/>
      <c r="GW395" s="72"/>
      <c r="GX395" s="72"/>
      <c r="GY395" s="72"/>
      <c r="GZ395" s="72"/>
      <c r="HA395" s="72"/>
      <c r="HB395" s="72"/>
      <c r="HC395" s="72"/>
      <c r="HD395" s="72"/>
      <c r="HE395" s="72"/>
      <c r="HF395" s="72"/>
      <c r="HG395" s="72"/>
      <c r="HH395" s="72"/>
      <c r="HI395" s="72"/>
      <c r="HJ395" s="72"/>
      <c r="HK395" s="72"/>
      <c r="HL395" s="72"/>
      <c r="HM395" s="72"/>
      <c r="HN395" s="72"/>
      <c r="HO395" s="72"/>
      <c r="HP395" s="72"/>
      <c r="HQ395" s="72"/>
      <c r="HR395" s="72"/>
      <c r="HS395" s="72"/>
      <c r="HT395" s="72"/>
      <c r="HU395" s="72"/>
      <c r="HV395" s="72"/>
      <c r="HW395" s="72"/>
      <c r="HX395" s="72"/>
      <c r="HY395" s="72"/>
      <c r="HZ395" s="72"/>
      <c r="IA395" s="72"/>
      <c r="IB395" s="72"/>
      <c r="IC395" s="72"/>
      <c r="ID395" s="72"/>
      <c r="IE395" s="72"/>
      <c r="IF395" s="72"/>
      <c r="IG395" s="72"/>
      <c r="IH395" s="72"/>
      <c r="II395" s="72"/>
      <c r="IJ395" s="72"/>
      <c r="IK395" s="72"/>
      <c r="IL395" s="72"/>
      <c r="IM395" s="72"/>
      <c r="IN395" s="72"/>
      <c r="IO395" s="72"/>
      <c r="IP395" s="72"/>
      <c r="IQ395" s="72"/>
      <c r="IR395" s="72"/>
      <c r="IS395" s="72"/>
      <c r="IT395" s="72"/>
      <c r="IU395" s="72"/>
      <c r="IV395" s="72"/>
      <c r="IW395" s="72"/>
      <c r="IX395" s="72"/>
      <c r="IY395" s="72"/>
      <c r="IZ395" s="72"/>
      <c r="JA395" s="72"/>
      <c r="JB395" s="72"/>
      <c r="JC395" s="72"/>
      <c r="JD395" s="72"/>
      <c r="JE395" s="72"/>
      <c r="JF395" s="72"/>
      <c r="JG395" s="72"/>
      <c r="JH395" s="72"/>
      <c r="JI395" s="72"/>
      <c r="JJ395" s="72"/>
      <c r="JK395" s="72"/>
      <c r="JL395" s="72"/>
      <c r="JM395" s="72"/>
      <c r="JN395" s="72"/>
      <c r="JO395" s="72"/>
      <c r="JP395" s="72"/>
      <c r="JQ395" s="72"/>
      <c r="JR395" s="72"/>
      <c r="JS395" s="72"/>
      <c r="JT395" s="72"/>
      <c r="JU395" s="72"/>
      <c r="JV395" s="72"/>
      <c r="JW395" s="72"/>
      <c r="JX395" s="72"/>
      <c r="JY395" s="72"/>
      <c r="JZ395" s="72"/>
      <c r="KA395" s="72"/>
      <c r="KB395" s="72"/>
      <c r="KC395" s="72"/>
      <c r="KD395" s="72"/>
      <c r="KE395" s="72"/>
      <c r="KF395" s="72"/>
      <c r="KG395" s="72"/>
      <c r="KH395" s="72"/>
      <c r="KI395" s="72"/>
      <c r="KJ395" s="72"/>
      <c r="KK395" s="72"/>
      <c r="KL395" s="72"/>
      <c r="KM395" s="72"/>
      <c r="KN395" s="72"/>
      <c r="KO395" s="72"/>
      <c r="KP395" s="72"/>
      <c r="KQ395" s="72"/>
      <c r="KR395" s="72"/>
      <c r="KS395" s="72"/>
      <c r="KT395" s="72"/>
      <c r="KU395" s="72"/>
      <c r="KV395" s="72"/>
      <c r="KW395" s="72"/>
      <c r="KX395" s="72"/>
      <c r="KY395" s="72"/>
      <c r="KZ395" s="72"/>
      <c r="LA395" s="72"/>
      <c r="LB395" s="72"/>
      <c r="LC395" s="72"/>
      <c r="LD395" s="72"/>
      <c r="LE395" s="72"/>
      <c r="LF395" s="72"/>
      <c r="LG395" s="72"/>
      <c r="LH395" s="72"/>
      <c r="LI395" s="72"/>
      <c r="LJ395" s="72"/>
      <c r="LK395" s="72"/>
      <c r="LL395" s="72"/>
      <c r="LM395" s="72"/>
      <c r="LN395" s="72"/>
      <c r="LO395" s="72"/>
      <c r="LP395" s="72"/>
      <c r="LQ395" s="72"/>
      <c r="LR395" s="72"/>
      <c r="LS395" s="72"/>
      <c r="LT395" s="72"/>
      <c r="LU395" s="72"/>
      <c r="LV395" s="72"/>
      <c r="LW395" s="72"/>
      <c r="LX395" s="72"/>
      <c r="LY395" s="72"/>
      <c r="LZ395" s="72"/>
      <c r="MA395" s="72"/>
      <c r="MB395" s="72"/>
      <c r="MC395" s="72"/>
      <c r="MD395" s="72"/>
      <c r="ME395" s="72"/>
      <c r="MF395" s="72"/>
      <c r="MG395" s="72"/>
      <c r="MH395" s="72"/>
      <c r="MI395" s="72"/>
      <c r="MJ395" s="72"/>
      <c r="MK395" s="72"/>
      <c r="ML395" s="72"/>
      <c r="MM395" s="72"/>
      <c r="MN395" s="72"/>
      <c r="MO395" s="72"/>
      <c r="MP395" s="72"/>
      <c r="MQ395" s="72"/>
      <c r="MR395" s="72"/>
      <c r="MS395" s="72"/>
      <c r="MT395" s="72"/>
      <c r="MU395" s="72"/>
      <c r="MV395" s="72"/>
      <c r="MW395" s="72"/>
      <c r="MX395" s="72"/>
      <c r="MY395" s="72"/>
      <c r="MZ395" s="72"/>
      <c r="NA395" s="72"/>
      <c r="NB395" s="72"/>
      <c r="NC395" s="72"/>
      <c r="ND395" s="72"/>
      <c r="NE395" s="72"/>
      <c r="NF395" s="72"/>
      <c r="NG395" s="72"/>
      <c r="NH395" s="72"/>
      <c r="NI395" s="72"/>
      <c r="NJ395" s="72"/>
      <c r="NK395" s="72"/>
      <c r="NL395" s="72"/>
      <c r="NM395" s="72"/>
      <c r="NN395" s="72"/>
      <c r="NO395" s="72"/>
      <c r="NP395" s="72"/>
      <c r="NQ395" s="72"/>
      <c r="NR395" s="72"/>
      <c r="NS395" s="72"/>
      <c r="NT395" s="72"/>
      <c r="NU395" s="72"/>
      <c r="NV395" s="72"/>
      <c r="NW395" s="72"/>
      <c r="NX395" s="72"/>
      <c r="NY395" s="72"/>
      <c r="NZ395" s="72"/>
      <c r="OA395" s="72"/>
      <c r="OB395" s="72"/>
      <c r="OC395" s="72"/>
      <c r="OD395" s="72"/>
      <c r="OE395" s="72"/>
      <c r="OF395" s="72"/>
      <c r="OG395" s="72"/>
      <c r="OH395" s="72"/>
      <c r="OI395" s="72"/>
      <c r="OJ395" s="72"/>
      <c r="OK395" s="72"/>
      <c r="OL395" s="72"/>
      <c r="OM395" s="72"/>
      <c r="ON395" s="72"/>
      <c r="OO395" s="72"/>
      <c r="OP395" s="72"/>
      <c r="OQ395" s="72"/>
      <c r="OR395" s="72"/>
      <c r="OS395" s="72"/>
      <c r="OT395" s="72"/>
      <c r="OU395" s="72"/>
      <c r="OV395" s="72"/>
      <c r="OW395" s="72"/>
      <c r="OX395" s="72"/>
      <c r="OY395" s="72"/>
      <c r="OZ395" s="72"/>
      <c r="PA395" s="72"/>
      <c r="PB395" s="72"/>
      <c r="PC395" s="72"/>
      <c r="PD395" s="72"/>
      <c r="PE395" s="72"/>
      <c r="PF395" s="72"/>
      <c r="PG395" s="72"/>
      <c r="PH395" s="72"/>
      <c r="PI395" s="72"/>
      <c r="PJ395" s="72"/>
      <c r="PK395" s="72"/>
      <c r="PL395" s="72"/>
      <c r="PM395" s="72"/>
      <c r="PN395" s="72"/>
      <c r="PO395" s="72"/>
      <c r="PP395" s="72"/>
      <c r="PQ395" s="72"/>
      <c r="PR395" s="72"/>
      <c r="PS395" s="72"/>
      <c r="PT395" s="72"/>
      <c r="PU395" s="72"/>
      <c r="PV395" s="72"/>
      <c r="PW395" s="72"/>
      <c r="PX395" s="72"/>
      <c r="PY395" s="72"/>
      <c r="PZ395" s="72"/>
      <c r="QA395" s="72"/>
      <c r="QB395" s="72"/>
      <c r="QC395" s="72"/>
      <c r="QD395" s="72"/>
      <c r="QE395" s="72"/>
      <c r="QF395" s="72"/>
      <c r="QG395" s="72"/>
      <c r="QH395" s="72"/>
      <c r="QI395" s="72"/>
      <c r="QJ395" s="72"/>
      <c r="QK395" s="72"/>
      <c r="QL395" s="72"/>
      <c r="QM395" s="72"/>
      <c r="QN395" s="72"/>
      <c r="QO395" s="72"/>
      <c r="QP395" s="72"/>
      <c r="QQ395" s="72"/>
      <c r="QR395" s="72"/>
      <c r="QS395" s="72"/>
      <c r="QT395" s="72"/>
      <c r="QU395" s="72"/>
      <c r="QV395" s="72"/>
      <c r="QW395" s="72"/>
      <c r="QX395" s="72"/>
      <c r="QY395" s="72"/>
      <c r="QZ395" s="72"/>
      <c r="RA395" s="72"/>
      <c r="RB395" s="72"/>
      <c r="RC395" s="72"/>
      <c r="RD395" s="72"/>
      <c r="RE395" s="72"/>
      <c r="RF395" s="72"/>
      <c r="RG395" s="72"/>
      <c r="RH395" s="72"/>
      <c r="RI395" s="72"/>
      <c r="RJ395" s="72"/>
      <c r="RK395" s="72"/>
      <c r="RL395" s="72"/>
      <c r="RM395" s="72"/>
      <c r="RN395" s="72"/>
      <c r="RO395" s="72"/>
      <c r="RP395" s="72"/>
      <c r="RQ395" s="72"/>
      <c r="RR395" s="72"/>
      <c r="RS395" s="72"/>
      <c r="RT395" s="72"/>
      <c r="RU395" s="72"/>
      <c r="RV395" s="72"/>
      <c r="RW395" s="72"/>
      <c r="RX395" s="72"/>
      <c r="RY395" s="72"/>
      <c r="RZ395" s="72"/>
      <c r="SA395" s="72"/>
      <c r="SB395" s="72"/>
      <c r="SC395" s="72"/>
      <c r="SD395" s="72"/>
      <c r="SE395" s="72"/>
      <c r="SF395" s="72"/>
      <c r="SG395" s="72"/>
      <c r="SH395" s="72"/>
      <c r="SI395" s="72"/>
      <c r="SJ395" s="72"/>
      <c r="SK395" s="72"/>
      <c r="SL395" s="72"/>
      <c r="SM395" s="72"/>
      <c r="SN395" s="72"/>
      <c r="SO395" s="72"/>
      <c r="SP395" s="72"/>
      <c r="SQ395" s="72"/>
      <c r="SR395" s="72"/>
      <c r="SS395" s="72"/>
      <c r="ST395" s="72"/>
      <c r="SU395" s="72"/>
      <c r="SV395" s="72"/>
      <c r="SW395" s="72"/>
      <c r="SX395" s="72"/>
      <c r="SY395" s="72"/>
      <c r="SZ395" s="72"/>
      <c r="TA395" s="72"/>
      <c r="TB395" s="72"/>
      <c r="TC395" s="72"/>
      <c r="TD395" s="72"/>
      <c r="TE395" s="72"/>
      <c r="TF395" s="72"/>
      <c r="TG395" s="72"/>
      <c r="TH395" s="72"/>
      <c r="TI395" s="72"/>
      <c r="TJ395" s="72"/>
      <c r="TK395" s="72"/>
      <c r="TL395" s="72"/>
      <c r="TM395" s="72"/>
      <c r="TN395" s="72"/>
      <c r="TO395" s="72"/>
      <c r="TP395" s="72"/>
      <c r="TQ395" s="72"/>
      <c r="TR395" s="72"/>
      <c r="TS395" s="72"/>
      <c r="TT395" s="72"/>
      <c r="TU395" s="72"/>
      <c r="TV395" s="72"/>
      <c r="TW395" s="72"/>
      <c r="TX395" s="72"/>
      <c r="TY395" s="72"/>
      <c r="TZ395" s="72"/>
      <c r="UA395" s="72"/>
      <c r="UB395" s="72"/>
      <c r="UC395" s="72"/>
      <c r="UD395" s="72"/>
      <c r="UE395" s="72"/>
      <c r="UF395" s="72"/>
      <c r="UG395" s="72"/>
      <c r="UH395" s="72"/>
      <c r="UI395" s="72"/>
      <c r="UJ395" s="72"/>
      <c r="UK395" s="72"/>
      <c r="UL395" s="72"/>
      <c r="UM395" s="72"/>
      <c r="UN395" s="72"/>
      <c r="UO395" s="72"/>
      <c r="UP395" s="72"/>
      <c r="UQ395" s="72"/>
      <c r="UR395" s="72"/>
      <c r="US395" s="72"/>
      <c r="UT395" s="72"/>
      <c r="UU395" s="72"/>
      <c r="UV395" s="72"/>
      <c r="UW395" s="72"/>
      <c r="UX395" s="72"/>
      <c r="UY395" s="72"/>
      <c r="UZ395" s="72"/>
      <c r="VA395" s="72"/>
      <c r="VB395" s="72"/>
      <c r="VC395" s="72"/>
      <c r="VD395" s="72"/>
      <c r="VE395" s="72"/>
      <c r="VF395" s="72"/>
      <c r="VG395" s="72"/>
      <c r="VH395" s="72"/>
      <c r="VI395" s="72"/>
      <c r="VJ395" s="72"/>
      <c r="VK395" s="72"/>
      <c r="VL395" s="72"/>
      <c r="VM395" s="72"/>
      <c r="VN395" s="72"/>
      <c r="VO395" s="72"/>
      <c r="VP395" s="72"/>
      <c r="VQ395" s="72"/>
      <c r="VR395" s="72"/>
      <c r="VS395" s="72"/>
      <c r="VT395" s="72"/>
      <c r="VU395" s="72"/>
      <c r="VV395" s="72"/>
      <c r="VW395" s="72"/>
      <c r="VX395" s="72"/>
      <c r="VY395" s="72"/>
      <c r="VZ395" s="72"/>
      <c r="WA395" s="72"/>
      <c r="WB395" s="72"/>
      <c r="WC395" s="72"/>
      <c r="WD395" s="72"/>
      <c r="WE395" s="72"/>
      <c r="WF395" s="72"/>
      <c r="WG395" s="72"/>
      <c r="WH395" s="72"/>
      <c r="WI395" s="72"/>
      <c r="WJ395" s="72"/>
      <c r="WK395" s="72"/>
      <c r="WL395" s="72"/>
      <c r="WM395" s="72"/>
      <c r="WN395" s="72"/>
      <c r="WO395" s="72"/>
      <c r="WP395" s="72"/>
      <c r="WQ395" s="72"/>
      <c r="WR395" s="72"/>
      <c r="WS395" s="72"/>
      <c r="WT395" s="72"/>
      <c r="WU395" s="72"/>
      <c r="WV395" s="72"/>
      <c r="WW395" s="72"/>
      <c r="WX395" s="72"/>
      <c r="WY395" s="72"/>
      <c r="WZ395" s="72"/>
      <c r="XA395" s="72"/>
      <c r="XB395" s="72"/>
      <c r="XC395" s="72"/>
      <c r="XD395" s="72"/>
      <c r="XE395" s="72"/>
      <c r="XF395" s="72"/>
      <c r="XG395" s="72"/>
      <c r="XH395" s="72"/>
      <c r="XI395" s="72"/>
      <c r="XJ395" s="72"/>
      <c r="XK395" s="72"/>
      <c r="XL395" s="72"/>
      <c r="XM395" s="72"/>
      <c r="XN395" s="72"/>
      <c r="XO395" s="72"/>
      <c r="XP395" s="72"/>
      <c r="XQ395" s="72"/>
      <c r="XR395" s="72"/>
      <c r="XS395" s="72"/>
      <c r="XT395" s="72"/>
      <c r="XU395" s="72"/>
      <c r="XV395" s="72"/>
      <c r="XW395" s="72"/>
      <c r="XX395" s="72"/>
      <c r="XY395" s="72"/>
      <c r="XZ395" s="72"/>
      <c r="YA395" s="72"/>
      <c r="YB395" s="72"/>
      <c r="YC395" s="72"/>
      <c r="YD395" s="72"/>
      <c r="YE395" s="72"/>
      <c r="YF395" s="72"/>
      <c r="YG395" s="72"/>
      <c r="YH395" s="72"/>
      <c r="YI395" s="72"/>
      <c r="YJ395" s="72"/>
      <c r="YK395" s="72"/>
      <c r="YL395" s="72"/>
      <c r="YM395" s="72"/>
      <c r="YN395" s="72"/>
      <c r="YO395" s="72"/>
      <c r="YP395" s="72"/>
      <c r="YQ395" s="72"/>
      <c r="YR395" s="72"/>
      <c r="YS395" s="72"/>
      <c r="YT395" s="72"/>
      <c r="YU395" s="72"/>
      <c r="YV395" s="72"/>
      <c r="YW395" s="72"/>
      <c r="YX395" s="72"/>
      <c r="YY395" s="72"/>
      <c r="YZ395" s="72"/>
      <c r="ZA395" s="72"/>
      <c r="ZB395" s="72"/>
      <c r="ZC395" s="72"/>
      <c r="ZD395" s="72"/>
      <c r="ZE395" s="72"/>
      <c r="ZF395" s="72"/>
      <c r="ZG395" s="72"/>
      <c r="ZH395" s="72"/>
      <c r="ZI395" s="72"/>
      <c r="ZJ395" s="72"/>
      <c r="ZK395" s="72"/>
      <c r="ZL395" s="72"/>
      <c r="ZM395" s="72"/>
      <c r="ZN395" s="72"/>
      <c r="ZO395" s="72"/>
      <c r="ZP395" s="72"/>
      <c r="ZQ395" s="72"/>
      <c r="ZR395" s="72"/>
      <c r="ZS395" s="72"/>
      <c r="ZT395" s="72"/>
      <c r="ZU395" s="72"/>
      <c r="ZV395" s="72"/>
      <c r="ZW395" s="72"/>
      <c r="ZX395" s="72"/>
      <c r="ZY395" s="72"/>
      <c r="ZZ395" s="72"/>
      <c r="AAA395" s="72"/>
      <c r="AAB395" s="72"/>
      <c r="AAC395" s="72"/>
      <c r="AAD395" s="72"/>
      <c r="AAE395" s="72"/>
      <c r="AAF395" s="72"/>
      <c r="AAG395" s="72"/>
      <c r="AAH395" s="72"/>
      <c r="AAI395" s="72"/>
      <c r="AAJ395" s="72"/>
      <c r="AAK395" s="72"/>
      <c r="AAL395" s="72"/>
      <c r="AAM395" s="72"/>
      <c r="AAN395" s="72"/>
      <c r="AAO395" s="72"/>
      <c r="AAP395" s="72"/>
      <c r="AAQ395" s="72"/>
      <c r="AAR395" s="72"/>
      <c r="AAS395" s="72"/>
      <c r="AAT395" s="72"/>
      <c r="AAU395" s="72"/>
      <c r="AAV395" s="72"/>
      <c r="AAW395" s="72"/>
      <c r="AAX395" s="72"/>
      <c r="AAY395" s="72"/>
      <c r="AAZ395" s="72"/>
      <c r="ABA395" s="72"/>
      <c r="ABB395" s="72"/>
      <c r="ABC395" s="72"/>
      <c r="ABD395" s="72"/>
      <c r="ABE395" s="72"/>
      <c r="ABF395" s="72"/>
      <c r="ABG395" s="72"/>
      <c r="ABH395" s="72"/>
      <c r="ABI395" s="72"/>
      <c r="ABJ395" s="72"/>
      <c r="ABK395" s="72"/>
      <c r="ABL395" s="72"/>
      <c r="ABM395" s="72"/>
      <c r="ABN395" s="72"/>
      <c r="ABO395" s="72"/>
      <c r="ABP395" s="72"/>
      <c r="ABQ395" s="72"/>
      <c r="ABR395" s="72"/>
      <c r="ABS395" s="72"/>
      <c r="ABT395" s="72"/>
      <c r="ABU395" s="72"/>
      <c r="ABV395" s="72"/>
      <c r="ABW395" s="72"/>
      <c r="ABX395" s="72"/>
      <c r="ABY395" s="72"/>
      <c r="ABZ395" s="72"/>
      <c r="ACA395" s="72"/>
      <c r="ACB395" s="72"/>
      <c r="ACC395" s="72"/>
      <c r="ACD395" s="72"/>
      <c r="ACE395" s="72"/>
      <c r="ACF395" s="72"/>
      <c r="ACG395" s="72"/>
      <c r="ACH395" s="72"/>
      <c r="ACI395" s="72"/>
      <c r="ACJ395" s="72"/>
      <c r="ACK395" s="72"/>
      <c r="ACL395" s="72"/>
      <c r="ACM395" s="72"/>
      <c r="ACN395" s="72"/>
      <c r="ACO395" s="72"/>
      <c r="ACP395" s="72"/>
      <c r="ACQ395" s="72"/>
      <c r="ACR395" s="72"/>
      <c r="ACS395" s="72"/>
      <c r="ACT395" s="72"/>
      <c r="ACU395" s="72"/>
      <c r="ACV395" s="72"/>
      <c r="ACW395" s="72"/>
      <c r="ACX395" s="72"/>
      <c r="ACY395" s="72"/>
      <c r="ACZ395" s="72"/>
      <c r="ADA395" s="72"/>
      <c r="ADB395" s="72"/>
      <c r="ADC395" s="72"/>
      <c r="ADD395" s="72"/>
      <c r="ADE395" s="72"/>
      <c r="ADF395" s="72"/>
      <c r="ADG395" s="72"/>
      <c r="ADH395" s="72"/>
      <c r="ADI395" s="72"/>
      <c r="ADJ395" s="72"/>
      <c r="ADK395" s="72"/>
      <c r="ADL395" s="72"/>
      <c r="ADM395" s="72"/>
      <c r="ADN395" s="72"/>
      <c r="ADO395" s="72"/>
      <c r="ADP395" s="72"/>
      <c r="ADQ395" s="72"/>
      <c r="ADR395" s="72"/>
      <c r="ADS395" s="72"/>
      <c r="ADT395" s="72"/>
      <c r="ADU395" s="72"/>
      <c r="ADV395" s="72"/>
      <c r="ADW395" s="72"/>
      <c r="ADX395" s="72"/>
      <c r="ADY395" s="72"/>
      <c r="ADZ395" s="72"/>
      <c r="AEA395" s="72"/>
      <c r="AEB395" s="72"/>
      <c r="AEC395" s="72"/>
      <c r="AED395" s="72"/>
      <c r="AEE395" s="72"/>
      <c r="AEF395" s="72"/>
      <c r="AEG395" s="72"/>
      <c r="AEH395" s="72"/>
      <c r="AEI395" s="72"/>
      <c r="AEJ395" s="72"/>
      <c r="AEK395" s="72"/>
      <c r="AEL395" s="72"/>
      <c r="AEM395" s="72"/>
      <c r="AEN395" s="72"/>
      <c r="AEO395" s="72"/>
      <c r="AEP395" s="72"/>
      <c r="AEQ395" s="72"/>
      <c r="AER395" s="72"/>
      <c r="AES395" s="72"/>
      <c r="AET395" s="72"/>
      <c r="AEU395" s="72"/>
      <c r="AEV395" s="72"/>
      <c r="AEW395" s="72"/>
      <c r="AEX395" s="72"/>
      <c r="AEY395" s="72"/>
      <c r="AEZ395" s="72"/>
      <c r="AFA395" s="72"/>
      <c r="AFB395" s="72"/>
      <c r="AFC395" s="72"/>
      <c r="AFD395" s="72"/>
      <c r="AFE395" s="72"/>
      <c r="AFF395" s="72"/>
      <c r="AFG395" s="72"/>
      <c r="AFH395" s="72"/>
      <c r="AFI395" s="72"/>
      <c r="AFJ395" s="72"/>
      <c r="AFK395" s="72"/>
      <c r="AFL395" s="72"/>
      <c r="AFM395" s="72"/>
      <c r="AFN395" s="72"/>
      <c r="AFO395" s="72"/>
      <c r="AFP395" s="72"/>
      <c r="AFQ395" s="72"/>
      <c r="AFR395" s="72"/>
      <c r="AFS395" s="72"/>
      <c r="AFT395" s="72"/>
      <c r="AFU395" s="72"/>
      <c r="AFV395" s="72"/>
      <c r="AFW395" s="72"/>
      <c r="AFX395" s="72"/>
      <c r="AFY395" s="72"/>
      <c r="AFZ395" s="72"/>
      <c r="AGA395" s="72"/>
      <c r="AGB395" s="72"/>
      <c r="AGC395" s="72"/>
      <c r="AGD395" s="72"/>
      <c r="AGE395" s="72"/>
      <c r="AGF395" s="72"/>
      <c r="AGG395" s="72"/>
      <c r="AGH395" s="72"/>
      <c r="AGI395" s="72"/>
      <c r="AGJ395" s="72"/>
      <c r="AGK395" s="72"/>
      <c r="AGL395" s="72"/>
      <c r="AGM395" s="72"/>
      <c r="AGN395" s="72"/>
      <c r="AGO395" s="72"/>
      <c r="AGP395" s="72"/>
      <c r="AGQ395" s="72"/>
      <c r="AGR395" s="72"/>
      <c r="AGS395" s="72"/>
      <c r="AGT395" s="72"/>
      <c r="AGU395" s="72"/>
      <c r="AGV395" s="72"/>
      <c r="AGW395" s="72"/>
      <c r="AGX395" s="72"/>
      <c r="AGY395" s="72"/>
      <c r="AGZ395" s="72"/>
      <c r="AHA395" s="72"/>
      <c r="AHB395" s="72"/>
      <c r="AHC395" s="72"/>
      <c r="AHD395" s="72"/>
      <c r="AHE395" s="72"/>
      <c r="AHF395" s="72"/>
      <c r="AHG395" s="72"/>
      <c r="AHH395" s="72"/>
      <c r="AHI395" s="72"/>
      <c r="AHJ395" s="72"/>
      <c r="AHK395" s="72"/>
      <c r="AHL395" s="72"/>
      <c r="AHM395" s="72"/>
      <c r="AHN395" s="72"/>
      <c r="AHO395" s="72"/>
      <c r="AHP395" s="72"/>
      <c r="AHQ395" s="72"/>
      <c r="AHR395" s="72"/>
      <c r="AHS395" s="72"/>
      <c r="AHT395" s="72"/>
      <c r="AHU395" s="72"/>
      <c r="AHV395" s="72"/>
      <c r="AHW395" s="72"/>
      <c r="AHX395" s="72"/>
      <c r="AHY395" s="72"/>
      <c r="AHZ395" s="72"/>
      <c r="AIA395" s="72"/>
      <c r="AIB395" s="72"/>
      <c r="AIC395" s="72"/>
      <c r="AID395" s="72"/>
      <c r="AIE395" s="72"/>
      <c r="AIF395" s="72"/>
      <c r="AIG395" s="72"/>
      <c r="AIH395" s="72"/>
      <c r="AII395" s="72"/>
      <c r="AIJ395" s="72"/>
      <c r="AIK395" s="72"/>
      <c r="AIL395" s="72"/>
      <c r="AIM395" s="72"/>
      <c r="AIN395" s="72"/>
      <c r="AIO395" s="72"/>
      <c r="AIP395" s="72"/>
      <c r="AIQ395" s="72"/>
      <c r="AIR395" s="72"/>
      <c r="AIS395" s="72"/>
      <c r="AIT395" s="72"/>
      <c r="AIU395" s="72"/>
      <c r="AIV395" s="72"/>
      <c r="AIW395" s="72"/>
      <c r="AIX395" s="72"/>
      <c r="AIY395" s="72"/>
      <c r="AIZ395" s="72"/>
      <c r="AJA395" s="72"/>
      <c r="AJB395" s="72"/>
      <c r="AJC395" s="72"/>
      <c r="AJD395" s="72"/>
      <c r="AJE395" s="72"/>
      <c r="AJF395" s="72"/>
      <c r="AJG395" s="72"/>
      <c r="AJH395" s="72"/>
      <c r="AJI395" s="72"/>
      <c r="AJJ395" s="72"/>
      <c r="AJK395" s="72"/>
      <c r="AJL395" s="72"/>
      <c r="AJM395" s="72"/>
      <c r="AJN395" s="72"/>
      <c r="AJO395" s="72"/>
      <c r="AJP395" s="72"/>
      <c r="AJQ395" s="72"/>
      <c r="AJR395" s="72"/>
      <c r="AJS395" s="72"/>
      <c r="AJT395" s="72"/>
      <c r="AJU395" s="72"/>
      <c r="AJV395" s="72"/>
      <c r="AJW395" s="72"/>
      <c r="AJX395" s="72"/>
      <c r="AJY395" s="72"/>
      <c r="AJZ395" s="72"/>
      <c r="AKA395" s="72"/>
      <c r="AKB395" s="72"/>
      <c r="AKC395" s="72"/>
      <c r="AKD395" s="72"/>
      <c r="AKE395" s="72"/>
      <c r="AKF395" s="72"/>
      <c r="AKG395" s="72"/>
      <c r="AKH395" s="72"/>
      <c r="AKI395" s="72"/>
      <c r="AKJ395" s="72"/>
      <c r="AKK395" s="72"/>
      <c r="AKL395" s="72"/>
      <c r="AKM395" s="72"/>
      <c r="AKN395" s="72"/>
      <c r="AKO395" s="72"/>
      <c r="AKP395" s="72"/>
      <c r="AKQ395" s="72"/>
      <c r="AKR395" s="72"/>
      <c r="AKS395" s="72"/>
      <c r="AKT395" s="72"/>
      <c r="AKU395" s="72"/>
      <c r="AKV395" s="72"/>
      <c r="AKW395" s="72"/>
      <c r="AKX395" s="72"/>
      <c r="AKY395" s="72"/>
      <c r="AKZ395" s="72"/>
      <c r="ALA395" s="72"/>
      <c r="ALB395" s="72"/>
      <c r="ALC395" s="72"/>
      <c r="ALD395" s="72"/>
      <c r="ALE395" s="72"/>
      <c r="ALF395" s="72"/>
      <c r="ALG395" s="72"/>
      <c r="ALH395" s="72"/>
      <c r="ALI395" s="72"/>
      <c r="ALJ395" s="72"/>
      <c r="ALK395" s="72"/>
      <c r="ALL395" s="72"/>
      <c r="ALM395" s="72"/>
      <c r="ALN395" s="72"/>
      <c r="ALO395" s="72"/>
      <c r="ALP395" s="72"/>
      <c r="ALQ395" s="72"/>
      <c r="ALR395" s="72"/>
      <c r="ALS395" s="72"/>
      <c r="ALT395" s="72"/>
      <c r="ALU395" s="72"/>
      <c r="ALV395" s="72"/>
      <c r="ALW395" s="72"/>
      <c r="ALX395" s="72"/>
      <c r="ALY395" s="72"/>
      <c r="ALZ395" s="72"/>
      <c r="AMA395" s="72"/>
      <c r="AMB395" s="72"/>
      <c r="AMC395" s="72"/>
      <c r="AMD395" s="72"/>
      <c r="AME395" s="72"/>
      <c r="AMF395" s="72"/>
      <c r="AMG395" s="72"/>
      <c r="AMH395" s="72"/>
      <c r="AMI395" s="72"/>
      <c r="AMK395" s="72"/>
    </row>
    <row r="396" spans="1:1025">
      <c r="A396" s="67"/>
      <c r="C396" s="92"/>
      <c r="D396" s="41"/>
      <c r="E396" s="93"/>
      <c r="F396" s="72"/>
      <c r="G396" s="72"/>
      <c r="H396" s="72"/>
      <c r="I396" s="72"/>
      <c r="J396" s="72"/>
      <c r="K396" s="72"/>
      <c r="L396" s="72"/>
      <c r="M396" s="72"/>
      <c r="N396" s="72"/>
      <c r="O396" s="72"/>
      <c r="P396" s="72"/>
      <c r="Q396" s="72"/>
      <c r="R396" s="72"/>
      <c r="S396" s="72"/>
      <c r="T396" s="72"/>
      <c r="U396" s="72"/>
      <c r="V396" s="72"/>
      <c r="W396" s="72"/>
      <c r="X396" s="72"/>
      <c r="Y396" s="72"/>
      <c r="Z396" s="72"/>
      <c r="AA396" s="72"/>
      <c r="AB396" s="72"/>
      <c r="AC396" s="72"/>
      <c r="AD396" s="72"/>
      <c r="AE396" s="72"/>
      <c r="AF396" s="72"/>
      <c r="AG396" s="72"/>
      <c r="AH396" s="72"/>
      <c r="AI396" s="72"/>
      <c r="AJ396" s="72"/>
      <c r="AK396" s="72"/>
      <c r="AL396" s="72"/>
      <c r="AM396" s="72"/>
      <c r="AN396" s="72"/>
      <c r="AO396" s="72"/>
      <c r="AP396" s="72"/>
      <c r="AQ396" s="72"/>
      <c r="AR396" s="72"/>
      <c r="AS396" s="72"/>
      <c r="AT396" s="72"/>
      <c r="AU396" s="72"/>
      <c r="AV396" s="72"/>
      <c r="AW396" s="72"/>
      <c r="AX396" s="72"/>
      <c r="AY396" s="72"/>
      <c r="AZ396" s="72"/>
      <c r="BA396" s="72"/>
      <c r="BB396" s="72"/>
      <c r="BC396" s="72"/>
      <c r="BD396" s="72"/>
      <c r="BE396" s="72"/>
      <c r="BF396" s="72"/>
      <c r="BG396" s="72"/>
      <c r="BH396" s="72"/>
      <c r="BI396" s="72"/>
      <c r="BJ396" s="72"/>
      <c r="BK396" s="72"/>
      <c r="BL396" s="72"/>
      <c r="BM396" s="72"/>
      <c r="BN396" s="72"/>
      <c r="BO396" s="72"/>
      <c r="BP396" s="72"/>
      <c r="BQ396" s="72"/>
      <c r="BR396" s="72"/>
      <c r="BS396" s="72"/>
      <c r="BT396" s="72"/>
      <c r="BU396" s="72"/>
      <c r="BV396" s="72"/>
      <c r="BW396" s="72"/>
      <c r="BX396" s="72"/>
      <c r="BY396" s="72"/>
      <c r="BZ396" s="72"/>
      <c r="CA396" s="72"/>
      <c r="CB396" s="72"/>
      <c r="CC396" s="72"/>
      <c r="CD396" s="72"/>
      <c r="CE396" s="72"/>
      <c r="CF396" s="72"/>
      <c r="CG396" s="72"/>
      <c r="CH396" s="72"/>
      <c r="CI396" s="72"/>
      <c r="CJ396" s="72"/>
      <c r="CK396" s="72"/>
      <c r="CL396" s="72"/>
      <c r="CM396" s="72"/>
      <c r="CN396" s="72"/>
      <c r="CO396" s="72"/>
      <c r="CP396" s="72"/>
      <c r="CQ396" s="72"/>
      <c r="CR396" s="72"/>
      <c r="CS396" s="72"/>
      <c r="CT396" s="72"/>
      <c r="CU396" s="72"/>
      <c r="CV396" s="72"/>
      <c r="CW396" s="72"/>
      <c r="CX396" s="72"/>
      <c r="CY396" s="72"/>
      <c r="CZ396" s="72"/>
      <c r="DA396" s="72"/>
      <c r="DB396" s="72"/>
      <c r="DC396" s="72"/>
      <c r="DD396" s="72"/>
      <c r="DE396" s="72"/>
      <c r="DF396" s="72"/>
      <c r="DG396" s="72"/>
      <c r="DH396" s="72"/>
      <c r="DI396" s="72"/>
      <c r="DJ396" s="72"/>
      <c r="DK396" s="72"/>
      <c r="DL396" s="72"/>
      <c r="DM396" s="72"/>
      <c r="DN396" s="72"/>
      <c r="DO396" s="72"/>
      <c r="DP396" s="72"/>
      <c r="DQ396" s="72"/>
      <c r="DR396" s="72"/>
      <c r="DS396" s="72"/>
      <c r="DT396" s="72"/>
      <c r="DU396" s="72"/>
      <c r="DV396" s="72"/>
      <c r="DW396" s="72"/>
      <c r="DX396" s="72"/>
      <c r="DY396" s="72"/>
      <c r="DZ396" s="72"/>
      <c r="EA396" s="72"/>
      <c r="EB396" s="72"/>
      <c r="EC396" s="72"/>
      <c r="ED396" s="72"/>
      <c r="EE396" s="72"/>
      <c r="EF396" s="72"/>
      <c r="EG396" s="72"/>
      <c r="EH396" s="72"/>
      <c r="EI396" s="72"/>
      <c r="EJ396" s="72"/>
      <c r="EK396" s="72"/>
      <c r="EL396" s="72"/>
      <c r="EM396" s="72"/>
      <c r="EN396" s="72"/>
      <c r="EO396" s="72"/>
      <c r="EP396" s="72"/>
      <c r="EQ396" s="72"/>
      <c r="ER396" s="72"/>
      <c r="ES396" s="72"/>
      <c r="ET396" s="72"/>
      <c r="EU396" s="72"/>
      <c r="EV396" s="72"/>
      <c r="EW396" s="72"/>
      <c r="EX396" s="72"/>
      <c r="EY396" s="72"/>
      <c r="EZ396" s="72"/>
      <c r="FA396" s="72"/>
      <c r="FB396" s="72"/>
      <c r="FC396" s="72"/>
      <c r="FD396" s="72"/>
      <c r="FE396" s="72"/>
      <c r="FF396" s="72"/>
      <c r="FG396" s="72"/>
      <c r="FH396" s="72"/>
      <c r="FI396" s="72"/>
      <c r="FJ396" s="72"/>
      <c r="FK396" s="72"/>
      <c r="FL396" s="72"/>
      <c r="FM396" s="72"/>
      <c r="FN396" s="72"/>
      <c r="FO396" s="72"/>
      <c r="FP396" s="72"/>
      <c r="FQ396" s="72"/>
      <c r="FR396" s="72"/>
      <c r="FS396" s="72"/>
      <c r="FT396" s="72"/>
      <c r="FU396" s="72"/>
      <c r="FV396" s="72"/>
      <c r="FW396" s="72"/>
      <c r="FX396" s="72"/>
      <c r="FY396" s="72"/>
      <c r="FZ396" s="72"/>
      <c r="GA396" s="72"/>
      <c r="GB396" s="72"/>
      <c r="GC396" s="72"/>
      <c r="GD396" s="72"/>
      <c r="GE396" s="72"/>
      <c r="GF396" s="72"/>
      <c r="GG396" s="72"/>
      <c r="GH396" s="72"/>
      <c r="GI396" s="72"/>
      <c r="GJ396" s="72"/>
      <c r="GK396" s="72"/>
      <c r="GL396" s="72"/>
      <c r="GM396" s="72"/>
      <c r="GN396" s="72"/>
      <c r="GO396" s="72"/>
      <c r="GP396" s="72"/>
      <c r="GQ396" s="72"/>
      <c r="GR396" s="72"/>
      <c r="GS396" s="72"/>
      <c r="GT396" s="72"/>
      <c r="GU396" s="72"/>
      <c r="GV396" s="72"/>
      <c r="GW396" s="72"/>
      <c r="GX396" s="72"/>
      <c r="GY396" s="72"/>
      <c r="GZ396" s="72"/>
      <c r="HA396" s="72"/>
      <c r="HB396" s="72"/>
      <c r="HC396" s="72"/>
      <c r="HD396" s="72"/>
      <c r="HE396" s="72"/>
      <c r="HF396" s="72"/>
      <c r="HG396" s="72"/>
      <c r="HH396" s="72"/>
      <c r="HI396" s="72"/>
      <c r="HJ396" s="72"/>
      <c r="HK396" s="72"/>
      <c r="HL396" s="72"/>
      <c r="HM396" s="72"/>
      <c r="HN396" s="72"/>
      <c r="HO396" s="72"/>
      <c r="HP396" s="72"/>
      <c r="HQ396" s="72"/>
      <c r="HR396" s="72"/>
      <c r="HS396" s="72"/>
      <c r="HT396" s="72"/>
      <c r="HU396" s="72"/>
      <c r="HV396" s="72"/>
      <c r="HW396" s="72"/>
      <c r="HX396" s="72"/>
      <c r="HY396" s="72"/>
      <c r="HZ396" s="72"/>
      <c r="IA396" s="72"/>
      <c r="IB396" s="72"/>
      <c r="IC396" s="72"/>
      <c r="ID396" s="72"/>
      <c r="IE396" s="72"/>
      <c r="IF396" s="72"/>
      <c r="IG396" s="72"/>
      <c r="IH396" s="72"/>
      <c r="II396" s="72"/>
      <c r="IJ396" s="72"/>
      <c r="IK396" s="72"/>
      <c r="IL396" s="72"/>
      <c r="IM396" s="72"/>
      <c r="IN396" s="72"/>
      <c r="IO396" s="72"/>
      <c r="IP396" s="72"/>
      <c r="IQ396" s="72"/>
      <c r="IR396" s="72"/>
      <c r="IS396" s="72"/>
      <c r="IT396" s="72"/>
      <c r="IU396" s="72"/>
      <c r="IV396" s="72"/>
      <c r="IW396" s="72"/>
      <c r="IX396" s="72"/>
      <c r="IY396" s="72"/>
      <c r="IZ396" s="72"/>
      <c r="JA396" s="72"/>
      <c r="JB396" s="72"/>
      <c r="JC396" s="72"/>
      <c r="JD396" s="72"/>
      <c r="JE396" s="72"/>
      <c r="JF396" s="72"/>
      <c r="JG396" s="72"/>
      <c r="JH396" s="72"/>
      <c r="JI396" s="72"/>
      <c r="JJ396" s="72"/>
      <c r="JK396" s="72"/>
      <c r="JL396" s="72"/>
      <c r="JM396" s="72"/>
      <c r="JN396" s="72"/>
      <c r="JO396" s="72"/>
      <c r="JP396" s="72"/>
      <c r="JQ396" s="72"/>
      <c r="JR396" s="72"/>
      <c r="JS396" s="72"/>
      <c r="JT396" s="72"/>
      <c r="JU396" s="72"/>
      <c r="JV396" s="72"/>
      <c r="JW396" s="72"/>
      <c r="JX396" s="72"/>
      <c r="JY396" s="72"/>
      <c r="JZ396" s="72"/>
      <c r="KA396" s="72"/>
      <c r="KB396" s="72"/>
      <c r="KC396" s="72"/>
      <c r="KD396" s="72"/>
      <c r="KE396" s="72"/>
      <c r="KF396" s="72"/>
      <c r="KG396" s="72"/>
      <c r="KH396" s="72"/>
      <c r="KI396" s="72"/>
      <c r="KJ396" s="72"/>
      <c r="KK396" s="72"/>
      <c r="KL396" s="72"/>
      <c r="KM396" s="72"/>
      <c r="KN396" s="72"/>
      <c r="KO396" s="72"/>
      <c r="KP396" s="72"/>
      <c r="KQ396" s="72"/>
      <c r="KR396" s="72"/>
      <c r="KS396" s="72"/>
      <c r="KT396" s="72"/>
      <c r="KU396" s="72"/>
      <c r="KV396" s="72"/>
      <c r="KW396" s="72"/>
      <c r="KX396" s="72"/>
      <c r="KY396" s="72"/>
      <c r="KZ396" s="72"/>
      <c r="LA396" s="72"/>
      <c r="LB396" s="72"/>
      <c r="LC396" s="72"/>
      <c r="LD396" s="72"/>
      <c r="LE396" s="72"/>
      <c r="LF396" s="72"/>
      <c r="LG396" s="72"/>
      <c r="LH396" s="72"/>
      <c r="LI396" s="72"/>
      <c r="LJ396" s="72"/>
      <c r="LK396" s="72"/>
      <c r="LL396" s="72"/>
      <c r="LM396" s="72"/>
      <c r="LN396" s="72"/>
      <c r="LO396" s="72"/>
      <c r="LP396" s="72"/>
      <c r="LQ396" s="72"/>
      <c r="LR396" s="72"/>
      <c r="LS396" s="72"/>
      <c r="LT396" s="72"/>
      <c r="LU396" s="72"/>
      <c r="LV396" s="72"/>
      <c r="LW396" s="72"/>
      <c r="LX396" s="72"/>
      <c r="LY396" s="72"/>
      <c r="LZ396" s="72"/>
      <c r="MA396" s="72"/>
      <c r="MB396" s="72"/>
      <c r="MC396" s="72"/>
      <c r="MD396" s="72"/>
      <c r="ME396" s="72"/>
      <c r="MF396" s="72"/>
      <c r="MG396" s="72"/>
      <c r="MH396" s="72"/>
      <c r="MI396" s="72"/>
      <c r="MJ396" s="72"/>
      <c r="MK396" s="72"/>
      <c r="ML396" s="72"/>
      <c r="MM396" s="72"/>
      <c r="MN396" s="72"/>
      <c r="MO396" s="72"/>
      <c r="MP396" s="72"/>
      <c r="MQ396" s="72"/>
      <c r="MR396" s="72"/>
      <c r="MS396" s="72"/>
      <c r="MT396" s="72"/>
      <c r="MU396" s="72"/>
      <c r="MV396" s="72"/>
      <c r="MW396" s="72"/>
      <c r="MX396" s="72"/>
      <c r="MY396" s="72"/>
      <c r="MZ396" s="72"/>
      <c r="NA396" s="72"/>
      <c r="NB396" s="72"/>
      <c r="NC396" s="72"/>
      <c r="ND396" s="72"/>
      <c r="NE396" s="72"/>
      <c r="NF396" s="72"/>
      <c r="NG396" s="72"/>
      <c r="NH396" s="72"/>
      <c r="NI396" s="72"/>
      <c r="NJ396" s="72"/>
      <c r="NK396" s="72"/>
      <c r="NL396" s="72"/>
      <c r="NM396" s="72"/>
      <c r="NN396" s="72"/>
      <c r="NO396" s="72"/>
      <c r="NP396" s="72"/>
      <c r="NQ396" s="72"/>
      <c r="NR396" s="72"/>
      <c r="NS396" s="72"/>
      <c r="NT396" s="72"/>
      <c r="NU396" s="72"/>
      <c r="NV396" s="72"/>
      <c r="NW396" s="72"/>
      <c r="NX396" s="72"/>
      <c r="NY396" s="72"/>
      <c r="NZ396" s="72"/>
      <c r="OA396" s="72"/>
      <c r="OB396" s="72"/>
      <c r="OC396" s="72"/>
      <c r="OD396" s="72"/>
      <c r="OE396" s="72"/>
      <c r="OF396" s="72"/>
      <c r="OG396" s="72"/>
      <c r="OH396" s="72"/>
      <c r="OI396" s="72"/>
      <c r="OJ396" s="72"/>
      <c r="OK396" s="72"/>
      <c r="OL396" s="72"/>
      <c r="OM396" s="72"/>
      <c r="ON396" s="72"/>
      <c r="OO396" s="72"/>
      <c r="OP396" s="72"/>
      <c r="OQ396" s="72"/>
      <c r="OR396" s="72"/>
      <c r="OS396" s="72"/>
      <c r="OT396" s="72"/>
      <c r="OU396" s="72"/>
      <c r="OV396" s="72"/>
      <c r="OW396" s="72"/>
      <c r="OX396" s="72"/>
      <c r="OY396" s="72"/>
      <c r="OZ396" s="72"/>
      <c r="PA396" s="72"/>
      <c r="PB396" s="72"/>
      <c r="PC396" s="72"/>
      <c r="PD396" s="72"/>
      <c r="PE396" s="72"/>
      <c r="PF396" s="72"/>
      <c r="PG396" s="72"/>
      <c r="PH396" s="72"/>
      <c r="PI396" s="72"/>
      <c r="PJ396" s="72"/>
      <c r="PK396" s="72"/>
      <c r="PL396" s="72"/>
      <c r="PM396" s="72"/>
      <c r="PN396" s="72"/>
      <c r="PO396" s="72"/>
      <c r="PP396" s="72"/>
      <c r="PQ396" s="72"/>
      <c r="PR396" s="72"/>
      <c r="PS396" s="72"/>
      <c r="PT396" s="72"/>
      <c r="PU396" s="72"/>
      <c r="PV396" s="72"/>
      <c r="PW396" s="72"/>
      <c r="PX396" s="72"/>
      <c r="PY396" s="72"/>
      <c r="PZ396" s="72"/>
      <c r="QA396" s="72"/>
      <c r="QB396" s="72"/>
      <c r="QC396" s="72"/>
      <c r="QD396" s="72"/>
      <c r="QE396" s="72"/>
      <c r="QF396" s="72"/>
      <c r="QG396" s="72"/>
      <c r="QH396" s="72"/>
      <c r="QI396" s="72"/>
      <c r="QJ396" s="72"/>
      <c r="QK396" s="72"/>
      <c r="QL396" s="72"/>
      <c r="QM396" s="72"/>
      <c r="QN396" s="72"/>
      <c r="QO396" s="72"/>
      <c r="QP396" s="72"/>
      <c r="QQ396" s="72"/>
      <c r="QR396" s="72"/>
      <c r="QS396" s="72"/>
      <c r="QT396" s="72"/>
      <c r="QU396" s="72"/>
      <c r="QV396" s="72"/>
      <c r="QW396" s="72"/>
      <c r="QX396" s="72"/>
      <c r="QY396" s="72"/>
      <c r="QZ396" s="72"/>
      <c r="RA396" s="72"/>
      <c r="RB396" s="72"/>
      <c r="RC396" s="72"/>
      <c r="RD396" s="72"/>
      <c r="RE396" s="72"/>
      <c r="RF396" s="72"/>
      <c r="RG396" s="72"/>
      <c r="RH396" s="72"/>
      <c r="RI396" s="72"/>
      <c r="RJ396" s="72"/>
      <c r="RK396" s="72"/>
      <c r="RL396" s="72"/>
      <c r="RM396" s="72"/>
      <c r="RN396" s="72"/>
      <c r="RO396" s="72"/>
      <c r="RP396" s="72"/>
      <c r="RQ396" s="72"/>
      <c r="RR396" s="72"/>
      <c r="RS396" s="72"/>
      <c r="RT396" s="72"/>
      <c r="RU396" s="72"/>
      <c r="RV396" s="72"/>
      <c r="RW396" s="72"/>
      <c r="RX396" s="72"/>
      <c r="RY396" s="72"/>
      <c r="RZ396" s="72"/>
      <c r="SA396" s="72"/>
      <c r="SB396" s="72"/>
      <c r="SC396" s="72"/>
      <c r="SD396" s="72"/>
      <c r="SE396" s="72"/>
      <c r="SF396" s="72"/>
      <c r="SG396" s="72"/>
      <c r="SH396" s="72"/>
      <c r="SI396" s="72"/>
      <c r="SJ396" s="72"/>
      <c r="SK396" s="72"/>
      <c r="SL396" s="72"/>
      <c r="SM396" s="72"/>
      <c r="SN396" s="72"/>
      <c r="SO396" s="72"/>
      <c r="SP396" s="72"/>
      <c r="SQ396" s="72"/>
      <c r="SR396" s="72"/>
      <c r="SS396" s="72"/>
      <c r="ST396" s="72"/>
      <c r="SU396" s="72"/>
      <c r="SV396" s="72"/>
      <c r="SW396" s="72"/>
      <c r="SX396" s="72"/>
      <c r="SY396" s="72"/>
      <c r="SZ396" s="72"/>
      <c r="TA396" s="72"/>
      <c r="TB396" s="72"/>
      <c r="TC396" s="72"/>
      <c r="TD396" s="72"/>
      <c r="TE396" s="72"/>
      <c r="TF396" s="72"/>
      <c r="TG396" s="72"/>
      <c r="TH396" s="72"/>
      <c r="TI396" s="72"/>
      <c r="TJ396" s="72"/>
      <c r="TK396" s="72"/>
      <c r="TL396" s="72"/>
      <c r="TM396" s="72"/>
      <c r="TN396" s="72"/>
      <c r="TO396" s="72"/>
      <c r="TP396" s="72"/>
      <c r="TQ396" s="72"/>
      <c r="TR396" s="72"/>
      <c r="TS396" s="72"/>
      <c r="TT396" s="72"/>
      <c r="TU396" s="72"/>
      <c r="TV396" s="72"/>
      <c r="TW396" s="72"/>
      <c r="TX396" s="72"/>
      <c r="TY396" s="72"/>
      <c r="TZ396" s="72"/>
      <c r="UA396" s="72"/>
      <c r="UB396" s="72"/>
      <c r="UC396" s="72"/>
      <c r="UD396" s="72"/>
      <c r="UE396" s="72"/>
      <c r="UF396" s="72"/>
      <c r="UG396" s="72"/>
      <c r="UH396" s="72"/>
      <c r="UI396" s="72"/>
      <c r="UJ396" s="72"/>
      <c r="UK396" s="72"/>
      <c r="UL396" s="72"/>
      <c r="UM396" s="72"/>
      <c r="UN396" s="72"/>
      <c r="UO396" s="72"/>
      <c r="UP396" s="72"/>
      <c r="UQ396" s="72"/>
      <c r="UR396" s="72"/>
      <c r="US396" s="72"/>
      <c r="UT396" s="72"/>
      <c r="UU396" s="72"/>
      <c r="UV396" s="72"/>
      <c r="UW396" s="72"/>
      <c r="UX396" s="72"/>
      <c r="UY396" s="72"/>
      <c r="UZ396" s="72"/>
      <c r="VA396" s="72"/>
      <c r="VB396" s="72"/>
      <c r="VC396" s="72"/>
      <c r="VD396" s="72"/>
      <c r="VE396" s="72"/>
      <c r="VF396" s="72"/>
      <c r="VG396" s="72"/>
      <c r="VH396" s="72"/>
      <c r="VI396" s="72"/>
      <c r="VJ396" s="72"/>
      <c r="VK396" s="72"/>
      <c r="VL396" s="72"/>
      <c r="VM396" s="72"/>
      <c r="VN396" s="72"/>
      <c r="VO396" s="72"/>
      <c r="VP396" s="72"/>
      <c r="VQ396" s="72"/>
      <c r="VR396" s="72"/>
      <c r="VS396" s="72"/>
      <c r="VT396" s="72"/>
      <c r="VU396" s="72"/>
      <c r="VV396" s="72"/>
      <c r="VW396" s="72"/>
      <c r="VX396" s="72"/>
      <c r="VY396" s="72"/>
      <c r="VZ396" s="72"/>
      <c r="WA396" s="72"/>
      <c r="WB396" s="72"/>
      <c r="WC396" s="72"/>
      <c r="WD396" s="72"/>
      <c r="WE396" s="72"/>
      <c r="WF396" s="72"/>
      <c r="WG396" s="72"/>
      <c r="WH396" s="72"/>
      <c r="WI396" s="72"/>
      <c r="WJ396" s="72"/>
      <c r="WK396" s="72"/>
      <c r="WL396" s="72"/>
      <c r="WM396" s="72"/>
      <c r="WN396" s="72"/>
      <c r="WO396" s="72"/>
      <c r="WP396" s="72"/>
      <c r="WQ396" s="72"/>
      <c r="WR396" s="72"/>
      <c r="WS396" s="72"/>
      <c r="WT396" s="72"/>
      <c r="WU396" s="72"/>
      <c r="WV396" s="72"/>
      <c r="WW396" s="72"/>
      <c r="WX396" s="72"/>
      <c r="WY396" s="72"/>
      <c r="WZ396" s="72"/>
      <c r="XA396" s="72"/>
      <c r="XB396" s="72"/>
      <c r="XC396" s="72"/>
      <c r="XD396" s="72"/>
      <c r="XE396" s="72"/>
      <c r="XF396" s="72"/>
      <c r="XG396" s="72"/>
      <c r="XH396" s="72"/>
      <c r="XI396" s="72"/>
      <c r="XJ396" s="72"/>
      <c r="XK396" s="72"/>
      <c r="XL396" s="72"/>
      <c r="XM396" s="72"/>
      <c r="XN396" s="72"/>
      <c r="XO396" s="72"/>
      <c r="XP396" s="72"/>
      <c r="XQ396" s="72"/>
      <c r="XR396" s="72"/>
      <c r="XS396" s="72"/>
      <c r="XT396" s="72"/>
      <c r="XU396" s="72"/>
      <c r="XV396" s="72"/>
      <c r="XW396" s="72"/>
      <c r="XX396" s="72"/>
      <c r="XY396" s="72"/>
      <c r="XZ396" s="72"/>
      <c r="YA396" s="72"/>
      <c r="YB396" s="72"/>
      <c r="YC396" s="72"/>
      <c r="YD396" s="72"/>
      <c r="YE396" s="72"/>
      <c r="YF396" s="72"/>
      <c r="YG396" s="72"/>
      <c r="YH396" s="72"/>
      <c r="YI396" s="72"/>
      <c r="YJ396" s="72"/>
      <c r="YK396" s="72"/>
      <c r="YL396" s="72"/>
      <c r="YM396" s="72"/>
      <c r="YN396" s="72"/>
      <c r="YO396" s="72"/>
      <c r="YP396" s="72"/>
      <c r="YQ396" s="72"/>
      <c r="YR396" s="72"/>
      <c r="YS396" s="72"/>
      <c r="YT396" s="72"/>
      <c r="YU396" s="72"/>
      <c r="YV396" s="72"/>
      <c r="YW396" s="72"/>
      <c r="YX396" s="72"/>
      <c r="YY396" s="72"/>
      <c r="YZ396" s="72"/>
      <c r="ZA396" s="72"/>
      <c r="ZB396" s="72"/>
      <c r="ZC396" s="72"/>
      <c r="ZD396" s="72"/>
      <c r="ZE396" s="72"/>
      <c r="ZF396" s="72"/>
      <c r="ZG396" s="72"/>
      <c r="ZH396" s="72"/>
      <c r="ZI396" s="72"/>
      <c r="ZJ396" s="72"/>
      <c r="ZK396" s="72"/>
      <c r="ZL396" s="72"/>
      <c r="ZM396" s="72"/>
      <c r="ZN396" s="72"/>
      <c r="ZO396" s="72"/>
      <c r="ZP396" s="72"/>
      <c r="ZQ396" s="72"/>
      <c r="ZR396" s="72"/>
      <c r="ZS396" s="72"/>
      <c r="ZT396" s="72"/>
      <c r="ZU396" s="72"/>
      <c r="ZV396" s="72"/>
      <c r="ZW396" s="72"/>
      <c r="ZX396" s="72"/>
      <c r="ZY396" s="72"/>
      <c r="ZZ396" s="72"/>
      <c r="AAA396" s="72"/>
      <c r="AAB396" s="72"/>
      <c r="AAC396" s="72"/>
      <c r="AAD396" s="72"/>
      <c r="AAE396" s="72"/>
      <c r="AAF396" s="72"/>
      <c r="AAG396" s="72"/>
      <c r="AAH396" s="72"/>
      <c r="AAI396" s="72"/>
      <c r="AAJ396" s="72"/>
      <c r="AAK396" s="72"/>
      <c r="AAL396" s="72"/>
      <c r="AAM396" s="72"/>
      <c r="AAN396" s="72"/>
      <c r="AAO396" s="72"/>
      <c r="AAP396" s="72"/>
      <c r="AAQ396" s="72"/>
      <c r="AAR396" s="72"/>
      <c r="AAS396" s="72"/>
      <c r="AAT396" s="72"/>
      <c r="AAU396" s="72"/>
      <c r="AAV396" s="72"/>
      <c r="AAW396" s="72"/>
      <c r="AAX396" s="72"/>
      <c r="AAY396" s="72"/>
      <c r="AAZ396" s="72"/>
      <c r="ABA396" s="72"/>
      <c r="ABB396" s="72"/>
      <c r="ABC396" s="72"/>
      <c r="ABD396" s="72"/>
      <c r="ABE396" s="72"/>
      <c r="ABF396" s="72"/>
      <c r="ABG396" s="72"/>
      <c r="ABH396" s="72"/>
      <c r="ABI396" s="72"/>
      <c r="ABJ396" s="72"/>
      <c r="ABK396" s="72"/>
      <c r="ABL396" s="72"/>
      <c r="ABM396" s="72"/>
      <c r="ABN396" s="72"/>
      <c r="ABO396" s="72"/>
      <c r="ABP396" s="72"/>
      <c r="ABQ396" s="72"/>
      <c r="ABR396" s="72"/>
      <c r="ABS396" s="72"/>
      <c r="ABT396" s="72"/>
      <c r="ABU396" s="72"/>
      <c r="ABV396" s="72"/>
      <c r="ABW396" s="72"/>
      <c r="ABX396" s="72"/>
      <c r="ABY396" s="72"/>
      <c r="ABZ396" s="72"/>
      <c r="ACA396" s="72"/>
      <c r="ACB396" s="72"/>
      <c r="ACC396" s="72"/>
      <c r="ACD396" s="72"/>
      <c r="ACE396" s="72"/>
      <c r="ACF396" s="72"/>
      <c r="ACG396" s="72"/>
      <c r="ACH396" s="72"/>
      <c r="ACI396" s="72"/>
      <c r="ACJ396" s="72"/>
      <c r="ACK396" s="72"/>
      <c r="ACL396" s="72"/>
      <c r="ACM396" s="72"/>
      <c r="ACN396" s="72"/>
      <c r="ACO396" s="72"/>
      <c r="ACP396" s="72"/>
      <c r="ACQ396" s="72"/>
      <c r="ACR396" s="72"/>
      <c r="ACS396" s="72"/>
      <c r="ACT396" s="72"/>
      <c r="ACU396" s="72"/>
      <c r="ACV396" s="72"/>
      <c r="ACW396" s="72"/>
      <c r="ACX396" s="72"/>
      <c r="ACY396" s="72"/>
      <c r="ACZ396" s="72"/>
      <c r="ADA396" s="72"/>
      <c r="ADB396" s="72"/>
      <c r="ADC396" s="72"/>
      <c r="ADD396" s="72"/>
      <c r="ADE396" s="72"/>
      <c r="ADF396" s="72"/>
      <c r="ADG396" s="72"/>
      <c r="ADH396" s="72"/>
      <c r="ADI396" s="72"/>
      <c r="ADJ396" s="72"/>
      <c r="ADK396" s="72"/>
      <c r="ADL396" s="72"/>
      <c r="ADM396" s="72"/>
      <c r="ADN396" s="72"/>
      <c r="ADO396" s="72"/>
      <c r="ADP396" s="72"/>
      <c r="ADQ396" s="72"/>
      <c r="ADR396" s="72"/>
      <c r="ADS396" s="72"/>
      <c r="ADT396" s="72"/>
      <c r="ADU396" s="72"/>
      <c r="ADV396" s="72"/>
      <c r="ADW396" s="72"/>
      <c r="ADX396" s="72"/>
      <c r="ADY396" s="72"/>
      <c r="ADZ396" s="72"/>
      <c r="AEA396" s="72"/>
      <c r="AEB396" s="72"/>
      <c r="AEC396" s="72"/>
      <c r="AED396" s="72"/>
      <c r="AEE396" s="72"/>
      <c r="AEF396" s="72"/>
      <c r="AEG396" s="72"/>
      <c r="AEH396" s="72"/>
      <c r="AEI396" s="72"/>
      <c r="AEJ396" s="72"/>
      <c r="AEK396" s="72"/>
      <c r="AEL396" s="72"/>
      <c r="AEM396" s="72"/>
      <c r="AEN396" s="72"/>
      <c r="AEO396" s="72"/>
      <c r="AEP396" s="72"/>
      <c r="AEQ396" s="72"/>
      <c r="AER396" s="72"/>
      <c r="AES396" s="72"/>
      <c r="AET396" s="72"/>
      <c r="AEU396" s="72"/>
      <c r="AEV396" s="72"/>
      <c r="AEW396" s="72"/>
      <c r="AEX396" s="72"/>
      <c r="AEY396" s="72"/>
      <c r="AEZ396" s="72"/>
      <c r="AFA396" s="72"/>
      <c r="AFB396" s="72"/>
      <c r="AFC396" s="72"/>
      <c r="AFD396" s="72"/>
      <c r="AFE396" s="72"/>
      <c r="AFF396" s="72"/>
      <c r="AFG396" s="72"/>
      <c r="AFH396" s="72"/>
      <c r="AFI396" s="72"/>
      <c r="AFJ396" s="72"/>
      <c r="AFK396" s="72"/>
      <c r="AFL396" s="72"/>
      <c r="AFM396" s="72"/>
      <c r="AFN396" s="72"/>
      <c r="AFO396" s="72"/>
      <c r="AFP396" s="72"/>
      <c r="AFQ396" s="72"/>
      <c r="AFR396" s="72"/>
      <c r="AFS396" s="72"/>
      <c r="AFT396" s="72"/>
      <c r="AFU396" s="72"/>
      <c r="AFV396" s="72"/>
      <c r="AFW396" s="72"/>
      <c r="AFX396" s="72"/>
      <c r="AFY396" s="72"/>
      <c r="AFZ396" s="72"/>
      <c r="AGA396" s="72"/>
      <c r="AGB396" s="72"/>
      <c r="AGC396" s="72"/>
      <c r="AGD396" s="72"/>
      <c r="AGE396" s="72"/>
      <c r="AGF396" s="72"/>
      <c r="AGG396" s="72"/>
      <c r="AGH396" s="72"/>
      <c r="AGI396" s="72"/>
      <c r="AGJ396" s="72"/>
      <c r="AGK396" s="72"/>
      <c r="AGL396" s="72"/>
      <c r="AGM396" s="72"/>
      <c r="AGN396" s="72"/>
      <c r="AGO396" s="72"/>
      <c r="AGP396" s="72"/>
      <c r="AGQ396" s="72"/>
      <c r="AGR396" s="72"/>
      <c r="AGS396" s="72"/>
      <c r="AGT396" s="72"/>
      <c r="AGU396" s="72"/>
      <c r="AGV396" s="72"/>
      <c r="AGW396" s="72"/>
      <c r="AGX396" s="72"/>
      <c r="AGY396" s="72"/>
      <c r="AGZ396" s="72"/>
      <c r="AHA396" s="72"/>
      <c r="AHB396" s="72"/>
      <c r="AHC396" s="72"/>
      <c r="AHD396" s="72"/>
      <c r="AHE396" s="72"/>
      <c r="AHF396" s="72"/>
      <c r="AHG396" s="72"/>
      <c r="AHH396" s="72"/>
      <c r="AHI396" s="72"/>
      <c r="AHJ396" s="72"/>
      <c r="AHK396" s="72"/>
      <c r="AHL396" s="72"/>
      <c r="AHM396" s="72"/>
      <c r="AHN396" s="72"/>
      <c r="AHO396" s="72"/>
      <c r="AHP396" s="72"/>
      <c r="AHQ396" s="72"/>
      <c r="AHR396" s="72"/>
      <c r="AHS396" s="72"/>
      <c r="AHT396" s="72"/>
      <c r="AHU396" s="72"/>
      <c r="AHV396" s="72"/>
      <c r="AHW396" s="72"/>
      <c r="AHX396" s="72"/>
      <c r="AHY396" s="72"/>
      <c r="AHZ396" s="72"/>
      <c r="AIA396" s="72"/>
      <c r="AIB396" s="72"/>
      <c r="AIC396" s="72"/>
      <c r="AID396" s="72"/>
      <c r="AIE396" s="72"/>
      <c r="AIF396" s="72"/>
      <c r="AIG396" s="72"/>
      <c r="AIH396" s="72"/>
      <c r="AII396" s="72"/>
      <c r="AIJ396" s="72"/>
      <c r="AIK396" s="72"/>
      <c r="AIL396" s="72"/>
      <c r="AIM396" s="72"/>
      <c r="AIN396" s="72"/>
      <c r="AIO396" s="72"/>
      <c r="AIP396" s="72"/>
      <c r="AIQ396" s="72"/>
      <c r="AIR396" s="72"/>
      <c r="AIS396" s="72"/>
      <c r="AIT396" s="72"/>
      <c r="AIU396" s="72"/>
      <c r="AIV396" s="72"/>
      <c r="AIW396" s="72"/>
      <c r="AIX396" s="72"/>
      <c r="AIY396" s="72"/>
      <c r="AIZ396" s="72"/>
      <c r="AJA396" s="72"/>
      <c r="AJB396" s="72"/>
      <c r="AJC396" s="72"/>
      <c r="AJD396" s="72"/>
      <c r="AJE396" s="72"/>
      <c r="AJF396" s="72"/>
      <c r="AJG396" s="72"/>
      <c r="AJH396" s="72"/>
      <c r="AJI396" s="72"/>
      <c r="AJJ396" s="72"/>
      <c r="AJK396" s="72"/>
      <c r="AJL396" s="72"/>
      <c r="AJM396" s="72"/>
      <c r="AJN396" s="72"/>
      <c r="AJO396" s="72"/>
      <c r="AJP396" s="72"/>
      <c r="AJQ396" s="72"/>
      <c r="AJR396" s="72"/>
      <c r="AJS396" s="72"/>
      <c r="AJT396" s="72"/>
      <c r="AJU396" s="72"/>
      <c r="AJV396" s="72"/>
      <c r="AJW396" s="72"/>
      <c r="AJX396" s="72"/>
      <c r="AJY396" s="72"/>
      <c r="AJZ396" s="72"/>
      <c r="AKA396" s="72"/>
      <c r="AKB396" s="72"/>
      <c r="AKC396" s="72"/>
      <c r="AKD396" s="72"/>
      <c r="AKE396" s="72"/>
      <c r="AKF396" s="72"/>
      <c r="AKG396" s="72"/>
      <c r="AKH396" s="72"/>
      <c r="AKI396" s="72"/>
      <c r="AKJ396" s="72"/>
      <c r="AKK396" s="72"/>
      <c r="AKL396" s="72"/>
      <c r="AKM396" s="72"/>
      <c r="AKN396" s="72"/>
      <c r="AKO396" s="72"/>
      <c r="AKP396" s="72"/>
      <c r="AKQ396" s="72"/>
      <c r="AKR396" s="72"/>
      <c r="AKS396" s="72"/>
      <c r="AKT396" s="72"/>
      <c r="AKU396" s="72"/>
      <c r="AKV396" s="72"/>
      <c r="AKW396" s="72"/>
      <c r="AKX396" s="72"/>
      <c r="AKY396" s="72"/>
      <c r="AKZ396" s="72"/>
      <c r="ALA396" s="72"/>
      <c r="ALB396" s="72"/>
      <c r="ALC396" s="72"/>
      <c r="ALD396" s="72"/>
      <c r="ALE396" s="72"/>
      <c r="ALF396" s="72"/>
      <c r="ALG396" s="72"/>
      <c r="ALH396" s="72"/>
      <c r="ALI396" s="72"/>
      <c r="ALJ396" s="72"/>
      <c r="ALK396" s="72"/>
      <c r="ALL396" s="72"/>
      <c r="ALM396" s="72"/>
      <c r="ALN396" s="72"/>
      <c r="ALO396" s="72"/>
      <c r="ALP396" s="72"/>
      <c r="ALQ396" s="72"/>
      <c r="ALR396" s="72"/>
      <c r="ALS396" s="72"/>
      <c r="ALT396" s="72"/>
      <c r="ALU396" s="72"/>
      <c r="ALV396" s="72"/>
      <c r="ALW396" s="72"/>
      <c r="ALX396" s="72"/>
      <c r="ALY396" s="72"/>
      <c r="ALZ396" s="72"/>
      <c r="AMA396" s="72"/>
      <c r="AMB396" s="72"/>
      <c r="AMC396" s="72"/>
      <c r="AMD396" s="72"/>
      <c r="AME396" s="72"/>
      <c r="AMF396" s="72"/>
      <c r="AMG396" s="72"/>
      <c r="AMH396" s="72"/>
      <c r="AMI396" s="72"/>
      <c r="AMK396" s="72"/>
    </row>
    <row r="397" spans="1:1025">
      <c r="A397" s="49"/>
      <c r="B397" s="14" t="s">
        <v>85</v>
      </c>
      <c r="C397" s="33"/>
      <c r="D397"/>
      <c r="E397"/>
      <c r="F397"/>
    </row>
    <row r="398" spans="1:1025" ht="17.649999999999999" customHeight="1">
      <c r="A398" s="49"/>
      <c r="B398" s="6" t="s">
        <v>86</v>
      </c>
      <c r="C398" s="6"/>
      <c r="D398"/>
      <c r="E398"/>
      <c r="F398"/>
    </row>
    <row r="399" spans="1:1025" ht="17.649999999999999" customHeight="1">
      <c r="A399" s="49"/>
      <c r="B399" s="33" t="s">
        <v>348</v>
      </c>
      <c r="C399" s="33"/>
      <c r="D399"/>
      <c r="E399"/>
      <c r="F399"/>
    </row>
    <row r="400" spans="1:1025">
      <c r="A400" s="49"/>
      <c r="B400" s="40" t="s">
        <v>88</v>
      </c>
      <c r="E400" s="46" t="s">
        <v>89</v>
      </c>
    </row>
    <row r="401" spans="1:1025">
      <c r="A401" s="49"/>
    </row>
    <row r="402" spans="1:1025">
      <c r="A402" s="49"/>
    </row>
    <row r="403" spans="1:1025">
      <c r="A403" s="49"/>
    </row>
    <row r="404" spans="1:1025">
      <c r="A404" s="49"/>
    </row>
    <row r="405" spans="1:1025">
      <c r="A405" s="49"/>
    </row>
    <row r="406" spans="1:1025" s="72" customFormat="1">
      <c r="A406" s="49"/>
      <c r="B406" s="49"/>
      <c r="C406" s="50"/>
      <c r="D406" s="51"/>
      <c r="E406" s="52"/>
      <c r="F406" s="53"/>
      <c r="G406" s="53"/>
      <c r="H406" s="53"/>
      <c r="I406" s="53"/>
      <c r="J406" s="53"/>
      <c r="K406" s="53"/>
      <c r="L406" s="53"/>
      <c r="M406" s="53"/>
      <c r="N406" s="53"/>
      <c r="O406" s="53"/>
      <c r="P406" s="53"/>
      <c r="Q406" s="53"/>
      <c r="R406" s="53"/>
      <c r="S406" s="53"/>
      <c r="T406" s="53"/>
      <c r="U406" s="53"/>
      <c r="V406" s="53"/>
      <c r="W406" s="53"/>
      <c r="X406" s="53"/>
      <c r="Y406" s="53"/>
      <c r="Z406" s="53"/>
      <c r="AA406" s="53"/>
      <c r="AB406" s="53"/>
      <c r="AC406" s="53"/>
      <c r="AD406" s="53"/>
      <c r="AE406" s="53"/>
      <c r="AF406" s="53"/>
      <c r="AG406" s="53"/>
      <c r="AH406" s="53"/>
      <c r="AI406" s="53"/>
      <c r="AJ406" s="53"/>
      <c r="AK406" s="53"/>
      <c r="AL406" s="53"/>
      <c r="AM406" s="53"/>
      <c r="AN406" s="53"/>
      <c r="AO406" s="53"/>
      <c r="AP406" s="53"/>
      <c r="AQ406" s="53"/>
      <c r="AR406" s="53"/>
      <c r="AS406" s="53"/>
      <c r="AT406" s="53"/>
      <c r="AU406" s="53"/>
      <c r="AV406" s="53"/>
      <c r="AW406" s="53"/>
      <c r="AX406" s="53"/>
      <c r="AY406" s="53"/>
      <c r="AZ406" s="53"/>
      <c r="BA406" s="53"/>
      <c r="BB406" s="53"/>
      <c r="BC406" s="53"/>
      <c r="BD406" s="53"/>
      <c r="BE406" s="53"/>
      <c r="BF406" s="53"/>
      <c r="BG406" s="53"/>
      <c r="BH406" s="53"/>
      <c r="BI406" s="53"/>
      <c r="BJ406" s="53"/>
      <c r="BK406" s="53"/>
      <c r="BL406" s="53"/>
      <c r="BM406" s="53"/>
      <c r="BN406" s="53"/>
      <c r="BO406" s="53"/>
      <c r="BP406" s="53"/>
      <c r="BQ406" s="53"/>
      <c r="BR406" s="53"/>
      <c r="BS406" s="53"/>
      <c r="BT406" s="53"/>
      <c r="BU406" s="53"/>
      <c r="BV406" s="53"/>
      <c r="BW406" s="53"/>
      <c r="BX406" s="53"/>
      <c r="BY406" s="53"/>
      <c r="BZ406" s="53"/>
      <c r="CA406" s="53"/>
      <c r="CB406" s="53"/>
      <c r="CC406" s="53"/>
      <c r="CD406" s="53"/>
      <c r="CE406" s="53"/>
      <c r="CF406" s="53"/>
      <c r="CG406" s="53"/>
      <c r="CH406" s="53"/>
      <c r="CI406" s="53"/>
      <c r="CJ406" s="53"/>
      <c r="CK406" s="53"/>
      <c r="CL406" s="53"/>
      <c r="CM406" s="53"/>
      <c r="CN406" s="53"/>
      <c r="CO406" s="53"/>
      <c r="CP406" s="53"/>
      <c r="CQ406" s="53"/>
      <c r="CR406" s="53"/>
      <c r="CS406" s="53"/>
      <c r="CT406" s="53"/>
      <c r="CU406" s="53"/>
      <c r="CV406" s="53"/>
      <c r="CW406" s="53"/>
      <c r="CX406" s="53"/>
      <c r="CY406" s="53"/>
      <c r="CZ406" s="53"/>
      <c r="DA406" s="53"/>
      <c r="DB406" s="53"/>
      <c r="DC406" s="53"/>
      <c r="DD406" s="53"/>
      <c r="DE406" s="53"/>
      <c r="DF406" s="53"/>
      <c r="DG406" s="53"/>
      <c r="DH406" s="53"/>
      <c r="DI406" s="53"/>
      <c r="DJ406" s="53"/>
      <c r="DK406" s="53"/>
      <c r="DL406" s="53"/>
      <c r="DM406" s="53"/>
      <c r="DN406" s="53"/>
      <c r="DO406" s="53"/>
      <c r="DP406" s="53"/>
      <c r="DQ406" s="53"/>
      <c r="DR406" s="53"/>
      <c r="DS406" s="53"/>
      <c r="DT406" s="53"/>
      <c r="DU406" s="53"/>
      <c r="DV406" s="53"/>
      <c r="DW406" s="53"/>
      <c r="DX406" s="53"/>
      <c r="DY406" s="53"/>
      <c r="DZ406" s="53"/>
      <c r="EA406" s="53"/>
      <c r="EB406" s="53"/>
      <c r="EC406" s="53"/>
      <c r="ED406" s="53"/>
      <c r="EE406" s="53"/>
      <c r="EF406" s="53"/>
      <c r="EG406" s="53"/>
      <c r="EH406" s="53"/>
      <c r="EI406" s="53"/>
      <c r="EJ406" s="53"/>
      <c r="EK406" s="53"/>
      <c r="EL406" s="53"/>
      <c r="EM406" s="53"/>
      <c r="EN406" s="53"/>
      <c r="EO406" s="53"/>
      <c r="EP406" s="53"/>
      <c r="EQ406" s="53"/>
      <c r="ER406" s="53"/>
      <c r="ES406" s="53"/>
      <c r="ET406" s="53"/>
      <c r="EU406" s="53"/>
      <c r="EV406" s="53"/>
      <c r="EW406" s="53"/>
      <c r="EX406" s="53"/>
      <c r="EY406" s="53"/>
      <c r="EZ406" s="53"/>
      <c r="FA406" s="53"/>
      <c r="FB406" s="53"/>
      <c r="FC406" s="53"/>
      <c r="FD406" s="53"/>
      <c r="FE406" s="53"/>
      <c r="FF406" s="53"/>
      <c r="FG406" s="53"/>
      <c r="FH406" s="53"/>
      <c r="FI406" s="53"/>
      <c r="FJ406" s="53"/>
      <c r="FK406" s="53"/>
      <c r="FL406" s="53"/>
      <c r="FM406" s="53"/>
      <c r="FN406" s="53"/>
      <c r="FO406" s="53"/>
      <c r="FP406" s="53"/>
      <c r="FQ406" s="53"/>
      <c r="FR406" s="53"/>
      <c r="FS406" s="53"/>
      <c r="FT406" s="53"/>
      <c r="FU406" s="53"/>
      <c r="FV406" s="53"/>
      <c r="FW406" s="53"/>
      <c r="FX406" s="53"/>
      <c r="FY406" s="53"/>
      <c r="FZ406" s="53"/>
      <c r="GA406" s="53"/>
      <c r="GB406" s="53"/>
      <c r="GC406" s="53"/>
      <c r="GD406" s="53"/>
      <c r="GE406" s="53"/>
      <c r="GF406" s="53"/>
      <c r="GG406" s="53"/>
      <c r="GH406" s="53"/>
      <c r="GI406" s="53"/>
      <c r="GJ406" s="53"/>
      <c r="GK406" s="53"/>
      <c r="GL406" s="53"/>
      <c r="GM406" s="53"/>
      <c r="GN406" s="53"/>
      <c r="GO406" s="53"/>
      <c r="GP406" s="53"/>
      <c r="GQ406" s="53"/>
      <c r="GR406" s="53"/>
      <c r="GS406" s="53"/>
      <c r="GT406" s="53"/>
      <c r="GU406" s="53"/>
      <c r="GV406" s="53"/>
      <c r="GW406" s="53"/>
      <c r="GX406" s="53"/>
      <c r="GY406" s="53"/>
      <c r="GZ406" s="53"/>
      <c r="HA406" s="53"/>
      <c r="HB406" s="53"/>
      <c r="HC406" s="53"/>
      <c r="HD406" s="53"/>
      <c r="HE406" s="53"/>
      <c r="HF406" s="53"/>
      <c r="HG406" s="53"/>
      <c r="HH406" s="53"/>
      <c r="HI406" s="53"/>
      <c r="HJ406" s="53"/>
      <c r="HK406" s="53"/>
      <c r="HL406" s="53"/>
      <c r="HM406" s="53"/>
      <c r="HN406" s="53"/>
      <c r="HO406" s="53"/>
      <c r="HP406" s="53"/>
      <c r="HQ406" s="53"/>
      <c r="HR406" s="53"/>
      <c r="HS406" s="53"/>
      <c r="HT406" s="53"/>
      <c r="HU406" s="53"/>
      <c r="HV406" s="53"/>
      <c r="HW406" s="53"/>
      <c r="HX406" s="53"/>
      <c r="HY406" s="53"/>
      <c r="HZ406" s="53"/>
      <c r="IA406" s="53"/>
      <c r="IB406" s="53"/>
      <c r="IC406" s="53"/>
      <c r="ID406" s="53"/>
      <c r="IE406" s="53"/>
      <c r="IF406" s="53"/>
      <c r="IG406" s="53"/>
      <c r="IH406" s="53"/>
      <c r="II406" s="53"/>
      <c r="IJ406" s="53"/>
      <c r="IK406" s="53"/>
      <c r="IL406" s="53"/>
      <c r="IM406" s="53"/>
      <c r="IN406" s="53"/>
      <c r="IO406" s="53"/>
      <c r="IP406" s="53"/>
      <c r="IQ406" s="53"/>
      <c r="IR406" s="53"/>
      <c r="IS406" s="53"/>
      <c r="IT406" s="53"/>
      <c r="IU406" s="53"/>
      <c r="IV406" s="53"/>
      <c r="IW406" s="53"/>
      <c r="IX406" s="53"/>
      <c r="IY406" s="53"/>
      <c r="IZ406" s="53"/>
      <c r="JA406" s="53"/>
      <c r="JB406" s="53"/>
      <c r="JC406" s="53"/>
      <c r="JD406" s="53"/>
      <c r="JE406" s="53"/>
      <c r="JF406" s="53"/>
      <c r="JG406" s="53"/>
      <c r="JH406" s="53"/>
      <c r="JI406" s="53"/>
      <c r="JJ406" s="53"/>
      <c r="JK406" s="53"/>
      <c r="JL406" s="53"/>
      <c r="JM406" s="53"/>
      <c r="JN406" s="53"/>
      <c r="JO406" s="53"/>
      <c r="JP406" s="53"/>
      <c r="JQ406" s="53"/>
      <c r="JR406" s="53"/>
      <c r="JS406" s="53"/>
      <c r="JT406" s="53"/>
      <c r="JU406" s="53"/>
      <c r="JV406" s="53"/>
      <c r="JW406" s="53"/>
      <c r="JX406" s="53"/>
      <c r="JY406" s="53"/>
      <c r="JZ406" s="53"/>
      <c r="KA406" s="53"/>
      <c r="KB406" s="53"/>
      <c r="KC406" s="53"/>
      <c r="KD406" s="53"/>
      <c r="KE406" s="53"/>
      <c r="KF406" s="53"/>
      <c r="KG406" s="53"/>
      <c r="KH406" s="53"/>
      <c r="KI406" s="53"/>
      <c r="KJ406" s="53"/>
      <c r="KK406" s="53"/>
      <c r="KL406" s="53"/>
      <c r="KM406" s="53"/>
      <c r="KN406" s="53"/>
      <c r="KO406" s="53"/>
      <c r="KP406" s="53"/>
      <c r="KQ406" s="53"/>
      <c r="KR406" s="53"/>
      <c r="KS406" s="53"/>
      <c r="KT406" s="53"/>
      <c r="KU406" s="53"/>
      <c r="KV406" s="53"/>
      <c r="KW406" s="53"/>
      <c r="KX406" s="53"/>
      <c r="KY406" s="53"/>
      <c r="KZ406" s="53"/>
      <c r="LA406" s="53"/>
      <c r="LB406" s="53"/>
      <c r="LC406" s="53"/>
      <c r="LD406" s="53"/>
      <c r="LE406" s="53"/>
      <c r="LF406" s="53"/>
      <c r="LG406" s="53"/>
      <c r="LH406" s="53"/>
      <c r="LI406" s="53"/>
      <c r="LJ406" s="53"/>
      <c r="LK406" s="53"/>
      <c r="LL406" s="53"/>
      <c r="LM406" s="53"/>
      <c r="LN406" s="53"/>
      <c r="LO406" s="53"/>
      <c r="LP406" s="53"/>
      <c r="LQ406" s="53"/>
      <c r="LR406" s="53"/>
      <c r="LS406" s="53"/>
      <c r="LT406" s="53"/>
      <c r="LU406" s="53"/>
      <c r="LV406" s="53"/>
      <c r="LW406" s="53"/>
      <c r="LX406" s="53"/>
      <c r="LY406" s="53"/>
      <c r="LZ406" s="53"/>
      <c r="MA406" s="53"/>
      <c r="MB406" s="53"/>
      <c r="MC406" s="53"/>
      <c r="MD406" s="53"/>
      <c r="ME406" s="53"/>
      <c r="MF406" s="53"/>
      <c r="MG406" s="53"/>
      <c r="MH406" s="53"/>
      <c r="MI406" s="53"/>
      <c r="MJ406" s="53"/>
      <c r="MK406" s="53"/>
      <c r="ML406" s="53"/>
      <c r="MM406" s="53"/>
      <c r="MN406" s="53"/>
      <c r="MO406" s="53"/>
      <c r="MP406" s="53"/>
      <c r="MQ406" s="53"/>
      <c r="MR406" s="53"/>
      <c r="MS406" s="53"/>
      <c r="MT406" s="53"/>
      <c r="MU406" s="53"/>
      <c r="MV406" s="53"/>
      <c r="MW406" s="53"/>
      <c r="MX406" s="53"/>
      <c r="MY406" s="53"/>
      <c r="MZ406" s="53"/>
      <c r="NA406" s="53"/>
      <c r="NB406" s="53"/>
      <c r="NC406" s="53"/>
      <c r="ND406" s="53"/>
      <c r="NE406" s="53"/>
      <c r="NF406" s="53"/>
      <c r="NG406" s="53"/>
      <c r="NH406" s="53"/>
      <c r="NI406" s="53"/>
      <c r="NJ406" s="53"/>
      <c r="NK406" s="53"/>
      <c r="NL406" s="53"/>
      <c r="NM406" s="53"/>
      <c r="NN406" s="53"/>
      <c r="NO406" s="53"/>
      <c r="NP406" s="53"/>
      <c r="NQ406" s="53"/>
      <c r="NR406" s="53"/>
      <c r="NS406" s="53"/>
      <c r="NT406" s="53"/>
      <c r="NU406" s="53"/>
      <c r="NV406" s="53"/>
      <c r="NW406" s="53"/>
      <c r="NX406" s="53"/>
      <c r="NY406" s="53"/>
      <c r="NZ406" s="53"/>
      <c r="OA406" s="53"/>
      <c r="OB406" s="53"/>
      <c r="OC406" s="53"/>
      <c r="OD406" s="53"/>
      <c r="OE406" s="53"/>
      <c r="OF406" s="53"/>
      <c r="OG406" s="53"/>
      <c r="OH406" s="53"/>
      <c r="OI406" s="53"/>
      <c r="OJ406" s="53"/>
      <c r="OK406" s="53"/>
      <c r="OL406" s="53"/>
      <c r="OM406" s="53"/>
      <c r="ON406" s="53"/>
      <c r="OO406" s="53"/>
      <c r="OP406" s="53"/>
      <c r="OQ406" s="53"/>
      <c r="OR406" s="53"/>
      <c r="OS406" s="53"/>
      <c r="OT406" s="53"/>
      <c r="OU406" s="53"/>
      <c r="OV406" s="53"/>
      <c r="OW406" s="53"/>
      <c r="OX406" s="53"/>
      <c r="OY406" s="53"/>
      <c r="OZ406" s="53"/>
      <c r="PA406" s="53"/>
      <c r="PB406" s="53"/>
      <c r="PC406" s="53"/>
      <c r="PD406" s="53"/>
      <c r="PE406" s="53"/>
      <c r="PF406" s="53"/>
      <c r="PG406" s="53"/>
      <c r="PH406" s="53"/>
      <c r="PI406" s="53"/>
      <c r="PJ406" s="53"/>
      <c r="PK406" s="53"/>
      <c r="PL406" s="53"/>
      <c r="PM406" s="53"/>
      <c r="PN406" s="53"/>
      <c r="PO406" s="53"/>
      <c r="PP406" s="53"/>
      <c r="PQ406" s="53"/>
      <c r="PR406" s="53"/>
      <c r="PS406" s="53"/>
      <c r="PT406" s="53"/>
      <c r="PU406" s="53"/>
      <c r="PV406" s="53"/>
      <c r="PW406" s="53"/>
      <c r="PX406" s="53"/>
      <c r="PY406" s="53"/>
      <c r="PZ406" s="53"/>
      <c r="QA406" s="53"/>
      <c r="QB406" s="53"/>
      <c r="QC406" s="53"/>
      <c r="QD406" s="53"/>
      <c r="QE406" s="53"/>
      <c r="QF406" s="53"/>
      <c r="QG406" s="53"/>
      <c r="QH406" s="53"/>
      <c r="QI406" s="53"/>
      <c r="QJ406" s="53"/>
      <c r="QK406" s="53"/>
      <c r="QL406" s="53"/>
      <c r="QM406" s="53"/>
      <c r="QN406" s="53"/>
      <c r="QO406" s="53"/>
      <c r="QP406" s="53"/>
      <c r="QQ406" s="53"/>
      <c r="QR406" s="53"/>
      <c r="QS406" s="53"/>
      <c r="QT406" s="53"/>
      <c r="QU406" s="53"/>
      <c r="QV406" s="53"/>
      <c r="QW406" s="53"/>
      <c r="QX406" s="53"/>
      <c r="QY406" s="53"/>
      <c r="QZ406" s="53"/>
      <c r="RA406" s="53"/>
      <c r="RB406" s="53"/>
      <c r="RC406" s="53"/>
      <c r="RD406" s="53"/>
      <c r="RE406" s="53"/>
      <c r="RF406" s="53"/>
      <c r="RG406" s="53"/>
      <c r="RH406" s="53"/>
      <c r="RI406" s="53"/>
      <c r="RJ406" s="53"/>
      <c r="RK406" s="53"/>
      <c r="RL406" s="53"/>
      <c r="RM406" s="53"/>
      <c r="RN406" s="53"/>
      <c r="RO406" s="53"/>
      <c r="RP406" s="53"/>
      <c r="RQ406" s="53"/>
      <c r="RR406" s="53"/>
      <c r="RS406" s="53"/>
      <c r="RT406" s="53"/>
      <c r="RU406" s="53"/>
      <c r="RV406" s="53"/>
      <c r="RW406" s="53"/>
      <c r="RX406" s="53"/>
      <c r="RY406" s="53"/>
      <c r="RZ406" s="53"/>
      <c r="SA406" s="53"/>
      <c r="SB406" s="53"/>
      <c r="SC406" s="53"/>
      <c r="SD406" s="53"/>
      <c r="SE406" s="53"/>
      <c r="SF406" s="53"/>
      <c r="SG406" s="53"/>
      <c r="SH406" s="53"/>
      <c r="SI406" s="53"/>
      <c r="SJ406" s="53"/>
      <c r="SK406" s="53"/>
      <c r="SL406" s="53"/>
      <c r="SM406" s="53"/>
      <c r="SN406" s="53"/>
      <c r="SO406" s="53"/>
      <c r="SP406" s="53"/>
      <c r="SQ406" s="53"/>
      <c r="SR406" s="53"/>
      <c r="SS406" s="53"/>
      <c r="ST406" s="53"/>
      <c r="SU406" s="53"/>
      <c r="SV406" s="53"/>
      <c r="SW406" s="53"/>
      <c r="SX406" s="53"/>
      <c r="SY406" s="53"/>
      <c r="SZ406" s="53"/>
      <c r="TA406" s="53"/>
      <c r="TB406" s="53"/>
      <c r="TC406" s="53"/>
      <c r="TD406" s="53"/>
      <c r="TE406" s="53"/>
      <c r="TF406" s="53"/>
      <c r="TG406" s="53"/>
      <c r="TH406" s="53"/>
      <c r="TI406" s="53"/>
      <c r="TJ406" s="53"/>
      <c r="TK406" s="53"/>
      <c r="TL406" s="53"/>
      <c r="TM406" s="53"/>
      <c r="TN406" s="53"/>
      <c r="TO406" s="53"/>
      <c r="TP406" s="53"/>
      <c r="TQ406" s="53"/>
      <c r="TR406" s="53"/>
      <c r="TS406" s="53"/>
      <c r="TT406" s="53"/>
      <c r="TU406" s="53"/>
      <c r="TV406" s="53"/>
      <c r="TW406" s="53"/>
      <c r="TX406" s="53"/>
      <c r="TY406" s="53"/>
      <c r="TZ406" s="53"/>
      <c r="UA406" s="53"/>
      <c r="UB406" s="53"/>
      <c r="UC406" s="53"/>
      <c r="UD406" s="53"/>
      <c r="UE406" s="53"/>
      <c r="UF406" s="53"/>
      <c r="UG406" s="53"/>
      <c r="UH406" s="53"/>
      <c r="UI406" s="53"/>
      <c r="UJ406" s="53"/>
      <c r="UK406" s="53"/>
      <c r="UL406" s="53"/>
      <c r="UM406" s="53"/>
      <c r="UN406" s="53"/>
      <c r="UO406" s="53"/>
      <c r="UP406" s="53"/>
      <c r="UQ406" s="53"/>
      <c r="UR406" s="53"/>
      <c r="US406" s="53"/>
      <c r="UT406" s="53"/>
      <c r="UU406" s="53"/>
      <c r="UV406" s="53"/>
      <c r="UW406" s="53"/>
      <c r="UX406" s="53"/>
      <c r="UY406" s="53"/>
      <c r="UZ406" s="53"/>
      <c r="VA406" s="53"/>
      <c r="VB406" s="53"/>
      <c r="VC406" s="53"/>
      <c r="VD406" s="53"/>
      <c r="VE406" s="53"/>
      <c r="VF406" s="53"/>
      <c r="VG406" s="53"/>
      <c r="VH406" s="53"/>
      <c r="VI406" s="53"/>
      <c r="VJ406" s="53"/>
      <c r="VK406" s="53"/>
      <c r="VL406" s="53"/>
      <c r="VM406" s="53"/>
      <c r="VN406" s="53"/>
      <c r="VO406" s="53"/>
      <c r="VP406" s="53"/>
      <c r="VQ406" s="53"/>
      <c r="VR406" s="53"/>
      <c r="VS406" s="53"/>
      <c r="VT406" s="53"/>
      <c r="VU406" s="53"/>
      <c r="VV406" s="53"/>
      <c r="VW406" s="53"/>
      <c r="VX406" s="53"/>
      <c r="VY406" s="53"/>
      <c r="VZ406" s="53"/>
      <c r="WA406" s="53"/>
      <c r="WB406" s="53"/>
      <c r="WC406" s="53"/>
      <c r="WD406" s="53"/>
      <c r="WE406" s="53"/>
      <c r="WF406" s="53"/>
      <c r="WG406" s="53"/>
      <c r="WH406" s="53"/>
      <c r="WI406" s="53"/>
      <c r="WJ406" s="53"/>
      <c r="WK406" s="53"/>
      <c r="WL406" s="53"/>
      <c r="WM406" s="53"/>
      <c r="WN406" s="53"/>
      <c r="WO406" s="53"/>
      <c r="WP406" s="53"/>
      <c r="WQ406" s="53"/>
      <c r="WR406" s="53"/>
      <c r="WS406" s="53"/>
      <c r="WT406" s="53"/>
      <c r="WU406" s="53"/>
      <c r="WV406" s="53"/>
      <c r="WW406" s="53"/>
      <c r="WX406" s="53"/>
      <c r="WY406" s="53"/>
      <c r="WZ406" s="53"/>
      <c r="XA406" s="53"/>
      <c r="XB406" s="53"/>
      <c r="XC406" s="53"/>
      <c r="XD406" s="53"/>
      <c r="XE406" s="53"/>
      <c r="XF406" s="53"/>
      <c r="XG406" s="53"/>
      <c r="XH406" s="53"/>
      <c r="XI406" s="53"/>
      <c r="XJ406" s="53"/>
      <c r="XK406" s="53"/>
      <c r="XL406" s="53"/>
      <c r="XM406" s="53"/>
      <c r="XN406" s="53"/>
      <c r="XO406" s="53"/>
      <c r="XP406" s="53"/>
      <c r="XQ406" s="53"/>
      <c r="XR406" s="53"/>
      <c r="XS406" s="53"/>
      <c r="XT406" s="53"/>
      <c r="XU406" s="53"/>
      <c r="XV406" s="53"/>
      <c r="XW406" s="53"/>
      <c r="XX406" s="53"/>
      <c r="XY406" s="53"/>
      <c r="XZ406" s="53"/>
      <c r="YA406" s="53"/>
      <c r="YB406" s="53"/>
      <c r="YC406" s="53"/>
      <c r="YD406" s="53"/>
      <c r="YE406" s="53"/>
      <c r="YF406" s="53"/>
      <c r="YG406" s="53"/>
      <c r="YH406" s="53"/>
      <c r="YI406" s="53"/>
      <c r="YJ406" s="53"/>
      <c r="YK406" s="53"/>
      <c r="YL406" s="53"/>
      <c r="YM406" s="53"/>
      <c r="YN406" s="53"/>
      <c r="YO406" s="53"/>
      <c r="YP406" s="53"/>
      <c r="YQ406" s="53"/>
      <c r="YR406" s="53"/>
      <c r="YS406" s="53"/>
      <c r="YT406" s="53"/>
      <c r="YU406" s="53"/>
      <c r="YV406" s="53"/>
      <c r="YW406" s="53"/>
      <c r="YX406" s="53"/>
      <c r="YY406" s="53"/>
      <c r="YZ406" s="53"/>
      <c r="ZA406" s="53"/>
      <c r="ZB406" s="53"/>
      <c r="ZC406" s="53"/>
      <c r="ZD406" s="53"/>
      <c r="ZE406" s="53"/>
      <c r="ZF406" s="53"/>
      <c r="ZG406" s="53"/>
      <c r="ZH406" s="53"/>
      <c r="ZI406" s="53"/>
      <c r="ZJ406" s="53"/>
      <c r="ZK406" s="53"/>
      <c r="ZL406" s="53"/>
      <c r="ZM406" s="53"/>
      <c r="ZN406" s="53"/>
      <c r="ZO406" s="53"/>
      <c r="ZP406" s="53"/>
      <c r="ZQ406" s="53"/>
      <c r="ZR406" s="53"/>
      <c r="ZS406" s="53"/>
      <c r="ZT406" s="53"/>
      <c r="ZU406" s="53"/>
      <c r="ZV406" s="53"/>
      <c r="ZW406" s="53"/>
      <c r="ZX406" s="53"/>
      <c r="ZY406" s="53"/>
      <c r="ZZ406" s="53"/>
      <c r="AAA406" s="53"/>
      <c r="AAB406" s="53"/>
      <c r="AAC406" s="53"/>
      <c r="AAD406" s="53"/>
      <c r="AAE406" s="53"/>
      <c r="AAF406" s="53"/>
      <c r="AAG406" s="53"/>
      <c r="AAH406" s="53"/>
      <c r="AAI406" s="53"/>
      <c r="AAJ406" s="53"/>
      <c r="AAK406" s="53"/>
      <c r="AAL406" s="53"/>
      <c r="AAM406" s="53"/>
      <c r="AAN406" s="53"/>
      <c r="AAO406" s="53"/>
      <c r="AAP406" s="53"/>
      <c r="AAQ406" s="53"/>
      <c r="AAR406" s="53"/>
      <c r="AAS406" s="53"/>
      <c r="AAT406" s="53"/>
      <c r="AAU406" s="53"/>
      <c r="AAV406" s="53"/>
      <c r="AAW406" s="53"/>
      <c r="AAX406" s="53"/>
      <c r="AAY406" s="53"/>
      <c r="AAZ406" s="53"/>
      <c r="ABA406" s="53"/>
      <c r="ABB406" s="53"/>
      <c r="ABC406" s="53"/>
      <c r="ABD406" s="53"/>
      <c r="ABE406" s="53"/>
      <c r="ABF406" s="53"/>
      <c r="ABG406" s="53"/>
      <c r="ABH406" s="53"/>
      <c r="ABI406" s="53"/>
      <c r="ABJ406" s="53"/>
      <c r="ABK406" s="53"/>
      <c r="ABL406" s="53"/>
      <c r="ABM406" s="53"/>
      <c r="ABN406" s="53"/>
      <c r="ABO406" s="53"/>
      <c r="ABP406" s="53"/>
      <c r="ABQ406" s="53"/>
      <c r="ABR406" s="53"/>
      <c r="ABS406" s="53"/>
      <c r="ABT406" s="53"/>
      <c r="ABU406" s="53"/>
      <c r="ABV406" s="53"/>
      <c r="ABW406" s="53"/>
      <c r="ABX406" s="53"/>
      <c r="ABY406" s="53"/>
      <c r="ABZ406" s="53"/>
      <c r="ACA406" s="53"/>
      <c r="ACB406" s="53"/>
      <c r="ACC406" s="53"/>
      <c r="ACD406" s="53"/>
      <c r="ACE406" s="53"/>
      <c r="ACF406" s="53"/>
      <c r="ACG406" s="53"/>
      <c r="ACH406" s="53"/>
      <c r="ACI406" s="53"/>
      <c r="ACJ406" s="53"/>
      <c r="ACK406" s="53"/>
      <c r="ACL406" s="53"/>
      <c r="ACM406" s="53"/>
      <c r="ACN406" s="53"/>
      <c r="ACO406" s="53"/>
      <c r="ACP406" s="53"/>
      <c r="ACQ406" s="53"/>
      <c r="ACR406" s="53"/>
      <c r="ACS406" s="53"/>
      <c r="ACT406" s="53"/>
      <c r="ACU406" s="53"/>
      <c r="ACV406" s="53"/>
      <c r="ACW406" s="53"/>
      <c r="ACX406" s="53"/>
      <c r="ACY406" s="53"/>
      <c r="ACZ406" s="53"/>
      <c r="ADA406" s="53"/>
      <c r="ADB406" s="53"/>
      <c r="ADC406" s="53"/>
      <c r="ADD406" s="53"/>
      <c r="ADE406" s="53"/>
      <c r="ADF406" s="53"/>
      <c r="ADG406" s="53"/>
      <c r="ADH406" s="53"/>
      <c r="ADI406" s="53"/>
      <c r="ADJ406" s="53"/>
      <c r="ADK406" s="53"/>
      <c r="ADL406" s="53"/>
      <c r="ADM406" s="53"/>
      <c r="ADN406" s="53"/>
      <c r="ADO406" s="53"/>
      <c r="ADP406" s="53"/>
      <c r="ADQ406" s="53"/>
      <c r="ADR406" s="53"/>
      <c r="ADS406" s="53"/>
      <c r="ADT406" s="53"/>
      <c r="ADU406" s="53"/>
      <c r="ADV406" s="53"/>
      <c r="ADW406" s="53"/>
      <c r="ADX406" s="53"/>
      <c r="ADY406" s="53"/>
      <c r="ADZ406" s="53"/>
      <c r="AEA406" s="53"/>
      <c r="AEB406" s="53"/>
      <c r="AEC406" s="53"/>
      <c r="AED406" s="53"/>
      <c r="AEE406" s="53"/>
      <c r="AEF406" s="53"/>
      <c r="AEG406" s="53"/>
      <c r="AEH406" s="53"/>
      <c r="AEI406" s="53"/>
      <c r="AEJ406" s="53"/>
      <c r="AEK406" s="53"/>
      <c r="AEL406" s="53"/>
      <c r="AEM406" s="53"/>
      <c r="AEN406" s="53"/>
      <c r="AEO406" s="53"/>
      <c r="AEP406" s="53"/>
      <c r="AEQ406" s="53"/>
      <c r="AER406" s="53"/>
      <c r="AES406" s="53"/>
      <c r="AET406" s="53"/>
      <c r="AEU406" s="53"/>
      <c r="AEV406" s="53"/>
      <c r="AEW406" s="53"/>
      <c r="AEX406" s="53"/>
      <c r="AEY406" s="53"/>
      <c r="AEZ406" s="53"/>
      <c r="AFA406" s="53"/>
      <c r="AFB406" s="53"/>
      <c r="AFC406" s="53"/>
      <c r="AFD406" s="53"/>
      <c r="AFE406" s="53"/>
      <c r="AFF406" s="53"/>
      <c r="AFG406" s="53"/>
      <c r="AFH406" s="53"/>
      <c r="AFI406" s="53"/>
      <c r="AFJ406" s="53"/>
      <c r="AFK406" s="53"/>
      <c r="AFL406" s="53"/>
      <c r="AFM406" s="53"/>
      <c r="AFN406" s="53"/>
      <c r="AFO406" s="53"/>
      <c r="AFP406" s="53"/>
      <c r="AFQ406" s="53"/>
      <c r="AFR406" s="53"/>
      <c r="AFS406" s="53"/>
      <c r="AFT406" s="53"/>
      <c r="AFU406" s="53"/>
      <c r="AFV406" s="53"/>
      <c r="AFW406" s="53"/>
      <c r="AFX406" s="53"/>
      <c r="AFY406" s="53"/>
      <c r="AFZ406" s="53"/>
      <c r="AGA406" s="53"/>
      <c r="AGB406" s="53"/>
      <c r="AGC406" s="53"/>
      <c r="AGD406" s="53"/>
      <c r="AGE406" s="53"/>
      <c r="AGF406" s="53"/>
      <c r="AGG406" s="53"/>
      <c r="AGH406" s="53"/>
      <c r="AGI406" s="53"/>
      <c r="AGJ406" s="53"/>
      <c r="AGK406" s="53"/>
      <c r="AGL406" s="53"/>
      <c r="AGM406" s="53"/>
      <c r="AGN406" s="53"/>
      <c r="AGO406" s="53"/>
      <c r="AGP406" s="53"/>
      <c r="AGQ406" s="53"/>
      <c r="AGR406" s="53"/>
      <c r="AGS406" s="53"/>
      <c r="AGT406" s="53"/>
      <c r="AGU406" s="53"/>
      <c r="AGV406" s="53"/>
      <c r="AGW406" s="53"/>
      <c r="AGX406" s="53"/>
      <c r="AGY406" s="53"/>
      <c r="AGZ406" s="53"/>
      <c r="AHA406" s="53"/>
      <c r="AHB406" s="53"/>
      <c r="AHC406" s="53"/>
      <c r="AHD406" s="53"/>
      <c r="AHE406" s="53"/>
      <c r="AHF406" s="53"/>
      <c r="AHG406" s="53"/>
      <c r="AHH406" s="53"/>
      <c r="AHI406" s="53"/>
      <c r="AHJ406" s="53"/>
      <c r="AHK406" s="53"/>
      <c r="AHL406" s="53"/>
      <c r="AHM406" s="53"/>
      <c r="AHN406" s="53"/>
      <c r="AHO406" s="53"/>
      <c r="AHP406" s="53"/>
      <c r="AHQ406" s="53"/>
      <c r="AHR406" s="53"/>
      <c r="AHS406" s="53"/>
      <c r="AHT406" s="53"/>
      <c r="AHU406" s="53"/>
      <c r="AHV406" s="53"/>
      <c r="AHW406" s="53"/>
      <c r="AHX406" s="53"/>
      <c r="AHY406" s="53"/>
      <c r="AHZ406" s="53"/>
      <c r="AIA406" s="53"/>
      <c r="AIB406" s="53"/>
      <c r="AIC406" s="53"/>
      <c r="AID406" s="53"/>
      <c r="AIE406" s="53"/>
      <c r="AIF406" s="53"/>
      <c r="AIG406" s="53"/>
      <c r="AIH406" s="53"/>
      <c r="AII406" s="53"/>
      <c r="AIJ406" s="53"/>
      <c r="AIK406" s="53"/>
      <c r="AIL406" s="53"/>
      <c r="AIM406" s="53"/>
      <c r="AIN406" s="53"/>
      <c r="AIO406" s="53"/>
      <c r="AIP406" s="53"/>
      <c r="AIQ406" s="53"/>
      <c r="AIR406" s="53"/>
      <c r="AIS406" s="53"/>
      <c r="AIT406" s="53"/>
      <c r="AIU406" s="53"/>
      <c r="AIV406" s="53"/>
      <c r="AIW406" s="53"/>
      <c r="AIX406" s="53"/>
      <c r="AIY406" s="53"/>
      <c r="AIZ406" s="53"/>
      <c r="AJA406" s="53"/>
      <c r="AJB406" s="53"/>
      <c r="AJC406" s="53"/>
      <c r="AJD406" s="53"/>
      <c r="AJE406" s="53"/>
      <c r="AJF406" s="53"/>
      <c r="AJG406" s="53"/>
      <c r="AJH406" s="53"/>
      <c r="AJI406" s="53"/>
      <c r="AJJ406" s="53"/>
      <c r="AJK406" s="53"/>
      <c r="AJL406" s="53"/>
      <c r="AJM406" s="53"/>
      <c r="AJN406" s="53"/>
      <c r="AJO406" s="53"/>
      <c r="AJP406" s="53"/>
      <c r="AJQ406" s="53"/>
      <c r="AJR406" s="53"/>
      <c r="AJS406" s="53"/>
      <c r="AJT406" s="53"/>
      <c r="AJU406" s="53"/>
      <c r="AJV406" s="53"/>
      <c r="AJW406" s="53"/>
      <c r="AJX406" s="53"/>
      <c r="AJY406" s="53"/>
      <c r="AJZ406" s="53"/>
      <c r="AKA406" s="53"/>
      <c r="AKB406" s="53"/>
      <c r="AKC406" s="53"/>
      <c r="AKD406" s="53"/>
      <c r="AKE406" s="53"/>
      <c r="AKF406" s="53"/>
      <c r="AKG406" s="53"/>
      <c r="AKH406" s="53"/>
      <c r="AKI406" s="53"/>
      <c r="AKJ406" s="53"/>
      <c r="AKK406" s="53"/>
      <c r="AKL406" s="53"/>
      <c r="AKM406" s="53"/>
      <c r="AKN406" s="53"/>
      <c r="AKO406" s="53"/>
      <c r="AKP406" s="53"/>
      <c r="AKQ406" s="53"/>
      <c r="AKR406" s="53"/>
      <c r="AKS406" s="53"/>
      <c r="AKT406" s="53"/>
      <c r="AKU406" s="53"/>
      <c r="AKV406" s="53"/>
      <c r="AKW406" s="53"/>
      <c r="AKX406" s="53"/>
      <c r="AKY406" s="53"/>
      <c r="AKZ406" s="53"/>
      <c r="ALA406" s="53"/>
      <c r="ALB406" s="53"/>
      <c r="ALC406" s="53"/>
      <c r="ALD406" s="53"/>
      <c r="ALE406" s="53"/>
      <c r="ALF406" s="53"/>
      <c r="ALG406" s="53"/>
      <c r="ALH406" s="53"/>
      <c r="ALI406" s="53"/>
      <c r="ALJ406" s="53"/>
      <c r="ALK406" s="53"/>
      <c r="ALL406" s="53"/>
      <c r="ALM406" s="53"/>
      <c r="ALN406" s="53"/>
      <c r="ALO406" s="53"/>
      <c r="ALP406" s="53"/>
      <c r="ALQ406" s="53"/>
      <c r="ALR406" s="53"/>
      <c r="ALS406" s="53"/>
      <c r="ALT406" s="53"/>
      <c r="ALU406" s="53"/>
      <c r="ALV406" s="53"/>
      <c r="ALW406" s="53"/>
      <c r="ALX406" s="53"/>
      <c r="ALY406" s="53"/>
      <c r="ALZ406" s="53"/>
      <c r="AMA406" s="53"/>
      <c r="AMB406" s="53"/>
      <c r="AMC406" s="53"/>
      <c r="AMD406" s="53"/>
      <c r="AME406" s="53"/>
      <c r="AMF406" s="53"/>
      <c r="AMG406" s="53"/>
      <c r="AMH406" s="53"/>
      <c r="AMI406" s="53"/>
      <c r="AMJ406"/>
      <c r="AMK406"/>
    </row>
    <row r="407" spans="1:1025">
      <c r="A407" s="49"/>
    </row>
    <row r="408" spans="1:1025">
      <c r="A408" s="49"/>
    </row>
    <row r="409" spans="1:1025">
      <c r="A409" s="49"/>
    </row>
    <row r="410" spans="1:1025">
      <c r="A410" s="49"/>
    </row>
    <row r="411" spans="1:1025">
      <c r="A411" s="67"/>
      <c r="F411" s="72"/>
      <c r="G411" s="72"/>
      <c r="H411" s="72"/>
      <c r="I411" s="72"/>
      <c r="J411" s="72"/>
      <c r="K411" s="72"/>
      <c r="L411" s="72"/>
      <c r="M411" s="72"/>
      <c r="N411" s="72"/>
      <c r="O411" s="72"/>
      <c r="P411" s="72"/>
      <c r="Q411" s="72"/>
      <c r="R411" s="72"/>
      <c r="S411" s="72"/>
      <c r="T411" s="72"/>
      <c r="U411" s="72"/>
      <c r="V411" s="72"/>
      <c r="W411" s="72"/>
      <c r="X411" s="72"/>
      <c r="Y411" s="72"/>
      <c r="Z411" s="72"/>
      <c r="AA411" s="72"/>
      <c r="AB411" s="72"/>
      <c r="AC411" s="72"/>
      <c r="AD411" s="72"/>
      <c r="AE411" s="72"/>
      <c r="AF411" s="72"/>
      <c r="AG411" s="72"/>
      <c r="AH411" s="72"/>
      <c r="AI411" s="72"/>
      <c r="AJ411" s="72"/>
      <c r="AK411" s="72"/>
      <c r="AL411" s="72"/>
      <c r="AM411" s="72"/>
      <c r="AN411" s="72"/>
      <c r="AO411" s="72"/>
      <c r="AP411" s="72"/>
      <c r="AQ411" s="72"/>
      <c r="AR411" s="72"/>
      <c r="AS411" s="72"/>
      <c r="AT411" s="72"/>
      <c r="AU411" s="72"/>
      <c r="AV411" s="72"/>
      <c r="AW411" s="72"/>
      <c r="AX411" s="72"/>
      <c r="AY411" s="72"/>
      <c r="AZ411" s="72"/>
      <c r="BA411" s="72"/>
      <c r="BB411" s="72"/>
      <c r="BC411" s="72"/>
      <c r="BD411" s="72"/>
      <c r="BE411" s="72"/>
      <c r="BF411" s="72"/>
      <c r="BG411" s="72"/>
      <c r="BH411" s="72"/>
      <c r="BI411" s="72"/>
      <c r="BJ411" s="72"/>
      <c r="BK411" s="72"/>
      <c r="BL411" s="72"/>
      <c r="BM411" s="72"/>
      <c r="BN411" s="72"/>
      <c r="BO411" s="72"/>
      <c r="BP411" s="72"/>
      <c r="BQ411" s="72"/>
      <c r="BR411" s="72"/>
      <c r="BS411" s="72"/>
      <c r="BT411" s="72"/>
      <c r="BU411" s="72"/>
      <c r="BV411" s="72"/>
      <c r="BW411" s="72"/>
      <c r="BX411" s="72"/>
      <c r="BY411" s="72"/>
      <c r="BZ411" s="72"/>
      <c r="CA411" s="72"/>
      <c r="CB411" s="72"/>
      <c r="CC411" s="72"/>
      <c r="CD411" s="72"/>
      <c r="CE411" s="72"/>
      <c r="CF411" s="72"/>
      <c r="CG411" s="72"/>
      <c r="CH411" s="72"/>
      <c r="CI411" s="72"/>
      <c r="CJ411" s="72"/>
      <c r="CK411" s="72"/>
      <c r="CL411" s="72"/>
      <c r="CM411" s="72"/>
      <c r="CN411" s="72"/>
      <c r="CO411" s="72"/>
      <c r="CP411" s="72"/>
      <c r="CQ411" s="72"/>
      <c r="CR411" s="72"/>
      <c r="CS411" s="72"/>
      <c r="CT411" s="72"/>
      <c r="CU411" s="72"/>
      <c r="CV411" s="72"/>
      <c r="CW411" s="72"/>
      <c r="CX411" s="72"/>
      <c r="CY411" s="72"/>
      <c r="CZ411" s="72"/>
      <c r="DA411" s="72"/>
      <c r="DB411" s="72"/>
      <c r="DC411" s="72"/>
      <c r="DD411" s="72"/>
      <c r="DE411" s="72"/>
      <c r="DF411" s="72"/>
      <c r="DG411" s="72"/>
      <c r="DH411" s="72"/>
      <c r="DI411" s="72"/>
      <c r="DJ411" s="72"/>
      <c r="DK411" s="72"/>
      <c r="DL411" s="72"/>
      <c r="DM411" s="72"/>
      <c r="DN411" s="72"/>
      <c r="DO411" s="72"/>
      <c r="DP411" s="72"/>
      <c r="DQ411" s="72"/>
      <c r="DR411" s="72"/>
      <c r="DS411" s="72"/>
      <c r="DT411" s="72"/>
      <c r="DU411" s="72"/>
      <c r="DV411" s="72"/>
      <c r="DW411" s="72"/>
      <c r="DX411" s="72"/>
      <c r="DY411" s="72"/>
      <c r="DZ411" s="72"/>
      <c r="EA411" s="72"/>
      <c r="EB411" s="72"/>
      <c r="EC411" s="72"/>
      <c r="ED411" s="72"/>
      <c r="EE411" s="72"/>
      <c r="EF411" s="72"/>
      <c r="EG411" s="72"/>
      <c r="EH411" s="72"/>
      <c r="EI411" s="72"/>
      <c r="EJ411" s="72"/>
      <c r="EK411" s="72"/>
      <c r="EL411" s="72"/>
      <c r="EM411" s="72"/>
      <c r="EN411" s="72"/>
      <c r="EO411" s="72"/>
      <c r="EP411" s="72"/>
      <c r="EQ411" s="72"/>
      <c r="ER411" s="72"/>
      <c r="ES411" s="72"/>
      <c r="ET411" s="72"/>
      <c r="EU411" s="72"/>
      <c r="EV411" s="72"/>
      <c r="EW411" s="72"/>
      <c r="EX411" s="72"/>
      <c r="EY411" s="72"/>
      <c r="EZ411" s="72"/>
      <c r="FA411" s="72"/>
      <c r="FB411" s="72"/>
      <c r="FC411" s="72"/>
      <c r="FD411" s="72"/>
      <c r="FE411" s="72"/>
      <c r="FF411" s="72"/>
      <c r="FG411" s="72"/>
      <c r="FH411" s="72"/>
      <c r="FI411" s="72"/>
      <c r="FJ411" s="72"/>
      <c r="FK411" s="72"/>
      <c r="FL411" s="72"/>
      <c r="FM411" s="72"/>
      <c r="FN411" s="72"/>
      <c r="FO411" s="72"/>
      <c r="FP411" s="72"/>
      <c r="FQ411" s="72"/>
      <c r="FR411" s="72"/>
      <c r="FS411" s="72"/>
      <c r="FT411" s="72"/>
      <c r="FU411" s="72"/>
      <c r="FV411" s="72"/>
      <c r="FW411" s="72"/>
      <c r="FX411" s="72"/>
      <c r="FY411" s="72"/>
      <c r="FZ411" s="72"/>
      <c r="GA411" s="72"/>
      <c r="GB411" s="72"/>
      <c r="GC411" s="72"/>
      <c r="GD411" s="72"/>
      <c r="GE411" s="72"/>
      <c r="GF411" s="72"/>
      <c r="GG411" s="72"/>
      <c r="GH411" s="72"/>
      <c r="GI411" s="72"/>
      <c r="GJ411" s="72"/>
      <c r="GK411" s="72"/>
      <c r="GL411" s="72"/>
      <c r="GM411" s="72"/>
      <c r="GN411" s="72"/>
      <c r="GO411" s="72"/>
      <c r="GP411" s="72"/>
      <c r="GQ411" s="72"/>
      <c r="GR411" s="72"/>
      <c r="GS411" s="72"/>
      <c r="GT411" s="72"/>
      <c r="GU411" s="72"/>
      <c r="GV411" s="72"/>
      <c r="GW411" s="72"/>
      <c r="GX411" s="72"/>
      <c r="GY411" s="72"/>
      <c r="GZ411" s="72"/>
      <c r="HA411" s="72"/>
      <c r="HB411" s="72"/>
      <c r="HC411" s="72"/>
      <c r="HD411" s="72"/>
      <c r="HE411" s="72"/>
      <c r="HF411" s="72"/>
      <c r="HG411" s="72"/>
      <c r="HH411" s="72"/>
      <c r="HI411" s="72"/>
      <c r="HJ411" s="72"/>
      <c r="HK411" s="72"/>
      <c r="HL411" s="72"/>
      <c r="HM411" s="72"/>
      <c r="HN411" s="72"/>
      <c r="HO411" s="72"/>
      <c r="HP411" s="72"/>
      <c r="HQ411" s="72"/>
      <c r="HR411" s="72"/>
      <c r="HS411" s="72"/>
      <c r="HT411" s="72"/>
      <c r="HU411" s="72"/>
      <c r="HV411" s="72"/>
      <c r="HW411" s="72"/>
      <c r="HX411" s="72"/>
      <c r="HY411" s="72"/>
      <c r="HZ411" s="72"/>
      <c r="IA411" s="72"/>
      <c r="IB411" s="72"/>
      <c r="IC411" s="72"/>
      <c r="ID411" s="72"/>
      <c r="IE411" s="72"/>
      <c r="IF411" s="72"/>
      <c r="IG411" s="72"/>
      <c r="IH411" s="72"/>
      <c r="II411" s="72"/>
      <c r="IJ411" s="72"/>
      <c r="IK411" s="72"/>
      <c r="IL411" s="72"/>
      <c r="IM411" s="72"/>
      <c r="IN411" s="72"/>
      <c r="IO411" s="72"/>
      <c r="IP411" s="72"/>
      <c r="IQ411" s="72"/>
      <c r="IR411" s="72"/>
      <c r="IS411" s="72"/>
      <c r="IT411" s="72"/>
      <c r="IU411" s="72"/>
      <c r="IV411" s="72"/>
      <c r="IW411" s="72"/>
      <c r="IX411" s="72"/>
      <c r="IY411" s="72"/>
      <c r="IZ411" s="72"/>
      <c r="JA411" s="72"/>
      <c r="JB411" s="72"/>
      <c r="JC411" s="72"/>
      <c r="JD411" s="72"/>
      <c r="JE411" s="72"/>
      <c r="JF411" s="72"/>
      <c r="JG411" s="72"/>
      <c r="JH411" s="72"/>
      <c r="JI411" s="72"/>
      <c r="JJ411" s="72"/>
      <c r="JK411" s="72"/>
      <c r="JL411" s="72"/>
      <c r="JM411" s="72"/>
      <c r="JN411" s="72"/>
      <c r="JO411" s="72"/>
      <c r="JP411" s="72"/>
      <c r="JQ411" s="72"/>
      <c r="JR411" s="72"/>
      <c r="JS411" s="72"/>
      <c r="JT411" s="72"/>
      <c r="JU411" s="72"/>
      <c r="JV411" s="72"/>
      <c r="JW411" s="72"/>
      <c r="JX411" s="72"/>
      <c r="JY411" s="72"/>
      <c r="JZ411" s="72"/>
      <c r="KA411" s="72"/>
      <c r="KB411" s="72"/>
      <c r="KC411" s="72"/>
      <c r="KD411" s="72"/>
      <c r="KE411" s="72"/>
      <c r="KF411" s="72"/>
      <c r="KG411" s="72"/>
      <c r="KH411" s="72"/>
      <c r="KI411" s="72"/>
      <c r="KJ411" s="72"/>
      <c r="KK411" s="72"/>
      <c r="KL411" s="72"/>
      <c r="KM411" s="72"/>
      <c r="KN411" s="72"/>
      <c r="KO411" s="72"/>
      <c r="KP411" s="72"/>
      <c r="KQ411" s="72"/>
      <c r="KR411" s="72"/>
      <c r="KS411" s="72"/>
      <c r="KT411" s="72"/>
      <c r="KU411" s="72"/>
      <c r="KV411" s="72"/>
      <c r="KW411" s="72"/>
      <c r="KX411" s="72"/>
      <c r="KY411" s="72"/>
      <c r="KZ411" s="72"/>
      <c r="LA411" s="72"/>
      <c r="LB411" s="72"/>
      <c r="LC411" s="72"/>
      <c r="LD411" s="72"/>
      <c r="LE411" s="72"/>
      <c r="LF411" s="72"/>
      <c r="LG411" s="72"/>
      <c r="LH411" s="72"/>
      <c r="LI411" s="72"/>
      <c r="LJ411" s="72"/>
      <c r="LK411" s="72"/>
      <c r="LL411" s="72"/>
      <c r="LM411" s="72"/>
      <c r="LN411" s="72"/>
      <c r="LO411" s="72"/>
      <c r="LP411" s="72"/>
      <c r="LQ411" s="72"/>
      <c r="LR411" s="72"/>
      <c r="LS411" s="72"/>
      <c r="LT411" s="72"/>
      <c r="LU411" s="72"/>
      <c r="LV411" s="72"/>
      <c r="LW411" s="72"/>
      <c r="LX411" s="72"/>
      <c r="LY411" s="72"/>
      <c r="LZ411" s="72"/>
      <c r="MA411" s="72"/>
      <c r="MB411" s="72"/>
      <c r="MC411" s="72"/>
      <c r="MD411" s="72"/>
      <c r="ME411" s="72"/>
      <c r="MF411" s="72"/>
      <c r="MG411" s="72"/>
      <c r="MH411" s="72"/>
      <c r="MI411" s="72"/>
      <c r="MJ411" s="72"/>
      <c r="MK411" s="72"/>
      <c r="ML411" s="72"/>
      <c r="MM411" s="72"/>
      <c r="MN411" s="72"/>
      <c r="MO411" s="72"/>
      <c r="MP411" s="72"/>
      <c r="MQ411" s="72"/>
      <c r="MR411" s="72"/>
      <c r="MS411" s="72"/>
      <c r="MT411" s="72"/>
      <c r="MU411" s="72"/>
      <c r="MV411" s="72"/>
      <c r="MW411" s="72"/>
      <c r="MX411" s="72"/>
      <c r="MY411" s="72"/>
      <c r="MZ411" s="72"/>
      <c r="NA411" s="72"/>
      <c r="NB411" s="72"/>
      <c r="NC411" s="72"/>
      <c r="ND411" s="72"/>
      <c r="NE411" s="72"/>
      <c r="NF411" s="72"/>
      <c r="NG411" s="72"/>
      <c r="NH411" s="72"/>
      <c r="NI411" s="72"/>
      <c r="NJ411" s="72"/>
      <c r="NK411" s="72"/>
      <c r="NL411" s="72"/>
      <c r="NM411" s="72"/>
      <c r="NN411" s="72"/>
      <c r="NO411" s="72"/>
      <c r="NP411" s="72"/>
      <c r="NQ411" s="72"/>
      <c r="NR411" s="72"/>
      <c r="NS411" s="72"/>
      <c r="NT411" s="72"/>
      <c r="NU411" s="72"/>
      <c r="NV411" s="72"/>
      <c r="NW411" s="72"/>
      <c r="NX411" s="72"/>
      <c r="NY411" s="72"/>
      <c r="NZ411" s="72"/>
      <c r="OA411" s="72"/>
      <c r="OB411" s="72"/>
      <c r="OC411" s="72"/>
      <c r="OD411" s="72"/>
      <c r="OE411" s="72"/>
      <c r="OF411" s="72"/>
      <c r="OG411" s="72"/>
      <c r="OH411" s="72"/>
      <c r="OI411" s="72"/>
      <c r="OJ411" s="72"/>
      <c r="OK411" s="72"/>
      <c r="OL411" s="72"/>
      <c r="OM411" s="72"/>
      <c r="ON411" s="72"/>
      <c r="OO411" s="72"/>
      <c r="OP411" s="72"/>
      <c r="OQ411" s="72"/>
      <c r="OR411" s="72"/>
      <c r="OS411" s="72"/>
      <c r="OT411" s="72"/>
      <c r="OU411" s="72"/>
      <c r="OV411" s="72"/>
      <c r="OW411" s="72"/>
      <c r="OX411" s="72"/>
      <c r="OY411" s="72"/>
      <c r="OZ411" s="72"/>
      <c r="PA411" s="72"/>
      <c r="PB411" s="72"/>
      <c r="PC411" s="72"/>
      <c r="PD411" s="72"/>
      <c r="PE411" s="72"/>
      <c r="PF411" s="72"/>
      <c r="PG411" s="72"/>
      <c r="PH411" s="72"/>
      <c r="PI411" s="72"/>
      <c r="PJ411" s="72"/>
      <c r="PK411" s="72"/>
      <c r="PL411" s="72"/>
      <c r="PM411" s="72"/>
      <c r="PN411" s="72"/>
      <c r="PO411" s="72"/>
      <c r="PP411" s="72"/>
      <c r="PQ411" s="72"/>
      <c r="PR411" s="72"/>
      <c r="PS411" s="72"/>
      <c r="PT411" s="72"/>
      <c r="PU411" s="72"/>
      <c r="PV411" s="72"/>
      <c r="PW411" s="72"/>
      <c r="PX411" s="72"/>
      <c r="PY411" s="72"/>
      <c r="PZ411" s="72"/>
      <c r="QA411" s="72"/>
      <c r="QB411" s="72"/>
      <c r="QC411" s="72"/>
      <c r="QD411" s="72"/>
      <c r="QE411" s="72"/>
      <c r="QF411" s="72"/>
      <c r="QG411" s="72"/>
      <c r="QH411" s="72"/>
      <c r="QI411" s="72"/>
      <c r="QJ411" s="72"/>
      <c r="QK411" s="72"/>
      <c r="QL411" s="72"/>
      <c r="QM411" s="72"/>
      <c r="QN411" s="72"/>
      <c r="QO411" s="72"/>
      <c r="QP411" s="72"/>
      <c r="QQ411" s="72"/>
      <c r="QR411" s="72"/>
      <c r="QS411" s="72"/>
      <c r="QT411" s="72"/>
      <c r="QU411" s="72"/>
      <c r="QV411" s="72"/>
      <c r="QW411" s="72"/>
      <c r="QX411" s="72"/>
      <c r="QY411" s="72"/>
      <c r="QZ411" s="72"/>
      <c r="RA411" s="72"/>
      <c r="RB411" s="72"/>
      <c r="RC411" s="72"/>
      <c r="RD411" s="72"/>
      <c r="RE411" s="72"/>
      <c r="RF411" s="72"/>
      <c r="RG411" s="72"/>
      <c r="RH411" s="72"/>
      <c r="RI411" s="72"/>
      <c r="RJ411" s="72"/>
      <c r="RK411" s="72"/>
      <c r="RL411" s="72"/>
      <c r="RM411" s="72"/>
      <c r="RN411" s="72"/>
      <c r="RO411" s="72"/>
      <c r="RP411" s="72"/>
      <c r="RQ411" s="72"/>
      <c r="RR411" s="72"/>
      <c r="RS411" s="72"/>
      <c r="RT411" s="72"/>
      <c r="RU411" s="72"/>
      <c r="RV411" s="72"/>
      <c r="RW411" s="72"/>
      <c r="RX411" s="72"/>
      <c r="RY411" s="72"/>
      <c r="RZ411" s="72"/>
      <c r="SA411" s="72"/>
      <c r="SB411" s="72"/>
      <c r="SC411" s="72"/>
      <c r="SD411" s="72"/>
      <c r="SE411" s="72"/>
      <c r="SF411" s="72"/>
      <c r="SG411" s="72"/>
      <c r="SH411" s="72"/>
      <c r="SI411" s="72"/>
      <c r="SJ411" s="72"/>
      <c r="SK411" s="72"/>
      <c r="SL411" s="72"/>
      <c r="SM411" s="72"/>
      <c r="SN411" s="72"/>
      <c r="SO411" s="72"/>
      <c r="SP411" s="72"/>
      <c r="SQ411" s="72"/>
      <c r="SR411" s="72"/>
      <c r="SS411" s="72"/>
      <c r="ST411" s="72"/>
      <c r="SU411" s="72"/>
      <c r="SV411" s="72"/>
      <c r="SW411" s="72"/>
      <c r="SX411" s="72"/>
      <c r="SY411" s="72"/>
      <c r="SZ411" s="72"/>
      <c r="TA411" s="72"/>
      <c r="TB411" s="72"/>
      <c r="TC411" s="72"/>
      <c r="TD411" s="72"/>
      <c r="TE411" s="72"/>
      <c r="TF411" s="72"/>
      <c r="TG411" s="72"/>
      <c r="TH411" s="72"/>
      <c r="TI411" s="72"/>
      <c r="TJ411" s="72"/>
      <c r="TK411" s="72"/>
      <c r="TL411" s="72"/>
      <c r="TM411" s="72"/>
      <c r="TN411" s="72"/>
      <c r="TO411" s="72"/>
      <c r="TP411" s="72"/>
      <c r="TQ411" s="72"/>
      <c r="TR411" s="72"/>
      <c r="TS411" s="72"/>
      <c r="TT411" s="72"/>
      <c r="TU411" s="72"/>
      <c r="TV411" s="72"/>
      <c r="TW411" s="72"/>
      <c r="TX411" s="72"/>
      <c r="TY411" s="72"/>
      <c r="TZ411" s="72"/>
      <c r="UA411" s="72"/>
      <c r="UB411" s="72"/>
      <c r="UC411" s="72"/>
      <c r="UD411" s="72"/>
      <c r="UE411" s="72"/>
      <c r="UF411" s="72"/>
      <c r="UG411" s="72"/>
      <c r="UH411" s="72"/>
      <c r="UI411" s="72"/>
      <c r="UJ411" s="72"/>
      <c r="UK411" s="72"/>
      <c r="UL411" s="72"/>
      <c r="UM411" s="72"/>
      <c r="UN411" s="72"/>
      <c r="UO411" s="72"/>
      <c r="UP411" s="72"/>
      <c r="UQ411" s="72"/>
      <c r="UR411" s="72"/>
      <c r="US411" s="72"/>
      <c r="UT411" s="72"/>
      <c r="UU411" s="72"/>
      <c r="UV411" s="72"/>
      <c r="UW411" s="72"/>
      <c r="UX411" s="72"/>
      <c r="UY411" s="72"/>
      <c r="UZ411" s="72"/>
      <c r="VA411" s="72"/>
      <c r="VB411" s="72"/>
      <c r="VC411" s="72"/>
      <c r="VD411" s="72"/>
      <c r="VE411" s="72"/>
      <c r="VF411" s="72"/>
      <c r="VG411" s="72"/>
      <c r="VH411" s="72"/>
      <c r="VI411" s="72"/>
      <c r="VJ411" s="72"/>
      <c r="VK411" s="72"/>
      <c r="VL411" s="72"/>
      <c r="VM411" s="72"/>
      <c r="VN411" s="72"/>
      <c r="VO411" s="72"/>
      <c r="VP411" s="72"/>
      <c r="VQ411" s="72"/>
      <c r="VR411" s="72"/>
      <c r="VS411" s="72"/>
      <c r="VT411" s="72"/>
      <c r="VU411" s="72"/>
      <c r="VV411" s="72"/>
      <c r="VW411" s="72"/>
      <c r="VX411" s="72"/>
      <c r="VY411" s="72"/>
      <c r="VZ411" s="72"/>
      <c r="WA411" s="72"/>
      <c r="WB411" s="72"/>
      <c r="WC411" s="72"/>
      <c r="WD411" s="72"/>
      <c r="WE411" s="72"/>
      <c r="WF411" s="72"/>
      <c r="WG411" s="72"/>
      <c r="WH411" s="72"/>
      <c r="WI411" s="72"/>
      <c r="WJ411" s="72"/>
      <c r="WK411" s="72"/>
      <c r="WL411" s="72"/>
      <c r="WM411" s="72"/>
      <c r="WN411" s="72"/>
      <c r="WO411" s="72"/>
      <c r="WP411" s="72"/>
      <c r="WQ411" s="72"/>
      <c r="WR411" s="72"/>
      <c r="WS411" s="72"/>
      <c r="WT411" s="72"/>
      <c r="WU411" s="72"/>
      <c r="WV411" s="72"/>
      <c r="WW411" s="72"/>
      <c r="WX411" s="72"/>
      <c r="WY411" s="72"/>
      <c r="WZ411" s="72"/>
      <c r="XA411" s="72"/>
      <c r="XB411" s="72"/>
      <c r="XC411" s="72"/>
      <c r="XD411" s="72"/>
      <c r="XE411" s="72"/>
      <c r="XF411" s="72"/>
      <c r="XG411" s="72"/>
      <c r="XH411" s="72"/>
      <c r="XI411" s="72"/>
      <c r="XJ411" s="72"/>
      <c r="XK411" s="72"/>
      <c r="XL411" s="72"/>
      <c r="XM411" s="72"/>
      <c r="XN411" s="72"/>
      <c r="XO411" s="72"/>
      <c r="XP411" s="72"/>
      <c r="XQ411" s="72"/>
      <c r="XR411" s="72"/>
      <c r="XS411" s="72"/>
      <c r="XT411" s="72"/>
      <c r="XU411" s="72"/>
      <c r="XV411" s="72"/>
      <c r="XW411" s="72"/>
      <c r="XX411" s="72"/>
      <c r="XY411" s="72"/>
      <c r="XZ411" s="72"/>
      <c r="YA411" s="72"/>
      <c r="YB411" s="72"/>
      <c r="YC411" s="72"/>
      <c r="YD411" s="72"/>
      <c r="YE411" s="72"/>
      <c r="YF411" s="72"/>
      <c r="YG411" s="72"/>
      <c r="YH411" s="72"/>
      <c r="YI411" s="72"/>
      <c r="YJ411" s="72"/>
      <c r="YK411" s="72"/>
      <c r="YL411" s="72"/>
      <c r="YM411" s="72"/>
      <c r="YN411" s="72"/>
      <c r="YO411" s="72"/>
      <c r="YP411" s="72"/>
      <c r="YQ411" s="72"/>
      <c r="YR411" s="72"/>
      <c r="YS411" s="72"/>
      <c r="YT411" s="72"/>
      <c r="YU411" s="72"/>
      <c r="YV411" s="72"/>
      <c r="YW411" s="72"/>
      <c r="YX411" s="72"/>
      <c r="YY411" s="72"/>
      <c r="YZ411" s="72"/>
      <c r="ZA411" s="72"/>
      <c r="ZB411" s="72"/>
      <c r="ZC411" s="72"/>
      <c r="ZD411" s="72"/>
      <c r="ZE411" s="72"/>
      <c r="ZF411" s="72"/>
      <c r="ZG411" s="72"/>
      <c r="ZH411" s="72"/>
      <c r="ZI411" s="72"/>
      <c r="ZJ411" s="72"/>
      <c r="ZK411" s="72"/>
      <c r="ZL411" s="72"/>
      <c r="ZM411" s="72"/>
      <c r="ZN411" s="72"/>
      <c r="ZO411" s="72"/>
      <c r="ZP411" s="72"/>
      <c r="ZQ411" s="72"/>
      <c r="ZR411" s="72"/>
      <c r="ZS411" s="72"/>
      <c r="ZT411" s="72"/>
      <c r="ZU411" s="72"/>
      <c r="ZV411" s="72"/>
      <c r="ZW411" s="72"/>
      <c r="ZX411" s="72"/>
      <c r="ZY411" s="72"/>
      <c r="ZZ411" s="72"/>
      <c r="AAA411" s="72"/>
      <c r="AAB411" s="72"/>
      <c r="AAC411" s="72"/>
      <c r="AAD411" s="72"/>
      <c r="AAE411" s="72"/>
      <c r="AAF411" s="72"/>
      <c r="AAG411" s="72"/>
      <c r="AAH411" s="72"/>
      <c r="AAI411" s="72"/>
      <c r="AAJ411" s="72"/>
      <c r="AAK411" s="72"/>
      <c r="AAL411" s="72"/>
      <c r="AAM411" s="72"/>
      <c r="AAN411" s="72"/>
      <c r="AAO411" s="72"/>
      <c r="AAP411" s="72"/>
      <c r="AAQ411" s="72"/>
      <c r="AAR411" s="72"/>
      <c r="AAS411" s="72"/>
      <c r="AAT411" s="72"/>
      <c r="AAU411" s="72"/>
      <c r="AAV411" s="72"/>
      <c r="AAW411" s="72"/>
      <c r="AAX411" s="72"/>
      <c r="AAY411" s="72"/>
      <c r="AAZ411" s="72"/>
      <c r="ABA411" s="72"/>
      <c r="ABB411" s="72"/>
      <c r="ABC411" s="72"/>
      <c r="ABD411" s="72"/>
      <c r="ABE411" s="72"/>
      <c r="ABF411" s="72"/>
      <c r="ABG411" s="72"/>
      <c r="ABH411" s="72"/>
      <c r="ABI411" s="72"/>
      <c r="ABJ411" s="72"/>
      <c r="ABK411" s="72"/>
      <c r="ABL411" s="72"/>
      <c r="ABM411" s="72"/>
      <c r="ABN411" s="72"/>
      <c r="ABO411" s="72"/>
      <c r="ABP411" s="72"/>
      <c r="ABQ411" s="72"/>
      <c r="ABR411" s="72"/>
      <c r="ABS411" s="72"/>
      <c r="ABT411" s="72"/>
      <c r="ABU411" s="72"/>
      <c r="ABV411" s="72"/>
      <c r="ABW411" s="72"/>
      <c r="ABX411" s="72"/>
      <c r="ABY411" s="72"/>
      <c r="ABZ411" s="72"/>
      <c r="ACA411" s="72"/>
      <c r="ACB411" s="72"/>
      <c r="ACC411" s="72"/>
      <c r="ACD411" s="72"/>
      <c r="ACE411" s="72"/>
      <c r="ACF411" s="72"/>
      <c r="ACG411" s="72"/>
      <c r="ACH411" s="72"/>
      <c r="ACI411" s="72"/>
      <c r="ACJ411" s="72"/>
      <c r="ACK411" s="72"/>
      <c r="ACL411" s="72"/>
      <c r="ACM411" s="72"/>
      <c r="ACN411" s="72"/>
      <c r="ACO411" s="72"/>
      <c r="ACP411" s="72"/>
      <c r="ACQ411" s="72"/>
      <c r="ACR411" s="72"/>
      <c r="ACS411" s="72"/>
      <c r="ACT411" s="72"/>
      <c r="ACU411" s="72"/>
      <c r="ACV411" s="72"/>
      <c r="ACW411" s="72"/>
      <c r="ACX411" s="72"/>
      <c r="ACY411" s="72"/>
      <c r="ACZ411" s="72"/>
      <c r="ADA411" s="72"/>
      <c r="ADB411" s="72"/>
      <c r="ADC411" s="72"/>
      <c r="ADD411" s="72"/>
      <c r="ADE411" s="72"/>
      <c r="ADF411" s="72"/>
      <c r="ADG411" s="72"/>
      <c r="ADH411" s="72"/>
      <c r="ADI411" s="72"/>
      <c r="ADJ411" s="72"/>
      <c r="ADK411" s="72"/>
      <c r="ADL411" s="72"/>
      <c r="ADM411" s="72"/>
      <c r="ADN411" s="72"/>
      <c r="ADO411" s="72"/>
      <c r="ADP411" s="72"/>
      <c r="ADQ411" s="72"/>
      <c r="ADR411" s="72"/>
      <c r="ADS411" s="72"/>
      <c r="ADT411" s="72"/>
      <c r="ADU411" s="72"/>
      <c r="ADV411" s="72"/>
      <c r="ADW411" s="72"/>
      <c r="ADX411" s="72"/>
      <c r="ADY411" s="72"/>
      <c r="ADZ411" s="72"/>
      <c r="AEA411" s="72"/>
      <c r="AEB411" s="72"/>
      <c r="AEC411" s="72"/>
      <c r="AED411" s="72"/>
      <c r="AEE411" s="72"/>
      <c r="AEF411" s="72"/>
      <c r="AEG411" s="72"/>
      <c r="AEH411" s="72"/>
      <c r="AEI411" s="72"/>
      <c r="AEJ411" s="72"/>
      <c r="AEK411" s="72"/>
      <c r="AEL411" s="72"/>
      <c r="AEM411" s="72"/>
      <c r="AEN411" s="72"/>
      <c r="AEO411" s="72"/>
      <c r="AEP411" s="72"/>
      <c r="AEQ411" s="72"/>
      <c r="AER411" s="72"/>
      <c r="AES411" s="72"/>
      <c r="AET411" s="72"/>
      <c r="AEU411" s="72"/>
      <c r="AEV411" s="72"/>
      <c r="AEW411" s="72"/>
      <c r="AEX411" s="72"/>
      <c r="AEY411" s="72"/>
      <c r="AEZ411" s="72"/>
      <c r="AFA411" s="72"/>
      <c r="AFB411" s="72"/>
      <c r="AFC411" s="72"/>
      <c r="AFD411" s="72"/>
      <c r="AFE411" s="72"/>
      <c r="AFF411" s="72"/>
      <c r="AFG411" s="72"/>
      <c r="AFH411" s="72"/>
      <c r="AFI411" s="72"/>
      <c r="AFJ411" s="72"/>
      <c r="AFK411" s="72"/>
      <c r="AFL411" s="72"/>
      <c r="AFM411" s="72"/>
      <c r="AFN411" s="72"/>
      <c r="AFO411" s="72"/>
      <c r="AFP411" s="72"/>
      <c r="AFQ411" s="72"/>
      <c r="AFR411" s="72"/>
      <c r="AFS411" s="72"/>
      <c r="AFT411" s="72"/>
      <c r="AFU411" s="72"/>
      <c r="AFV411" s="72"/>
      <c r="AFW411" s="72"/>
      <c r="AFX411" s="72"/>
      <c r="AFY411" s="72"/>
      <c r="AFZ411" s="72"/>
      <c r="AGA411" s="72"/>
      <c r="AGB411" s="72"/>
      <c r="AGC411" s="72"/>
      <c r="AGD411" s="72"/>
      <c r="AGE411" s="72"/>
      <c r="AGF411" s="72"/>
      <c r="AGG411" s="72"/>
      <c r="AGH411" s="72"/>
      <c r="AGI411" s="72"/>
      <c r="AGJ411" s="72"/>
      <c r="AGK411" s="72"/>
      <c r="AGL411" s="72"/>
      <c r="AGM411" s="72"/>
      <c r="AGN411" s="72"/>
      <c r="AGO411" s="72"/>
      <c r="AGP411" s="72"/>
      <c r="AGQ411" s="72"/>
      <c r="AGR411" s="72"/>
      <c r="AGS411" s="72"/>
      <c r="AGT411" s="72"/>
      <c r="AGU411" s="72"/>
      <c r="AGV411" s="72"/>
      <c r="AGW411" s="72"/>
      <c r="AGX411" s="72"/>
      <c r="AGY411" s="72"/>
      <c r="AGZ411" s="72"/>
      <c r="AHA411" s="72"/>
      <c r="AHB411" s="72"/>
      <c r="AHC411" s="72"/>
      <c r="AHD411" s="72"/>
      <c r="AHE411" s="72"/>
      <c r="AHF411" s="72"/>
      <c r="AHG411" s="72"/>
      <c r="AHH411" s="72"/>
      <c r="AHI411" s="72"/>
      <c r="AHJ411" s="72"/>
      <c r="AHK411" s="72"/>
      <c r="AHL411" s="72"/>
      <c r="AHM411" s="72"/>
      <c r="AHN411" s="72"/>
      <c r="AHO411" s="72"/>
      <c r="AHP411" s="72"/>
      <c r="AHQ411" s="72"/>
      <c r="AHR411" s="72"/>
      <c r="AHS411" s="72"/>
      <c r="AHT411" s="72"/>
      <c r="AHU411" s="72"/>
      <c r="AHV411" s="72"/>
      <c r="AHW411" s="72"/>
      <c r="AHX411" s="72"/>
      <c r="AHY411" s="72"/>
      <c r="AHZ411" s="72"/>
      <c r="AIA411" s="72"/>
      <c r="AIB411" s="72"/>
      <c r="AIC411" s="72"/>
      <c r="AID411" s="72"/>
      <c r="AIE411" s="72"/>
      <c r="AIF411" s="72"/>
      <c r="AIG411" s="72"/>
      <c r="AIH411" s="72"/>
      <c r="AII411" s="72"/>
      <c r="AIJ411" s="72"/>
      <c r="AIK411" s="72"/>
      <c r="AIL411" s="72"/>
      <c r="AIM411" s="72"/>
      <c r="AIN411" s="72"/>
      <c r="AIO411" s="72"/>
      <c r="AIP411" s="72"/>
      <c r="AIQ411" s="72"/>
      <c r="AIR411" s="72"/>
      <c r="AIS411" s="72"/>
      <c r="AIT411" s="72"/>
      <c r="AIU411" s="72"/>
      <c r="AIV411" s="72"/>
      <c r="AIW411" s="72"/>
      <c r="AIX411" s="72"/>
      <c r="AIY411" s="72"/>
      <c r="AIZ411" s="72"/>
      <c r="AJA411" s="72"/>
      <c r="AJB411" s="72"/>
      <c r="AJC411" s="72"/>
      <c r="AJD411" s="72"/>
      <c r="AJE411" s="72"/>
      <c r="AJF411" s="72"/>
      <c r="AJG411" s="72"/>
      <c r="AJH411" s="72"/>
      <c r="AJI411" s="72"/>
      <c r="AJJ411" s="72"/>
      <c r="AJK411" s="72"/>
      <c r="AJL411" s="72"/>
      <c r="AJM411" s="72"/>
      <c r="AJN411" s="72"/>
      <c r="AJO411" s="72"/>
      <c r="AJP411" s="72"/>
      <c r="AJQ411" s="72"/>
      <c r="AJR411" s="72"/>
      <c r="AJS411" s="72"/>
      <c r="AJT411" s="72"/>
      <c r="AJU411" s="72"/>
      <c r="AJV411" s="72"/>
      <c r="AJW411" s="72"/>
      <c r="AJX411" s="72"/>
      <c r="AJY411" s="72"/>
      <c r="AJZ411" s="72"/>
      <c r="AKA411" s="72"/>
      <c r="AKB411" s="72"/>
      <c r="AKC411" s="72"/>
      <c r="AKD411" s="72"/>
      <c r="AKE411" s="72"/>
      <c r="AKF411" s="72"/>
      <c r="AKG411" s="72"/>
      <c r="AKH411" s="72"/>
      <c r="AKI411" s="72"/>
      <c r="AKJ411" s="72"/>
      <c r="AKK411" s="72"/>
      <c r="AKL411" s="72"/>
      <c r="AKM411" s="72"/>
      <c r="AKN411" s="72"/>
      <c r="AKO411" s="72"/>
      <c r="AKP411" s="72"/>
      <c r="AKQ411" s="72"/>
      <c r="AKR411" s="72"/>
      <c r="AKS411" s="72"/>
      <c r="AKT411" s="72"/>
      <c r="AKU411" s="72"/>
      <c r="AKV411" s="72"/>
      <c r="AKW411" s="72"/>
      <c r="AKX411" s="72"/>
      <c r="AKY411" s="72"/>
      <c r="AKZ411" s="72"/>
      <c r="ALA411" s="72"/>
      <c r="ALB411" s="72"/>
      <c r="ALC411" s="72"/>
      <c r="ALD411" s="72"/>
      <c r="ALE411" s="72"/>
      <c r="ALF411" s="72"/>
      <c r="ALG411" s="72"/>
      <c r="ALH411" s="72"/>
      <c r="ALI411" s="72"/>
      <c r="ALJ411" s="72"/>
      <c r="ALK411" s="72"/>
      <c r="ALL411" s="72"/>
      <c r="ALM411" s="72"/>
      <c r="ALN411" s="72"/>
      <c r="ALO411" s="72"/>
      <c r="ALP411" s="72"/>
      <c r="ALQ411" s="72"/>
      <c r="ALR411" s="72"/>
      <c r="ALS411" s="72"/>
      <c r="ALT411" s="72"/>
      <c r="ALU411" s="72"/>
      <c r="ALV411" s="72"/>
      <c r="ALW411" s="72"/>
      <c r="ALX411" s="72"/>
      <c r="ALY411" s="72"/>
      <c r="ALZ411" s="72"/>
      <c r="AMA411" s="72"/>
      <c r="AMB411" s="72"/>
      <c r="AMC411" s="72"/>
      <c r="AMD411" s="72"/>
      <c r="AME411" s="72"/>
      <c r="AMF411" s="72"/>
      <c r="AMG411" s="72"/>
      <c r="AMH411" s="72"/>
      <c r="AMI411" s="72"/>
      <c r="AMK411" s="72"/>
    </row>
    <row r="412" spans="1:1025">
      <c r="A412" s="49"/>
    </row>
    <row r="413" spans="1:1025">
      <c r="A413" s="49"/>
    </row>
    <row r="414" spans="1:1025">
      <c r="A414" s="49"/>
    </row>
    <row r="415" spans="1:1025">
      <c r="A415" s="49"/>
    </row>
    <row r="416" spans="1:1025">
      <c r="A416" s="49"/>
    </row>
    <row r="417" spans="1:1025">
      <c r="A417" s="49"/>
    </row>
    <row r="418" spans="1:1025">
      <c r="A418" s="49"/>
    </row>
    <row r="419" spans="1:1025">
      <c r="A419" s="49"/>
    </row>
    <row r="420" spans="1:1025">
      <c r="A420" s="49"/>
    </row>
    <row r="421" spans="1:1025">
      <c r="A421" s="49"/>
    </row>
    <row r="422" spans="1:1025">
      <c r="A422" s="49"/>
    </row>
    <row r="423" spans="1:1025">
      <c r="A423" s="49"/>
    </row>
    <row r="424" spans="1:1025">
      <c r="A424" s="49"/>
    </row>
    <row r="425" spans="1:1025">
      <c r="A425" s="49"/>
    </row>
    <row r="426" spans="1:1025">
      <c r="A426" s="49"/>
    </row>
    <row r="427" spans="1:1025" s="72" customFormat="1">
      <c r="A427" s="49"/>
      <c r="B427" s="49"/>
      <c r="C427" s="50"/>
      <c r="D427" s="51"/>
      <c r="E427" s="52"/>
      <c r="F427" s="53"/>
      <c r="G427" s="53"/>
      <c r="H427" s="53"/>
      <c r="I427" s="53"/>
      <c r="J427" s="53"/>
      <c r="K427" s="53"/>
      <c r="L427" s="53"/>
      <c r="M427" s="53"/>
      <c r="N427" s="53"/>
      <c r="O427" s="53"/>
      <c r="P427" s="53"/>
      <c r="Q427" s="53"/>
      <c r="R427" s="53"/>
      <c r="S427" s="53"/>
      <c r="T427" s="53"/>
      <c r="U427" s="53"/>
      <c r="V427" s="53"/>
      <c r="W427" s="53"/>
      <c r="X427" s="53"/>
      <c r="Y427" s="53"/>
      <c r="Z427" s="53"/>
      <c r="AA427" s="53"/>
      <c r="AB427" s="53"/>
      <c r="AC427" s="53"/>
      <c r="AD427" s="53"/>
      <c r="AE427" s="53"/>
      <c r="AF427" s="53"/>
      <c r="AG427" s="53"/>
      <c r="AH427" s="53"/>
      <c r="AI427" s="53"/>
      <c r="AJ427" s="53"/>
      <c r="AK427" s="53"/>
      <c r="AL427" s="53"/>
      <c r="AM427" s="53"/>
      <c r="AN427" s="53"/>
      <c r="AO427" s="53"/>
      <c r="AP427" s="53"/>
      <c r="AQ427" s="53"/>
      <c r="AR427" s="53"/>
      <c r="AS427" s="53"/>
      <c r="AT427" s="53"/>
      <c r="AU427" s="53"/>
      <c r="AV427" s="53"/>
      <c r="AW427" s="53"/>
      <c r="AX427" s="53"/>
      <c r="AY427" s="53"/>
      <c r="AZ427" s="53"/>
      <c r="BA427" s="53"/>
      <c r="BB427" s="53"/>
      <c r="BC427" s="53"/>
      <c r="BD427" s="53"/>
      <c r="BE427" s="53"/>
      <c r="BF427" s="53"/>
      <c r="BG427" s="53"/>
      <c r="BH427" s="53"/>
      <c r="BI427" s="53"/>
      <c r="BJ427" s="53"/>
      <c r="BK427" s="53"/>
      <c r="BL427" s="53"/>
      <c r="BM427" s="53"/>
      <c r="BN427" s="53"/>
      <c r="BO427" s="53"/>
      <c r="BP427" s="53"/>
      <c r="BQ427" s="53"/>
      <c r="BR427" s="53"/>
      <c r="BS427" s="53"/>
      <c r="BT427" s="53"/>
      <c r="BU427" s="53"/>
      <c r="BV427" s="53"/>
      <c r="BW427" s="53"/>
      <c r="BX427" s="53"/>
      <c r="BY427" s="53"/>
      <c r="BZ427" s="53"/>
      <c r="CA427" s="53"/>
      <c r="CB427" s="53"/>
      <c r="CC427" s="53"/>
      <c r="CD427" s="53"/>
      <c r="CE427" s="53"/>
      <c r="CF427" s="53"/>
      <c r="CG427" s="53"/>
      <c r="CH427" s="53"/>
      <c r="CI427" s="53"/>
      <c r="CJ427" s="53"/>
      <c r="CK427" s="53"/>
      <c r="CL427" s="53"/>
      <c r="CM427" s="53"/>
      <c r="CN427" s="53"/>
      <c r="CO427" s="53"/>
      <c r="CP427" s="53"/>
      <c r="CQ427" s="53"/>
      <c r="CR427" s="53"/>
      <c r="CS427" s="53"/>
      <c r="CT427" s="53"/>
      <c r="CU427" s="53"/>
      <c r="CV427" s="53"/>
      <c r="CW427" s="53"/>
      <c r="CX427" s="53"/>
      <c r="CY427" s="53"/>
      <c r="CZ427" s="53"/>
      <c r="DA427" s="53"/>
      <c r="DB427" s="53"/>
      <c r="DC427" s="53"/>
      <c r="DD427" s="53"/>
      <c r="DE427" s="53"/>
      <c r="DF427" s="53"/>
      <c r="DG427" s="53"/>
      <c r="DH427" s="53"/>
      <c r="DI427" s="53"/>
      <c r="DJ427" s="53"/>
      <c r="DK427" s="53"/>
      <c r="DL427" s="53"/>
      <c r="DM427" s="53"/>
      <c r="DN427" s="53"/>
      <c r="DO427" s="53"/>
      <c r="DP427" s="53"/>
      <c r="DQ427" s="53"/>
      <c r="DR427" s="53"/>
      <c r="DS427" s="53"/>
      <c r="DT427" s="53"/>
      <c r="DU427" s="53"/>
      <c r="DV427" s="53"/>
      <c r="DW427" s="53"/>
      <c r="DX427" s="53"/>
      <c r="DY427" s="53"/>
      <c r="DZ427" s="53"/>
      <c r="EA427" s="53"/>
      <c r="EB427" s="53"/>
      <c r="EC427" s="53"/>
      <c r="ED427" s="53"/>
      <c r="EE427" s="53"/>
      <c r="EF427" s="53"/>
      <c r="EG427" s="53"/>
      <c r="EH427" s="53"/>
      <c r="EI427" s="53"/>
      <c r="EJ427" s="53"/>
      <c r="EK427" s="53"/>
      <c r="EL427" s="53"/>
      <c r="EM427" s="53"/>
      <c r="EN427" s="53"/>
      <c r="EO427" s="53"/>
      <c r="EP427" s="53"/>
      <c r="EQ427" s="53"/>
      <c r="ER427" s="53"/>
      <c r="ES427" s="53"/>
      <c r="ET427" s="53"/>
      <c r="EU427" s="53"/>
      <c r="EV427" s="53"/>
      <c r="EW427" s="53"/>
      <c r="EX427" s="53"/>
      <c r="EY427" s="53"/>
      <c r="EZ427" s="53"/>
      <c r="FA427" s="53"/>
      <c r="FB427" s="53"/>
      <c r="FC427" s="53"/>
      <c r="FD427" s="53"/>
      <c r="FE427" s="53"/>
      <c r="FF427" s="53"/>
      <c r="FG427" s="53"/>
      <c r="FH427" s="53"/>
      <c r="FI427" s="53"/>
      <c r="FJ427" s="53"/>
      <c r="FK427" s="53"/>
      <c r="FL427" s="53"/>
      <c r="FM427" s="53"/>
      <c r="FN427" s="53"/>
      <c r="FO427" s="53"/>
      <c r="FP427" s="53"/>
      <c r="FQ427" s="53"/>
      <c r="FR427" s="53"/>
      <c r="FS427" s="53"/>
      <c r="FT427" s="53"/>
      <c r="FU427" s="53"/>
      <c r="FV427" s="53"/>
      <c r="FW427" s="53"/>
      <c r="FX427" s="53"/>
      <c r="FY427" s="53"/>
      <c r="FZ427" s="53"/>
      <c r="GA427" s="53"/>
      <c r="GB427" s="53"/>
      <c r="GC427" s="53"/>
      <c r="GD427" s="53"/>
      <c r="GE427" s="53"/>
      <c r="GF427" s="53"/>
      <c r="GG427" s="53"/>
      <c r="GH427" s="53"/>
      <c r="GI427" s="53"/>
      <c r="GJ427" s="53"/>
      <c r="GK427" s="53"/>
      <c r="GL427" s="53"/>
      <c r="GM427" s="53"/>
      <c r="GN427" s="53"/>
      <c r="GO427" s="53"/>
      <c r="GP427" s="53"/>
      <c r="GQ427" s="53"/>
      <c r="GR427" s="53"/>
      <c r="GS427" s="53"/>
      <c r="GT427" s="53"/>
      <c r="GU427" s="53"/>
      <c r="GV427" s="53"/>
      <c r="GW427" s="53"/>
      <c r="GX427" s="53"/>
      <c r="GY427" s="53"/>
      <c r="GZ427" s="53"/>
      <c r="HA427" s="53"/>
      <c r="HB427" s="53"/>
      <c r="HC427" s="53"/>
      <c r="HD427" s="53"/>
      <c r="HE427" s="53"/>
      <c r="HF427" s="53"/>
      <c r="HG427" s="53"/>
      <c r="HH427" s="53"/>
      <c r="HI427" s="53"/>
      <c r="HJ427" s="53"/>
      <c r="HK427" s="53"/>
      <c r="HL427" s="53"/>
      <c r="HM427" s="53"/>
      <c r="HN427" s="53"/>
      <c r="HO427" s="53"/>
      <c r="HP427" s="53"/>
      <c r="HQ427" s="53"/>
      <c r="HR427" s="53"/>
      <c r="HS427" s="53"/>
      <c r="HT427" s="53"/>
      <c r="HU427" s="53"/>
      <c r="HV427" s="53"/>
      <c r="HW427" s="53"/>
      <c r="HX427" s="53"/>
      <c r="HY427" s="53"/>
      <c r="HZ427" s="53"/>
      <c r="IA427" s="53"/>
      <c r="IB427" s="53"/>
      <c r="IC427" s="53"/>
      <c r="ID427" s="53"/>
      <c r="IE427" s="53"/>
      <c r="IF427" s="53"/>
      <c r="IG427" s="53"/>
      <c r="IH427" s="53"/>
      <c r="II427" s="53"/>
      <c r="IJ427" s="53"/>
      <c r="IK427" s="53"/>
      <c r="IL427" s="53"/>
      <c r="IM427" s="53"/>
      <c r="IN427" s="53"/>
      <c r="IO427" s="53"/>
      <c r="IP427" s="53"/>
      <c r="IQ427" s="53"/>
      <c r="IR427" s="53"/>
      <c r="IS427" s="53"/>
      <c r="IT427" s="53"/>
      <c r="IU427" s="53"/>
      <c r="IV427" s="53"/>
      <c r="IW427" s="53"/>
      <c r="IX427" s="53"/>
      <c r="IY427" s="53"/>
      <c r="IZ427" s="53"/>
      <c r="JA427" s="53"/>
      <c r="JB427" s="53"/>
      <c r="JC427" s="53"/>
      <c r="JD427" s="53"/>
      <c r="JE427" s="53"/>
      <c r="JF427" s="53"/>
      <c r="JG427" s="53"/>
      <c r="JH427" s="53"/>
      <c r="JI427" s="53"/>
      <c r="JJ427" s="53"/>
      <c r="JK427" s="53"/>
      <c r="JL427" s="53"/>
      <c r="JM427" s="53"/>
      <c r="JN427" s="53"/>
      <c r="JO427" s="53"/>
      <c r="JP427" s="53"/>
      <c r="JQ427" s="53"/>
      <c r="JR427" s="53"/>
      <c r="JS427" s="53"/>
      <c r="JT427" s="53"/>
      <c r="JU427" s="53"/>
      <c r="JV427" s="53"/>
      <c r="JW427" s="53"/>
      <c r="JX427" s="53"/>
      <c r="JY427" s="53"/>
      <c r="JZ427" s="53"/>
      <c r="KA427" s="53"/>
      <c r="KB427" s="53"/>
      <c r="KC427" s="53"/>
      <c r="KD427" s="53"/>
      <c r="KE427" s="53"/>
      <c r="KF427" s="53"/>
      <c r="KG427" s="53"/>
      <c r="KH427" s="53"/>
      <c r="KI427" s="53"/>
      <c r="KJ427" s="53"/>
      <c r="KK427" s="53"/>
      <c r="KL427" s="53"/>
      <c r="KM427" s="53"/>
      <c r="KN427" s="53"/>
      <c r="KO427" s="53"/>
      <c r="KP427" s="53"/>
      <c r="KQ427" s="53"/>
      <c r="KR427" s="53"/>
      <c r="KS427" s="53"/>
      <c r="KT427" s="53"/>
      <c r="KU427" s="53"/>
      <c r="KV427" s="53"/>
      <c r="KW427" s="53"/>
      <c r="KX427" s="53"/>
      <c r="KY427" s="53"/>
      <c r="KZ427" s="53"/>
      <c r="LA427" s="53"/>
      <c r="LB427" s="53"/>
      <c r="LC427" s="53"/>
      <c r="LD427" s="53"/>
      <c r="LE427" s="53"/>
      <c r="LF427" s="53"/>
      <c r="LG427" s="53"/>
      <c r="LH427" s="53"/>
      <c r="LI427" s="53"/>
      <c r="LJ427" s="53"/>
      <c r="LK427" s="53"/>
      <c r="LL427" s="53"/>
      <c r="LM427" s="53"/>
      <c r="LN427" s="53"/>
      <c r="LO427" s="53"/>
      <c r="LP427" s="53"/>
      <c r="LQ427" s="53"/>
      <c r="LR427" s="53"/>
      <c r="LS427" s="53"/>
      <c r="LT427" s="53"/>
      <c r="LU427" s="53"/>
      <c r="LV427" s="53"/>
      <c r="LW427" s="53"/>
      <c r="LX427" s="53"/>
      <c r="LY427" s="53"/>
      <c r="LZ427" s="53"/>
      <c r="MA427" s="53"/>
      <c r="MB427" s="53"/>
      <c r="MC427" s="53"/>
      <c r="MD427" s="53"/>
      <c r="ME427" s="53"/>
      <c r="MF427" s="53"/>
      <c r="MG427" s="53"/>
      <c r="MH427" s="53"/>
      <c r="MI427" s="53"/>
      <c r="MJ427" s="53"/>
      <c r="MK427" s="53"/>
      <c r="ML427" s="53"/>
      <c r="MM427" s="53"/>
      <c r="MN427" s="53"/>
      <c r="MO427" s="53"/>
      <c r="MP427" s="53"/>
      <c r="MQ427" s="53"/>
      <c r="MR427" s="53"/>
      <c r="MS427" s="53"/>
      <c r="MT427" s="53"/>
      <c r="MU427" s="53"/>
      <c r="MV427" s="53"/>
      <c r="MW427" s="53"/>
      <c r="MX427" s="53"/>
      <c r="MY427" s="53"/>
      <c r="MZ427" s="53"/>
      <c r="NA427" s="53"/>
      <c r="NB427" s="53"/>
      <c r="NC427" s="53"/>
      <c r="ND427" s="53"/>
      <c r="NE427" s="53"/>
      <c r="NF427" s="53"/>
      <c r="NG427" s="53"/>
      <c r="NH427" s="53"/>
      <c r="NI427" s="53"/>
      <c r="NJ427" s="53"/>
      <c r="NK427" s="53"/>
      <c r="NL427" s="53"/>
      <c r="NM427" s="53"/>
      <c r="NN427" s="53"/>
      <c r="NO427" s="53"/>
      <c r="NP427" s="53"/>
      <c r="NQ427" s="53"/>
      <c r="NR427" s="53"/>
      <c r="NS427" s="53"/>
      <c r="NT427" s="53"/>
      <c r="NU427" s="53"/>
      <c r="NV427" s="53"/>
      <c r="NW427" s="53"/>
      <c r="NX427" s="53"/>
      <c r="NY427" s="53"/>
      <c r="NZ427" s="53"/>
      <c r="OA427" s="53"/>
      <c r="OB427" s="53"/>
      <c r="OC427" s="53"/>
      <c r="OD427" s="53"/>
      <c r="OE427" s="53"/>
      <c r="OF427" s="53"/>
      <c r="OG427" s="53"/>
      <c r="OH427" s="53"/>
      <c r="OI427" s="53"/>
      <c r="OJ427" s="53"/>
      <c r="OK427" s="53"/>
      <c r="OL427" s="53"/>
      <c r="OM427" s="53"/>
      <c r="ON427" s="53"/>
      <c r="OO427" s="53"/>
      <c r="OP427" s="53"/>
      <c r="OQ427" s="53"/>
      <c r="OR427" s="53"/>
      <c r="OS427" s="53"/>
      <c r="OT427" s="53"/>
      <c r="OU427" s="53"/>
      <c r="OV427" s="53"/>
      <c r="OW427" s="53"/>
      <c r="OX427" s="53"/>
      <c r="OY427" s="53"/>
      <c r="OZ427" s="53"/>
      <c r="PA427" s="53"/>
      <c r="PB427" s="53"/>
      <c r="PC427" s="53"/>
      <c r="PD427" s="53"/>
      <c r="PE427" s="53"/>
      <c r="PF427" s="53"/>
      <c r="PG427" s="53"/>
      <c r="PH427" s="53"/>
      <c r="PI427" s="53"/>
      <c r="PJ427" s="53"/>
      <c r="PK427" s="53"/>
      <c r="PL427" s="53"/>
      <c r="PM427" s="53"/>
      <c r="PN427" s="53"/>
      <c r="PO427" s="53"/>
      <c r="PP427" s="53"/>
      <c r="PQ427" s="53"/>
      <c r="PR427" s="53"/>
      <c r="PS427" s="53"/>
      <c r="PT427" s="53"/>
      <c r="PU427" s="53"/>
      <c r="PV427" s="53"/>
      <c r="PW427" s="53"/>
      <c r="PX427" s="53"/>
      <c r="PY427" s="53"/>
      <c r="PZ427" s="53"/>
      <c r="QA427" s="53"/>
      <c r="QB427" s="53"/>
      <c r="QC427" s="53"/>
      <c r="QD427" s="53"/>
      <c r="QE427" s="53"/>
      <c r="QF427" s="53"/>
      <c r="QG427" s="53"/>
      <c r="QH427" s="53"/>
      <c r="QI427" s="53"/>
      <c r="QJ427" s="53"/>
      <c r="QK427" s="53"/>
      <c r="QL427" s="53"/>
      <c r="QM427" s="53"/>
      <c r="QN427" s="53"/>
      <c r="QO427" s="53"/>
      <c r="QP427" s="53"/>
      <c r="QQ427" s="53"/>
      <c r="QR427" s="53"/>
      <c r="QS427" s="53"/>
      <c r="QT427" s="53"/>
      <c r="QU427" s="53"/>
      <c r="QV427" s="53"/>
      <c r="QW427" s="53"/>
      <c r="QX427" s="53"/>
      <c r="QY427" s="53"/>
      <c r="QZ427" s="53"/>
      <c r="RA427" s="53"/>
      <c r="RB427" s="53"/>
      <c r="RC427" s="53"/>
      <c r="RD427" s="53"/>
      <c r="RE427" s="53"/>
      <c r="RF427" s="53"/>
      <c r="RG427" s="53"/>
      <c r="RH427" s="53"/>
      <c r="RI427" s="53"/>
      <c r="RJ427" s="53"/>
      <c r="RK427" s="53"/>
      <c r="RL427" s="53"/>
      <c r="RM427" s="53"/>
      <c r="RN427" s="53"/>
      <c r="RO427" s="53"/>
      <c r="RP427" s="53"/>
      <c r="RQ427" s="53"/>
      <c r="RR427" s="53"/>
      <c r="RS427" s="53"/>
      <c r="RT427" s="53"/>
      <c r="RU427" s="53"/>
      <c r="RV427" s="53"/>
      <c r="RW427" s="53"/>
      <c r="RX427" s="53"/>
      <c r="RY427" s="53"/>
      <c r="RZ427" s="53"/>
      <c r="SA427" s="53"/>
      <c r="SB427" s="53"/>
      <c r="SC427" s="53"/>
      <c r="SD427" s="53"/>
      <c r="SE427" s="53"/>
      <c r="SF427" s="53"/>
      <c r="SG427" s="53"/>
      <c r="SH427" s="53"/>
      <c r="SI427" s="53"/>
      <c r="SJ427" s="53"/>
      <c r="SK427" s="53"/>
      <c r="SL427" s="53"/>
      <c r="SM427" s="53"/>
      <c r="SN427" s="53"/>
      <c r="SO427" s="53"/>
      <c r="SP427" s="53"/>
      <c r="SQ427" s="53"/>
      <c r="SR427" s="53"/>
      <c r="SS427" s="53"/>
      <c r="ST427" s="53"/>
      <c r="SU427" s="53"/>
      <c r="SV427" s="53"/>
      <c r="SW427" s="53"/>
      <c r="SX427" s="53"/>
      <c r="SY427" s="53"/>
      <c r="SZ427" s="53"/>
      <c r="TA427" s="53"/>
      <c r="TB427" s="53"/>
      <c r="TC427" s="53"/>
      <c r="TD427" s="53"/>
      <c r="TE427" s="53"/>
      <c r="TF427" s="53"/>
      <c r="TG427" s="53"/>
      <c r="TH427" s="53"/>
      <c r="TI427" s="53"/>
      <c r="TJ427" s="53"/>
      <c r="TK427" s="53"/>
      <c r="TL427" s="53"/>
      <c r="TM427" s="53"/>
      <c r="TN427" s="53"/>
      <c r="TO427" s="53"/>
      <c r="TP427" s="53"/>
      <c r="TQ427" s="53"/>
      <c r="TR427" s="53"/>
      <c r="TS427" s="53"/>
      <c r="TT427" s="53"/>
      <c r="TU427" s="53"/>
      <c r="TV427" s="53"/>
      <c r="TW427" s="53"/>
      <c r="TX427" s="53"/>
      <c r="TY427" s="53"/>
      <c r="TZ427" s="53"/>
      <c r="UA427" s="53"/>
      <c r="UB427" s="53"/>
      <c r="UC427" s="53"/>
      <c r="UD427" s="53"/>
      <c r="UE427" s="53"/>
      <c r="UF427" s="53"/>
      <c r="UG427" s="53"/>
      <c r="UH427" s="53"/>
      <c r="UI427" s="53"/>
      <c r="UJ427" s="53"/>
      <c r="UK427" s="53"/>
      <c r="UL427" s="53"/>
      <c r="UM427" s="53"/>
      <c r="UN427" s="53"/>
      <c r="UO427" s="53"/>
      <c r="UP427" s="53"/>
      <c r="UQ427" s="53"/>
      <c r="UR427" s="53"/>
      <c r="US427" s="53"/>
      <c r="UT427" s="53"/>
      <c r="UU427" s="53"/>
      <c r="UV427" s="53"/>
      <c r="UW427" s="53"/>
      <c r="UX427" s="53"/>
      <c r="UY427" s="53"/>
      <c r="UZ427" s="53"/>
      <c r="VA427" s="53"/>
      <c r="VB427" s="53"/>
      <c r="VC427" s="53"/>
      <c r="VD427" s="53"/>
      <c r="VE427" s="53"/>
      <c r="VF427" s="53"/>
      <c r="VG427" s="53"/>
      <c r="VH427" s="53"/>
      <c r="VI427" s="53"/>
      <c r="VJ427" s="53"/>
      <c r="VK427" s="53"/>
      <c r="VL427" s="53"/>
      <c r="VM427" s="53"/>
      <c r="VN427" s="53"/>
      <c r="VO427" s="53"/>
      <c r="VP427" s="53"/>
      <c r="VQ427" s="53"/>
      <c r="VR427" s="53"/>
      <c r="VS427" s="53"/>
      <c r="VT427" s="53"/>
      <c r="VU427" s="53"/>
      <c r="VV427" s="53"/>
      <c r="VW427" s="53"/>
      <c r="VX427" s="53"/>
      <c r="VY427" s="53"/>
      <c r="VZ427" s="53"/>
      <c r="WA427" s="53"/>
      <c r="WB427" s="53"/>
      <c r="WC427" s="53"/>
      <c r="WD427" s="53"/>
      <c r="WE427" s="53"/>
      <c r="WF427" s="53"/>
      <c r="WG427" s="53"/>
      <c r="WH427" s="53"/>
      <c r="WI427" s="53"/>
      <c r="WJ427" s="53"/>
      <c r="WK427" s="53"/>
      <c r="WL427" s="53"/>
      <c r="WM427" s="53"/>
      <c r="WN427" s="53"/>
      <c r="WO427" s="53"/>
      <c r="WP427" s="53"/>
      <c r="WQ427" s="53"/>
      <c r="WR427" s="53"/>
      <c r="WS427" s="53"/>
      <c r="WT427" s="53"/>
      <c r="WU427" s="53"/>
      <c r="WV427" s="53"/>
      <c r="WW427" s="53"/>
      <c r="WX427" s="53"/>
      <c r="WY427" s="53"/>
      <c r="WZ427" s="53"/>
      <c r="XA427" s="53"/>
      <c r="XB427" s="53"/>
      <c r="XC427" s="53"/>
      <c r="XD427" s="53"/>
      <c r="XE427" s="53"/>
      <c r="XF427" s="53"/>
      <c r="XG427" s="53"/>
      <c r="XH427" s="53"/>
      <c r="XI427" s="53"/>
      <c r="XJ427" s="53"/>
      <c r="XK427" s="53"/>
      <c r="XL427" s="53"/>
      <c r="XM427" s="53"/>
      <c r="XN427" s="53"/>
      <c r="XO427" s="53"/>
      <c r="XP427" s="53"/>
      <c r="XQ427" s="53"/>
      <c r="XR427" s="53"/>
      <c r="XS427" s="53"/>
      <c r="XT427" s="53"/>
      <c r="XU427" s="53"/>
      <c r="XV427" s="53"/>
      <c r="XW427" s="53"/>
      <c r="XX427" s="53"/>
      <c r="XY427" s="53"/>
      <c r="XZ427" s="53"/>
      <c r="YA427" s="53"/>
      <c r="YB427" s="53"/>
      <c r="YC427" s="53"/>
      <c r="YD427" s="53"/>
      <c r="YE427" s="53"/>
      <c r="YF427" s="53"/>
      <c r="YG427" s="53"/>
      <c r="YH427" s="53"/>
      <c r="YI427" s="53"/>
      <c r="YJ427" s="53"/>
      <c r="YK427" s="53"/>
      <c r="YL427" s="53"/>
      <c r="YM427" s="53"/>
      <c r="YN427" s="53"/>
      <c r="YO427" s="53"/>
      <c r="YP427" s="53"/>
      <c r="YQ427" s="53"/>
      <c r="YR427" s="53"/>
      <c r="YS427" s="53"/>
      <c r="YT427" s="53"/>
      <c r="YU427" s="53"/>
      <c r="YV427" s="53"/>
      <c r="YW427" s="53"/>
      <c r="YX427" s="53"/>
      <c r="YY427" s="53"/>
      <c r="YZ427" s="53"/>
      <c r="ZA427" s="53"/>
      <c r="ZB427" s="53"/>
      <c r="ZC427" s="53"/>
      <c r="ZD427" s="53"/>
      <c r="ZE427" s="53"/>
      <c r="ZF427" s="53"/>
      <c r="ZG427" s="53"/>
      <c r="ZH427" s="53"/>
      <c r="ZI427" s="53"/>
      <c r="ZJ427" s="53"/>
      <c r="ZK427" s="53"/>
      <c r="ZL427" s="53"/>
      <c r="ZM427" s="53"/>
      <c r="ZN427" s="53"/>
      <c r="ZO427" s="53"/>
      <c r="ZP427" s="53"/>
      <c r="ZQ427" s="53"/>
      <c r="ZR427" s="53"/>
      <c r="ZS427" s="53"/>
      <c r="ZT427" s="53"/>
      <c r="ZU427" s="53"/>
      <c r="ZV427" s="53"/>
      <c r="ZW427" s="53"/>
      <c r="ZX427" s="53"/>
      <c r="ZY427" s="53"/>
      <c r="ZZ427" s="53"/>
      <c r="AAA427" s="53"/>
      <c r="AAB427" s="53"/>
      <c r="AAC427" s="53"/>
      <c r="AAD427" s="53"/>
      <c r="AAE427" s="53"/>
      <c r="AAF427" s="53"/>
      <c r="AAG427" s="53"/>
      <c r="AAH427" s="53"/>
      <c r="AAI427" s="53"/>
      <c r="AAJ427" s="53"/>
      <c r="AAK427" s="53"/>
      <c r="AAL427" s="53"/>
      <c r="AAM427" s="53"/>
      <c r="AAN427" s="53"/>
      <c r="AAO427" s="53"/>
      <c r="AAP427" s="53"/>
      <c r="AAQ427" s="53"/>
      <c r="AAR427" s="53"/>
      <c r="AAS427" s="53"/>
      <c r="AAT427" s="53"/>
      <c r="AAU427" s="53"/>
      <c r="AAV427" s="53"/>
      <c r="AAW427" s="53"/>
      <c r="AAX427" s="53"/>
      <c r="AAY427" s="53"/>
      <c r="AAZ427" s="53"/>
      <c r="ABA427" s="53"/>
      <c r="ABB427" s="53"/>
      <c r="ABC427" s="53"/>
      <c r="ABD427" s="53"/>
      <c r="ABE427" s="53"/>
      <c r="ABF427" s="53"/>
      <c r="ABG427" s="53"/>
      <c r="ABH427" s="53"/>
      <c r="ABI427" s="53"/>
      <c r="ABJ427" s="53"/>
      <c r="ABK427" s="53"/>
      <c r="ABL427" s="53"/>
      <c r="ABM427" s="53"/>
      <c r="ABN427" s="53"/>
      <c r="ABO427" s="53"/>
      <c r="ABP427" s="53"/>
      <c r="ABQ427" s="53"/>
      <c r="ABR427" s="53"/>
      <c r="ABS427" s="53"/>
      <c r="ABT427" s="53"/>
      <c r="ABU427" s="53"/>
      <c r="ABV427" s="53"/>
      <c r="ABW427" s="53"/>
      <c r="ABX427" s="53"/>
      <c r="ABY427" s="53"/>
      <c r="ABZ427" s="53"/>
      <c r="ACA427" s="53"/>
      <c r="ACB427" s="53"/>
      <c r="ACC427" s="53"/>
      <c r="ACD427" s="53"/>
      <c r="ACE427" s="53"/>
      <c r="ACF427" s="53"/>
      <c r="ACG427" s="53"/>
      <c r="ACH427" s="53"/>
      <c r="ACI427" s="53"/>
      <c r="ACJ427" s="53"/>
      <c r="ACK427" s="53"/>
      <c r="ACL427" s="53"/>
      <c r="ACM427" s="53"/>
      <c r="ACN427" s="53"/>
      <c r="ACO427" s="53"/>
      <c r="ACP427" s="53"/>
      <c r="ACQ427" s="53"/>
      <c r="ACR427" s="53"/>
      <c r="ACS427" s="53"/>
      <c r="ACT427" s="53"/>
      <c r="ACU427" s="53"/>
      <c r="ACV427" s="53"/>
      <c r="ACW427" s="53"/>
      <c r="ACX427" s="53"/>
      <c r="ACY427" s="53"/>
      <c r="ACZ427" s="53"/>
      <c r="ADA427" s="53"/>
      <c r="ADB427" s="53"/>
      <c r="ADC427" s="53"/>
      <c r="ADD427" s="53"/>
      <c r="ADE427" s="53"/>
      <c r="ADF427" s="53"/>
      <c r="ADG427" s="53"/>
      <c r="ADH427" s="53"/>
      <c r="ADI427" s="53"/>
      <c r="ADJ427" s="53"/>
      <c r="ADK427" s="53"/>
      <c r="ADL427" s="53"/>
      <c r="ADM427" s="53"/>
      <c r="ADN427" s="53"/>
      <c r="ADO427" s="53"/>
      <c r="ADP427" s="53"/>
      <c r="ADQ427" s="53"/>
      <c r="ADR427" s="53"/>
      <c r="ADS427" s="53"/>
      <c r="ADT427" s="53"/>
      <c r="ADU427" s="53"/>
      <c r="ADV427" s="53"/>
      <c r="ADW427" s="53"/>
      <c r="ADX427" s="53"/>
      <c r="ADY427" s="53"/>
      <c r="ADZ427" s="53"/>
      <c r="AEA427" s="53"/>
      <c r="AEB427" s="53"/>
      <c r="AEC427" s="53"/>
      <c r="AED427" s="53"/>
      <c r="AEE427" s="53"/>
      <c r="AEF427" s="53"/>
      <c r="AEG427" s="53"/>
      <c r="AEH427" s="53"/>
      <c r="AEI427" s="53"/>
      <c r="AEJ427" s="53"/>
      <c r="AEK427" s="53"/>
      <c r="AEL427" s="53"/>
      <c r="AEM427" s="53"/>
      <c r="AEN427" s="53"/>
      <c r="AEO427" s="53"/>
      <c r="AEP427" s="53"/>
      <c r="AEQ427" s="53"/>
      <c r="AER427" s="53"/>
      <c r="AES427" s="53"/>
      <c r="AET427" s="53"/>
      <c r="AEU427" s="53"/>
      <c r="AEV427" s="53"/>
      <c r="AEW427" s="53"/>
      <c r="AEX427" s="53"/>
      <c r="AEY427" s="53"/>
      <c r="AEZ427" s="53"/>
      <c r="AFA427" s="53"/>
      <c r="AFB427" s="53"/>
      <c r="AFC427" s="53"/>
      <c r="AFD427" s="53"/>
      <c r="AFE427" s="53"/>
      <c r="AFF427" s="53"/>
      <c r="AFG427" s="53"/>
      <c r="AFH427" s="53"/>
      <c r="AFI427" s="53"/>
      <c r="AFJ427" s="53"/>
      <c r="AFK427" s="53"/>
      <c r="AFL427" s="53"/>
      <c r="AFM427" s="53"/>
      <c r="AFN427" s="53"/>
      <c r="AFO427" s="53"/>
      <c r="AFP427" s="53"/>
      <c r="AFQ427" s="53"/>
      <c r="AFR427" s="53"/>
      <c r="AFS427" s="53"/>
      <c r="AFT427" s="53"/>
      <c r="AFU427" s="53"/>
      <c r="AFV427" s="53"/>
      <c r="AFW427" s="53"/>
      <c r="AFX427" s="53"/>
      <c r="AFY427" s="53"/>
      <c r="AFZ427" s="53"/>
      <c r="AGA427" s="53"/>
      <c r="AGB427" s="53"/>
      <c r="AGC427" s="53"/>
      <c r="AGD427" s="53"/>
      <c r="AGE427" s="53"/>
      <c r="AGF427" s="53"/>
      <c r="AGG427" s="53"/>
      <c r="AGH427" s="53"/>
      <c r="AGI427" s="53"/>
      <c r="AGJ427" s="53"/>
      <c r="AGK427" s="53"/>
      <c r="AGL427" s="53"/>
      <c r="AGM427" s="53"/>
      <c r="AGN427" s="53"/>
      <c r="AGO427" s="53"/>
      <c r="AGP427" s="53"/>
      <c r="AGQ427" s="53"/>
      <c r="AGR427" s="53"/>
      <c r="AGS427" s="53"/>
      <c r="AGT427" s="53"/>
      <c r="AGU427" s="53"/>
      <c r="AGV427" s="53"/>
      <c r="AGW427" s="53"/>
      <c r="AGX427" s="53"/>
      <c r="AGY427" s="53"/>
      <c r="AGZ427" s="53"/>
      <c r="AHA427" s="53"/>
      <c r="AHB427" s="53"/>
      <c r="AHC427" s="53"/>
      <c r="AHD427" s="53"/>
      <c r="AHE427" s="53"/>
      <c r="AHF427" s="53"/>
      <c r="AHG427" s="53"/>
      <c r="AHH427" s="53"/>
      <c r="AHI427" s="53"/>
      <c r="AHJ427" s="53"/>
      <c r="AHK427" s="53"/>
      <c r="AHL427" s="53"/>
      <c r="AHM427" s="53"/>
      <c r="AHN427" s="53"/>
      <c r="AHO427" s="53"/>
      <c r="AHP427" s="53"/>
      <c r="AHQ427" s="53"/>
      <c r="AHR427" s="53"/>
      <c r="AHS427" s="53"/>
      <c r="AHT427" s="53"/>
      <c r="AHU427" s="53"/>
      <c r="AHV427" s="53"/>
      <c r="AHW427" s="53"/>
      <c r="AHX427" s="53"/>
      <c r="AHY427" s="53"/>
      <c r="AHZ427" s="53"/>
      <c r="AIA427" s="53"/>
      <c r="AIB427" s="53"/>
      <c r="AIC427" s="53"/>
      <c r="AID427" s="53"/>
      <c r="AIE427" s="53"/>
      <c r="AIF427" s="53"/>
      <c r="AIG427" s="53"/>
      <c r="AIH427" s="53"/>
      <c r="AII427" s="53"/>
      <c r="AIJ427" s="53"/>
      <c r="AIK427" s="53"/>
      <c r="AIL427" s="53"/>
      <c r="AIM427" s="53"/>
      <c r="AIN427" s="53"/>
      <c r="AIO427" s="53"/>
      <c r="AIP427" s="53"/>
      <c r="AIQ427" s="53"/>
      <c r="AIR427" s="53"/>
      <c r="AIS427" s="53"/>
      <c r="AIT427" s="53"/>
      <c r="AIU427" s="53"/>
      <c r="AIV427" s="53"/>
      <c r="AIW427" s="53"/>
      <c r="AIX427" s="53"/>
      <c r="AIY427" s="53"/>
      <c r="AIZ427" s="53"/>
      <c r="AJA427" s="53"/>
      <c r="AJB427" s="53"/>
      <c r="AJC427" s="53"/>
      <c r="AJD427" s="53"/>
      <c r="AJE427" s="53"/>
      <c r="AJF427" s="53"/>
      <c r="AJG427" s="53"/>
      <c r="AJH427" s="53"/>
      <c r="AJI427" s="53"/>
      <c r="AJJ427" s="53"/>
      <c r="AJK427" s="53"/>
      <c r="AJL427" s="53"/>
      <c r="AJM427" s="53"/>
      <c r="AJN427" s="53"/>
      <c r="AJO427" s="53"/>
      <c r="AJP427" s="53"/>
      <c r="AJQ427" s="53"/>
      <c r="AJR427" s="53"/>
      <c r="AJS427" s="53"/>
      <c r="AJT427" s="53"/>
      <c r="AJU427" s="53"/>
      <c r="AJV427" s="53"/>
      <c r="AJW427" s="53"/>
      <c r="AJX427" s="53"/>
      <c r="AJY427" s="53"/>
      <c r="AJZ427" s="53"/>
      <c r="AKA427" s="53"/>
      <c r="AKB427" s="53"/>
      <c r="AKC427" s="53"/>
      <c r="AKD427" s="53"/>
      <c r="AKE427" s="53"/>
      <c r="AKF427" s="53"/>
      <c r="AKG427" s="53"/>
      <c r="AKH427" s="53"/>
      <c r="AKI427" s="53"/>
      <c r="AKJ427" s="53"/>
      <c r="AKK427" s="53"/>
      <c r="AKL427" s="53"/>
      <c r="AKM427" s="53"/>
      <c r="AKN427" s="53"/>
      <c r="AKO427" s="53"/>
      <c r="AKP427" s="53"/>
      <c r="AKQ427" s="53"/>
      <c r="AKR427" s="53"/>
      <c r="AKS427" s="53"/>
      <c r="AKT427" s="53"/>
      <c r="AKU427" s="53"/>
      <c r="AKV427" s="53"/>
      <c r="AKW427" s="53"/>
      <c r="AKX427" s="53"/>
      <c r="AKY427" s="53"/>
      <c r="AKZ427" s="53"/>
      <c r="ALA427" s="53"/>
      <c r="ALB427" s="53"/>
      <c r="ALC427" s="53"/>
      <c r="ALD427" s="53"/>
      <c r="ALE427" s="53"/>
      <c r="ALF427" s="53"/>
      <c r="ALG427" s="53"/>
      <c r="ALH427" s="53"/>
      <c r="ALI427" s="53"/>
      <c r="ALJ427" s="53"/>
      <c r="ALK427" s="53"/>
      <c r="ALL427" s="53"/>
      <c r="ALM427" s="53"/>
      <c r="ALN427" s="53"/>
      <c r="ALO427" s="53"/>
      <c r="ALP427" s="53"/>
      <c r="ALQ427" s="53"/>
      <c r="ALR427" s="53"/>
      <c r="ALS427" s="53"/>
      <c r="ALT427" s="53"/>
      <c r="ALU427" s="53"/>
      <c r="ALV427" s="53"/>
      <c r="ALW427" s="53"/>
      <c r="ALX427" s="53"/>
      <c r="ALY427" s="53"/>
      <c r="ALZ427" s="53"/>
      <c r="AMA427" s="53"/>
      <c r="AMB427" s="53"/>
      <c r="AMC427" s="53"/>
      <c r="AMD427" s="53"/>
      <c r="AME427" s="53"/>
      <c r="AMF427" s="53"/>
      <c r="AMG427" s="53"/>
      <c r="AMH427" s="53"/>
      <c r="AMI427" s="53"/>
      <c r="AMJ427"/>
      <c r="AMK427"/>
    </row>
    <row r="428" spans="1:1025">
      <c r="A428" s="49"/>
    </row>
    <row r="429" spans="1:1025">
      <c r="A429" s="49"/>
    </row>
    <row r="430" spans="1:1025">
      <c r="A430" s="49"/>
    </row>
    <row r="431" spans="1:1025">
      <c r="A431" s="49"/>
    </row>
    <row r="432" spans="1:1025">
      <c r="A432" s="67"/>
      <c r="F432" s="72"/>
      <c r="G432" s="72"/>
      <c r="H432" s="72"/>
      <c r="I432" s="72"/>
      <c r="J432" s="72"/>
      <c r="K432" s="72"/>
      <c r="L432" s="72"/>
      <c r="M432" s="72"/>
      <c r="N432" s="72"/>
      <c r="O432" s="72"/>
      <c r="P432" s="72"/>
      <c r="Q432" s="72"/>
      <c r="R432" s="72"/>
      <c r="S432" s="72"/>
      <c r="T432" s="72"/>
      <c r="U432" s="72"/>
      <c r="V432" s="72"/>
      <c r="W432" s="72"/>
      <c r="X432" s="72"/>
      <c r="Y432" s="72"/>
      <c r="Z432" s="72"/>
      <c r="AA432" s="72"/>
      <c r="AB432" s="72"/>
      <c r="AC432" s="72"/>
      <c r="AD432" s="72"/>
      <c r="AE432" s="72"/>
      <c r="AF432" s="72"/>
      <c r="AG432" s="72"/>
      <c r="AH432" s="72"/>
      <c r="AI432" s="72"/>
      <c r="AJ432" s="72"/>
      <c r="AK432" s="72"/>
      <c r="AL432" s="72"/>
      <c r="AM432" s="72"/>
      <c r="AN432" s="72"/>
      <c r="AO432" s="72"/>
      <c r="AP432" s="72"/>
      <c r="AQ432" s="72"/>
      <c r="AR432" s="72"/>
      <c r="AS432" s="72"/>
      <c r="AT432" s="72"/>
      <c r="AU432" s="72"/>
      <c r="AV432" s="72"/>
      <c r="AW432" s="72"/>
      <c r="AX432" s="72"/>
      <c r="AY432" s="72"/>
      <c r="AZ432" s="72"/>
      <c r="BA432" s="72"/>
      <c r="BB432" s="72"/>
      <c r="BC432" s="72"/>
      <c r="BD432" s="72"/>
      <c r="BE432" s="72"/>
      <c r="BF432" s="72"/>
      <c r="BG432" s="72"/>
      <c r="BH432" s="72"/>
      <c r="BI432" s="72"/>
      <c r="BJ432" s="72"/>
      <c r="BK432" s="72"/>
      <c r="BL432" s="72"/>
      <c r="BM432" s="72"/>
      <c r="BN432" s="72"/>
      <c r="BO432" s="72"/>
      <c r="BP432" s="72"/>
      <c r="BQ432" s="72"/>
      <c r="BR432" s="72"/>
      <c r="BS432" s="72"/>
      <c r="BT432" s="72"/>
      <c r="BU432" s="72"/>
      <c r="BV432" s="72"/>
      <c r="BW432" s="72"/>
      <c r="BX432" s="72"/>
      <c r="BY432" s="72"/>
      <c r="BZ432" s="72"/>
      <c r="CA432" s="72"/>
      <c r="CB432" s="72"/>
      <c r="CC432" s="72"/>
      <c r="CD432" s="72"/>
      <c r="CE432" s="72"/>
      <c r="CF432" s="72"/>
      <c r="CG432" s="72"/>
      <c r="CH432" s="72"/>
      <c r="CI432" s="72"/>
      <c r="CJ432" s="72"/>
      <c r="CK432" s="72"/>
      <c r="CL432" s="72"/>
      <c r="CM432" s="72"/>
      <c r="CN432" s="72"/>
      <c r="CO432" s="72"/>
      <c r="CP432" s="72"/>
      <c r="CQ432" s="72"/>
      <c r="CR432" s="72"/>
      <c r="CS432" s="72"/>
      <c r="CT432" s="72"/>
      <c r="CU432" s="72"/>
      <c r="CV432" s="72"/>
      <c r="CW432" s="72"/>
      <c r="CX432" s="72"/>
      <c r="CY432" s="72"/>
      <c r="CZ432" s="72"/>
      <c r="DA432" s="72"/>
      <c r="DB432" s="72"/>
      <c r="DC432" s="72"/>
      <c r="DD432" s="72"/>
      <c r="DE432" s="72"/>
      <c r="DF432" s="72"/>
      <c r="DG432" s="72"/>
      <c r="DH432" s="72"/>
      <c r="DI432" s="72"/>
      <c r="DJ432" s="72"/>
      <c r="DK432" s="72"/>
      <c r="DL432" s="72"/>
      <c r="DM432" s="72"/>
      <c r="DN432" s="72"/>
      <c r="DO432" s="72"/>
      <c r="DP432" s="72"/>
      <c r="DQ432" s="72"/>
      <c r="DR432" s="72"/>
      <c r="DS432" s="72"/>
      <c r="DT432" s="72"/>
      <c r="DU432" s="72"/>
      <c r="DV432" s="72"/>
      <c r="DW432" s="72"/>
      <c r="DX432" s="72"/>
      <c r="DY432" s="72"/>
      <c r="DZ432" s="72"/>
      <c r="EA432" s="72"/>
      <c r="EB432" s="72"/>
      <c r="EC432" s="72"/>
      <c r="ED432" s="72"/>
      <c r="EE432" s="72"/>
      <c r="EF432" s="72"/>
      <c r="EG432" s="72"/>
      <c r="EH432" s="72"/>
      <c r="EI432" s="72"/>
      <c r="EJ432" s="72"/>
      <c r="EK432" s="72"/>
      <c r="EL432" s="72"/>
      <c r="EM432" s="72"/>
      <c r="EN432" s="72"/>
      <c r="EO432" s="72"/>
      <c r="EP432" s="72"/>
      <c r="EQ432" s="72"/>
      <c r="ER432" s="72"/>
      <c r="ES432" s="72"/>
      <c r="ET432" s="72"/>
      <c r="EU432" s="72"/>
      <c r="EV432" s="72"/>
      <c r="EW432" s="72"/>
      <c r="EX432" s="72"/>
      <c r="EY432" s="72"/>
      <c r="EZ432" s="72"/>
      <c r="FA432" s="72"/>
      <c r="FB432" s="72"/>
      <c r="FC432" s="72"/>
      <c r="FD432" s="72"/>
      <c r="FE432" s="72"/>
      <c r="FF432" s="72"/>
      <c r="FG432" s="72"/>
      <c r="FH432" s="72"/>
      <c r="FI432" s="72"/>
      <c r="FJ432" s="72"/>
      <c r="FK432" s="72"/>
      <c r="FL432" s="72"/>
      <c r="FM432" s="72"/>
      <c r="FN432" s="72"/>
      <c r="FO432" s="72"/>
      <c r="FP432" s="72"/>
      <c r="FQ432" s="72"/>
      <c r="FR432" s="72"/>
      <c r="FS432" s="72"/>
      <c r="FT432" s="72"/>
      <c r="FU432" s="72"/>
      <c r="FV432" s="72"/>
      <c r="FW432" s="72"/>
      <c r="FX432" s="72"/>
      <c r="FY432" s="72"/>
      <c r="FZ432" s="72"/>
      <c r="GA432" s="72"/>
      <c r="GB432" s="72"/>
      <c r="GC432" s="72"/>
      <c r="GD432" s="72"/>
      <c r="GE432" s="72"/>
      <c r="GF432" s="72"/>
      <c r="GG432" s="72"/>
      <c r="GH432" s="72"/>
      <c r="GI432" s="72"/>
      <c r="GJ432" s="72"/>
      <c r="GK432" s="72"/>
      <c r="GL432" s="72"/>
      <c r="GM432" s="72"/>
      <c r="GN432" s="72"/>
      <c r="GO432" s="72"/>
      <c r="GP432" s="72"/>
      <c r="GQ432" s="72"/>
      <c r="GR432" s="72"/>
      <c r="GS432" s="72"/>
      <c r="GT432" s="72"/>
      <c r="GU432" s="72"/>
      <c r="GV432" s="72"/>
      <c r="GW432" s="72"/>
      <c r="GX432" s="72"/>
      <c r="GY432" s="72"/>
      <c r="GZ432" s="72"/>
      <c r="HA432" s="72"/>
      <c r="HB432" s="72"/>
      <c r="HC432" s="72"/>
      <c r="HD432" s="72"/>
      <c r="HE432" s="72"/>
      <c r="HF432" s="72"/>
      <c r="HG432" s="72"/>
      <c r="HH432" s="72"/>
      <c r="HI432" s="72"/>
      <c r="HJ432" s="72"/>
      <c r="HK432" s="72"/>
      <c r="HL432" s="72"/>
      <c r="HM432" s="72"/>
      <c r="HN432" s="72"/>
      <c r="HO432" s="72"/>
      <c r="HP432" s="72"/>
      <c r="HQ432" s="72"/>
      <c r="HR432" s="72"/>
      <c r="HS432" s="72"/>
      <c r="HT432" s="72"/>
      <c r="HU432" s="72"/>
      <c r="HV432" s="72"/>
      <c r="HW432" s="72"/>
      <c r="HX432" s="72"/>
      <c r="HY432" s="72"/>
      <c r="HZ432" s="72"/>
      <c r="IA432" s="72"/>
      <c r="IB432" s="72"/>
      <c r="IC432" s="72"/>
      <c r="ID432" s="72"/>
      <c r="IE432" s="72"/>
      <c r="IF432" s="72"/>
      <c r="IG432" s="72"/>
      <c r="IH432" s="72"/>
      <c r="II432" s="72"/>
      <c r="IJ432" s="72"/>
      <c r="IK432" s="72"/>
      <c r="IL432" s="72"/>
      <c r="IM432" s="72"/>
      <c r="IN432" s="72"/>
      <c r="IO432" s="72"/>
      <c r="IP432" s="72"/>
      <c r="IQ432" s="72"/>
      <c r="IR432" s="72"/>
      <c r="IS432" s="72"/>
      <c r="IT432" s="72"/>
      <c r="IU432" s="72"/>
      <c r="IV432" s="72"/>
      <c r="IW432" s="72"/>
      <c r="IX432" s="72"/>
      <c r="IY432" s="72"/>
      <c r="IZ432" s="72"/>
      <c r="JA432" s="72"/>
      <c r="JB432" s="72"/>
      <c r="JC432" s="72"/>
      <c r="JD432" s="72"/>
      <c r="JE432" s="72"/>
      <c r="JF432" s="72"/>
      <c r="JG432" s="72"/>
      <c r="JH432" s="72"/>
      <c r="JI432" s="72"/>
      <c r="JJ432" s="72"/>
      <c r="JK432" s="72"/>
      <c r="JL432" s="72"/>
      <c r="JM432" s="72"/>
      <c r="JN432" s="72"/>
      <c r="JO432" s="72"/>
      <c r="JP432" s="72"/>
      <c r="JQ432" s="72"/>
      <c r="JR432" s="72"/>
      <c r="JS432" s="72"/>
      <c r="JT432" s="72"/>
      <c r="JU432" s="72"/>
      <c r="JV432" s="72"/>
      <c r="JW432" s="72"/>
      <c r="JX432" s="72"/>
      <c r="JY432" s="72"/>
      <c r="JZ432" s="72"/>
      <c r="KA432" s="72"/>
      <c r="KB432" s="72"/>
      <c r="KC432" s="72"/>
      <c r="KD432" s="72"/>
      <c r="KE432" s="72"/>
      <c r="KF432" s="72"/>
      <c r="KG432" s="72"/>
      <c r="KH432" s="72"/>
      <c r="KI432" s="72"/>
      <c r="KJ432" s="72"/>
      <c r="KK432" s="72"/>
      <c r="KL432" s="72"/>
      <c r="KM432" s="72"/>
      <c r="KN432" s="72"/>
      <c r="KO432" s="72"/>
      <c r="KP432" s="72"/>
      <c r="KQ432" s="72"/>
      <c r="KR432" s="72"/>
      <c r="KS432" s="72"/>
      <c r="KT432" s="72"/>
      <c r="KU432" s="72"/>
      <c r="KV432" s="72"/>
      <c r="KW432" s="72"/>
      <c r="KX432" s="72"/>
      <c r="KY432" s="72"/>
      <c r="KZ432" s="72"/>
      <c r="LA432" s="72"/>
      <c r="LB432" s="72"/>
      <c r="LC432" s="72"/>
      <c r="LD432" s="72"/>
      <c r="LE432" s="72"/>
      <c r="LF432" s="72"/>
      <c r="LG432" s="72"/>
      <c r="LH432" s="72"/>
      <c r="LI432" s="72"/>
      <c r="LJ432" s="72"/>
      <c r="LK432" s="72"/>
      <c r="LL432" s="72"/>
      <c r="LM432" s="72"/>
      <c r="LN432" s="72"/>
      <c r="LO432" s="72"/>
      <c r="LP432" s="72"/>
      <c r="LQ432" s="72"/>
      <c r="LR432" s="72"/>
      <c r="LS432" s="72"/>
      <c r="LT432" s="72"/>
      <c r="LU432" s="72"/>
      <c r="LV432" s="72"/>
      <c r="LW432" s="72"/>
      <c r="LX432" s="72"/>
      <c r="LY432" s="72"/>
      <c r="LZ432" s="72"/>
      <c r="MA432" s="72"/>
      <c r="MB432" s="72"/>
      <c r="MC432" s="72"/>
      <c r="MD432" s="72"/>
      <c r="ME432" s="72"/>
      <c r="MF432" s="72"/>
      <c r="MG432" s="72"/>
      <c r="MH432" s="72"/>
      <c r="MI432" s="72"/>
      <c r="MJ432" s="72"/>
      <c r="MK432" s="72"/>
      <c r="ML432" s="72"/>
      <c r="MM432" s="72"/>
      <c r="MN432" s="72"/>
      <c r="MO432" s="72"/>
      <c r="MP432" s="72"/>
      <c r="MQ432" s="72"/>
      <c r="MR432" s="72"/>
      <c r="MS432" s="72"/>
      <c r="MT432" s="72"/>
      <c r="MU432" s="72"/>
      <c r="MV432" s="72"/>
      <c r="MW432" s="72"/>
      <c r="MX432" s="72"/>
      <c r="MY432" s="72"/>
      <c r="MZ432" s="72"/>
      <c r="NA432" s="72"/>
      <c r="NB432" s="72"/>
      <c r="NC432" s="72"/>
      <c r="ND432" s="72"/>
      <c r="NE432" s="72"/>
      <c r="NF432" s="72"/>
      <c r="NG432" s="72"/>
      <c r="NH432" s="72"/>
      <c r="NI432" s="72"/>
      <c r="NJ432" s="72"/>
      <c r="NK432" s="72"/>
      <c r="NL432" s="72"/>
      <c r="NM432" s="72"/>
      <c r="NN432" s="72"/>
      <c r="NO432" s="72"/>
      <c r="NP432" s="72"/>
      <c r="NQ432" s="72"/>
      <c r="NR432" s="72"/>
      <c r="NS432" s="72"/>
      <c r="NT432" s="72"/>
      <c r="NU432" s="72"/>
      <c r="NV432" s="72"/>
      <c r="NW432" s="72"/>
      <c r="NX432" s="72"/>
      <c r="NY432" s="72"/>
      <c r="NZ432" s="72"/>
      <c r="OA432" s="72"/>
      <c r="OB432" s="72"/>
      <c r="OC432" s="72"/>
      <c r="OD432" s="72"/>
      <c r="OE432" s="72"/>
      <c r="OF432" s="72"/>
      <c r="OG432" s="72"/>
      <c r="OH432" s="72"/>
      <c r="OI432" s="72"/>
      <c r="OJ432" s="72"/>
      <c r="OK432" s="72"/>
      <c r="OL432" s="72"/>
      <c r="OM432" s="72"/>
      <c r="ON432" s="72"/>
      <c r="OO432" s="72"/>
      <c r="OP432" s="72"/>
      <c r="OQ432" s="72"/>
      <c r="OR432" s="72"/>
      <c r="OS432" s="72"/>
      <c r="OT432" s="72"/>
      <c r="OU432" s="72"/>
      <c r="OV432" s="72"/>
      <c r="OW432" s="72"/>
      <c r="OX432" s="72"/>
      <c r="OY432" s="72"/>
      <c r="OZ432" s="72"/>
      <c r="PA432" s="72"/>
      <c r="PB432" s="72"/>
      <c r="PC432" s="72"/>
      <c r="PD432" s="72"/>
      <c r="PE432" s="72"/>
      <c r="PF432" s="72"/>
      <c r="PG432" s="72"/>
      <c r="PH432" s="72"/>
      <c r="PI432" s="72"/>
      <c r="PJ432" s="72"/>
      <c r="PK432" s="72"/>
      <c r="PL432" s="72"/>
      <c r="PM432" s="72"/>
      <c r="PN432" s="72"/>
      <c r="PO432" s="72"/>
      <c r="PP432" s="72"/>
      <c r="PQ432" s="72"/>
      <c r="PR432" s="72"/>
      <c r="PS432" s="72"/>
      <c r="PT432" s="72"/>
      <c r="PU432" s="72"/>
      <c r="PV432" s="72"/>
      <c r="PW432" s="72"/>
      <c r="PX432" s="72"/>
      <c r="PY432" s="72"/>
      <c r="PZ432" s="72"/>
      <c r="QA432" s="72"/>
      <c r="QB432" s="72"/>
      <c r="QC432" s="72"/>
      <c r="QD432" s="72"/>
      <c r="QE432" s="72"/>
      <c r="QF432" s="72"/>
      <c r="QG432" s="72"/>
      <c r="QH432" s="72"/>
      <c r="QI432" s="72"/>
      <c r="QJ432" s="72"/>
      <c r="QK432" s="72"/>
      <c r="QL432" s="72"/>
      <c r="QM432" s="72"/>
      <c r="QN432" s="72"/>
      <c r="QO432" s="72"/>
      <c r="QP432" s="72"/>
      <c r="QQ432" s="72"/>
      <c r="QR432" s="72"/>
      <c r="QS432" s="72"/>
      <c r="QT432" s="72"/>
      <c r="QU432" s="72"/>
      <c r="QV432" s="72"/>
      <c r="QW432" s="72"/>
      <c r="QX432" s="72"/>
      <c r="QY432" s="72"/>
      <c r="QZ432" s="72"/>
      <c r="RA432" s="72"/>
      <c r="RB432" s="72"/>
      <c r="RC432" s="72"/>
      <c r="RD432" s="72"/>
      <c r="RE432" s="72"/>
      <c r="RF432" s="72"/>
      <c r="RG432" s="72"/>
      <c r="RH432" s="72"/>
      <c r="RI432" s="72"/>
      <c r="RJ432" s="72"/>
      <c r="RK432" s="72"/>
      <c r="RL432" s="72"/>
      <c r="RM432" s="72"/>
      <c r="RN432" s="72"/>
      <c r="RO432" s="72"/>
      <c r="RP432" s="72"/>
      <c r="RQ432" s="72"/>
      <c r="RR432" s="72"/>
      <c r="RS432" s="72"/>
      <c r="RT432" s="72"/>
      <c r="RU432" s="72"/>
      <c r="RV432" s="72"/>
      <c r="RW432" s="72"/>
      <c r="RX432" s="72"/>
      <c r="RY432" s="72"/>
      <c r="RZ432" s="72"/>
      <c r="SA432" s="72"/>
      <c r="SB432" s="72"/>
      <c r="SC432" s="72"/>
      <c r="SD432" s="72"/>
      <c r="SE432" s="72"/>
      <c r="SF432" s="72"/>
      <c r="SG432" s="72"/>
      <c r="SH432" s="72"/>
      <c r="SI432" s="72"/>
      <c r="SJ432" s="72"/>
      <c r="SK432" s="72"/>
      <c r="SL432" s="72"/>
      <c r="SM432" s="72"/>
      <c r="SN432" s="72"/>
      <c r="SO432" s="72"/>
      <c r="SP432" s="72"/>
      <c r="SQ432" s="72"/>
      <c r="SR432" s="72"/>
      <c r="SS432" s="72"/>
      <c r="ST432" s="72"/>
      <c r="SU432" s="72"/>
      <c r="SV432" s="72"/>
      <c r="SW432" s="72"/>
      <c r="SX432" s="72"/>
      <c r="SY432" s="72"/>
      <c r="SZ432" s="72"/>
      <c r="TA432" s="72"/>
      <c r="TB432" s="72"/>
      <c r="TC432" s="72"/>
      <c r="TD432" s="72"/>
      <c r="TE432" s="72"/>
      <c r="TF432" s="72"/>
      <c r="TG432" s="72"/>
      <c r="TH432" s="72"/>
      <c r="TI432" s="72"/>
      <c r="TJ432" s="72"/>
      <c r="TK432" s="72"/>
      <c r="TL432" s="72"/>
      <c r="TM432" s="72"/>
      <c r="TN432" s="72"/>
      <c r="TO432" s="72"/>
      <c r="TP432" s="72"/>
      <c r="TQ432" s="72"/>
      <c r="TR432" s="72"/>
      <c r="TS432" s="72"/>
      <c r="TT432" s="72"/>
      <c r="TU432" s="72"/>
      <c r="TV432" s="72"/>
      <c r="TW432" s="72"/>
      <c r="TX432" s="72"/>
      <c r="TY432" s="72"/>
      <c r="TZ432" s="72"/>
      <c r="UA432" s="72"/>
      <c r="UB432" s="72"/>
      <c r="UC432" s="72"/>
      <c r="UD432" s="72"/>
      <c r="UE432" s="72"/>
      <c r="UF432" s="72"/>
      <c r="UG432" s="72"/>
      <c r="UH432" s="72"/>
      <c r="UI432" s="72"/>
      <c r="UJ432" s="72"/>
      <c r="UK432" s="72"/>
      <c r="UL432" s="72"/>
      <c r="UM432" s="72"/>
      <c r="UN432" s="72"/>
      <c r="UO432" s="72"/>
      <c r="UP432" s="72"/>
      <c r="UQ432" s="72"/>
      <c r="UR432" s="72"/>
      <c r="US432" s="72"/>
      <c r="UT432" s="72"/>
      <c r="UU432" s="72"/>
      <c r="UV432" s="72"/>
      <c r="UW432" s="72"/>
      <c r="UX432" s="72"/>
      <c r="UY432" s="72"/>
      <c r="UZ432" s="72"/>
      <c r="VA432" s="72"/>
      <c r="VB432" s="72"/>
      <c r="VC432" s="72"/>
      <c r="VD432" s="72"/>
      <c r="VE432" s="72"/>
      <c r="VF432" s="72"/>
      <c r="VG432" s="72"/>
      <c r="VH432" s="72"/>
      <c r="VI432" s="72"/>
      <c r="VJ432" s="72"/>
      <c r="VK432" s="72"/>
      <c r="VL432" s="72"/>
      <c r="VM432" s="72"/>
      <c r="VN432" s="72"/>
      <c r="VO432" s="72"/>
      <c r="VP432" s="72"/>
      <c r="VQ432" s="72"/>
      <c r="VR432" s="72"/>
      <c r="VS432" s="72"/>
      <c r="VT432" s="72"/>
      <c r="VU432" s="72"/>
      <c r="VV432" s="72"/>
      <c r="VW432" s="72"/>
      <c r="VX432" s="72"/>
      <c r="VY432" s="72"/>
      <c r="VZ432" s="72"/>
      <c r="WA432" s="72"/>
      <c r="WB432" s="72"/>
      <c r="WC432" s="72"/>
      <c r="WD432" s="72"/>
      <c r="WE432" s="72"/>
      <c r="WF432" s="72"/>
      <c r="WG432" s="72"/>
      <c r="WH432" s="72"/>
      <c r="WI432" s="72"/>
      <c r="WJ432" s="72"/>
      <c r="WK432" s="72"/>
      <c r="WL432" s="72"/>
      <c r="WM432" s="72"/>
      <c r="WN432" s="72"/>
      <c r="WO432" s="72"/>
      <c r="WP432" s="72"/>
      <c r="WQ432" s="72"/>
      <c r="WR432" s="72"/>
      <c r="WS432" s="72"/>
      <c r="WT432" s="72"/>
      <c r="WU432" s="72"/>
      <c r="WV432" s="72"/>
      <c r="WW432" s="72"/>
      <c r="WX432" s="72"/>
      <c r="WY432" s="72"/>
      <c r="WZ432" s="72"/>
      <c r="XA432" s="72"/>
      <c r="XB432" s="72"/>
      <c r="XC432" s="72"/>
      <c r="XD432" s="72"/>
      <c r="XE432" s="72"/>
      <c r="XF432" s="72"/>
      <c r="XG432" s="72"/>
      <c r="XH432" s="72"/>
      <c r="XI432" s="72"/>
      <c r="XJ432" s="72"/>
      <c r="XK432" s="72"/>
      <c r="XL432" s="72"/>
      <c r="XM432" s="72"/>
      <c r="XN432" s="72"/>
      <c r="XO432" s="72"/>
      <c r="XP432" s="72"/>
      <c r="XQ432" s="72"/>
      <c r="XR432" s="72"/>
      <c r="XS432" s="72"/>
      <c r="XT432" s="72"/>
      <c r="XU432" s="72"/>
      <c r="XV432" s="72"/>
      <c r="XW432" s="72"/>
      <c r="XX432" s="72"/>
      <c r="XY432" s="72"/>
      <c r="XZ432" s="72"/>
      <c r="YA432" s="72"/>
      <c r="YB432" s="72"/>
      <c r="YC432" s="72"/>
      <c r="YD432" s="72"/>
      <c r="YE432" s="72"/>
      <c r="YF432" s="72"/>
      <c r="YG432" s="72"/>
      <c r="YH432" s="72"/>
      <c r="YI432" s="72"/>
      <c r="YJ432" s="72"/>
      <c r="YK432" s="72"/>
      <c r="YL432" s="72"/>
      <c r="YM432" s="72"/>
      <c r="YN432" s="72"/>
      <c r="YO432" s="72"/>
      <c r="YP432" s="72"/>
      <c r="YQ432" s="72"/>
      <c r="YR432" s="72"/>
      <c r="YS432" s="72"/>
      <c r="YT432" s="72"/>
      <c r="YU432" s="72"/>
      <c r="YV432" s="72"/>
      <c r="YW432" s="72"/>
      <c r="YX432" s="72"/>
      <c r="YY432" s="72"/>
      <c r="YZ432" s="72"/>
      <c r="ZA432" s="72"/>
      <c r="ZB432" s="72"/>
      <c r="ZC432" s="72"/>
      <c r="ZD432" s="72"/>
      <c r="ZE432" s="72"/>
      <c r="ZF432" s="72"/>
      <c r="ZG432" s="72"/>
      <c r="ZH432" s="72"/>
      <c r="ZI432" s="72"/>
      <c r="ZJ432" s="72"/>
      <c r="ZK432" s="72"/>
      <c r="ZL432" s="72"/>
      <c r="ZM432" s="72"/>
      <c r="ZN432" s="72"/>
      <c r="ZO432" s="72"/>
      <c r="ZP432" s="72"/>
      <c r="ZQ432" s="72"/>
      <c r="ZR432" s="72"/>
      <c r="ZS432" s="72"/>
      <c r="ZT432" s="72"/>
      <c r="ZU432" s="72"/>
      <c r="ZV432" s="72"/>
      <c r="ZW432" s="72"/>
      <c r="ZX432" s="72"/>
      <c r="ZY432" s="72"/>
      <c r="ZZ432" s="72"/>
      <c r="AAA432" s="72"/>
      <c r="AAB432" s="72"/>
      <c r="AAC432" s="72"/>
      <c r="AAD432" s="72"/>
      <c r="AAE432" s="72"/>
      <c r="AAF432" s="72"/>
      <c r="AAG432" s="72"/>
      <c r="AAH432" s="72"/>
      <c r="AAI432" s="72"/>
      <c r="AAJ432" s="72"/>
      <c r="AAK432" s="72"/>
      <c r="AAL432" s="72"/>
      <c r="AAM432" s="72"/>
      <c r="AAN432" s="72"/>
      <c r="AAO432" s="72"/>
      <c r="AAP432" s="72"/>
      <c r="AAQ432" s="72"/>
      <c r="AAR432" s="72"/>
      <c r="AAS432" s="72"/>
      <c r="AAT432" s="72"/>
      <c r="AAU432" s="72"/>
      <c r="AAV432" s="72"/>
      <c r="AAW432" s="72"/>
      <c r="AAX432" s="72"/>
      <c r="AAY432" s="72"/>
      <c r="AAZ432" s="72"/>
      <c r="ABA432" s="72"/>
      <c r="ABB432" s="72"/>
      <c r="ABC432" s="72"/>
      <c r="ABD432" s="72"/>
      <c r="ABE432" s="72"/>
      <c r="ABF432" s="72"/>
      <c r="ABG432" s="72"/>
      <c r="ABH432" s="72"/>
      <c r="ABI432" s="72"/>
      <c r="ABJ432" s="72"/>
      <c r="ABK432" s="72"/>
      <c r="ABL432" s="72"/>
      <c r="ABM432" s="72"/>
      <c r="ABN432" s="72"/>
      <c r="ABO432" s="72"/>
      <c r="ABP432" s="72"/>
      <c r="ABQ432" s="72"/>
      <c r="ABR432" s="72"/>
      <c r="ABS432" s="72"/>
      <c r="ABT432" s="72"/>
      <c r="ABU432" s="72"/>
      <c r="ABV432" s="72"/>
      <c r="ABW432" s="72"/>
      <c r="ABX432" s="72"/>
      <c r="ABY432" s="72"/>
      <c r="ABZ432" s="72"/>
      <c r="ACA432" s="72"/>
      <c r="ACB432" s="72"/>
      <c r="ACC432" s="72"/>
      <c r="ACD432" s="72"/>
      <c r="ACE432" s="72"/>
      <c r="ACF432" s="72"/>
      <c r="ACG432" s="72"/>
      <c r="ACH432" s="72"/>
      <c r="ACI432" s="72"/>
      <c r="ACJ432" s="72"/>
      <c r="ACK432" s="72"/>
      <c r="ACL432" s="72"/>
      <c r="ACM432" s="72"/>
      <c r="ACN432" s="72"/>
      <c r="ACO432" s="72"/>
      <c r="ACP432" s="72"/>
      <c r="ACQ432" s="72"/>
      <c r="ACR432" s="72"/>
      <c r="ACS432" s="72"/>
      <c r="ACT432" s="72"/>
      <c r="ACU432" s="72"/>
      <c r="ACV432" s="72"/>
      <c r="ACW432" s="72"/>
      <c r="ACX432" s="72"/>
      <c r="ACY432" s="72"/>
      <c r="ACZ432" s="72"/>
      <c r="ADA432" s="72"/>
      <c r="ADB432" s="72"/>
      <c r="ADC432" s="72"/>
      <c r="ADD432" s="72"/>
      <c r="ADE432" s="72"/>
      <c r="ADF432" s="72"/>
      <c r="ADG432" s="72"/>
      <c r="ADH432" s="72"/>
      <c r="ADI432" s="72"/>
      <c r="ADJ432" s="72"/>
      <c r="ADK432" s="72"/>
      <c r="ADL432" s="72"/>
      <c r="ADM432" s="72"/>
      <c r="ADN432" s="72"/>
      <c r="ADO432" s="72"/>
      <c r="ADP432" s="72"/>
      <c r="ADQ432" s="72"/>
      <c r="ADR432" s="72"/>
      <c r="ADS432" s="72"/>
      <c r="ADT432" s="72"/>
      <c r="ADU432" s="72"/>
      <c r="ADV432" s="72"/>
      <c r="ADW432" s="72"/>
      <c r="ADX432" s="72"/>
      <c r="ADY432" s="72"/>
      <c r="ADZ432" s="72"/>
      <c r="AEA432" s="72"/>
      <c r="AEB432" s="72"/>
      <c r="AEC432" s="72"/>
      <c r="AED432" s="72"/>
      <c r="AEE432" s="72"/>
      <c r="AEF432" s="72"/>
      <c r="AEG432" s="72"/>
      <c r="AEH432" s="72"/>
      <c r="AEI432" s="72"/>
      <c r="AEJ432" s="72"/>
      <c r="AEK432" s="72"/>
      <c r="AEL432" s="72"/>
      <c r="AEM432" s="72"/>
      <c r="AEN432" s="72"/>
      <c r="AEO432" s="72"/>
      <c r="AEP432" s="72"/>
      <c r="AEQ432" s="72"/>
      <c r="AER432" s="72"/>
      <c r="AES432" s="72"/>
      <c r="AET432" s="72"/>
      <c r="AEU432" s="72"/>
      <c r="AEV432" s="72"/>
      <c r="AEW432" s="72"/>
      <c r="AEX432" s="72"/>
      <c r="AEY432" s="72"/>
      <c r="AEZ432" s="72"/>
      <c r="AFA432" s="72"/>
      <c r="AFB432" s="72"/>
      <c r="AFC432" s="72"/>
      <c r="AFD432" s="72"/>
      <c r="AFE432" s="72"/>
      <c r="AFF432" s="72"/>
      <c r="AFG432" s="72"/>
      <c r="AFH432" s="72"/>
      <c r="AFI432" s="72"/>
      <c r="AFJ432" s="72"/>
      <c r="AFK432" s="72"/>
      <c r="AFL432" s="72"/>
      <c r="AFM432" s="72"/>
      <c r="AFN432" s="72"/>
      <c r="AFO432" s="72"/>
      <c r="AFP432" s="72"/>
      <c r="AFQ432" s="72"/>
      <c r="AFR432" s="72"/>
      <c r="AFS432" s="72"/>
      <c r="AFT432" s="72"/>
      <c r="AFU432" s="72"/>
      <c r="AFV432" s="72"/>
      <c r="AFW432" s="72"/>
      <c r="AFX432" s="72"/>
      <c r="AFY432" s="72"/>
      <c r="AFZ432" s="72"/>
      <c r="AGA432" s="72"/>
      <c r="AGB432" s="72"/>
      <c r="AGC432" s="72"/>
      <c r="AGD432" s="72"/>
      <c r="AGE432" s="72"/>
      <c r="AGF432" s="72"/>
      <c r="AGG432" s="72"/>
      <c r="AGH432" s="72"/>
      <c r="AGI432" s="72"/>
      <c r="AGJ432" s="72"/>
      <c r="AGK432" s="72"/>
      <c r="AGL432" s="72"/>
      <c r="AGM432" s="72"/>
      <c r="AGN432" s="72"/>
      <c r="AGO432" s="72"/>
      <c r="AGP432" s="72"/>
      <c r="AGQ432" s="72"/>
      <c r="AGR432" s="72"/>
      <c r="AGS432" s="72"/>
      <c r="AGT432" s="72"/>
      <c r="AGU432" s="72"/>
      <c r="AGV432" s="72"/>
      <c r="AGW432" s="72"/>
      <c r="AGX432" s="72"/>
      <c r="AGY432" s="72"/>
      <c r="AGZ432" s="72"/>
      <c r="AHA432" s="72"/>
      <c r="AHB432" s="72"/>
      <c r="AHC432" s="72"/>
      <c r="AHD432" s="72"/>
      <c r="AHE432" s="72"/>
      <c r="AHF432" s="72"/>
      <c r="AHG432" s="72"/>
      <c r="AHH432" s="72"/>
      <c r="AHI432" s="72"/>
      <c r="AHJ432" s="72"/>
      <c r="AHK432" s="72"/>
      <c r="AHL432" s="72"/>
      <c r="AHM432" s="72"/>
      <c r="AHN432" s="72"/>
      <c r="AHO432" s="72"/>
      <c r="AHP432" s="72"/>
      <c r="AHQ432" s="72"/>
      <c r="AHR432" s="72"/>
      <c r="AHS432" s="72"/>
      <c r="AHT432" s="72"/>
      <c r="AHU432" s="72"/>
      <c r="AHV432" s="72"/>
      <c r="AHW432" s="72"/>
      <c r="AHX432" s="72"/>
      <c r="AHY432" s="72"/>
      <c r="AHZ432" s="72"/>
      <c r="AIA432" s="72"/>
      <c r="AIB432" s="72"/>
      <c r="AIC432" s="72"/>
      <c r="AID432" s="72"/>
      <c r="AIE432" s="72"/>
      <c r="AIF432" s="72"/>
      <c r="AIG432" s="72"/>
      <c r="AIH432" s="72"/>
      <c r="AII432" s="72"/>
      <c r="AIJ432" s="72"/>
      <c r="AIK432" s="72"/>
      <c r="AIL432" s="72"/>
      <c r="AIM432" s="72"/>
      <c r="AIN432" s="72"/>
      <c r="AIO432" s="72"/>
      <c r="AIP432" s="72"/>
      <c r="AIQ432" s="72"/>
      <c r="AIR432" s="72"/>
      <c r="AIS432" s="72"/>
      <c r="AIT432" s="72"/>
      <c r="AIU432" s="72"/>
      <c r="AIV432" s="72"/>
      <c r="AIW432" s="72"/>
      <c r="AIX432" s="72"/>
      <c r="AIY432" s="72"/>
      <c r="AIZ432" s="72"/>
      <c r="AJA432" s="72"/>
      <c r="AJB432" s="72"/>
      <c r="AJC432" s="72"/>
      <c r="AJD432" s="72"/>
      <c r="AJE432" s="72"/>
      <c r="AJF432" s="72"/>
      <c r="AJG432" s="72"/>
      <c r="AJH432" s="72"/>
      <c r="AJI432" s="72"/>
      <c r="AJJ432" s="72"/>
      <c r="AJK432" s="72"/>
      <c r="AJL432" s="72"/>
      <c r="AJM432" s="72"/>
      <c r="AJN432" s="72"/>
      <c r="AJO432" s="72"/>
      <c r="AJP432" s="72"/>
      <c r="AJQ432" s="72"/>
      <c r="AJR432" s="72"/>
      <c r="AJS432" s="72"/>
      <c r="AJT432" s="72"/>
      <c r="AJU432" s="72"/>
      <c r="AJV432" s="72"/>
      <c r="AJW432" s="72"/>
      <c r="AJX432" s="72"/>
      <c r="AJY432" s="72"/>
      <c r="AJZ432" s="72"/>
      <c r="AKA432" s="72"/>
      <c r="AKB432" s="72"/>
      <c r="AKC432" s="72"/>
      <c r="AKD432" s="72"/>
      <c r="AKE432" s="72"/>
      <c r="AKF432" s="72"/>
      <c r="AKG432" s="72"/>
      <c r="AKH432" s="72"/>
      <c r="AKI432" s="72"/>
      <c r="AKJ432" s="72"/>
      <c r="AKK432" s="72"/>
      <c r="AKL432" s="72"/>
      <c r="AKM432" s="72"/>
      <c r="AKN432" s="72"/>
      <c r="AKO432" s="72"/>
      <c r="AKP432" s="72"/>
      <c r="AKQ432" s="72"/>
      <c r="AKR432" s="72"/>
      <c r="AKS432" s="72"/>
      <c r="AKT432" s="72"/>
      <c r="AKU432" s="72"/>
      <c r="AKV432" s="72"/>
      <c r="AKW432" s="72"/>
      <c r="AKX432" s="72"/>
      <c r="AKY432" s="72"/>
      <c r="AKZ432" s="72"/>
      <c r="ALA432" s="72"/>
      <c r="ALB432" s="72"/>
      <c r="ALC432" s="72"/>
      <c r="ALD432" s="72"/>
      <c r="ALE432" s="72"/>
      <c r="ALF432" s="72"/>
      <c r="ALG432" s="72"/>
      <c r="ALH432" s="72"/>
      <c r="ALI432" s="72"/>
      <c r="ALJ432" s="72"/>
      <c r="ALK432" s="72"/>
      <c r="ALL432" s="72"/>
      <c r="ALM432" s="72"/>
      <c r="ALN432" s="72"/>
      <c r="ALO432" s="72"/>
      <c r="ALP432" s="72"/>
      <c r="ALQ432" s="72"/>
      <c r="ALR432" s="72"/>
      <c r="ALS432" s="72"/>
      <c r="ALT432" s="72"/>
      <c r="ALU432" s="72"/>
      <c r="ALV432" s="72"/>
      <c r="ALW432" s="72"/>
      <c r="ALX432" s="72"/>
      <c r="ALY432" s="72"/>
      <c r="ALZ432" s="72"/>
      <c r="AMA432" s="72"/>
      <c r="AMB432" s="72"/>
      <c r="AMC432" s="72"/>
      <c r="AMD432" s="72"/>
      <c r="AME432" s="72"/>
      <c r="AMF432" s="72"/>
      <c r="AMG432" s="72"/>
      <c r="AMH432" s="72"/>
      <c r="AMI432" s="72"/>
      <c r="AMK432" s="72"/>
    </row>
    <row r="433" spans="1:1025" s="72" customFormat="1">
      <c r="A433" s="49"/>
      <c r="B433" s="49"/>
      <c r="C433" s="50"/>
      <c r="D433" s="51"/>
      <c r="E433" s="52"/>
      <c r="F433" s="53"/>
      <c r="G433" s="53"/>
      <c r="H433" s="53"/>
      <c r="I433" s="53"/>
      <c r="J433" s="53"/>
      <c r="K433" s="53"/>
      <c r="L433" s="53"/>
      <c r="M433" s="53"/>
      <c r="N433" s="53"/>
      <c r="O433" s="53"/>
      <c r="P433" s="53"/>
      <c r="Q433" s="53"/>
      <c r="R433" s="53"/>
      <c r="S433" s="53"/>
      <c r="T433" s="53"/>
      <c r="U433" s="53"/>
      <c r="V433" s="53"/>
      <c r="W433" s="53"/>
      <c r="X433" s="53"/>
      <c r="Y433" s="53"/>
      <c r="Z433" s="53"/>
      <c r="AA433" s="53"/>
      <c r="AB433" s="53"/>
      <c r="AC433" s="53"/>
      <c r="AD433" s="53"/>
      <c r="AE433" s="53"/>
      <c r="AF433" s="53"/>
      <c r="AG433" s="53"/>
      <c r="AH433" s="53"/>
      <c r="AI433" s="53"/>
      <c r="AJ433" s="53"/>
      <c r="AK433" s="53"/>
      <c r="AL433" s="53"/>
      <c r="AM433" s="53"/>
      <c r="AN433" s="53"/>
      <c r="AO433" s="53"/>
      <c r="AP433" s="53"/>
      <c r="AQ433" s="53"/>
      <c r="AR433" s="53"/>
      <c r="AS433" s="53"/>
      <c r="AT433" s="53"/>
      <c r="AU433" s="53"/>
      <c r="AV433" s="53"/>
      <c r="AW433" s="53"/>
      <c r="AX433" s="53"/>
      <c r="AY433" s="53"/>
      <c r="AZ433" s="53"/>
      <c r="BA433" s="53"/>
      <c r="BB433" s="53"/>
      <c r="BC433" s="53"/>
      <c r="BD433" s="53"/>
      <c r="BE433" s="53"/>
      <c r="BF433" s="53"/>
      <c r="BG433" s="53"/>
      <c r="BH433" s="53"/>
      <c r="BI433" s="53"/>
      <c r="BJ433" s="53"/>
      <c r="BK433" s="53"/>
      <c r="BL433" s="53"/>
      <c r="BM433" s="53"/>
      <c r="BN433" s="53"/>
      <c r="BO433" s="53"/>
      <c r="BP433" s="53"/>
      <c r="BQ433" s="53"/>
      <c r="BR433" s="53"/>
      <c r="BS433" s="53"/>
      <c r="BT433" s="53"/>
      <c r="BU433" s="53"/>
      <c r="BV433" s="53"/>
      <c r="BW433" s="53"/>
      <c r="BX433" s="53"/>
      <c r="BY433" s="53"/>
      <c r="BZ433" s="53"/>
      <c r="CA433" s="53"/>
      <c r="CB433" s="53"/>
      <c r="CC433" s="53"/>
      <c r="CD433" s="53"/>
      <c r="CE433" s="53"/>
      <c r="CF433" s="53"/>
      <c r="CG433" s="53"/>
      <c r="CH433" s="53"/>
      <c r="CI433" s="53"/>
      <c r="CJ433" s="53"/>
      <c r="CK433" s="53"/>
      <c r="CL433" s="53"/>
      <c r="CM433" s="53"/>
      <c r="CN433" s="53"/>
      <c r="CO433" s="53"/>
      <c r="CP433" s="53"/>
      <c r="CQ433" s="53"/>
      <c r="CR433" s="53"/>
      <c r="CS433" s="53"/>
      <c r="CT433" s="53"/>
      <c r="CU433" s="53"/>
      <c r="CV433" s="53"/>
      <c r="CW433" s="53"/>
      <c r="CX433" s="53"/>
      <c r="CY433" s="53"/>
      <c r="CZ433" s="53"/>
      <c r="DA433" s="53"/>
      <c r="DB433" s="53"/>
      <c r="DC433" s="53"/>
      <c r="DD433" s="53"/>
      <c r="DE433" s="53"/>
      <c r="DF433" s="53"/>
      <c r="DG433" s="53"/>
      <c r="DH433" s="53"/>
      <c r="DI433" s="53"/>
      <c r="DJ433" s="53"/>
      <c r="DK433" s="53"/>
      <c r="DL433" s="53"/>
      <c r="DM433" s="53"/>
      <c r="DN433" s="53"/>
      <c r="DO433" s="53"/>
      <c r="DP433" s="53"/>
      <c r="DQ433" s="53"/>
      <c r="DR433" s="53"/>
      <c r="DS433" s="53"/>
      <c r="DT433" s="53"/>
      <c r="DU433" s="53"/>
      <c r="DV433" s="53"/>
      <c r="DW433" s="53"/>
      <c r="DX433" s="53"/>
      <c r="DY433" s="53"/>
      <c r="DZ433" s="53"/>
      <c r="EA433" s="53"/>
      <c r="EB433" s="53"/>
      <c r="EC433" s="53"/>
      <c r="ED433" s="53"/>
      <c r="EE433" s="53"/>
      <c r="EF433" s="53"/>
      <c r="EG433" s="53"/>
      <c r="EH433" s="53"/>
      <c r="EI433" s="53"/>
      <c r="EJ433" s="53"/>
      <c r="EK433" s="53"/>
      <c r="EL433" s="53"/>
      <c r="EM433" s="53"/>
      <c r="EN433" s="53"/>
      <c r="EO433" s="53"/>
      <c r="EP433" s="53"/>
      <c r="EQ433" s="53"/>
      <c r="ER433" s="53"/>
      <c r="ES433" s="53"/>
      <c r="ET433" s="53"/>
      <c r="EU433" s="53"/>
      <c r="EV433" s="53"/>
      <c r="EW433" s="53"/>
      <c r="EX433" s="53"/>
      <c r="EY433" s="53"/>
      <c r="EZ433" s="53"/>
      <c r="FA433" s="53"/>
      <c r="FB433" s="53"/>
      <c r="FC433" s="53"/>
      <c r="FD433" s="53"/>
      <c r="FE433" s="53"/>
      <c r="FF433" s="53"/>
      <c r="FG433" s="53"/>
      <c r="FH433" s="53"/>
      <c r="FI433" s="53"/>
      <c r="FJ433" s="53"/>
      <c r="FK433" s="53"/>
      <c r="FL433" s="53"/>
      <c r="FM433" s="53"/>
      <c r="FN433" s="53"/>
      <c r="FO433" s="53"/>
      <c r="FP433" s="53"/>
      <c r="FQ433" s="53"/>
      <c r="FR433" s="53"/>
      <c r="FS433" s="53"/>
      <c r="FT433" s="53"/>
      <c r="FU433" s="53"/>
      <c r="FV433" s="53"/>
      <c r="FW433" s="53"/>
      <c r="FX433" s="53"/>
      <c r="FY433" s="53"/>
      <c r="FZ433" s="53"/>
      <c r="GA433" s="53"/>
      <c r="GB433" s="53"/>
      <c r="GC433" s="53"/>
      <c r="GD433" s="53"/>
      <c r="GE433" s="53"/>
      <c r="GF433" s="53"/>
      <c r="GG433" s="53"/>
      <c r="GH433" s="53"/>
      <c r="GI433" s="53"/>
      <c r="GJ433" s="53"/>
      <c r="GK433" s="53"/>
      <c r="GL433" s="53"/>
      <c r="GM433" s="53"/>
      <c r="GN433" s="53"/>
      <c r="GO433" s="53"/>
      <c r="GP433" s="53"/>
      <c r="GQ433" s="53"/>
      <c r="GR433" s="53"/>
      <c r="GS433" s="53"/>
      <c r="GT433" s="53"/>
      <c r="GU433" s="53"/>
      <c r="GV433" s="53"/>
      <c r="GW433" s="53"/>
      <c r="GX433" s="53"/>
      <c r="GY433" s="53"/>
      <c r="GZ433" s="53"/>
      <c r="HA433" s="53"/>
      <c r="HB433" s="53"/>
      <c r="HC433" s="53"/>
      <c r="HD433" s="53"/>
      <c r="HE433" s="53"/>
      <c r="HF433" s="53"/>
      <c r="HG433" s="53"/>
      <c r="HH433" s="53"/>
      <c r="HI433" s="53"/>
      <c r="HJ433" s="53"/>
      <c r="HK433" s="53"/>
      <c r="HL433" s="53"/>
      <c r="HM433" s="53"/>
      <c r="HN433" s="53"/>
      <c r="HO433" s="53"/>
      <c r="HP433" s="53"/>
      <c r="HQ433" s="53"/>
      <c r="HR433" s="53"/>
      <c r="HS433" s="53"/>
      <c r="HT433" s="53"/>
      <c r="HU433" s="53"/>
      <c r="HV433" s="53"/>
      <c r="HW433" s="53"/>
      <c r="HX433" s="53"/>
      <c r="HY433" s="53"/>
      <c r="HZ433" s="53"/>
      <c r="IA433" s="53"/>
      <c r="IB433" s="53"/>
      <c r="IC433" s="53"/>
      <c r="ID433" s="53"/>
      <c r="IE433" s="53"/>
      <c r="IF433" s="53"/>
      <c r="IG433" s="53"/>
      <c r="IH433" s="53"/>
      <c r="II433" s="53"/>
      <c r="IJ433" s="53"/>
      <c r="IK433" s="53"/>
      <c r="IL433" s="53"/>
      <c r="IM433" s="53"/>
      <c r="IN433" s="53"/>
      <c r="IO433" s="53"/>
      <c r="IP433" s="53"/>
      <c r="IQ433" s="53"/>
      <c r="IR433" s="53"/>
      <c r="IS433" s="53"/>
      <c r="IT433" s="53"/>
      <c r="IU433" s="53"/>
      <c r="IV433" s="53"/>
      <c r="IW433" s="53"/>
      <c r="IX433" s="53"/>
      <c r="IY433" s="53"/>
      <c r="IZ433" s="53"/>
      <c r="JA433" s="53"/>
      <c r="JB433" s="53"/>
      <c r="JC433" s="53"/>
      <c r="JD433" s="53"/>
      <c r="JE433" s="53"/>
      <c r="JF433" s="53"/>
      <c r="JG433" s="53"/>
      <c r="JH433" s="53"/>
      <c r="JI433" s="53"/>
      <c r="JJ433" s="53"/>
      <c r="JK433" s="53"/>
      <c r="JL433" s="53"/>
      <c r="JM433" s="53"/>
      <c r="JN433" s="53"/>
      <c r="JO433" s="53"/>
      <c r="JP433" s="53"/>
      <c r="JQ433" s="53"/>
      <c r="JR433" s="53"/>
      <c r="JS433" s="53"/>
      <c r="JT433" s="53"/>
      <c r="JU433" s="53"/>
      <c r="JV433" s="53"/>
      <c r="JW433" s="53"/>
      <c r="JX433" s="53"/>
      <c r="JY433" s="53"/>
      <c r="JZ433" s="53"/>
      <c r="KA433" s="53"/>
      <c r="KB433" s="53"/>
      <c r="KC433" s="53"/>
      <c r="KD433" s="53"/>
      <c r="KE433" s="53"/>
      <c r="KF433" s="53"/>
      <c r="KG433" s="53"/>
      <c r="KH433" s="53"/>
      <c r="KI433" s="53"/>
      <c r="KJ433" s="53"/>
      <c r="KK433" s="53"/>
      <c r="KL433" s="53"/>
      <c r="KM433" s="53"/>
      <c r="KN433" s="53"/>
      <c r="KO433" s="53"/>
      <c r="KP433" s="53"/>
      <c r="KQ433" s="53"/>
      <c r="KR433" s="53"/>
      <c r="KS433" s="53"/>
      <c r="KT433" s="53"/>
      <c r="KU433" s="53"/>
      <c r="KV433" s="53"/>
      <c r="KW433" s="53"/>
      <c r="KX433" s="53"/>
      <c r="KY433" s="53"/>
      <c r="KZ433" s="53"/>
      <c r="LA433" s="53"/>
      <c r="LB433" s="53"/>
      <c r="LC433" s="53"/>
      <c r="LD433" s="53"/>
      <c r="LE433" s="53"/>
      <c r="LF433" s="53"/>
      <c r="LG433" s="53"/>
      <c r="LH433" s="53"/>
      <c r="LI433" s="53"/>
      <c r="LJ433" s="53"/>
      <c r="LK433" s="53"/>
      <c r="LL433" s="53"/>
      <c r="LM433" s="53"/>
      <c r="LN433" s="53"/>
      <c r="LO433" s="53"/>
      <c r="LP433" s="53"/>
      <c r="LQ433" s="53"/>
      <c r="LR433" s="53"/>
      <c r="LS433" s="53"/>
      <c r="LT433" s="53"/>
      <c r="LU433" s="53"/>
      <c r="LV433" s="53"/>
      <c r="LW433" s="53"/>
      <c r="LX433" s="53"/>
      <c r="LY433" s="53"/>
      <c r="LZ433" s="53"/>
      <c r="MA433" s="53"/>
      <c r="MB433" s="53"/>
      <c r="MC433" s="53"/>
      <c r="MD433" s="53"/>
      <c r="ME433" s="53"/>
      <c r="MF433" s="53"/>
      <c r="MG433" s="53"/>
      <c r="MH433" s="53"/>
      <c r="MI433" s="53"/>
      <c r="MJ433" s="53"/>
      <c r="MK433" s="53"/>
      <c r="ML433" s="53"/>
      <c r="MM433" s="53"/>
      <c r="MN433" s="53"/>
      <c r="MO433" s="53"/>
      <c r="MP433" s="53"/>
      <c r="MQ433" s="53"/>
      <c r="MR433" s="53"/>
      <c r="MS433" s="53"/>
      <c r="MT433" s="53"/>
      <c r="MU433" s="53"/>
      <c r="MV433" s="53"/>
      <c r="MW433" s="53"/>
      <c r="MX433" s="53"/>
      <c r="MY433" s="53"/>
      <c r="MZ433" s="53"/>
      <c r="NA433" s="53"/>
      <c r="NB433" s="53"/>
      <c r="NC433" s="53"/>
      <c r="ND433" s="53"/>
      <c r="NE433" s="53"/>
      <c r="NF433" s="53"/>
      <c r="NG433" s="53"/>
      <c r="NH433" s="53"/>
      <c r="NI433" s="53"/>
      <c r="NJ433" s="53"/>
      <c r="NK433" s="53"/>
      <c r="NL433" s="53"/>
      <c r="NM433" s="53"/>
      <c r="NN433" s="53"/>
      <c r="NO433" s="53"/>
      <c r="NP433" s="53"/>
      <c r="NQ433" s="53"/>
      <c r="NR433" s="53"/>
      <c r="NS433" s="53"/>
      <c r="NT433" s="53"/>
      <c r="NU433" s="53"/>
      <c r="NV433" s="53"/>
      <c r="NW433" s="53"/>
      <c r="NX433" s="53"/>
      <c r="NY433" s="53"/>
      <c r="NZ433" s="53"/>
      <c r="OA433" s="53"/>
      <c r="OB433" s="53"/>
      <c r="OC433" s="53"/>
      <c r="OD433" s="53"/>
      <c r="OE433" s="53"/>
      <c r="OF433" s="53"/>
      <c r="OG433" s="53"/>
      <c r="OH433" s="53"/>
      <c r="OI433" s="53"/>
      <c r="OJ433" s="53"/>
      <c r="OK433" s="53"/>
      <c r="OL433" s="53"/>
      <c r="OM433" s="53"/>
      <c r="ON433" s="53"/>
      <c r="OO433" s="53"/>
      <c r="OP433" s="53"/>
      <c r="OQ433" s="53"/>
      <c r="OR433" s="53"/>
      <c r="OS433" s="53"/>
      <c r="OT433" s="53"/>
      <c r="OU433" s="53"/>
      <c r="OV433" s="53"/>
      <c r="OW433" s="53"/>
      <c r="OX433" s="53"/>
      <c r="OY433" s="53"/>
      <c r="OZ433" s="53"/>
      <c r="PA433" s="53"/>
      <c r="PB433" s="53"/>
      <c r="PC433" s="53"/>
      <c r="PD433" s="53"/>
      <c r="PE433" s="53"/>
      <c r="PF433" s="53"/>
      <c r="PG433" s="53"/>
      <c r="PH433" s="53"/>
      <c r="PI433" s="53"/>
      <c r="PJ433" s="53"/>
      <c r="PK433" s="53"/>
      <c r="PL433" s="53"/>
      <c r="PM433" s="53"/>
      <c r="PN433" s="53"/>
      <c r="PO433" s="53"/>
      <c r="PP433" s="53"/>
      <c r="PQ433" s="53"/>
      <c r="PR433" s="53"/>
      <c r="PS433" s="53"/>
      <c r="PT433" s="53"/>
      <c r="PU433" s="53"/>
      <c r="PV433" s="53"/>
      <c r="PW433" s="53"/>
      <c r="PX433" s="53"/>
      <c r="PY433" s="53"/>
      <c r="PZ433" s="53"/>
      <c r="QA433" s="53"/>
      <c r="QB433" s="53"/>
      <c r="QC433" s="53"/>
      <c r="QD433" s="53"/>
      <c r="QE433" s="53"/>
      <c r="QF433" s="53"/>
      <c r="QG433" s="53"/>
      <c r="QH433" s="53"/>
      <c r="QI433" s="53"/>
      <c r="QJ433" s="53"/>
      <c r="QK433" s="53"/>
      <c r="QL433" s="53"/>
      <c r="QM433" s="53"/>
      <c r="QN433" s="53"/>
      <c r="QO433" s="53"/>
      <c r="QP433" s="53"/>
      <c r="QQ433" s="53"/>
      <c r="QR433" s="53"/>
      <c r="QS433" s="53"/>
      <c r="QT433" s="53"/>
      <c r="QU433" s="53"/>
      <c r="QV433" s="53"/>
      <c r="QW433" s="53"/>
      <c r="QX433" s="53"/>
      <c r="QY433" s="53"/>
      <c r="QZ433" s="53"/>
      <c r="RA433" s="53"/>
      <c r="RB433" s="53"/>
      <c r="RC433" s="53"/>
      <c r="RD433" s="53"/>
      <c r="RE433" s="53"/>
      <c r="RF433" s="53"/>
      <c r="RG433" s="53"/>
      <c r="RH433" s="53"/>
      <c r="RI433" s="53"/>
      <c r="RJ433" s="53"/>
      <c r="RK433" s="53"/>
      <c r="RL433" s="53"/>
      <c r="RM433" s="53"/>
      <c r="RN433" s="53"/>
      <c r="RO433" s="53"/>
      <c r="RP433" s="53"/>
      <c r="RQ433" s="53"/>
      <c r="RR433" s="53"/>
      <c r="RS433" s="53"/>
      <c r="RT433" s="53"/>
      <c r="RU433" s="53"/>
      <c r="RV433" s="53"/>
      <c r="RW433" s="53"/>
      <c r="RX433" s="53"/>
      <c r="RY433" s="53"/>
      <c r="RZ433" s="53"/>
      <c r="SA433" s="53"/>
      <c r="SB433" s="53"/>
      <c r="SC433" s="53"/>
      <c r="SD433" s="53"/>
      <c r="SE433" s="53"/>
      <c r="SF433" s="53"/>
      <c r="SG433" s="53"/>
      <c r="SH433" s="53"/>
      <c r="SI433" s="53"/>
      <c r="SJ433" s="53"/>
      <c r="SK433" s="53"/>
      <c r="SL433" s="53"/>
      <c r="SM433" s="53"/>
      <c r="SN433" s="53"/>
      <c r="SO433" s="53"/>
      <c r="SP433" s="53"/>
      <c r="SQ433" s="53"/>
      <c r="SR433" s="53"/>
      <c r="SS433" s="53"/>
      <c r="ST433" s="53"/>
      <c r="SU433" s="53"/>
      <c r="SV433" s="53"/>
      <c r="SW433" s="53"/>
      <c r="SX433" s="53"/>
      <c r="SY433" s="53"/>
      <c r="SZ433" s="53"/>
      <c r="TA433" s="53"/>
      <c r="TB433" s="53"/>
      <c r="TC433" s="53"/>
      <c r="TD433" s="53"/>
      <c r="TE433" s="53"/>
      <c r="TF433" s="53"/>
      <c r="TG433" s="53"/>
      <c r="TH433" s="53"/>
      <c r="TI433" s="53"/>
      <c r="TJ433" s="53"/>
      <c r="TK433" s="53"/>
      <c r="TL433" s="53"/>
      <c r="TM433" s="53"/>
      <c r="TN433" s="53"/>
      <c r="TO433" s="53"/>
      <c r="TP433" s="53"/>
      <c r="TQ433" s="53"/>
      <c r="TR433" s="53"/>
      <c r="TS433" s="53"/>
      <c r="TT433" s="53"/>
      <c r="TU433" s="53"/>
      <c r="TV433" s="53"/>
      <c r="TW433" s="53"/>
      <c r="TX433" s="53"/>
      <c r="TY433" s="53"/>
      <c r="TZ433" s="53"/>
      <c r="UA433" s="53"/>
      <c r="UB433" s="53"/>
      <c r="UC433" s="53"/>
      <c r="UD433" s="53"/>
      <c r="UE433" s="53"/>
      <c r="UF433" s="53"/>
      <c r="UG433" s="53"/>
      <c r="UH433" s="53"/>
      <c r="UI433" s="53"/>
      <c r="UJ433" s="53"/>
      <c r="UK433" s="53"/>
      <c r="UL433" s="53"/>
      <c r="UM433" s="53"/>
      <c r="UN433" s="53"/>
      <c r="UO433" s="53"/>
      <c r="UP433" s="53"/>
      <c r="UQ433" s="53"/>
      <c r="UR433" s="53"/>
      <c r="US433" s="53"/>
      <c r="UT433" s="53"/>
      <c r="UU433" s="53"/>
      <c r="UV433" s="53"/>
      <c r="UW433" s="53"/>
      <c r="UX433" s="53"/>
      <c r="UY433" s="53"/>
      <c r="UZ433" s="53"/>
      <c r="VA433" s="53"/>
      <c r="VB433" s="53"/>
      <c r="VC433" s="53"/>
      <c r="VD433" s="53"/>
      <c r="VE433" s="53"/>
      <c r="VF433" s="53"/>
      <c r="VG433" s="53"/>
      <c r="VH433" s="53"/>
      <c r="VI433" s="53"/>
      <c r="VJ433" s="53"/>
      <c r="VK433" s="53"/>
      <c r="VL433" s="53"/>
      <c r="VM433" s="53"/>
      <c r="VN433" s="53"/>
      <c r="VO433" s="53"/>
      <c r="VP433" s="53"/>
      <c r="VQ433" s="53"/>
      <c r="VR433" s="53"/>
      <c r="VS433" s="53"/>
      <c r="VT433" s="53"/>
      <c r="VU433" s="53"/>
      <c r="VV433" s="53"/>
      <c r="VW433" s="53"/>
      <c r="VX433" s="53"/>
      <c r="VY433" s="53"/>
      <c r="VZ433" s="53"/>
      <c r="WA433" s="53"/>
      <c r="WB433" s="53"/>
      <c r="WC433" s="53"/>
      <c r="WD433" s="53"/>
      <c r="WE433" s="53"/>
      <c r="WF433" s="53"/>
      <c r="WG433" s="53"/>
      <c r="WH433" s="53"/>
      <c r="WI433" s="53"/>
      <c r="WJ433" s="53"/>
      <c r="WK433" s="53"/>
      <c r="WL433" s="53"/>
      <c r="WM433" s="53"/>
      <c r="WN433" s="53"/>
      <c r="WO433" s="53"/>
      <c r="WP433" s="53"/>
      <c r="WQ433" s="53"/>
      <c r="WR433" s="53"/>
      <c r="WS433" s="53"/>
      <c r="WT433" s="53"/>
      <c r="WU433" s="53"/>
      <c r="WV433" s="53"/>
      <c r="WW433" s="53"/>
      <c r="WX433" s="53"/>
      <c r="WY433" s="53"/>
      <c r="WZ433" s="53"/>
      <c r="XA433" s="53"/>
      <c r="XB433" s="53"/>
      <c r="XC433" s="53"/>
      <c r="XD433" s="53"/>
      <c r="XE433" s="53"/>
      <c r="XF433" s="53"/>
      <c r="XG433" s="53"/>
      <c r="XH433" s="53"/>
      <c r="XI433" s="53"/>
      <c r="XJ433" s="53"/>
      <c r="XK433" s="53"/>
      <c r="XL433" s="53"/>
      <c r="XM433" s="53"/>
      <c r="XN433" s="53"/>
      <c r="XO433" s="53"/>
      <c r="XP433" s="53"/>
      <c r="XQ433" s="53"/>
      <c r="XR433" s="53"/>
      <c r="XS433" s="53"/>
      <c r="XT433" s="53"/>
      <c r="XU433" s="53"/>
      <c r="XV433" s="53"/>
      <c r="XW433" s="53"/>
      <c r="XX433" s="53"/>
      <c r="XY433" s="53"/>
      <c r="XZ433" s="53"/>
      <c r="YA433" s="53"/>
      <c r="YB433" s="53"/>
      <c r="YC433" s="53"/>
      <c r="YD433" s="53"/>
      <c r="YE433" s="53"/>
      <c r="YF433" s="53"/>
      <c r="YG433" s="53"/>
      <c r="YH433" s="53"/>
      <c r="YI433" s="53"/>
      <c r="YJ433" s="53"/>
      <c r="YK433" s="53"/>
      <c r="YL433" s="53"/>
      <c r="YM433" s="53"/>
      <c r="YN433" s="53"/>
      <c r="YO433" s="53"/>
      <c r="YP433" s="53"/>
      <c r="YQ433" s="53"/>
      <c r="YR433" s="53"/>
      <c r="YS433" s="53"/>
      <c r="YT433" s="53"/>
      <c r="YU433" s="53"/>
      <c r="YV433" s="53"/>
      <c r="YW433" s="53"/>
      <c r="YX433" s="53"/>
      <c r="YY433" s="53"/>
      <c r="YZ433" s="53"/>
      <c r="ZA433" s="53"/>
      <c r="ZB433" s="53"/>
      <c r="ZC433" s="53"/>
      <c r="ZD433" s="53"/>
      <c r="ZE433" s="53"/>
      <c r="ZF433" s="53"/>
      <c r="ZG433" s="53"/>
      <c r="ZH433" s="53"/>
      <c r="ZI433" s="53"/>
      <c r="ZJ433" s="53"/>
      <c r="ZK433" s="53"/>
      <c r="ZL433" s="53"/>
      <c r="ZM433" s="53"/>
      <c r="ZN433" s="53"/>
      <c r="ZO433" s="53"/>
      <c r="ZP433" s="53"/>
      <c r="ZQ433" s="53"/>
      <c r="ZR433" s="53"/>
      <c r="ZS433" s="53"/>
      <c r="ZT433" s="53"/>
      <c r="ZU433" s="53"/>
      <c r="ZV433" s="53"/>
      <c r="ZW433" s="53"/>
      <c r="ZX433" s="53"/>
      <c r="ZY433" s="53"/>
      <c r="ZZ433" s="53"/>
      <c r="AAA433" s="53"/>
      <c r="AAB433" s="53"/>
      <c r="AAC433" s="53"/>
      <c r="AAD433" s="53"/>
      <c r="AAE433" s="53"/>
      <c r="AAF433" s="53"/>
      <c r="AAG433" s="53"/>
      <c r="AAH433" s="53"/>
      <c r="AAI433" s="53"/>
      <c r="AAJ433" s="53"/>
      <c r="AAK433" s="53"/>
      <c r="AAL433" s="53"/>
      <c r="AAM433" s="53"/>
      <c r="AAN433" s="53"/>
      <c r="AAO433" s="53"/>
      <c r="AAP433" s="53"/>
      <c r="AAQ433" s="53"/>
      <c r="AAR433" s="53"/>
      <c r="AAS433" s="53"/>
      <c r="AAT433" s="53"/>
      <c r="AAU433" s="53"/>
      <c r="AAV433" s="53"/>
      <c r="AAW433" s="53"/>
      <c r="AAX433" s="53"/>
      <c r="AAY433" s="53"/>
      <c r="AAZ433" s="53"/>
      <c r="ABA433" s="53"/>
      <c r="ABB433" s="53"/>
      <c r="ABC433" s="53"/>
      <c r="ABD433" s="53"/>
      <c r="ABE433" s="53"/>
      <c r="ABF433" s="53"/>
      <c r="ABG433" s="53"/>
      <c r="ABH433" s="53"/>
      <c r="ABI433" s="53"/>
      <c r="ABJ433" s="53"/>
      <c r="ABK433" s="53"/>
      <c r="ABL433" s="53"/>
      <c r="ABM433" s="53"/>
      <c r="ABN433" s="53"/>
      <c r="ABO433" s="53"/>
      <c r="ABP433" s="53"/>
      <c r="ABQ433" s="53"/>
      <c r="ABR433" s="53"/>
      <c r="ABS433" s="53"/>
      <c r="ABT433" s="53"/>
      <c r="ABU433" s="53"/>
      <c r="ABV433" s="53"/>
      <c r="ABW433" s="53"/>
      <c r="ABX433" s="53"/>
      <c r="ABY433" s="53"/>
      <c r="ABZ433" s="53"/>
      <c r="ACA433" s="53"/>
      <c r="ACB433" s="53"/>
      <c r="ACC433" s="53"/>
      <c r="ACD433" s="53"/>
      <c r="ACE433" s="53"/>
      <c r="ACF433" s="53"/>
      <c r="ACG433" s="53"/>
      <c r="ACH433" s="53"/>
      <c r="ACI433" s="53"/>
      <c r="ACJ433" s="53"/>
      <c r="ACK433" s="53"/>
      <c r="ACL433" s="53"/>
      <c r="ACM433" s="53"/>
      <c r="ACN433" s="53"/>
      <c r="ACO433" s="53"/>
      <c r="ACP433" s="53"/>
      <c r="ACQ433" s="53"/>
      <c r="ACR433" s="53"/>
      <c r="ACS433" s="53"/>
      <c r="ACT433" s="53"/>
      <c r="ACU433" s="53"/>
      <c r="ACV433" s="53"/>
      <c r="ACW433" s="53"/>
      <c r="ACX433" s="53"/>
      <c r="ACY433" s="53"/>
      <c r="ACZ433" s="53"/>
      <c r="ADA433" s="53"/>
      <c r="ADB433" s="53"/>
      <c r="ADC433" s="53"/>
      <c r="ADD433" s="53"/>
      <c r="ADE433" s="53"/>
      <c r="ADF433" s="53"/>
      <c r="ADG433" s="53"/>
      <c r="ADH433" s="53"/>
      <c r="ADI433" s="53"/>
      <c r="ADJ433" s="53"/>
      <c r="ADK433" s="53"/>
      <c r="ADL433" s="53"/>
      <c r="ADM433" s="53"/>
      <c r="ADN433" s="53"/>
      <c r="ADO433" s="53"/>
      <c r="ADP433" s="53"/>
      <c r="ADQ433" s="53"/>
      <c r="ADR433" s="53"/>
      <c r="ADS433" s="53"/>
      <c r="ADT433" s="53"/>
      <c r="ADU433" s="53"/>
      <c r="ADV433" s="53"/>
      <c r="ADW433" s="53"/>
      <c r="ADX433" s="53"/>
      <c r="ADY433" s="53"/>
      <c r="ADZ433" s="53"/>
      <c r="AEA433" s="53"/>
      <c r="AEB433" s="53"/>
      <c r="AEC433" s="53"/>
      <c r="AED433" s="53"/>
      <c r="AEE433" s="53"/>
      <c r="AEF433" s="53"/>
      <c r="AEG433" s="53"/>
      <c r="AEH433" s="53"/>
      <c r="AEI433" s="53"/>
      <c r="AEJ433" s="53"/>
      <c r="AEK433" s="53"/>
      <c r="AEL433" s="53"/>
      <c r="AEM433" s="53"/>
      <c r="AEN433" s="53"/>
      <c r="AEO433" s="53"/>
      <c r="AEP433" s="53"/>
      <c r="AEQ433" s="53"/>
      <c r="AER433" s="53"/>
      <c r="AES433" s="53"/>
      <c r="AET433" s="53"/>
      <c r="AEU433" s="53"/>
      <c r="AEV433" s="53"/>
      <c r="AEW433" s="53"/>
      <c r="AEX433" s="53"/>
      <c r="AEY433" s="53"/>
      <c r="AEZ433" s="53"/>
      <c r="AFA433" s="53"/>
      <c r="AFB433" s="53"/>
      <c r="AFC433" s="53"/>
      <c r="AFD433" s="53"/>
      <c r="AFE433" s="53"/>
      <c r="AFF433" s="53"/>
      <c r="AFG433" s="53"/>
      <c r="AFH433" s="53"/>
      <c r="AFI433" s="53"/>
      <c r="AFJ433" s="53"/>
      <c r="AFK433" s="53"/>
      <c r="AFL433" s="53"/>
      <c r="AFM433" s="53"/>
      <c r="AFN433" s="53"/>
      <c r="AFO433" s="53"/>
      <c r="AFP433" s="53"/>
      <c r="AFQ433" s="53"/>
      <c r="AFR433" s="53"/>
      <c r="AFS433" s="53"/>
      <c r="AFT433" s="53"/>
      <c r="AFU433" s="53"/>
      <c r="AFV433" s="53"/>
      <c r="AFW433" s="53"/>
      <c r="AFX433" s="53"/>
      <c r="AFY433" s="53"/>
      <c r="AFZ433" s="53"/>
      <c r="AGA433" s="53"/>
      <c r="AGB433" s="53"/>
      <c r="AGC433" s="53"/>
      <c r="AGD433" s="53"/>
      <c r="AGE433" s="53"/>
      <c r="AGF433" s="53"/>
      <c r="AGG433" s="53"/>
      <c r="AGH433" s="53"/>
      <c r="AGI433" s="53"/>
      <c r="AGJ433" s="53"/>
      <c r="AGK433" s="53"/>
      <c r="AGL433" s="53"/>
      <c r="AGM433" s="53"/>
      <c r="AGN433" s="53"/>
      <c r="AGO433" s="53"/>
      <c r="AGP433" s="53"/>
      <c r="AGQ433" s="53"/>
      <c r="AGR433" s="53"/>
      <c r="AGS433" s="53"/>
      <c r="AGT433" s="53"/>
      <c r="AGU433" s="53"/>
      <c r="AGV433" s="53"/>
      <c r="AGW433" s="53"/>
      <c r="AGX433" s="53"/>
      <c r="AGY433" s="53"/>
      <c r="AGZ433" s="53"/>
      <c r="AHA433" s="53"/>
      <c r="AHB433" s="53"/>
      <c r="AHC433" s="53"/>
      <c r="AHD433" s="53"/>
      <c r="AHE433" s="53"/>
      <c r="AHF433" s="53"/>
      <c r="AHG433" s="53"/>
      <c r="AHH433" s="53"/>
      <c r="AHI433" s="53"/>
      <c r="AHJ433" s="53"/>
      <c r="AHK433" s="53"/>
      <c r="AHL433" s="53"/>
      <c r="AHM433" s="53"/>
      <c r="AHN433" s="53"/>
      <c r="AHO433" s="53"/>
      <c r="AHP433" s="53"/>
      <c r="AHQ433" s="53"/>
      <c r="AHR433" s="53"/>
      <c r="AHS433" s="53"/>
      <c r="AHT433" s="53"/>
      <c r="AHU433" s="53"/>
      <c r="AHV433" s="53"/>
      <c r="AHW433" s="53"/>
      <c r="AHX433" s="53"/>
      <c r="AHY433" s="53"/>
      <c r="AHZ433" s="53"/>
      <c r="AIA433" s="53"/>
      <c r="AIB433" s="53"/>
      <c r="AIC433" s="53"/>
      <c r="AID433" s="53"/>
      <c r="AIE433" s="53"/>
      <c r="AIF433" s="53"/>
      <c r="AIG433" s="53"/>
      <c r="AIH433" s="53"/>
      <c r="AII433" s="53"/>
      <c r="AIJ433" s="53"/>
      <c r="AIK433" s="53"/>
      <c r="AIL433" s="53"/>
      <c r="AIM433" s="53"/>
      <c r="AIN433" s="53"/>
      <c r="AIO433" s="53"/>
      <c r="AIP433" s="53"/>
      <c r="AIQ433" s="53"/>
      <c r="AIR433" s="53"/>
      <c r="AIS433" s="53"/>
      <c r="AIT433" s="53"/>
      <c r="AIU433" s="53"/>
      <c r="AIV433" s="53"/>
      <c r="AIW433" s="53"/>
      <c r="AIX433" s="53"/>
      <c r="AIY433" s="53"/>
      <c r="AIZ433" s="53"/>
      <c r="AJA433" s="53"/>
      <c r="AJB433" s="53"/>
      <c r="AJC433" s="53"/>
      <c r="AJD433" s="53"/>
      <c r="AJE433" s="53"/>
      <c r="AJF433" s="53"/>
      <c r="AJG433" s="53"/>
      <c r="AJH433" s="53"/>
      <c r="AJI433" s="53"/>
      <c r="AJJ433" s="53"/>
      <c r="AJK433" s="53"/>
      <c r="AJL433" s="53"/>
      <c r="AJM433" s="53"/>
      <c r="AJN433" s="53"/>
      <c r="AJO433" s="53"/>
      <c r="AJP433" s="53"/>
      <c r="AJQ433" s="53"/>
      <c r="AJR433" s="53"/>
      <c r="AJS433" s="53"/>
      <c r="AJT433" s="53"/>
      <c r="AJU433" s="53"/>
      <c r="AJV433" s="53"/>
      <c r="AJW433" s="53"/>
      <c r="AJX433" s="53"/>
      <c r="AJY433" s="53"/>
      <c r="AJZ433" s="53"/>
      <c r="AKA433" s="53"/>
      <c r="AKB433" s="53"/>
      <c r="AKC433" s="53"/>
      <c r="AKD433" s="53"/>
      <c r="AKE433" s="53"/>
      <c r="AKF433" s="53"/>
      <c r="AKG433" s="53"/>
      <c r="AKH433" s="53"/>
      <c r="AKI433" s="53"/>
      <c r="AKJ433" s="53"/>
      <c r="AKK433" s="53"/>
      <c r="AKL433" s="53"/>
      <c r="AKM433" s="53"/>
      <c r="AKN433" s="53"/>
      <c r="AKO433" s="53"/>
      <c r="AKP433" s="53"/>
      <c r="AKQ433" s="53"/>
      <c r="AKR433" s="53"/>
      <c r="AKS433" s="53"/>
      <c r="AKT433" s="53"/>
      <c r="AKU433" s="53"/>
      <c r="AKV433" s="53"/>
      <c r="AKW433" s="53"/>
      <c r="AKX433" s="53"/>
      <c r="AKY433" s="53"/>
      <c r="AKZ433" s="53"/>
      <c r="ALA433" s="53"/>
      <c r="ALB433" s="53"/>
      <c r="ALC433" s="53"/>
      <c r="ALD433" s="53"/>
      <c r="ALE433" s="53"/>
      <c r="ALF433" s="53"/>
      <c r="ALG433" s="53"/>
      <c r="ALH433" s="53"/>
      <c r="ALI433" s="53"/>
      <c r="ALJ433" s="53"/>
      <c r="ALK433" s="53"/>
      <c r="ALL433" s="53"/>
      <c r="ALM433" s="53"/>
      <c r="ALN433" s="53"/>
      <c r="ALO433" s="53"/>
      <c r="ALP433" s="53"/>
      <c r="ALQ433" s="53"/>
      <c r="ALR433" s="53"/>
      <c r="ALS433" s="53"/>
      <c r="ALT433" s="53"/>
      <c r="ALU433" s="53"/>
      <c r="ALV433" s="53"/>
      <c r="ALW433" s="53"/>
      <c r="ALX433" s="53"/>
      <c r="ALY433" s="53"/>
      <c r="ALZ433" s="53"/>
      <c r="AMA433" s="53"/>
      <c r="AMB433" s="53"/>
      <c r="AMC433" s="53"/>
      <c r="AMD433" s="53"/>
      <c r="AME433" s="53"/>
      <c r="AMF433" s="53"/>
      <c r="AMG433" s="53"/>
      <c r="AMH433" s="53"/>
      <c r="AMI433" s="53"/>
      <c r="AMJ433"/>
      <c r="AMK433"/>
    </row>
    <row r="434" spans="1:1025">
      <c r="A434" s="49"/>
    </row>
    <row r="435" spans="1:1025">
      <c r="A435" s="49"/>
    </row>
    <row r="436" spans="1:1025">
      <c r="A436" s="49"/>
    </row>
    <row r="437" spans="1:1025">
      <c r="A437" s="49"/>
    </row>
    <row r="438" spans="1:1025">
      <c r="A438" s="67"/>
      <c r="F438" s="72"/>
      <c r="G438" s="72"/>
      <c r="H438" s="72"/>
      <c r="I438" s="72"/>
      <c r="J438" s="72"/>
      <c r="K438" s="72"/>
      <c r="L438" s="72"/>
      <c r="M438" s="72"/>
      <c r="N438" s="72"/>
      <c r="O438" s="72"/>
      <c r="P438" s="72"/>
      <c r="Q438" s="72"/>
      <c r="R438" s="72"/>
      <c r="S438" s="72"/>
      <c r="T438" s="72"/>
      <c r="U438" s="72"/>
      <c r="V438" s="72"/>
      <c r="W438" s="72"/>
      <c r="X438" s="72"/>
      <c r="Y438" s="72"/>
      <c r="Z438" s="72"/>
      <c r="AA438" s="72"/>
      <c r="AB438" s="72"/>
      <c r="AC438" s="72"/>
      <c r="AD438" s="72"/>
      <c r="AE438" s="72"/>
      <c r="AF438" s="72"/>
      <c r="AG438" s="72"/>
      <c r="AH438" s="72"/>
      <c r="AI438" s="72"/>
      <c r="AJ438" s="72"/>
      <c r="AK438" s="72"/>
      <c r="AL438" s="72"/>
      <c r="AM438" s="72"/>
      <c r="AN438" s="72"/>
      <c r="AO438" s="72"/>
      <c r="AP438" s="72"/>
      <c r="AQ438" s="72"/>
      <c r="AR438" s="72"/>
      <c r="AS438" s="72"/>
      <c r="AT438" s="72"/>
      <c r="AU438" s="72"/>
      <c r="AV438" s="72"/>
      <c r="AW438" s="72"/>
      <c r="AX438" s="72"/>
      <c r="AY438" s="72"/>
      <c r="AZ438" s="72"/>
      <c r="BA438" s="72"/>
      <c r="BB438" s="72"/>
      <c r="BC438" s="72"/>
      <c r="BD438" s="72"/>
      <c r="BE438" s="72"/>
      <c r="BF438" s="72"/>
      <c r="BG438" s="72"/>
      <c r="BH438" s="72"/>
      <c r="BI438" s="72"/>
      <c r="BJ438" s="72"/>
      <c r="BK438" s="72"/>
      <c r="BL438" s="72"/>
      <c r="BM438" s="72"/>
      <c r="BN438" s="72"/>
      <c r="BO438" s="72"/>
      <c r="BP438" s="72"/>
      <c r="BQ438" s="72"/>
      <c r="BR438" s="72"/>
      <c r="BS438" s="72"/>
      <c r="BT438" s="72"/>
      <c r="BU438" s="72"/>
      <c r="BV438" s="72"/>
      <c r="BW438" s="72"/>
      <c r="BX438" s="72"/>
      <c r="BY438" s="72"/>
      <c r="BZ438" s="72"/>
      <c r="CA438" s="72"/>
      <c r="CB438" s="72"/>
      <c r="CC438" s="72"/>
      <c r="CD438" s="72"/>
      <c r="CE438" s="72"/>
      <c r="CF438" s="72"/>
      <c r="CG438" s="72"/>
      <c r="CH438" s="72"/>
      <c r="CI438" s="72"/>
      <c r="CJ438" s="72"/>
      <c r="CK438" s="72"/>
      <c r="CL438" s="72"/>
      <c r="CM438" s="72"/>
      <c r="CN438" s="72"/>
      <c r="CO438" s="72"/>
      <c r="CP438" s="72"/>
      <c r="CQ438" s="72"/>
      <c r="CR438" s="72"/>
      <c r="CS438" s="72"/>
      <c r="CT438" s="72"/>
      <c r="CU438" s="72"/>
      <c r="CV438" s="72"/>
      <c r="CW438" s="72"/>
      <c r="CX438" s="72"/>
      <c r="CY438" s="72"/>
      <c r="CZ438" s="72"/>
      <c r="DA438" s="72"/>
      <c r="DB438" s="72"/>
      <c r="DC438" s="72"/>
      <c r="DD438" s="72"/>
      <c r="DE438" s="72"/>
      <c r="DF438" s="72"/>
      <c r="DG438" s="72"/>
      <c r="DH438" s="72"/>
      <c r="DI438" s="72"/>
      <c r="DJ438" s="72"/>
      <c r="DK438" s="72"/>
      <c r="DL438" s="72"/>
      <c r="DM438" s="72"/>
      <c r="DN438" s="72"/>
      <c r="DO438" s="72"/>
      <c r="DP438" s="72"/>
      <c r="DQ438" s="72"/>
      <c r="DR438" s="72"/>
      <c r="DS438" s="72"/>
      <c r="DT438" s="72"/>
      <c r="DU438" s="72"/>
      <c r="DV438" s="72"/>
      <c r="DW438" s="72"/>
      <c r="DX438" s="72"/>
      <c r="DY438" s="72"/>
      <c r="DZ438" s="72"/>
      <c r="EA438" s="72"/>
      <c r="EB438" s="72"/>
      <c r="EC438" s="72"/>
      <c r="ED438" s="72"/>
      <c r="EE438" s="72"/>
      <c r="EF438" s="72"/>
      <c r="EG438" s="72"/>
      <c r="EH438" s="72"/>
      <c r="EI438" s="72"/>
      <c r="EJ438" s="72"/>
      <c r="EK438" s="72"/>
      <c r="EL438" s="72"/>
      <c r="EM438" s="72"/>
      <c r="EN438" s="72"/>
      <c r="EO438" s="72"/>
      <c r="EP438" s="72"/>
      <c r="EQ438" s="72"/>
      <c r="ER438" s="72"/>
      <c r="ES438" s="72"/>
      <c r="ET438" s="72"/>
      <c r="EU438" s="72"/>
      <c r="EV438" s="72"/>
      <c r="EW438" s="72"/>
      <c r="EX438" s="72"/>
      <c r="EY438" s="72"/>
      <c r="EZ438" s="72"/>
      <c r="FA438" s="72"/>
      <c r="FB438" s="72"/>
      <c r="FC438" s="72"/>
      <c r="FD438" s="72"/>
      <c r="FE438" s="72"/>
      <c r="FF438" s="72"/>
      <c r="FG438" s="72"/>
      <c r="FH438" s="72"/>
      <c r="FI438" s="72"/>
      <c r="FJ438" s="72"/>
      <c r="FK438" s="72"/>
      <c r="FL438" s="72"/>
      <c r="FM438" s="72"/>
      <c r="FN438" s="72"/>
      <c r="FO438" s="72"/>
      <c r="FP438" s="72"/>
      <c r="FQ438" s="72"/>
      <c r="FR438" s="72"/>
      <c r="FS438" s="72"/>
      <c r="FT438" s="72"/>
      <c r="FU438" s="72"/>
      <c r="FV438" s="72"/>
      <c r="FW438" s="72"/>
      <c r="FX438" s="72"/>
      <c r="FY438" s="72"/>
      <c r="FZ438" s="72"/>
      <c r="GA438" s="72"/>
      <c r="GB438" s="72"/>
      <c r="GC438" s="72"/>
      <c r="GD438" s="72"/>
      <c r="GE438" s="72"/>
      <c r="GF438" s="72"/>
      <c r="GG438" s="72"/>
      <c r="GH438" s="72"/>
      <c r="GI438" s="72"/>
      <c r="GJ438" s="72"/>
      <c r="GK438" s="72"/>
      <c r="GL438" s="72"/>
      <c r="GM438" s="72"/>
      <c r="GN438" s="72"/>
      <c r="GO438" s="72"/>
      <c r="GP438" s="72"/>
      <c r="GQ438" s="72"/>
      <c r="GR438" s="72"/>
      <c r="GS438" s="72"/>
      <c r="GT438" s="72"/>
      <c r="GU438" s="72"/>
      <c r="GV438" s="72"/>
      <c r="GW438" s="72"/>
      <c r="GX438" s="72"/>
      <c r="GY438" s="72"/>
      <c r="GZ438" s="72"/>
      <c r="HA438" s="72"/>
      <c r="HB438" s="72"/>
      <c r="HC438" s="72"/>
      <c r="HD438" s="72"/>
      <c r="HE438" s="72"/>
      <c r="HF438" s="72"/>
      <c r="HG438" s="72"/>
      <c r="HH438" s="72"/>
      <c r="HI438" s="72"/>
      <c r="HJ438" s="72"/>
      <c r="HK438" s="72"/>
      <c r="HL438" s="72"/>
      <c r="HM438" s="72"/>
      <c r="HN438" s="72"/>
      <c r="HO438" s="72"/>
      <c r="HP438" s="72"/>
      <c r="HQ438" s="72"/>
      <c r="HR438" s="72"/>
      <c r="HS438" s="72"/>
      <c r="HT438" s="72"/>
      <c r="HU438" s="72"/>
      <c r="HV438" s="72"/>
      <c r="HW438" s="72"/>
      <c r="HX438" s="72"/>
      <c r="HY438" s="72"/>
      <c r="HZ438" s="72"/>
      <c r="IA438" s="72"/>
      <c r="IB438" s="72"/>
      <c r="IC438" s="72"/>
      <c r="ID438" s="72"/>
      <c r="IE438" s="72"/>
      <c r="IF438" s="72"/>
      <c r="IG438" s="72"/>
      <c r="IH438" s="72"/>
      <c r="II438" s="72"/>
      <c r="IJ438" s="72"/>
      <c r="IK438" s="72"/>
      <c r="IL438" s="72"/>
      <c r="IM438" s="72"/>
      <c r="IN438" s="72"/>
      <c r="IO438" s="72"/>
      <c r="IP438" s="72"/>
      <c r="IQ438" s="72"/>
      <c r="IR438" s="72"/>
      <c r="IS438" s="72"/>
      <c r="IT438" s="72"/>
      <c r="IU438" s="72"/>
      <c r="IV438" s="72"/>
      <c r="IW438" s="72"/>
      <c r="IX438" s="72"/>
      <c r="IY438" s="72"/>
      <c r="IZ438" s="72"/>
      <c r="JA438" s="72"/>
      <c r="JB438" s="72"/>
      <c r="JC438" s="72"/>
      <c r="JD438" s="72"/>
      <c r="JE438" s="72"/>
      <c r="JF438" s="72"/>
      <c r="JG438" s="72"/>
      <c r="JH438" s="72"/>
      <c r="JI438" s="72"/>
      <c r="JJ438" s="72"/>
      <c r="JK438" s="72"/>
      <c r="JL438" s="72"/>
      <c r="JM438" s="72"/>
      <c r="JN438" s="72"/>
      <c r="JO438" s="72"/>
      <c r="JP438" s="72"/>
      <c r="JQ438" s="72"/>
      <c r="JR438" s="72"/>
      <c r="JS438" s="72"/>
      <c r="JT438" s="72"/>
      <c r="JU438" s="72"/>
      <c r="JV438" s="72"/>
      <c r="JW438" s="72"/>
      <c r="JX438" s="72"/>
      <c r="JY438" s="72"/>
      <c r="JZ438" s="72"/>
      <c r="KA438" s="72"/>
      <c r="KB438" s="72"/>
      <c r="KC438" s="72"/>
      <c r="KD438" s="72"/>
      <c r="KE438" s="72"/>
      <c r="KF438" s="72"/>
      <c r="KG438" s="72"/>
      <c r="KH438" s="72"/>
      <c r="KI438" s="72"/>
      <c r="KJ438" s="72"/>
      <c r="KK438" s="72"/>
      <c r="KL438" s="72"/>
      <c r="KM438" s="72"/>
      <c r="KN438" s="72"/>
      <c r="KO438" s="72"/>
      <c r="KP438" s="72"/>
      <c r="KQ438" s="72"/>
      <c r="KR438" s="72"/>
      <c r="KS438" s="72"/>
      <c r="KT438" s="72"/>
      <c r="KU438" s="72"/>
      <c r="KV438" s="72"/>
      <c r="KW438" s="72"/>
      <c r="KX438" s="72"/>
      <c r="KY438" s="72"/>
      <c r="KZ438" s="72"/>
      <c r="LA438" s="72"/>
      <c r="LB438" s="72"/>
      <c r="LC438" s="72"/>
      <c r="LD438" s="72"/>
      <c r="LE438" s="72"/>
      <c r="LF438" s="72"/>
      <c r="LG438" s="72"/>
      <c r="LH438" s="72"/>
      <c r="LI438" s="72"/>
      <c r="LJ438" s="72"/>
      <c r="LK438" s="72"/>
      <c r="LL438" s="72"/>
      <c r="LM438" s="72"/>
      <c r="LN438" s="72"/>
      <c r="LO438" s="72"/>
      <c r="LP438" s="72"/>
      <c r="LQ438" s="72"/>
      <c r="LR438" s="72"/>
      <c r="LS438" s="72"/>
      <c r="LT438" s="72"/>
      <c r="LU438" s="72"/>
      <c r="LV438" s="72"/>
      <c r="LW438" s="72"/>
      <c r="LX438" s="72"/>
      <c r="LY438" s="72"/>
      <c r="LZ438" s="72"/>
      <c r="MA438" s="72"/>
      <c r="MB438" s="72"/>
      <c r="MC438" s="72"/>
      <c r="MD438" s="72"/>
      <c r="ME438" s="72"/>
      <c r="MF438" s="72"/>
      <c r="MG438" s="72"/>
      <c r="MH438" s="72"/>
      <c r="MI438" s="72"/>
      <c r="MJ438" s="72"/>
      <c r="MK438" s="72"/>
      <c r="ML438" s="72"/>
      <c r="MM438" s="72"/>
      <c r="MN438" s="72"/>
      <c r="MO438" s="72"/>
      <c r="MP438" s="72"/>
      <c r="MQ438" s="72"/>
      <c r="MR438" s="72"/>
      <c r="MS438" s="72"/>
      <c r="MT438" s="72"/>
      <c r="MU438" s="72"/>
      <c r="MV438" s="72"/>
      <c r="MW438" s="72"/>
      <c r="MX438" s="72"/>
      <c r="MY438" s="72"/>
      <c r="MZ438" s="72"/>
      <c r="NA438" s="72"/>
      <c r="NB438" s="72"/>
      <c r="NC438" s="72"/>
      <c r="ND438" s="72"/>
      <c r="NE438" s="72"/>
      <c r="NF438" s="72"/>
      <c r="NG438" s="72"/>
      <c r="NH438" s="72"/>
      <c r="NI438" s="72"/>
      <c r="NJ438" s="72"/>
      <c r="NK438" s="72"/>
      <c r="NL438" s="72"/>
      <c r="NM438" s="72"/>
      <c r="NN438" s="72"/>
      <c r="NO438" s="72"/>
      <c r="NP438" s="72"/>
      <c r="NQ438" s="72"/>
      <c r="NR438" s="72"/>
      <c r="NS438" s="72"/>
      <c r="NT438" s="72"/>
      <c r="NU438" s="72"/>
      <c r="NV438" s="72"/>
      <c r="NW438" s="72"/>
      <c r="NX438" s="72"/>
      <c r="NY438" s="72"/>
      <c r="NZ438" s="72"/>
      <c r="OA438" s="72"/>
      <c r="OB438" s="72"/>
      <c r="OC438" s="72"/>
      <c r="OD438" s="72"/>
      <c r="OE438" s="72"/>
      <c r="OF438" s="72"/>
      <c r="OG438" s="72"/>
      <c r="OH438" s="72"/>
      <c r="OI438" s="72"/>
      <c r="OJ438" s="72"/>
      <c r="OK438" s="72"/>
      <c r="OL438" s="72"/>
      <c r="OM438" s="72"/>
      <c r="ON438" s="72"/>
      <c r="OO438" s="72"/>
      <c r="OP438" s="72"/>
      <c r="OQ438" s="72"/>
      <c r="OR438" s="72"/>
      <c r="OS438" s="72"/>
      <c r="OT438" s="72"/>
      <c r="OU438" s="72"/>
      <c r="OV438" s="72"/>
      <c r="OW438" s="72"/>
      <c r="OX438" s="72"/>
      <c r="OY438" s="72"/>
      <c r="OZ438" s="72"/>
      <c r="PA438" s="72"/>
      <c r="PB438" s="72"/>
      <c r="PC438" s="72"/>
      <c r="PD438" s="72"/>
      <c r="PE438" s="72"/>
      <c r="PF438" s="72"/>
      <c r="PG438" s="72"/>
      <c r="PH438" s="72"/>
      <c r="PI438" s="72"/>
      <c r="PJ438" s="72"/>
      <c r="PK438" s="72"/>
      <c r="PL438" s="72"/>
      <c r="PM438" s="72"/>
      <c r="PN438" s="72"/>
      <c r="PO438" s="72"/>
      <c r="PP438" s="72"/>
      <c r="PQ438" s="72"/>
      <c r="PR438" s="72"/>
      <c r="PS438" s="72"/>
      <c r="PT438" s="72"/>
      <c r="PU438" s="72"/>
      <c r="PV438" s="72"/>
      <c r="PW438" s="72"/>
      <c r="PX438" s="72"/>
      <c r="PY438" s="72"/>
      <c r="PZ438" s="72"/>
      <c r="QA438" s="72"/>
      <c r="QB438" s="72"/>
      <c r="QC438" s="72"/>
      <c r="QD438" s="72"/>
      <c r="QE438" s="72"/>
      <c r="QF438" s="72"/>
      <c r="QG438" s="72"/>
      <c r="QH438" s="72"/>
      <c r="QI438" s="72"/>
      <c r="QJ438" s="72"/>
      <c r="QK438" s="72"/>
      <c r="QL438" s="72"/>
      <c r="QM438" s="72"/>
      <c r="QN438" s="72"/>
      <c r="QO438" s="72"/>
      <c r="QP438" s="72"/>
      <c r="QQ438" s="72"/>
      <c r="QR438" s="72"/>
      <c r="QS438" s="72"/>
      <c r="QT438" s="72"/>
      <c r="QU438" s="72"/>
      <c r="QV438" s="72"/>
      <c r="QW438" s="72"/>
      <c r="QX438" s="72"/>
      <c r="QY438" s="72"/>
      <c r="QZ438" s="72"/>
      <c r="RA438" s="72"/>
      <c r="RB438" s="72"/>
      <c r="RC438" s="72"/>
      <c r="RD438" s="72"/>
      <c r="RE438" s="72"/>
      <c r="RF438" s="72"/>
      <c r="RG438" s="72"/>
      <c r="RH438" s="72"/>
      <c r="RI438" s="72"/>
      <c r="RJ438" s="72"/>
      <c r="RK438" s="72"/>
      <c r="RL438" s="72"/>
      <c r="RM438" s="72"/>
      <c r="RN438" s="72"/>
      <c r="RO438" s="72"/>
      <c r="RP438" s="72"/>
      <c r="RQ438" s="72"/>
      <c r="RR438" s="72"/>
      <c r="RS438" s="72"/>
      <c r="RT438" s="72"/>
      <c r="RU438" s="72"/>
      <c r="RV438" s="72"/>
      <c r="RW438" s="72"/>
      <c r="RX438" s="72"/>
      <c r="RY438" s="72"/>
      <c r="RZ438" s="72"/>
      <c r="SA438" s="72"/>
      <c r="SB438" s="72"/>
      <c r="SC438" s="72"/>
      <c r="SD438" s="72"/>
      <c r="SE438" s="72"/>
      <c r="SF438" s="72"/>
      <c r="SG438" s="72"/>
      <c r="SH438" s="72"/>
      <c r="SI438" s="72"/>
      <c r="SJ438" s="72"/>
      <c r="SK438" s="72"/>
      <c r="SL438" s="72"/>
      <c r="SM438" s="72"/>
      <c r="SN438" s="72"/>
      <c r="SO438" s="72"/>
      <c r="SP438" s="72"/>
      <c r="SQ438" s="72"/>
      <c r="SR438" s="72"/>
      <c r="SS438" s="72"/>
      <c r="ST438" s="72"/>
      <c r="SU438" s="72"/>
      <c r="SV438" s="72"/>
      <c r="SW438" s="72"/>
      <c r="SX438" s="72"/>
      <c r="SY438" s="72"/>
      <c r="SZ438" s="72"/>
      <c r="TA438" s="72"/>
      <c r="TB438" s="72"/>
      <c r="TC438" s="72"/>
      <c r="TD438" s="72"/>
      <c r="TE438" s="72"/>
      <c r="TF438" s="72"/>
      <c r="TG438" s="72"/>
      <c r="TH438" s="72"/>
      <c r="TI438" s="72"/>
      <c r="TJ438" s="72"/>
      <c r="TK438" s="72"/>
      <c r="TL438" s="72"/>
      <c r="TM438" s="72"/>
      <c r="TN438" s="72"/>
      <c r="TO438" s="72"/>
      <c r="TP438" s="72"/>
      <c r="TQ438" s="72"/>
      <c r="TR438" s="72"/>
      <c r="TS438" s="72"/>
      <c r="TT438" s="72"/>
      <c r="TU438" s="72"/>
      <c r="TV438" s="72"/>
      <c r="TW438" s="72"/>
      <c r="TX438" s="72"/>
      <c r="TY438" s="72"/>
      <c r="TZ438" s="72"/>
      <c r="UA438" s="72"/>
      <c r="UB438" s="72"/>
      <c r="UC438" s="72"/>
      <c r="UD438" s="72"/>
      <c r="UE438" s="72"/>
      <c r="UF438" s="72"/>
      <c r="UG438" s="72"/>
      <c r="UH438" s="72"/>
      <c r="UI438" s="72"/>
      <c r="UJ438" s="72"/>
      <c r="UK438" s="72"/>
      <c r="UL438" s="72"/>
      <c r="UM438" s="72"/>
      <c r="UN438" s="72"/>
      <c r="UO438" s="72"/>
      <c r="UP438" s="72"/>
      <c r="UQ438" s="72"/>
      <c r="UR438" s="72"/>
      <c r="US438" s="72"/>
      <c r="UT438" s="72"/>
      <c r="UU438" s="72"/>
      <c r="UV438" s="72"/>
      <c r="UW438" s="72"/>
      <c r="UX438" s="72"/>
      <c r="UY438" s="72"/>
      <c r="UZ438" s="72"/>
      <c r="VA438" s="72"/>
      <c r="VB438" s="72"/>
      <c r="VC438" s="72"/>
      <c r="VD438" s="72"/>
      <c r="VE438" s="72"/>
      <c r="VF438" s="72"/>
      <c r="VG438" s="72"/>
      <c r="VH438" s="72"/>
      <c r="VI438" s="72"/>
      <c r="VJ438" s="72"/>
      <c r="VK438" s="72"/>
      <c r="VL438" s="72"/>
      <c r="VM438" s="72"/>
      <c r="VN438" s="72"/>
      <c r="VO438" s="72"/>
      <c r="VP438" s="72"/>
      <c r="VQ438" s="72"/>
      <c r="VR438" s="72"/>
      <c r="VS438" s="72"/>
      <c r="VT438" s="72"/>
      <c r="VU438" s="72"/>
      <c r="VV438" s="72"/>
      <c r="VW438" s="72"/>
      <c r="VX438" s="72"/>
      <c r="VY438" s="72"/>
      <c r="VZ438" s="72"/>
      <c r="WA438" s="72"/>
      <c r="WB438" s="72"/>
      <c r="WC438" s="72"/>
      <c r="WD438" s="72"/>
      <c r="WE438" s="72"/>
      <c r="WF438" s="72"/>
      <c r="WG438" s="72"/>
      <c r="WH438" s="72"/>
      <c r="WI438" s="72"/>
      <c r="WJ438" s="72"/>
      <c r="WK438" s="72"/>
      <c r="WL438" s="72"/>
      <c r="WM438" s="72"/>
      <c r="WN438" s="72"/>
      <c r="WO438" s="72"/>
      <c r="WP438" s="72"/>
      <c r="WQ438" s="72"/>
      <c r="WR438" s="72"/>
      <c r="WS438" s="72"/>
      <c r="WT438" s="72"/>
      <c r="WU438" s="72"/>
      <c r="WV438" s="72"/>
      <c r="WW438" s="72"/>
      <c r="WX438" s="72"/>
      <c r="WY438" s="72"/>
      <c r="WZ438" s="72"/>
      <c r="XA438" s="72"/>
      <c r="XB438" s="72"/>
      <c r="XC438" s="72"/>
      <c r="XD438" s="72"/>
      <c r="XE438" s="72"/>
      <c r="XF438" s="72"/>
      <c r="XG438" s="72"/>
      <c r="XH438" s="72"/>
      <c r="XI438" s="72"/>
      <c r="XJ438" s="72"/>
      <c r="XK438" s="72"/>
      <c r="XL438" s="72"/>
      <c r="XM438" s="72"/>
      <c r="XN438" s="72"/>
      <c r="XO438" s="72"/>
      <c r="XP438" s="72"/>
      <c r="XQ438" s="72"/>
      <c r="XR438" s="72"/>
      <c r="XS438" s="72"/>
      <c r="XT438" s="72"/>
      <c r="XU438" s="72"/>
      <c r="XV438" s="72"/>
      <c r="XW438" s="72"/>
      <c r="XX438" s="72"/>
      <c r="XY438" s="72"/>
      <c r="XZ438" s="72"/>
      <c r="YA438" s="72"/>
      <c r="YB438" s="72"/>
      <c r="YC438" s="72"/>
      <c r="YD438" s="72"/>
      <c r="YE438" s="72"/>
      <c r="YF438" s="72"/>
      <c r="YG438" s="72"/>
      <c r="YH438" s="72"/>
      <c r="YI438" s="72"/>
      <c r="YJ438" s="72"/>
      <c r="YK438" s="72"/>
      <c r="YL438" s="72"/>
      <c r="YM438" s="72"/>
      <c r="YN438" s="72"/>
      <c r="YO438" s="72"/>
      <c r="YP438" s="72"/>
      <c r="YQ438" s="72"/>
      <c r="YR438" s="72"/>
      <c r="YS438" s="72"/>
      <c r="YT438" s="72"/>
      <c r="YU438" s="72"/>
      <c r="YV438" s="72"/>
      <c r="YW438" s="72"/>
      <c r="YX438" s="72"/>
      <c r="YY438" s="72"/>
      <c r="YZ438" s="72"/>
      <c r="ZA438" s="72"/>
      <c r="ZB438" s="72"/>
      <c r="ZC438" s="72"/>
      <c r="ZD438" s="72"/>
      <c r="ZE438" s="72"/>
      <c r="ZF438" s="72"/>
      <c r="ZG438" s="72"/>
      <c r="ZH438" s="72"/>
      <c r="ZI438" s="72"/>
      <c r="ZJ438" s="72"/>
      <c r="ZK438" s="72"/>
      <c r="ZL438" s="72"/>
      <c r="ZM438" s="72"/>
      <c r="ZN438" s="72"/>
      <c r="ZO438" s="72"/>
      <c r="ZP438" s="72"/>
      <c r="ZQ438" s="72"/>
      <c r="ZR438" s="72"/>
      <c r="ZS438" s="72"/>
      <c r="ZT438" s="72"/>
      <c r="ZU438" s="72"/>
      <c r="ZV438" s="72"/>
      <c r="ZW438" s="72"/>
      <c r="ZX438" s="72"/>
      <c r="ZY438" s="72"/>
      <c r="ZZ438" s="72"/>
      <c r="AAA438" s="72"/>
      <c r="AAB438" s="72"/>
      <c r="AAC438" s="72"/>
      <c r="AAD438" s="72"/>
      <c r="AAE438" s="72"/>
      <c r="AAF438" s="72"/>
      <c r="AAG438" s="72"/>
      <c r="AAH438" s="72"/>
      <c r="AAI438" s="72"/>
      <c r="AAJ438" s="72"/>
      <c r="AAK438" s="72"/>
      <c r="AAL438" s="72"/>
      <c r="AAM438" s="72"/>
      <c r="AAN438" s="72"/>
      <c r="AAO438" s="72"/>
      <c r="AAP438" s="72"/>
      <c r="AAQ438" s="72"/>
      <c r="AAR438" s="72"/>
      <c r="AAS438" s="72"/>
      <c r="AAT438" s="72"/>
      <c r="AAU438" s="72"/>
      <c r="AAV438" s="72"/>
      <c r="AAW438" s="72"/>
      <c r="AAX438" s="72"/>
      <c r="AAY438" s="72"/>
      <c r="AAZ438" s="72"/>
      <c r="ABA438" s="72"/>
      <c r="ABB438" s="72"/>
      <c r="ABC438" s="72"/>
      <c r="ABD438" s="72"/>
      <c r="ABE438" s="72"/>
      <c r="ABF438" s="72"/>
      <c r="ABG438" s="72"/>
      <c r="ABH438" s="72"/>
      <c r="ABI438" s="72"/>
      <c r="ABJ438" s="72"/>
      <c r="ABK438" s="72"/>
      <c r="ABL438" s="72"/>
      <c r="ABM438" s="72"/>
      <c r="ABN438" s="72"/>
      <c r="ABO438" s="72"/>
      <c r="ABP438" s="72"/>
      <c r="ABQ438" s="72"/>
      <c r="ABR438" s="72"/>
      <c r="ABS438" s="72"/>
      <c r="ABT438" s="72"/>
      <c r="ABU438" s="72"/>
      <c r="ABV438" s="72"/>
      <c r="ABW438" s="72"/>
      <c r="ABX438" s="72"/>
      <c r="ABY438" s="72"/>
      <c r="ABZ438" s="72"/>
      <c r="ACA438" s="72"/>
      <c r="ACB438" s="72"/>
      <c r="ACC438" s="72"/>
      <c r="ACD438" s="72"/>
      <c r="ACE438" s="72"/>
      <c r="ACF438" s="72"/>
      <c r="ACG438" s="72"/>
      <c r="ACH438" s="72"/>
      <c r="ACI438" s="72"/>
      <c r="ACJ438" s="72"/>
      <c r="ACK438" s="72"/>
      <c r="ACL438" s="72"/>
      <c r="ACM438" s="72"/>
      <c r="ACN438" s="72"/>
      <c r="ACO438" s="72"/>
      <c r="ACP438" s="72"/>
      <c r="ACQ438" s="72"/>
      <c r="ACR438" s="72"/>
      <c r="ACS438" s="72"/>
      <c r="ACT438" s="72"/>
      <c r="ACU438" s="72"/>
      <c r="ACV438" s="72"/>
      <c r="ACW438" s="72"/>
      <c r="ACX438" s="72"/>
      <c r="ACY438" s="72"/>
      <c r="ACZ438" s="72"/>
      <c r="ADA438" s="72"/>
      <c r="ADB438" s="72"/>
      <c r="ADC438" s="72"/>
      <c r="ADD438" s="72"/>
      <c r="ADE438" s="72"/>
      <c r="ADF438" s="72"/>
      <c r="ADG438" s="72"/>
      <c r="ADH438" s="72"/>
      <c r="ADI438" s="72"/>
      <c r="ADJ438" s="72"/>
      <c r="ADK438" s="72"/>
      <c r="ADL438" s="72"/>
      <c r="ADM438" s="72"/>
      <c r="ADN438" s="72"/>
      <c r="ADO438" s="72"/>
      <c r="ADP438" s="72"/>
      <c r="ADQ438" s="72"/>
      <c r="ADR438" s="72"/>
      <c r="ADS438" s="72"/>
      <c r="ADT438" s="72"/>
      <c r="ADU438" s="72"/>
      <c r="ADV438" s="72"/>
      <c r="ADW438" s="72"/>
      <c r="ADX438" s="72"/>
      <c r="ADY438" s="72"/>
      <c r="ADZ438" s="72"/>
      <c r="AEA438" s="72"/>
      <c r="AEB438" s="72"/>
      <c r="AEC438" s="72"/>
      <c r="AED438" s="72"/>
      <c r="AEE438" s="72"/>
      <c r="AEF438" s="72"/>
      <c r="AEG438" s="72"/>
      <c r="AEH438" s="72"/>
      <c r="AEI438" s="72"/>
      <c r="AEJ438" s="72"/>
      <c r="AEK438" s="72"/>
      <c r="AEL438" s="72"/>
      <c r="AEM438" s="72"/>
      <c r="AEN438" s="72"/>
      <c r="AEO438" s="72"/>
      <c r="AEP438" s="72"/>
      <c r="AEQ438" s="72"/>
      <c r="AER438" s="72"/>
      <c r="AES438" s="72"/>
      <c r="AET438" s="72"/>
      <c r="AEU438" s="72"/>
      <c r="AEV438" s="72"/>
      <c r="AEW438" s="72"/>
      <c r="AEX438" s="72"/>
      <c r="AEY438" s="72"/>
      <c r="AEZ438" s="72"/>
      <c r="AFA438" s="72"/>
      <c r="AFB438" s="72"/>
      <c r="AFC438" s="72"/>
      <c r="AFD438" s="72"/>
      <c r="AFE438" s="72"/>
      <c r="AFF438" s="72"/>
      <c r="AFG438" s="72"/>
      <c r="AFH438" s="72"/>
      <c r="AFI438" s="72"/>
      <c r="AFJ438" s="72"/>
      <c r="AFK438" s="72"/>
      <c r="AFL438" s="72"/>
      <c r="AFM438" s="72"/>
      <c r="AFN438" s="72"/>
      <c r="AFO438" s="72"/>
      <c r="AFP438" s="72"/>
      <c r="AFQ438" s="72"/>
      <c r="AFR438" s="72"/>
      <c r="AFS438" s="72"/>
      <c r="AFT438" s="72"/>
      <c r="AFU438" s="72"/>
      <c r="AFV438" s="72"/>
      <c r="AFW438" s="72"/>
      <c r="AFX438" s="72"/>
      <c r="AFY438" s="72"/>
      <c r="AFZ438" s="72"/>
      <c r="AGA438" s="72"/>
      <c r="AGB438" s="72"/>
      <c r="AGC438" s="72"/>
      <c r="AGD438" s="72"/>
      <c r="AGE438" s="72"/>
      <c r="AGF438" s="72"/>
      <c r="AGG438" s="72"/>
      <c r="AGH438" s="72"/>
      <c r="AGI438" s="72"/>
      <c r="AGJ438" s="72"/>
      <c r="AGK438" s="72"/>
      <c r="AGL438" s="72"/>
      <c r="AGM438" s="72"/>
      <c r="AGN438" s="72"/>
      <c r="AGO438" s="72"/>
      <c r="AGP438" s="72"/>
      <c r="AGQ438" s="72"/>
      <c r="AGR438" s="72"/>
      <c r="AGS438" s="72"/>
      <c r="AGT438" s="72"/>
      <c r="AGU438" s="72"/>
      <c r="AGV438" s="72"/>
      <c r="AGW438" s="72"/>
      <c r="AGX438" s="72"/>
      <c r="AGY438" s="72"/>
      <c r="AGZ438" s="72"/>
      <c r="AHA438" s="72"/>
      <c r="AHB438" s="72"/>
      <c r="AHC438" s="72"/>
      <c r="AHD438" s="72"/>
      <c r="AHE438" s="72"/>
      <c r="AHF438" s="72"/>
      <c r="AHG438" s="72"/>
      <c r="AHH438" s="72"/>
      <c r="AHI438" s="72"/>
      <c r="AHJ438" s="72"/>
      <c r="AHK438" s="72"/>
      <c r="AHL438" s="72"/>
      <c r="AHM438" s="72"/>
      <c r="AHN438" s="72"/>
      <c r="AHO438" s="72"/>
      <c r="AHP438" s="72"/>
      <c r="AHQ438" s="72"/>
      <c r="AHR438" s="72"/>
      <c r="AHS438" s="72"/>
      <c r="AHT438" s="72"/>
      <c r="AHU438" s="72"/>
      <c r="AHV438" s="72"/>
      <c r="AHW438" s="72"/>
      <c r="AHX438" s="72"/>
      <c r="AHY438" s="72"/>
      <c r="AHZ438" s="72"/>
      <c r="AIA438" s="72"/>
      <c r="AIB438" s="72"/>
      <c r="AIC438" s="72"/>
      <c r="AID438" s="72"/>
      <c r="AIE438" s="72"/>
      <c r="AIF438" s="72"/>
      <c r="AIG438" s="72"/>
      <c r="AIH438" s="72"/>
      <c r="AII438" s="72"/>
      <c r="AIJ438" s="72"/>
      <c r="AIK438" s="72"/>
      <c r="AIL438" s="72"/>
      <c r="AIM438" s="72"/>
      <c r="AIN438" s="72"/>
      <c r="AIO438" s="72"/>
      <c r="AIP438" s="72"/>
      <c r="AIQ438" s="72"/>
      <c r="AIR438" s="72"/>
      <c r="AIS438" s="72"/>
      <c r="AIT438" s="72"/>
      <c r="AIU438" s="72"/>
      <c r="AIV438" s="72"/>
      <c r="AIW438" s="72"/>
      <c r="AIX438" s="72"/>
      <c r="AIY438" s="72"/>
      <c r="AIZ438" s="72"/>
      <c r="AJA438" s="72"/>
      <c r="AJB438" s="72"/>
      <c r="AJC438" s="72"/>
      <c r="AJD438" s="72"/>
      <c r="AJE438" s="72"/>
      <c r="AJF438" s="72"/>
      <c r="AJG438" s="72"/>
      <c r="AJH438" s="72"/>
      <c r="AJI438" s="72"/>
      <c r="AJJ438" s="72"/>
      <c r="AJK438" s="72"/>
      <c r="AJL438" s="72"/>
      <c r="AJM438" s="72"/>
      <c r="AJN438" s="72"/>
      <c r="AJO438" s="72"/>
      <c r="AJP438" s="72"/>
      <c r="AJQ438" s="72"/>
      <c r="AJR438" s="72"/>
      <c r="AJS438" s="72"/>
      <c r="AJT438" s="72"/>
      <c r="AJU438" s="72"/>
      <c r="AJV438" s="72"/>
      <c r="AJW438" s="72"/>
      <c r="AJX438" s="72"/>
      <c r="AJY438" s="72"/>
      <c r="AJZ438" s="72"/>
      <c r="AKA438" s="72"/>
      <c r="AKB438" s="72"/>
      <c r="AKC438" s="72"/>
      <c r="AKD438" s="72"/>
      <c r="AKE438" s="72"/>
      <c r="AKF438" s="72"/>
      <c r="AKG438" s="72"/>
      <c r="AKH438" s="72"/>
      <c r="AKI438" s="72"/>
      <c r="AKJ438" s="72"/>
      <c r="AKK438" s="72"/>
      <c r="AKL438" s="72"/>
      <c r="AKM438" s="72"/>
      <c r="AKN438" s="72"/>
      <c r="AKO438" s="72"/>
      <c r="AKP438" s="72"/>
      <c r="AKQ438" s="72"/>
      <c r="AKR438" s="72"/>
      <c r="AKS438" s="72"/>
      <c r="AKT438" s="72"/>
      <c r="AKU438" s="72"/>
      <c r="AKV438" s="72"/>
      <c r="AKW438" s="72"/>
      <c r="AKX438" s="72"/>
      <c r="AKY438" s="72"/>
      <c r="AKZ438" s="72"/>
      <c r="ALA438" s="72"/>
      <c r="ALB438" s="72"/>
      <c r="ALC438" s="72"/>
      <c r="ALD438" s="72"/>
      <c r="ALE438" s="72"/>
      <c r="ALF438" s="72"/>
      <c r="ALG438" s="72"/>
      <c r="ALH438" s="72"/>
      <c r="ALI438" s="72"/>
      <c r="ALJ438" s="72"/>
      <c r="ALK438" s="72"/>
      <c r="ALL438" s="72"/>
      <c r="ALM438" s="72"/>
      <c r="ALN438" s="72"/>
      <c r="ALO438" s="72"/>
      <c r="ALP438" s="72"/>
      <c r="ALQ438" s="72"/>
      <c r="ALR438" s="72"/>
      <c r="ALS438" s="72"/>
      <c r="ALT438" s="72"/>
      <c r="ALU438" s="72"/>
      <c r="ALV438" s="72"/>
      <c r="ALW438" s="72"/>
      <c r="ALX438" s="72"/>
      <c r="ALY438" s="72"/>
      <c r="ALZ438" s="72"/>
      <c r="AMA438" s="72"/>
      <c r="AMB438" s="72"/>
      <c r="AMC438" s="72"/>
      <c r="AMD438" s="72"/>
      <c r="AME438" s="72"/>
      <c r="AMF438" s="72"/>
      <c r="AMG438" s="72"/>
      <c r="AMH438" s="72"/>
      <c r="AMI438" s="72"/>
      <c r="AMK438" s="72"/>
    </row>
    <row r="439" spans="1:1025">
      <c r="A439" s="49"/>
    </row>
    <row r="440" spans="1:1025">
      <c r="A440" s="49"/>
    </row>
    <row r="441" spans="1:1025">
      <c r="A441" s="49"/>
    </row>
    <row r="442" spans="1:1025">
      <c r="A442" s="49"/>
    </row>
    <row r="443" spans="1:1025">
      <c r="A443" s="49"/>
    </row>
    <row r="444" spans="1:1025">
      <c r="A444" s="49"/>
    </row>
    <row r="445" spans="1:1025">
      <c r="A445" s="49"/>
    </row>
    <row r="446" spans="1:1025">
      <c r="A446" s="49"/>
    </row>
    <row r="447" spans="1:1025">
      <c r="A447" s="49"/>
    </row>
    <row r="448" spans="1:1025">
      <c r="A448" s="49"/>
    </row>
    <row r="449" spans="1:5">
      <c r="A449" s="49"/>
    </row>
    <row r="450" spans="1:5">
      <c r="A450" s="49"/>
    </row>
    <row r="451" spans="1:5">
      <c r="A451" s="49"/>
    </row>
    <row r="452" spans="1:5">
      <c r="A452" s="49"/>
    </row>
    <row r="453" spans="1:5">
      <c r="A453" s="49"/>
      <c r="B453" s="94"/>
      <c r="C453" s="94"/>
      <c r="D453" s="95"/>
      <c r="E453" s="96"/>
    </row>
    <row r="454" spans="1:5">
      <c r="A454" s="49"/>
      <c r="B454" s="94"/>
      <c r="C454" s="94"/>
      <c r="D454" s="95"/>
      <c r="E454" s="96"/>
    </row>
    <row r="455" spans="1:5">
      <c r="A455" s="49"/>
      <c r="B455" s="94"/>
      <c r="C455" s="94"/>
      <c r="D455" s="95"/>
      <c r="E455" s="96"/>
    </row>
    <row r="456" spans="1:5">
      <c r="A456" s="49"/>
      <c r="B456" s="94"/>
      <c r="C456" s="94"/>
      <c r="D456" s="95"/>
      <c r="E456" s="96"/>
    </row>
    <row r="457" spans="1:5">
      <c r="A457" s="49"/>
      <c r="B457" s="94"/>
      <c r="C457" s="94"/>
      <c r="D457" s="95"/>
      <c r="E457" s="96"/>
    </row>
    <row r="458" spans="1:5">
      <c r="A458" s="49"/>
      <c r="B458" s="94"/>
      <c r="C458" s="94"/>
      <c r="D458" s="95"/>
      <c r="E458" s="96"/>
    </row>
    <row r="459" spans="1:5">
      <c r="A459" s="49"/>
      <c r="B459" s="94"/>
      <c r="C459" s="94"/>
      <c r="D459" s="95"/>
      <c r="E459" s="96"/>
    </row>
    <row r="460" spans="1:5">
      <c r="A460" s="49"/>
      <c r="B460" s="94"/>
      <c r="C460" s="94"/>
      <c r="D460" s="95"/>
      <c r="E460" s="96"/>
    </row>
    <row r="461" spans="1:5">
      <c r="A461" s="49"/>
      <c r="B461" s="94"/>
      <c r="C461" s="94"/>
      <c r="D461" s="95"/>
      <c r="E461" s="96"/>
    </row>
    <row r="462" spans="1:5">
      <c r="A462" s="49"/>
      <c r="B462" s="94"/>
      <c r="C462" s="94"/>
      <c r="D462" s="95"/>
      <c r="E462" s="96"/>
    </row>
    <row r="463" spans="1:5">
      <c r="A463" s="49"/>
      <c r="B463" s="94"/>
      <c r="C463" s="94"/>
      <c r="D463" s="95"/>
      <c r="E463" s="96"/>
    </row>
    <row r="464" spans="1:5">
      <c r="A464" s="49"/>
      <c r="B464" s="94"/>
      <c r="C464" s="94"/>
      <c r="D464" s="95"/>
      <c r="E464" s="96"/>
    </row>
    <row r="465" spans="1:5">
      <c r="A465" s="49"/>
      <c r="B465" s="94"/>
      <c r="C465" s="94"/>
      <c r="D465" s="95"/>
      <c r="E465" s="96"/>
    </row>
    <row r="466" spans="1:5">
      <c r="A466" s="49"/>
      <c r="B466" s="94"/>
      <c r="C466" s="94"/>
      <c r="D466" s="95"/>
      <c r="E466" s="96"/>
    </row>
    <row r="467" spans="1:5">
      <c r="A467" s="49"/>
      <c r="B467" s="94"/>
      <c r="C467" s="94"/>
      <c r="D467" s="95"/>
      <c r="E467" s="96"/>
    </row>
    <row r="468" spans="1:5">
      <c r="A468" s="49"/>
      <c r="B468" s="94"/>
      <c r="C468" s="94"/>
      <c r="D468" s="95"/>
      <c r="E468" s="96"/>
    </row>
    <row r="469" spans="1:5">
      <c r="A469" s="49"/>
      <c r="B469" s="94"/>
      <c r="C469" s="94"/>
      <c r="D469" s="95"/>
      <c r="E469" s="96"/>
    </row>
    <row r="470" spans="1:5">
      <c r="A470" s="49"/>
      <c r="B470" s="94"/>
      <c r="C470" s="94"/>
      <c r="D470" s="95"/>
      <c r="E470" s="96"/>
    </row>
    <row r="471" spans="1:5">
      <c r="A471" s="49"/>
      <c r="B471" s="94"/>
      <c r="C471" s="94"/>
      <c r="D471" s="95"/>
      <c r="E471" s="96"/>
    </row>
    <row r="472" spans="1:5">
      <c r="A472" s="49"/>
      <c r="B472" s="94"/>
      <c r="C472" s="94"/>
      <c r="D472" s="95"/>
      <c r="E472" s="96"/>
    </row>
    <row r="473" spans="1:5">
      <c r="A473" s="49"/>
      <c r="B473" s="94"/>
      <c r="C473" s="94"/>
      <c r="D473" s="95"/>
      <c r="E473" s="96"/>
    </row>
    <row r="474" spans="1:5">
      <c r="A474" s="49"/>
      <c r="B474" s="94"/>
      <c r="C474" s="94"/>
      <c r="D474" s="95"/>
      <c r="E474" s="96"/>
    </row>
    <row r="475" spans="1:5">
      <c r="A475" s="49"/>
      <c r="B475" s="94"/>
      <c r="C475" s="94"/>
      <c r="D475" s="95"/>
      <c r="E475" s="96"/>
    </row>
    <row r="476" spans="1:5">
      <c r="A476" s="49"/>
      <c r="B476" s="94"/>
      <c r="C476" s="94"/>
      <c r="D476" s="95"/>
      <c r="E476" s="96"/>
    </row>
    <row r="477" spans="1:5">
      <c r="A477" s="49"/>
      <c r="B477" s="94"/>
      <c r="C477" s="94"/>
      <c r="D477" s="95"/>
      <c r="E477" s="96"/>
    </row>
    <row r="478" spans="1:5">
      <c r="A478" s="49"/>
      <c r="B478" s="94"/>
      <c r="C478" s="94"/>
      <c r="D478" s="95"/>
      <c r="E478" s="96"/>
    </row>
    <row r="479" spans="1:5">
      <c r="A479" s="49"/>
      <c r="B479" s="94"/>
      <c r="C479" s="94"/>
      <c r="D479" s="95"/>
      <c r="E479" s="96"/>
    </row>
    <row r="480" spans="1:5">
      <c r="A480" s="49"/>
      <c r="B480" s="94"/>
      <c r="C480" s="94"/>
      <c r="D480" s="95"/>
      <c r="E480" s="96"/>
    </row>
    <row r="481" spans="1:5">
      <c r="A481" s="49"/>
      <c r="B481" s="94"/>
      <c r="C481" s="94"/>
      <c r="D481" s="95"/>
      <c r="E481" s="96"/>
    </row>
    <row r="482" spans="1:5">
      <c r="A482" s="49"/>
      <c r="B482" s="94"/>
      <c r="C482" s="94"/>
      <c r="D482" s="95"/>
      <c r="E482" s="96"/>
    </row>
    <row r="483" spans="1:5">
      <c r="A483" s="49"/>
      <c r="B483" s="94"/>
      <c r="C483" s="94"/>
      <c r="D483" s="95"/>
      <c r="E483" s="96"/>
    </row>
    <row r="484" spans="1:5">
      <c r="A484" s="49"/>
      <c r="B484" s="94"/>
      <c r="C484" s="94"/>
      <c r="D484" s="95"/>
      <c r="E484" s="96"/>
    </row>
    <row r="485" spans="1:5">
      <c r="A485" s="49"/>
      <c r="B485" s="94"/>
      <c r="C485" s="94"/>
      <c r="D485" s="95"/>
      <c r="E485" s="96"/>
    </row>
    <row r="486" spans="1:5">
      <c r="A486" s="49"/>
      <c r="B486" s="94"/>
      <c r="C486" s="94"/>
      <c r="D486" s="95"/>
      <c r="E486" s="96"/>
    </row>
    <row r="487" spans="1:5">
      <c r="A487" s="49"/>
      <c r="B487" s="94"/>
      <c r="C487" s="94"/>
      <c r="D487" s="95"/>
      <c r="E487" s="96"/>
    </row>
    <row r="488" spans="1:5">
      <c r="A488" s="49"/>
      <c r="B488" s="94"/>
      <c r="C488" s="94"/>
      <c r="D488" s="95"/>
      <c r="E488" s="96"/>
    </row>
    <row r="489" spans="1:5">
      <c r="A489" s="49"/>
      <c r="B489" s="94"/>
      <c r="C489" s="94"/>
      <c r="D489" s="95"/>
      <c r="E489" s="96"/>
    </row>
    <row r="490" spans="1:5">
      <c r="A490" s="49"/>
      <c r="B490" s="94"/>
      <c r="C490" s="94"/>
      <c r="D490" s="95"/>
      <c r="E490" s="96"/>
    </row>
    <row r="491" spans="1:5">
      <c r="A491" s="49"/>
      <c r="B491" s="94"/>
      <c r="C491" s="94"/>
      <c r="D491" s="95"/>
      <c r="E491" s="96"/>
    </row>
    <row r="492" spans="1:5">
      <c r="A492" s="49"/>
      <c r="B492" s="94"/>
      <c r="C492" s="94"/>
      <c r="D492" s="95"/>
      <c r="E492" s="96"/>
    </row>
    <row r="493" spans="1:5">
      <c r="A493" s="49"/>
      <c r="B493" s="94"/>
      <c r="C493" s="94"/>
      <c r="D493" s="95"/>
      <c r="E493" s="96"/>
    </row>
    <row r="494" spans="1:5">
      <c r="A494" s="49"/>
      <c r="B494" s="94"/>
      <c r="C494" s="94"/>
      <c r="D494" s="95"/>
      <c r="E494" s="96"/>
    </row>
    <row r="495" spans="1:5">
      <c r="A495" s="49"/>
      <c r="B495" s="94"/>
      <c r="C495" s="94"/>
      <c r="D495" s="95"/>
      <c r="E495" s="96"/>
    </row>
    <row r="496" spans="1:5">
      <c r="A496" s="49"/>
      <c r="B496" s="94"/>
      <c r="C496" s="94"/>
      <c r="D496" s="95"/>
      <c r="E496" s="96"/>
    </row>
    <row r="497" spans="1:1025">
      <c r="A497" s="49"/>
      <c r="B497" s="94"/>
      <c r="C497" s="94"/>
      <c r="D497" s="95"/>
      <c r="E497" s="96"/>
    </row>
    <row r="498" spans="1:1025">
      <c r="A498" s="49"/>
      <c r="B498" s="94"/>
      <c r="C498" s="94"/>
      <c r="D498" s="95"/>
      <c r="E498" s="96"/>
    </row>
    <row r="499" spans="1:1025">
      <c r="A499" s="49"/>
      <c r="B499" s="94"/>
      <c r="C499" s="94"/>
      <c r="D499" s="95"/>
      <c r="E499" s="96"/>
    </row>
    <row r="500" spans="1:1025">
      <c r="A500" s="49"/>
      <c r="B500" s="94"/>
      <c r="C500" s="94"/>
      <c r="D500" s="95"/>
      <c r="E500" s="96"/>
    </row>
    <row r="501" spans="1:1025">
      <c r="A501" s="49"/>
    </row>
    <row r="502" spans="1:1025">
      <c r="A502" s="49"/>
    </row>
    <row r="503" spans="1:1025">
      <c r="A503" s="49"/>
    </row>
    <row r="504" spans="1:1025">
      <c r="A504" s="49"/>
    </row>
    <row r="505" spans="1:1025">
      <c r="A505" s="49"/>
    </row>
    <row r="506" spans="1:1025">
      <c r="A506" s="49"/>
    </row>
    <row r="507" spans="1:1025">
      <c r="A507" s="49"/>
    </row>
    <row r="508" spans="1:1025" s="72" customFormat="1">
      <c r="A508" s="49"/>
      <c r="B508" s="49"/>
      <c r="C508" s="50"/>
      <c r="D508" s="51"/>
      <c r="E508" s="52"/>
      <c r="F508" s="53"/>
      <c r="G508" s="53"/>
      <c r="H508" s="53"/>
      <c r="I508" s="53"/>
      <c r="J508" s="53"/>
      <c r="K508" s="53"/>
      <c r="L508" s="53"/>
      <c r="M508" s="53"/>
      <c r="N508" s="53"/>
      <c r="O508" s="53"/>
      <c r="P508" s="53"/>
      <c r="Q508" s="53"/>
      <c r="R508" s="53"/>
      <c r="S508" s="53"/>
      <c r="T508" s="53"/>
      <c r="U508" s="53"/>
      <c r="V508" s="53"/>
      <c r="W508" s="53"/>
      <c r="X508" s="53"/>
      <c r="Y508" s="53"/>
      <c r="Z508" s="53"/>
      <c r="AA508" s="53"/>
      <c r="AB508" s="53"/>
      <c r="AC508" s="53"/>
      <c r="AD508" s="53"/>
      <c r="AE508" s="53"/>
      <c r="AF508" s="53"/>
      <c r="AG508" s="53"/>
      <c r="AH508" s="53"/>
      <c r="AI508" s="53"/>
      <c r="AJ508" s="53"/>
      <c r="AK508" s="53"/>
      <c r="AL508" s="53"/>
      <c r="AM508" s="53"/>
      <c r="AN508" s="53"/>
      <c r="AO508" s="53"/>
      <c r="AP508" s="53"/>
      <c r="AQ508" s="53"/>
      <c r="AR508" s="53"/>
      <c r="AS508" s="53"/>
      <c r="AT508" s="53"/>
      <c r="AU508" s="53"/>
      <c r="AV508" s="53"/>
      <c r="AW508" s="53"/>
      <c r="AX508" s="53"/>
      <c r="AY508" s="53"/>
      <c r="AZ508" s="53"/>
      <c r="BA508" s="53"/>
      <c r="BB508" s="53"/>
      <c r="BC508" s="53"/>
      <c r="BD508" s="53"/>
      <c r="BE508" s="53"/>
      <c r="BF508" s="53"/>
      <c r="BG508" s="53"/>
      <c r="BH508" s="53"/>
      <c r="BI508" s="53"/>
      <c r="BJ508" s="53"/>
      <c r="BK508" s="53"/>
      <c r="BL508" s="53"/>
      <c r="BM508" s="53"/>
      <c r="BN508" s="53"/>
      <c r="BO508" s="53"/>
      <c r="BP508" s="53"/>
      <c r="BQ508" s="53"/>
      <c r="BR508" s="53"/>
      <c r="BS508" s="53"/>
      <c r="BT508" s="53"/>
      <c r="BU508" s="53"/>
      <c r="BV508" s="53"/>
      <c r="BW508" s="53"/>
      <c r="BX508" s="53"/>
      <c r="BY508" s="53"/>
      <c r="BZ508" s="53"/>
      <c r="CA508" s="53"/>
      <c r="CB508" s="53"/>
      <c r="CC508" s="53"/>
      <c r="CD508" s="53"/>
      <c r="CE508" s="53"/>
      <c r="CF508" s="53"/>
      <c r="CG508" s="53"/>
      <c r="CH508" s="53"/>
      <c r="CI508" s="53"/>
      <c r="CJ508" s="53"/>
      <c r="CK508" s="53"/>
      <c r="CL508" s="53"/>
      <c r="CM508" s="53"/>
      <c r="CN508" s="53"/>
      <c r="CO508" s="53"/>
      <c r="CP508" s="53"/>
      <c r="CQ508" s="53"/>
      <c r="CR508" s="53"/>
      <c r="CS508" s="53"/>
      <c r="CT508" s="53"/>
      <c r="CU508" s="53"/>
      <c r="CV508" s="53"/>
      <c r="CW508" s="53"/>
      <c r="CX508" s="53"/>
      <c r="CY508" s="53"/>
      <c r="CZ508" s="53"/>
      <c r="DA508" s="53"/>
      <c r="DB508" s="53"/>
      <c r="DC508" s="53"/>
      <c r="DD508" s="53"/>
      <c r="DE508" s="53"/>
      <c r="DF508" s="53"/>
      <c r="DG508" s="53"/>
      <c r="DH508" s="53"/>
      <c r="DI508" s="53"/>
      <c r="DJ508" s="53"/>
      <c r="DK508" s="53"/>
      <c r="DL508" s="53"/>
      <c r="DM508" s="53"/>
      <c r="DN508" s="53"/>
      <c r="DO508" s="53"/>
      <c r="DP508" s="53"/>
      <c r="DQ508" s="53"/>
      <c r="DR508" s="53"/>
      <c r="DS508" s="53"/>
      <c r="DT508" s="53"/>
      <c r="DU508" s="53"/>
      <c r="DV508" s="53"/>
      <c r="DW508" s="53"/>
      <c r="DX508" s="53"/>
      <c r="DY508" s="53"/>
      <c r="DZ508" s="53"/>
      <c r="EA508" s="53"/>
      <c r="EB508" s="53"/>
      <c r="EC508" s="53"/>
      <c r="ED508" s="53"/>
      <c r="EE508" s="53"/>
      <c r="EF508" s="53"/>
      <c r="EG508" s="53"/>
      <c r="EH508" s="53"/>
      <c r="EI508" s="53"/>
      <c r="EJ508" s="53"/>
      <c r="EK508" s="53"/>
      <c r="EL508" s="53"/>
      <c r="EM508" s="53"/>
      <c r="EN508" s="53"/>
      <c r="EO508" s="53"/>
      <c r="EP508" s="53"/>
      <c r="EQ508" s="53"/>
      <c r="ER508" s="53"/>
      <c r="ES508" s="53"/>
      <c r="ET508" s="53"/>
      <c r="EU508" s="53"/>
      <c r="EV508" s="53"/>
      <c r="EW508" s="53"/>
      <c r="EX508" s="53"/>
      <c r="EY508" s="53"/>
      <c r="EZ508" s="53"/>
      <c r="FA508" s="53"/>
      <c r="FB508" s="53"/>
      <c r="FC508" s="53"/>
      <c r="FD508" s="53"/>
      <c r="FE508" s="53"/>
      <c r="FF508" s="53"/>
      <c r="FG508" s="53"/>
      <c r="FH508" s="53"/>
      <c r="FI508" s="53"/>
      <c r="FJ508" s="53"/>
      <c r="FK508" s="53"/>
      <c r="FL508" s="53"/>
      <c r="FM508" s="53"/>
      <c r="FN508" s="53"/>
      <c r="FO508" s="53"/>
      <c r="FP508" s="53"/>
      <c r="FQ508" s="53"/>
      <c r="FR508" s="53"/>
      <c r="FS508" s="53"/>
      <c r="FT508" s="53"/>
      <c r="FU508" s="53"/>
      <c r="FV508" s="53"/>
      <c r="FW508" s="53"/>
      <c r="FX508" s="53"/>
      <c r="FY508" s="53"/>
      <c r="FZ508" s="53"/>
      <c r="GA508" s="53"/>
      <c r="GB508" s="53"/>
      <c r="GC508" s="53"/>
      <c r="GD508" s="53"/>
      <c r="GE508" s="53"/>
      <c r="GF508" s="53"/>
      <c r="GG508" s="53"/>
      <c r="GH508" s="53"/>
      <c r="GI508" s="53"/>
      <c r="GJ508" s="53"/>
      <c r="GK508" s="53"/>
      <c r="GL508" s="53"/>
      <c r="GM508" s="53"/>
      <c r="GN508" s="53"/>
      <c r="GO508" s="53"/>
      <c r="GP508" s="53"/>
      <c r="GQ508" s="53"/>
      <c r="GR508" s="53"/>
      <c r="GS508" s="53"/>
      <c r="GT508" s="53"/>
      <c r="GU508" s="53"/>
      <c r="GV508" s="53"/>
      <c r="GW508" s="53"/>
      <c r="GX508" s="53"/>
      <c r="GY508" s="53"/>
      <c r="GZ508" s="53"/>
      <c r="HA508" s="53"/>
      <c r="HB508" s="53"/>
      <c r="HC508" s="53"/>
      <c r="HD508" s="53"/>
      <c r="HE508" s="53"/>
      <c r="HF508" s="53"/>
      <c r="HG508" s="53"/>
      <c r="HH508" s="53"/>
      <c r="HI508" s="53"/>
      <c r="HJ508" s="53"/>
      <c r="HK508" s="53"/>
      <c r="HL508" s="53"/>
      <c r="HM508" s="53"/>
      <c r="HN508" s="53"/>
      <c r="HO508" s="53"/>
      <c r="HP508" s="53"/>
      <c r="HQ508" s="53"/>
      <c r="HR508" s="53"/>
      <c r="HS508" s="53"/>
      <c r="HT508" s="53"/>
      <c r="HU508" s="53"/>
      <c r="HV508" s="53"/>
      <c r="HW508" s="53"/>
      <c r="HX508" s="53"/>
      <c r="HY508" s="53"/>
      <c r="HZ508" s="53"/>
      <c r="IA508" s="53"/>
      <c r="IB508" s="53"/>
      <c r="IC508" s="53"/>
      <c r="ID508" s="53"/>
      <c r="IE508" s="53"/>
      <c r="IF508" s="53"/>
      <c r="IG508" s="53"/>
      <c r="IH508" s="53"/>
      <c r="II508" s="53"/>
      <c r="IJ508" s="53"/>
      <c r="IK508" s="53"/>
      <c r="IL508" s="53"/>
      <c r="IM508" s="53"/>
      <c r="IN508" s="53"/>
      <c r="IO508" s="53"/>
      <c r="IP508" s="53"/>
      <c r="IQ508" s="53"/>
      <c r="IR508" s="53"/>
      <c r="IS508" s="53"/>
      <c r="IT508" s="53"/>
      <c r="IU508" s="53"/>
      <c r="IV508" s="53"/>
      <c r="IW508" s="53"/>
      <c r="IX508" s="53"/>
      <c r="IY508" s="53"/>
      <c r="IZ508" s="53"/>
      <c r="JA508" s="53"/>
      <c r="JB508" s="53"/>
      <c r="JC508" s="53"/>
      <c r="JD508" s="53"/>
      <c r="JE508" s="53"/>
      <c r="JF508" s="53"/>
      <c r="JG508" s="53"/>
      <c r="JH508" s="53"/>
      <c r="JI508" s="53"/>
      <c r="JJ508" s="53"/>
      <c r="JK508" s="53"/>
      <c r="JL508" s="53"/>
      <c r="JM508" s="53"/>
      <c r="JN508" s="53"/>
      <c r="JO508" s="53"/>
      <c r="JP508" s="53"/>
      <c r="JQ508" s="53"/>
      <c r="JR508" s="53"/>
      <c r="JS508" s="53"/>
      <c r="JT508" s="53"/>
      <c r="JU508" s="53"/>
      <c r="JV508" s="53"/>
      <c r="JW508" s="53"/>
      <c r="JX508" s="53"/>
      <c r="JY508" s="53"/>
      <c r="JZ508" s="53"/>
      <c r="KA508" s="53"/>
      <c r="KB508" s="53"/>
      <c r="KC508" s="53"/>
      <c r="KD508" s="53"/>
      <c r="KE508" s="53"/>
      <c r="KF508" s="53"/>
      <c r="KG508" s="53"/>
      <c r="KH508" s="53"/>
      <c r="KI508" s="53"/>
      <c r="KJ508" s="53"/>
      <c r="KK508" s="53"/>
      <c r="KL508" s="53"/>
      <c r="KM508" s="53"/>
      <c r="KN508" s="53"/>
      <c r="KO508" s="53"/>
      <c r="KP508" s="53"/>
      <c r="KQ508" s="53"/>
      <c r="KR508" s="53"/>
      <c r="KS508" s="53"/>
      <c r="KT508" s="53"/>
      <c r="KU508" s="53"/>
      <c r="KV508" s="53"/>
      <c r="KW508" s="53"/>
      <c r="KX508" s="53"/>
      <c r="KY508" s="53"/>
      <c r="KZ508" s="53"/>
      <c r="LA508" s="53"/>
      <c r="LB508" s="53"/>
      <c r="LC508" s="53"/>
      <c r="LD508" s="53"/>
      <c r="LE508" s="53"/>
      <c r="LF508" s="53"/>
      <c r="LG508" s="53"/>
      <c r="LH508" s="53"/>
      <c r="LI508" s="53"/>
      <c r="LJ508" s="53"/>
      <c r="LK508" s="53"/>
      <c r="LL508" s="53"/>
      <c r="LM508" s="53"/>
      <c r="LN508" s="53"/>
      <c r="LO508" s="53"/>
      <c r="LP508" s="53"/>
      <c r="LQ508" s="53"/>
      <c r="LR508" s="53"/>
      <c r="LS508" s="53"/>
      <c r="LT508" s="53"/>
      <c r="LU508" s="53"/>
      <c r="LV508" s="53"/>
      <c r="LW508" s="53"/>
      <c r="LX508" s="53"/>
      <c r="LY508" s="53"/>
      <c r="LZ508" s="53"/>
      <c r="MA508" s="53"/>
      <c r="MB508" s="53"/>
      <c r="MC508" s="53"/>
      <c r="MD508" s="53"/>
      <c r="ME508" s="53"/>
      <c r="MF508" s="53"/>
      <c r="MG508" s="53"/>
      <c r="MH508" s="53"/>
      <c r="MI508" s="53"/>
      <c r="MJ508" s="53"/>
      <c r="MK508" s="53"/>
      <c r="ML508" s="53"/>
      <c r="MM508" s="53"/>
      <c r="MN508" s="53"/>
      <c r="MO508" s="53"/>
      <c r="MP508" s="53"/>
      <c r="MQ508" s="53"/>
      <c r="MR508" s="53"/>
      <c r="MS508" s="53"/>
      <c r="MT508" s="53"/>
      <c r="MU508" s="53"/>
      <c r="MV508" s="53"/>
      <c r="MW508" s="53"/>
      <c r="MX508" s="53"/>
      <c r="MY508" s="53"/>
      <c r="MZ508" s="53"/>
      <c r="NA508" s="53"/>
      <c r="NB508" s="53"/>
      <c r="NC508" s="53"/>
      <c r="ND508" s="53"/>
      <c r="NE508" s="53"/>
      <c r="NF508" s="53"/>
      <c r="NG508" s="53"/>
      <c r="NH508" s="53"/>
      <c r="NI508" s="53"/>
      <c r="NJ508" s="53"/>
      <c r="NK508" s="53"/>
      <c r="NL508" s="53"/>
      <c r="NM508" s="53"/>
      <c r="NN508" s="53"/>
      <c r="NO508" s="53"/>
      <c r="NP508" s="53"/>
      <c r="NQ508" s="53"/>
      <c r="NR508" s="53"/>
      <c r="NS508" s="53"/>
      <c r="NT508" s="53"/>
      <c r="NU508" s="53"/>
      <c r="NV508" s="53"/>
      <c r="NW508" s="53"/>
      <c r="NX508" s="53"/>
      <c r="NY508" s="53"/>
      <c r="NZ508" s="53"/>
      <c r="OA508" s="53"/>
      <c r="OB508" s="53"/>
      <c r="OC508" s="53"/>
      <c r="OD508" s="53"/>
      <c r="OE508" s="53"/>
      <c r="OF508" s="53"/>
      <c r="OG508" s="53"/>
      <c r="OH508" s="53"/>
      <c r="OI508" s="53"/>
      <c r="OJ508" s="53"/>
      <c r="OK508" s="53"/>
      <c r="OL508" s="53"/>
      <c r="OM508" s="53"/>
      <c r="ON508" s="53"/>
      <c r="OO508" s="53"/>
      <c r="OP508" s="53"/>
      <c r="OQ508" s="53"/>
      <c r="OR508" s="53"/>
      <c r="OS508" s="53"/>
      <c r="OT508" s="53"/>
      <c r="OU508" s="53"/>
      <c r="OV508" s="53"/>
      <c r="OW508" s="53"/>
      <c r="OX508" s="53"/>
      <c r="OY508" s="53"/>
      <c r="OZ508" s="53"/>
      <c r="PA508" s="53"/>
      <c r="PB508" s="53"/>
      <c r="PC508" s="53"/>
      <c r="PD508" s="53"/>
      <c r="PE508" s="53"/>
      <c r="PF508" s="53"/>
      <c r="PG508" s="53"/>
      <c r="PH508" s="53"/>
      <c r="PI508" s="53"/>
      <c r="PJ508" s="53"/>
      <c r="PK508" s="53"/>
      <c r="PL508" s="53"/>
      <c r="PM508" s="53"/>
      <c r="PN508" s="53"/>
      <c r="PO508" s="53"/>
      <c r="PP508" s="53"/>
      <c r="PQ508" s="53"/>
      <c r="PR508" s="53"/>
      <c r="PS508" s="53"/>
      <c r="PT508" s="53"/>
      <c r="PU508" s="53"/>
      <c r="PV508" s="53"/>
      <c r="PW508" s="53"/>
      <c r="PX508" s="53"/>
      <c r="PY508" s="53"/>
      <c r="PZ508" s="53"/>
      <c r="QA508" s="53"/>
      <c r="QB508" s="53"/>
      <c r="QC508" s="53"/>
      <c r="QD508" s="53"/>
      <c r="QE508" s="53"/>
      <c r="QF508" s="53"/>
      <c r="QG508" s="53"/>
      <c r="QH508" s="53"/>
      <c r="QI508" s="53"/>
      <c r="QJ508" s="53"/>
      <c r="QK508" s="53"/>
      <c r="QL508" s="53"/>
      <c r="QM508" s="53"/>
      <c r="QN508" s="53"/>
      <c r="QO508" s="53"/>
      <c r="QP508" s="53"/>
      <c r="QQ508" s="53"/>
      <c r="QR508" s="53"/>
      <c r="QS508" s="53"/>
      <c r="QT508" s="53"/>
      <c r="QU508" s="53"/>
      <c r="QV508" s="53"/>
      <c r="QW508" s="53"/>
      <c r="QX508" s="53"/>
      <c r="QY508" s="53"/>
      <c r="QZ508" s="53"/>
      <c r="RA508" s="53"/>
      <c r="RB508" s="53"/>
      <c r="RC508" s="53"/>
      <c r="RD508" s="53"/>
      <c r="RE508" s="53"/>
      <c r="RF508" s="53"/>
      <c r="RG508" s="53"/>
      <c r="RH508" s="53"/>
      <c r="RI508" s="53"/>
      <c r="RJ508" s="53"/>
      <c r="RK508" s="53"/>
      <c r="RL508" s="53"/>
      <c r="RM508" s="53"/>
      <c r="RN508" s="53"/>
      <c r="RO508" s="53"/>
      <c r="RP508" s="53"/>
      <c r="RQ508" s="53"/>
      <c r="RR508" s="53"/>
      <c r="RS508" s="53"/>
      <c r="RT508" s="53"/>
      <c r="RU508" s="53"/>
      <c r="RV508" s="53"/>
      <c r="RW508" s="53"/>
      <c r="RX508" s="53"/>
      <c r="RY508" s="53"/>
      <c r="RZ508" s="53"/>
      <c r="SA508" s="53"/>
      <c r="SB508" s="53"/>
      <c r="SC508" s="53"/>
      <c r="SD508" s="53"/>
      <c r="SE508" s="53"/>
      <c r="SF508" s="53"/>
      <c r="SG508" s="53"/>
      <c r="SH508" s="53"/>
      <c r="SI508" s="53"/>
      <c r="SJ508" s="53"/>
      <c r="SK508" s="53"/>
      <c r="SL508" s="53"/>
      <c r="SM508" s="53"/>
      <c r="SN508" s="53"/>
      <c r="SO508" s="53"/>
      <c r="SP508" s="53"/>
      <c r="SQ508" s="53"/>
      <c r="SR508" s="53"/>
      <c r="SS508" s="53"/>
      <c r="ST508" s="53"/>
      <c r="SU508" s="53"/>
      <c r="SV508" s="53"/>
      <c r="SW508" s="53"/>
      <c r="SX508" s="53"/>
      <c r="SY508" s="53"/>
      <c r="SZ508" s="53"/>
      <c r="TA508" s="53"/>
      <c r="TB508" s="53"/>
      <c r="TC508" s="53"/>
      <c r="TD508" s="53"/>
      <c r="TE508" s="53"/>
      <c r="TF508" s="53"/>
      <c r="TG508" s="53"/>
      <c r="TH508" s="53"/>
      <c r="TI508" s="53"/>
      <c r="TJ508" s="53"/>
      <c r="TK508" s="53"/>
      <c r="TL508" s="53"/>
      <c r="TM508" s="53"/>
      <c r="TN508" s="53"/>
      <c r="TO508" s="53"/>
      <c r="TP508" s="53"/>
      <c r="TQ508" s="53"/>
      <c r="TR508" s="53"/>
      <c r="TS508" s="53"/>
      <c r="TT508" s="53"/>
      <c r="TU508" s="53"/>
      <c r="TV508" s="53"/>
      <c r="TW508" s="53"/>
      <c r="TX508" s="53"/>
      <c r="TY508" s="53"/>
      <c r="TZ508" s="53"/>
      <c r="UA508" s="53"/>
      <c r="UB508" s="53"/>
      <c r="UC508" s="53"/>
      <c r="UD508" s="53"/>
      <c r="UE508" s="53"/>
      <c r="UF508" s="53"/>
      <c r="UG508" s="53"/>
      <c r="UH508" s="53"/>
      <c r="UI508" s="53"/>
      <c r="UJ508" s="53"/>
      <c r="UK508" s="53"/>
      <c r="UL508" s="53"/>
      <c r="UM508" s="53"/>
      <c r="UN508" s="53"/>
      <c r="UO508" s="53"/>
      <c r="UP508" s="53"/>
      <c r="UQ508" s="53"/>
      <c r="UR508" s="53"/>
      <c r="US508" s="53"/>
      <c r="UT508" s="53"/>
      <c r="UU508" s="53"/>
      <c r="UV508" s="53"/>
      <c r="UW508" s="53"/>
      <c r="UX508" s="53"/>
      <c r="UY508" s="53"/>
      <c r="UZ508" s="53"/>
      <c r="VA508" s="53"/>
      <c r="VB508" s="53"/>
      <c r="VC508" s="53"/>
      <c r="VD508" s="53"/>
      <c r="VE508" s="53"/>
      <c r="VF508" s="53"/>
      <c r="VG508" s="53"/>
      <c r="VH508" s="53"/>
      <c r="VI508" s="53"/>
      <c r="VJ508" s="53"/>
      <c r="VK508" s="53"/>
      <c r="VL508" s="53"/>
      <c r="VM508" s="53"/>
      <c r="VN508" s="53"/>
      <c r="VO508" s="53"/>
      <c r="VP508" s="53"/>
      <c r="VQ508" s="53"/>
      <c r="VR508" s="53"/>
      <c r="VS508" s="53"/>
      <c r="VT508" s="53"/>
      <c r="VU508" s="53"/>
      <c r="VV508" s="53"/>
      <c r="VW508" s="53"/>
      <c r="VX508" s="53"/>
      <c r="VY508" s="53"/>
      <c r="VZ508" s="53"/>
      <c r="WA508" s="53"/>
      <c r="WB508" s="53"/>
      <c r="WC508" s="53"/>
      <c r="WD508" s="53"/>
      <c r="WE508" s="53"/>
      <c r="WF508" s="53"/>
      <c r="WG508" s="53"/>
      <c r="WH508" s="53"/>
      <c r="WI508" s="53"/>
      <c r="WJ508" s="53"/>
      <c r="WK508" s="53"/>
      <c r="WL508" s="53"/>
      <c r="WM508" s="53"/>
      <c r="WN508" s="53"/>
      <c r="WO508" s="53"/>
      <c r="WP508" s="53"/>
      <c r="WQ508" s="53"/>
      <c r="WR508" s="53"/>
      <c r="WS508" s="53"/>
      <c r="WT508" s="53"/>
      <c r="WU508" s="53"/>
      <c r="WV508" s="53"/>
      <c r="WW508" s="53"/>
      <c r="WX508" s="53"/>
      <c r="WY508" s="53"/>
      <c r="WZ508" s="53"/>
      <c r="XA508" s="53"/>
      <c r="XB508" s="53"/>
      <c r="XC508" s="53"/>
      <c r="XD508" s="53"/>
      <c r="XE508" s="53"/>
      <c r="XF508" s="53"/>
      <c r="XG508" s="53"/>
      <c r="XH508" s="53"/>
      <c r="XI508" s="53"/>
      <c r="XJ508" s="53"/>
      <c r="XK508" s="53"/>
      <c r="XL508" s="53"/>
      <c r="XM508" s="53"/>
      <c r="XN508" s="53"/>
      <c r="XO508" s="53"/>
      <c r="XP508" s="53"/>
      <c r="XQ508" s="53"/>
      <c r="XR508" s="53"/>
      <c r="XS508" s="53"/>
      <c r="XT508" s="53"/>
      <c r="XU508" s="53"/>
      <c r="XV508" s="53"/>
      <c r="XW508" s="53"/>
      <c r="XX508" s="53"/>
      <c r="XY508" s="53"/>
      <c r="XZ508" s="53"/>
      <c r="YA508" s="53"/>
      <c r="YB508" s="53"/>
      <c r="YC508" s="53"/>
      <c r="YD508" s="53"/>
      <c r="YE508" s="53"/>
      <c r="YF508" s="53"/>
      <c r="YG508" s="53"/>
      <c r="YH508" s="53"/>
      <c r="YI508" s="53"/>
      <c r="YJ508" s="53"/>
      <c r="YK508" s="53"/>
      <c r="YL508" s="53"/>
      <c r="YM508" s="53"/>
      <c r="YN508" s="53"/>
      <c r="YO508" s="53"/>
      <c r="YP508" s="53"/>
      <c r="YQ508" s="53"/>
      <c r="YR508" s="53"/>
      <c r="YS508" s="53"/>
      <c r="YT508" s="53"/>
      <c r="YU508" s="53"/>
      <c r="YV508" s="53"/>
      <c r="YW508" s="53"/>
      <c r="YX508" s="53"/>
      <c r="YY508" s="53"/>
      <c r="YZ508" s="53"/>
      <c r="ZA508" s="53"/>
      <c r="ZB508" s="53"/>
      <c r="ZC508" s="53"/>
      <c r="ZD508" s="53"/>
      <c r="ZE508" s="53"/>
      <c r="ZF508" s="53"/>
      <c r="ZG508" s="53"/>
      <c r="ZH508" s="53"/>
      <c r="ZI508" s="53"/>
      <c r="ZJ508" s="53"/>
      <c r="ZK508" s="53"/>
      <c r="ZL508" s="53"/>
      <c r="ZM508" s="53"/>
      <c r="ZN508" s="53"/>
      <c r="ZO508" s="53"/>
      <c r="ZP508" s="53"/>
      <c r="ZQ508" s="53"/>
      <c r="ZR508" s="53"/>
      <c r="ZS508" s="53"/>
      <c r="ZT508" s="53"/>
      <c r="ZU508" s="53"/>
      <c r="ZV508" s="53"/>
      <c r="ZW508" s="53"/>
      <c r="ZX508" s="53"/>
      <c r="ZY508" s="53"/>
      <c r="ZZ508" s="53"/>
      <c r="AAA508" s="53"/>
      <c r="AAB508" s="53"/>
      <c r="AAC508" s="53"/>
      <c r="AAD508" s="53"/>
      <c r="AAE508" s="53"/>
      <c r="AAF508" s="53"/>
      <c r="AAG508" s="53"/>
      <c r="AAH508" s="53"/>
      <c r="AAI508" s="53"/>
      <c r="AAJ508" s="53"/>
      <c r="AAK508" s="53"/>
      <c r="AAL508" s="53"/>
      <c r="AAM508" s="53"/>
      <c r="AAN508" s="53"/>
      <c r="AAO508" s="53"/>
      <c r="AAP508" s="53"/>
      <c r="AAQ508" s="53"/>
      <c r="AAR508" s="53"/>
      <c r="AAS508" s="53"/>
      <c r="AAT508" s="53"/>
      <c r="AAU508" s="53"/>
      <c r="AAV508" s="53"/>
      <c r="AAW508" s="53"/>
      <c r="AAX508" s="53"/>
      <c r="AAY508" s="53"/>
      <c r="AAZ508" s="53"/>
      <c r="ABA508" s="53"/>
      <c r="ABB508" s="53"/>
      <c r="ABC508" s="53"/>
      <c r="ABD508" s="53"/>
      <c r="ABE508" s="53"/>
      <c r="ABF508" s="53"/>
      <c r="ABG508" s="53"/>
      <c r="ABH508" s="53"/>
      <c r="ABI508" s="53"/>
      <c r="ABJ508" s="53"/>
      <c r="ABK508" s="53"/>
      <c r="ABL508" s="53"/>
      <c r="ABM508" s="53"/>
      <c r="ABN508" s="53"/>
      <c r="ABO508" s="53"/>
      <c r="ABP508" s="53"/>
      <c r="ABQ508" s="53"/>
      <c r="ABR508" s="53"/>
      <c r="ABS508" s="53"/>
      <c r="ABT508" s="53"/>
      <c r="ABU508" s="53"/>
      <c r="ABV508" s="53"/>
      <c r="ABW508" s="53"/>
      <c r="ABX508" s="53"/>
      <c r="ABY508" s="53"/>
      <c r="ABZ508" s="53"/>
      <c r="ACA508" s="53"/>
      <c r="ACB508" s="53"/>
      <c r="ACC508" s="53"/>
      <c r="ACD508" s="53"/>
      <c r="ACE508" s="53"/>
      <c r="ACF508" s="53"/>
      <c r="ACG508" s="53"/>
      <c r="ACH508" s="53"/>
      <c r="ACI508" s="53"/>
      <c r="ACJ508" s="53"/>
      <c r="ACK508" s="53"/>
      <c r="ACL508" s="53"/>
      <c r="ACM508" s="53"/>
      <c r="ACN508" s="53"/>
      <c r="ACO508" s="53"/>
      <c r="ACP508" s="53"/>
      <c r="ACQ508" s="53"/>
      <c r="ACR508" s="53"/>
      <c r="ACS508" s="53"/>
      <c r="ACT508" s="53"/>
      <c r="ACU508" s="53"/>
      <c r="ACV508" s="53"/>
      <c r="ACW508" s="53"/>
      <c r="ACX508" s="53"/>
      <c r="ACY508" s="53"/>
      <c r="ACZ508" s="53"/>
      <c r="ADA508" s="53"/>
      <c r="ADB508" s="53"/>
      <c r="ADC508" s="53"/>
      <c r="ADD508" s="53"/>
      <c r="ADE508" s="53"/>
      <c r="ADF508" s="53"/>
      <c r="ADG508" s="53"/>
      <c r="ADH508" s="53"/>
      <c r="ADI508" s="53"/>
      <c r="ADJ508" s="53"/>
      <c r="ADK508" s="53"/>
      <c r="ADL508" s="53"/>
      <c r="ADM508" s="53"/>
      <c r="ADN508" s="53"/>
      <c r="ADO508" s="53"/>
      <c r="ADP508" s="53"/>
      <c r="ADQ508" s="53"/>
      <c r="ADR508" s="53"/>
      <c r="ADS508" s="53"/>
      <c r="ADT508" s="53"/>
      <c r="ADU508" s="53"/>
      <c r="ADV508" s="53"/>
      <c r="ADW508" s="53"/>
      <c r="ADX508" s="53"/>
      <c r="ADY508" s="53"/>
      <c r="ADZ508" s="53"/>
      <c r="AEA508" s="53"/>
      <c r="AEB508" s="53"/>
      <c r="AEC508" s="53"/>
      <c r="AED508" s="53"/>
      <c r="AEE508" s="53"/>
      <c r="AEF508" s="53"/>
      <c r="AEG508" s="53"/>
      <c r="AEH508" s="53"/>
      <c r="AEI508" s="53"/>
      <c r="AEJ508" s="53"/>
      <c r="AEK508" s="53"/>
      <c r="AEL508" s="53"/>
      <c r="AEM508" s="53"/>
      <c r="AEN508" s="53"/>
      <c r="AEO508" s="53"/>
      <c r="AEP508" s="53"/>
      <c r="AEQ508" s="53"/>
      <c r="AER508" s="53"/>
      <c r="AES508" s="53"/>
      <c r="AET508" s="53"/>
      <c r="AEU508" s="53"/>
      <c r="AEV508" s="53"/>
      <c r="AEW508" s="53"/>
      <c r="AEX508" s="53"/>
      <c r="AEY508" s="53"/>
      <c r="AEZ508" s="53"/>
      <c r="AFA508" s="53"/>
      <c r="AFB508" s="53"/>
      <c r="AFC508" s="53"/>
      <c r="AFD508" s="53"/>
      <c r="AFE508" s="53"/>
      <c r="AFF508" s="53"/>
      <c r="AFG508" s="53"/>
      <c r="AFH508" s="53"/>
      <c r="AFI508" s="53"/>
      <c r="AFJ508" s="53"/>
      <c r="AFK508" s="53"/>
      <c r="AFL508" s="53"/>
      <c r="AFM508" s="53"/>
      <c r="AFN508" s="53"/>
      <c r="AFO508" s="53"/>
      <c r="AFP508" s="53"/>
      <c r="AFQ508" s="53"/>
      <c r="AFR508" s="53"/>
      <c r="AFS508" s="53"/>
      <c r="AFT508" s="53"/>
      <c r="AFU508" s="53"/>
      <c r="AFV508" s="53"/>
      <c r="AFW508" s="53"/>
      <c r="AFX508" s="53"/>
      <c r="AFY508" s="53"/>
      <c r="AFZ508" s="53"/>
      <c r="AGA508" s="53"/>
      <c r="AGB508" s="53"/>
      <c r="AGC508" s="53"/>
      <c r="AGD508" s="53"/>
      <c r="AGE508" s="53"/>
      <c r="AGF508" s="53"/>
      <c r="AGG508" s="53"/>
      <c r="AGH508" s="53"/>
      <c r="AGI508" s="53"/>
      <c r="AGJ508" s="53"/>
      <c r="AGK508" s="53"/>
      <c r="AGL508" s="53"/>
      <c r="AGM508" s="53"/>
      <c r="AGN508" s="53"/>
      <c r="AGO508" s="53"/>
      <c r="AGP508" s="53"/>
      <c r="AGQ508" s="53"/>
      <c r="AGR508" s="53"/>
      <c r="AGS508" s="53"/>
      <c r="AGT508" s="53"/>
      <c r="AGU508" s="53"/>
      <c r="AGV508" s="53"/>
      <c r="AGW508" s="53"/>
      <c r="AGX508" s="53"/>
      <c r="AGY508" s="53"/>
      <c r="AGZ508" s="53"/>
      <c r="AHA508" s="53"/>
      <c r="AHB508" s="53"/>
      <c r="AHC508" s="53"/>
      <c r="AHD508" s="53"/>
      <c r="AHE508" s="53"/>
      <c r="AHF508" s="53"/>
      <c r="AHG508" s="53"/>
      <c r="AHH508" s="53"/>
      <c r="AHI508" s="53"/>
      <c r="AHJ508" s="53"/>
      <c r="AHK508" s="53"/>
      <c r="AHL508" s="53"/>
      <c r="AHM508" s="53"/>
      <c r="AHN508" s="53"/>
      <c r="AHO508" s="53"/>
      <c r="AHP508" s="53"/>
      <c r="AHQ508" s="53"/>
      <c r="AHR508" s="53"/>
      <c r="AHS508" s="53"/>
      <c r="AHT508" s="53"/>
      <c r="AHU508" s="53"/>
      <c r="AHV508" s="53"/>
      <c r="AHW508" s="53"/>
      <c r="AHX508" s="53"/>
      <c r="AHY508" s="53"/>
      <c r="AHZ508" s="53"/>
      <c r="AIA508" s="53"/>
      <c r="AIB508" s="53"/>
      <c r="AIC508" s="53"/>
      <c r="AID508" s="53"/>
      <c r="AIE508" s="53"/>
      <c r="AIF508" s="53"/>
      <c r="AIG508" s="53"/>
      <c r="AIH508" s="53"/>
      <c r="AII508" s="53"/>
      <c r="AIJ508" s="53"/>
      <c r="AIK508" s="53"/>
      <c r="AIL508" s="53"/>
      <c r="AIM508" s="53"/>
      <c r="AIN508" s="53"/>
      <c r="AIO508" s="53"/>
      <c r="AIP508" s="53"/>
      <c r="AIQ508" s="53"/>
      <c r="AIR508" s="53"/>
      <c r="AIS508" s="53"/>
      <c r="AIT508" s="53"/>
      <c r="AIU508" s="53"/>
      <c r="AIV508" s="53"/>
      <c r="AIW508" s="53"/>
      <c r="AIX508" s="53"/>
      <c r="AIY508" s="53"/>
      <c r="AIZ508" s="53"/>
      <c r="AJA508" s="53"/>
      <c r="AJB508" s="53"/>
      <c r="AJC508" s="53"/>
      <c r="AJD508" s="53"/>
      <c r="AJE508" s="53"/>
      <c r="AJF508" s="53"/>
      <c r="AJG508" s="53"/>
      <c r="AJH508" s="53"/>
      <c r="AJI508" s="53"/>
      <c r="AJJ508" s="53"/>
      <c r="AJK508" s="53"/>
      <c r="AJL508" s="53"/>
      <c r="AJM508" s="53"/>
      <c r="AJN508" s="53"/>
      <c r="AJO508" s="53"/>
      <c r="AJP508" s="53"/>
      <c r="AJQ508" s="53"/>
      <c r="AJR508" s="53"/>
      <c r="AJS508" s="53"/>
      <c r="AJT508" s="53"/>
      <c r="AJU508" s="53"/>
      <c r="AJV508" s="53"/>
      <c r="AJW508" s="53"/>
      <c r="AJX508" s="53"/>
      <c r="AJY508" s="53"/>
      <c r="AJZ508" s="53"/>
      <c r="AKA508" s="53"/>
      <c r="AKB508" s="53"/>
      <c r="AKC508" s="53"/>
      <c r="AKD508" s="53"/>
      <c r="AKE508" s="53"/>
      <c r="AKF508" s="53"/>
      <c r="AKG508" s="53"/>
      <c r="AKH508" s="53"/>
      <c r="AKI508" s="53"/>
      <c r="AKJ508" s="53"/>
      <c r="AKK508" s="53"/>
      <c r="AKL508" s="53"/>
      <c r="AKM508" s="53"/>
      <c r="AKN508" s="53"/>
      <c r="AKO508" s="53"/>
      <c r="AKP508" s="53"/>
      <c r="AKQ508" s="53"/>
      <c r="AKR508" s="53"/>
      <c r="AKS508" s="53"/>
      <c r="AKT508" s="53"/>
      <c r="AKU508" s="53"/>
      <c r="AKV508" s="53"/>
      <c r="AKW508" s="53"/>
      <c r="AKX508" s="53"/>
      <c r="AKY508" s="53"/>
      <c r="AKZ508" s="53"/>
      <c r="ALA508" s="53"/>
      <c r="ALB508" s="53"/>
      <c r="ALC508" s="53"/>
      <c r="ALD508" s="53"/>
      <c r="ALE508" s="53"/>
      <c r="ALF508" s="53"/>
      <c r="ALG508" s="53"/>
      <c r="ALH508" s="53"/>
      <c r="ALI508" s="53"/>
      <c r="ALJ508" s="53"/>
      <c r="ALK508" s="53"/>
      <c r="ALL508" s="53"/>
      <c r="ALM508" s="53"/>
      <c r="ALN508" s="53"/>
      <c r="ALO508" s="53"/>
      <c r="ALP508" s="53"/>
      <c r="ALQ508" s="53"/>
      <c r="ALR508" s="53"/>
      <c r="ALS508" s="53"/>
      <c r="ALT508" s="53"/>
      <c r="ALU508" s="53"/>
      <c r="ALV508" s="53"/>
      <c r="ALW508" s="53"/>
      <c r="ALX508" s="53"/>
      <c r="ALY508" s="53"/>
      <c r="ALZ508" s="53"/>
      <c r="AMA508" s="53"/>
      <c r="AMB508" s="53"/>
      <c r="AMC508" s="53"/>
      <c r="AMD508" s="53"/>
      <c r="AME508" s="53"/>
      <c r="AMF508" s="53"/>
      <c r="AMG508" s="53"/>
      <c r="AMH508" s="53"/>
      <c r="AMI508" s="53"/>
      <c r="AMJ508"/>
      <c r="AMK508"/>
    </row>
    <row r="509" spans="1:1025">
      <c r="A509" s="49"/>
    </row>
    <row r="510" spans="1:1025">
      <c r="A510" s="49"/>
    </row>
    <row r="511" spans="1:1025">
      <c r="A511" s="49"/>
    </row>
    <row r="512" spans="1:1025">
      <c r="A512" s="49"/>
    </row>
    <row r="513" spans="1:1023 1025:1025">
      <c r="A513" s="67"/>
      <c r="F513" s="72"/>
      <c r="G513" s="72"/>
      <c r="H513" s="72"/>
      <c r="I513" s="72"/>
      <c r="J513" s="72"/>
      <c r="K513" s="72"/>
      <c r="L513" s="72"/>
      <c r="M513" s="72"/>
      <c r="N513" s="72"/>
      <c r="O513" s="72"/>
      <c r="P513" s="72"/>
      <c r="Q513" s="72"/>
      <c r="R513" s="72"/>
      <c r="S513" s="72"/>
      <c r="T513" s="72"/>
      <c r="U513" s="72"/>
      <c r="V513" s="72"/>
      <c r="W513" s="72"/>
      <c r="X513" s="72"/>
      <c r="Y513" s="72"/>
      <c r="Z513" s="72"/>
      <c r="AA513" s="72"/>
      <c r="AB513" s="72"/>
      <c r="AC513" s="72"/>
      <c r="AD513" s="72"/>
      <c r="AE513" s="72"/>
      <c r="AF513" s="72"/>
      <c r="AG513" s="72"/>
      <c r="AH513" s="72"/>
      <c r="AI513" s="72"/>
      <c r="AJ513" s="72"/>
      <c r="AK513" s="72"/>
      <c r="AL513" s="72"/>
      <c r="AM513" s="72"/>
      <c r="AN513" s="72"/>
      <c r="AO513" s="72"/>
      <c r="AP513" s="72"/>
      <c r="AQ513" s="72"/>
      <c r="AR513" s="72"/>
      <c r="AS513" s="72"/>
      <c r="AT513" s="72"/>
      <c r="AU513" s="72"/>
      <c r="AV513" s="72"/>
      <c r="AW513" s="72"/>
      <c r="AX513" s="72"/>
      <c r="AY513" s="72"/>
      <c r="AZ513" s="72"/>
      <c r="BA513" s="72"/>
      <c r="BB513" s="72"/>
      <c r="BC513" s="72"/>
      <c r="BD513" s="72"/>
      <c r="BE513" s="72"/>
      <c r="BF513" s="72"/>
      <c r="BG513" s="72"/>
      <c r="BH513" s="72"/>
      <c r="BI513" s="72"/>
      <c r="BJ513" s="72"/>
      <c r="BK513" s="72"/>
      <c r="BL513" s="72"/>
      <c r="BM513" s="72"/>
      <c r="BN513" s="72"/>
      <c r="BO513" s="72"/>
      <c r="BP513" s="72"/>
      <c r="BQ513" s="72"/>
      <c r="BR513" s="72"/>
      <c r="BS513" s="72"/>
      <c r="BT513" s="72"/>
      <c r="BU513" s="72"/>
      <c r="BV513" s="72"/>
      <c r="BW513" s="72"/>
      <c r="BX513" s="72"/>
      <c r="BY513" s="72"/>
      <c r="BZ513" s="72"/>
      <c r="CA513" s="72"/>
      <c r="CB513" s="72"/>
      <c r="CC513" s="72"/>
      <c r="CD513" s="72"/>
      <c r="CE513" s="72"/>
      <c r="CF513" s="72"/>
      <c r="CG513" s="72"/>
      <c r="CH513" s="72"/>
      <c r="CI513" s="72"/>
      <c r="CJ513" s="72"/>
      <c r="CK513" s="72"/>
      <c r="CL513" s="72"/>
      <c r="CM513" s="72"/>
      <c r="CN513" s="72"/>
      <c r="CO513" s="72"/>
      <c r="CP513" s="72"/>
      <c r="CQ513" s="72"/>
      <c r="CR513" s="72"/>
      <c r="CS513" s="72"/>
      <c r="CT513" s="72"/>
      <c r="CU513" s="72"/>
      <c r="CV513" s="72"/>
      <c r="CW513" s="72"/>
      <c r="CX513" s="72"/>
      <c r="CY513" s="72"/>
      <c r="CZ513" s="72"/>
      <c r="DA513" s="72"/>
      <c r="DB513" s="72"/>
      <c r="DC513" s="72"/>
      <c r="DD513" s="72"/>
      <c r="DE513" s="72"/>
      <c r="DF513" s="72"/>
      <c r="DG513" s="72"/>
      <c r="DH513" s="72"/>
      <c r="DI513" s="72"/>
      <c r="DJ513" s="72"/>
      <c r="DK513" s="72"/>
      <c r="DL513" s="72"/>
      <c r="DM513" s="72"/>
      <c r="DN513" s="72"/>
      <c r="DO513" s="72"/>
      <c r="DP513" s="72"/>
      <c r="DQ513" s="72"/>
      <c r="DR513" s="72"/>
      <c r="DS513" s="72"/>
      <c r="DT513" s="72"/>
      <c r="DU513" s="72"/>
      <c r="DV513" s="72"/>
      <c r="DW513" s="72"/>
      <c r="DX513" s="72"/>
      <c r="DY513" s="72"/>
      <c r="DZ513" s="72"/>
      <c r="EA513" s="72"/>
      <c r="EB513" s="72"/>
      <c r="EC513" s="72"/>
      <c r="ED513" s="72"/>
      <c r="EE513" s="72"/>
      <c r="EF513" s="72"/>
      <c r="EG513" s="72"/>
      <c r="EH513" s="72"/>
      <c r="EI513" s="72"/>
      <c r="EJ513" s="72"/>
      <c r="EK513" s="72"/>
      <c r="EL513" s="72"/>
      <c r="EM513" s="72"/>
      <c r="EN513" s="72"/>
      <c r="EO513" s="72"/>
      <c r="EP513" s="72"/>
      <c r="EQ513" s="72"/>
      <c r="ER513" s="72"/>
      <c r="ES513" s="72"/>
      <c r="ET513" s="72"/>
      <c r="EU513" s="72"/>
      <c r="EV513" s="72"/>
      <c r="EW513" s="72"/>
      <c r="EX513" s="72"/>
      <c r="EY513" s="72"/>
      <c r="EZ513" s="72"/>
      <c r="FA513" s="72"/>
      <c r="FB513" s="72"/>
      <c r="FC513" s="72"/>
      <c r="FD513" s="72"/>
      <c r="FE513" s="72"/>
      <c r="FF513" s="72"/>
      <c r="FG513" s="72"/>
      <c r="FH513" s="72"/>
      <c r="FI513" s="72"/>
      <c r="FJ513" s="72"/>
      <c r="FK513" s="72"/>
      <c r="FL513" s="72"/>
      <c r="FM513" s="72"/>
      <c r="FN513" s="72"/>
      <c r="FO513" s="72"/>
      <c r="FP513" s="72"/>
      <c r="FQ513" s="72"/>
      <c r="FR513" s="72"/>
      <c r="FS513" s="72"/>
      <c r="FT513" s="72"/>
      <c r="FU513" s="72"/>
      <c r="FV513" s="72"/>
      <c r="FW513" s="72"/>
      <c r="FX513" s="72"/>
      <c r="FY513" s="72"/>
      <c r="FZ513" s="72"/>
      <c r="GA513" s="72"/>
      <c r="GB513" s="72"/>
      <c r="GC513" s="72"/>
      <c r="GD513" s="72"/>
      <c r="GE513" s="72"/>
      <c r="GF513" s="72"/>
      <c r="GG513" s="72"/>
      <c r="GH513" s="72"/>
      <c r="GI513" s="72"/>
      <c r="GJ513" s="72"/>
      <c r="GK513" s="72"/>
      <c r="GL513" s="72"/>
      <c r="GM513" s="72"/>
      <c r="GN513" s="72"/>
      <c r="GO513" s="72"/>
      <c r="GP513" s="72"/>
      <c r="GQ513" s="72"/>
      <c r="GR513" s="72"/>
      <c r="GS513" s="72"/>
      <c r="GT513" s="72"/>
      <c r="GU513" s="72"/>
      <c r="GV513" s="72"/>
      <c r="GW513" s="72"/>
      <c r="GX513" s="72"/>
      <c r="GY513" s="72"/>
      <c r="GZ513" s="72"/>
      <c r="HA513" s="72"/>
      <c r="HB513" s="72"/>
      <c r="HC513" s="72"/>
      <c r="HD513" s="72"/>
      <c r="HE513" s="72"/>
      <c r="HF513" s="72"/>
      <c r="HG513" s="72"/>
      <c r="HH513" s="72"/>
      <c r="HI513" s="72"/>
      <c r="HJ513" s="72"/>
      <c r="HK513" s="72"/>
      <c r="HL513" s="72"/>
      <c r="HM513" s="72"/>
      <c r="HN513" s="72"/>
      <c r="HO513" s="72"/>
      <c r="HP513" s="72"/>
      <c r="HQ513" s="72"/>
      <c r="HR513" s="72"/>
      <c r="HS513" s="72"/>
      <c r="HT513" s="72"/>
      <c r="HU513" s="72"/>
      <c r="HV513" s="72"/>
      <c r="HW513" s="72"/>
      <c r="HX513" s="72"/>
      <c r="HY513" s="72"/>
      <c r="HZ513" s="72"/>
      <c r="IA513" s="72"/>
      <c r="IB513" s="72"/>
      <c r="IC513" s="72"/>
      <c r="ID513" s="72"/>
      <c r="IE513" s="72"/>
      <c r="IF513" s="72"/>
      <c r="IG513" s="72"/>
      <c r="IH513" s="72"/>
      <c r="II513" s="72"/>
      <c r="IJ513" s="72"/>
      <c r="IK513" s="72"/>
      <c r="IL513" s="72"/>
      <c r="IM513" s="72"/>
      <c r="IN513" s="72"/>
      <c r="IO513" s="72"/>
      <c r="IP513" s="72"/>
      <c r="IQ513" s="72"/>
      <c r="IR513" s="72"/>
      <c r="IS513" s="72"/>
      <c r="IT513" s="72"/>
      <c r="IU513" s="72"/>
      <c r="IV513" s="72"/>
      <c r="IW513" s="72"/>
      <c r="IX513" s="72"/>
      <c r="IY513" s="72"/>
      <c r="IZ513" s="72"/>
      <c r="JA513" s="72"/>
      <c r="JB513" s="72"/>
      <c r="JC513" s="72"/>
      <c r="JD513" s="72"/>
      <c r="JE513" s="72"/>
      <c r="JF513" s="72"/>
      <c r="JG513" s="72"/>
      <c r="JH513" s="72"/>
      <c r="JI513" s="72"/>
      <c r="JJ513" s="72"/>
      <c r="JK513" s="72"/>
      <c r="JL513" s="72"/>
      <c r="JM513" s="72"/>
      <c r="JN513" s="72"/>
      <c r="JO513" s="72"/>
      <c r="JP513" s="72"/>
      <c r="JQ513" s="72"/>
      <c r="JR513" s="72"/>
      <c r="JS513" s="72"/>
      <c r="JT513" s="72"/>
      <c r="JU513" s="72"/>
      <c r="JV513" s="72"/>
      <c r="JW513" s="72"/>
      <c r="JX513" s="72"/>
      <c r="JY513" s="72"/>
      <c r="JZ513" s="72"/>
      <c r="KA513" s="72"/>
      <c r="KB513" s="72"/>
      <c r="KC513" s="72"/>
      <c r="KD513" s="72"/>
      <c r="KE513" s="72"/>
      <c r="KF513" s="72"/>
      <c r="KG513" s="72"/>
      <c r="KH513" s="72"/>
      <c r="KI513" s="72"/>
      <c r="KJ513" s="72"/>
      <c r="KK513" s="72"/>
      <c r="KL513" s="72"/>
      <c r="KM513" s="72"/>
      <c r="KN513" s="72"/>
      <c r="KO513" s="72"/>
      <c r="KP513" s="72"/>
      <c r="KQ513" s="72"/>
      <c r="KR513" s="72"/>
      <c r="KS513" s="72"/>
      <c r="KT513" s="72"/>
      <c r="KU513" s="72"/>
      <c r="KV513" s="72"/>
      <c r="KW513" s="72"/>
      <c r="KX513" s="72"/>
      <c r="KY513" s="72"/>
      <c r="KZ513" s="72"/>
      <c r="LA513" s="72"/>
      <c r="LB513" s="72"/>
      <c r="LC513" s="72"/>
      <c r="LD513" s="72"/>
      <c r="LE513" s="72"/>
      <c r="LF513" s="72"/>
      <c r="LG513" s="72"/>
      <c r="LH513" s="72"/>
      <c r="LI513" s="72"/>
      <c r="LJ513" s="72"/>
      <c r="LK513" s="72"/>
      <c r="LL513" s="72"/>
      <c r="LM513" s="72"/>
      <c r="LN513" s="72"/>
      <c r="LO513" s="72"/>
      <c r="LP513" s="72"/>
      <c r="LQ513" s="72"/>
      <c r="LR513" s="72"/>
      <c r="LS513" s="72"/>
      <c r="LT513" s="72"/>
      <c r="LU513" s="72"/>
      <c r="LV513" s="72"/>
      <c r="LW513" s="72"/>
      <c r="LX513" s="72"/>
      <c r="LY513" s="72"/>
      <c r="LZ513" s="72"/>
      <c r="MA513" s="72"/>
      <c r="MB513" s="72"/>
      <c r="MC513" s="72"/>
      <c r="MD513" s="72"/>
      <c r="ME513" s="72"/>
      <c r="MF513" s="72"/>
      <c r="MG513" s="72"/>
      <c r="MH513" s="72"/>
      <c r="MI513" s="72"/>
      <c r="MJ513" s="72"/>
      <c r="MK513" s="72"/>
      <c r="ML513" s="72"/>
      <c r="MM513" s="72"/>
      <c r="MN513" s="72"/>
      <c r="MO513" s="72"/>
      <c r="MP513" s="72"/>
      <c r="MQ513" s="72"/>
      <c r="MR513" s="72"/>
      <c r="MS513" s="72"/>
      <c r="MT513" s="72"/>
      <c r="MU513" s="72"/>
      <c r="MV513" s="72"/>
      <c r="MW513" s="72"/>
      <c r="MX513" s="72"/>
      <c r="MY513" s="72"/>
      <c r="MZ513" s="72"/>
      <c r="NA513" s="72"/>
      <c r="NB513" s="72"/>
      <c r="NC513" s="72"/>
      <c r="ND513" s="72"/>
      <c r="NE513" s="72"/>
      <c r="NF513" s="72"/>
      <c r="NG513" s="72"/>
      <c r="NH513" s="72"/>
      <c r="NI513" s="72"/>
      <c r="NJ513" s="72"/>
      <c r="NK513" s="72"/>
      <c r="NL513" s="72"/>
      <c r="NM513" s="72"/>
      <c r="NN513" s="72"/>
      <c r="NO513" s="72"/>
      <c r="NP513" s="72"/>
      <c r="NQ513" s="72"/>
      <c r="NR513" s="72"/>
      <c r="NS513" s="72"/>
      <c r="NT513" s="72"/>
      <c r="NU513" s="72"/>
      <c r="NV513" s="72"/>
      <c r="NW513" s="72"/>
      <c r="NX513" s="72"/>
      <c r="NY513" s="72"/>
      <c r="NZ513" s="72"/>
      <c r="OA513" s="72"/>
      <c r="OB513" s="72"/>
      <c r="OC513" s="72"/>
      <c r="OD513" s="72"/>
      <c r="OE513" s="72"/>
      <c r="OF513" s="72"/>
      <c r="OG513" s="72"/>
      <c r="OH513" s="72"/>
      <c r="OI513" s="72"/>
      <c r="OJ513" s="72"/>
      <c r="OK513" s="72"/>
      <c r="OL513" s="72"/>
      <c r="OM513" s="72"/>
      <c r="ON513" s="72"/>
      <c r="OO513" s="72"/>
      <c r="OP513" s="72"/>
      <c r="OQ513" s="72"/>
      <c r="OR513" s="72"/>
      <c r="OS513" s="72"/>
      <c r="OT513" s="72"/>
      <c r="OU513" s="72"/>
      <c r="OV513" s="72"/>
      <c r="OW513" s="72"/>
      <c r="OX513" s="72"/>
      <c r="OY513" s="72"/>
      <c r="OZ513" s="72"/>
      <c r="PA513" s="72"/>
      <c r="PB513" s="72"/>
      <c r="PC513" s="72"/>
      <c r="PD513" s="72"/>
      <c r="PE513" s="72"/>
      <c r="PF513" s="72"/>
      <c r="PG513" s="72"/>
      <c r="PH513" s="72"/>
      <c r="PI513" s="72"/>
      <c r="PJ513" s="72"/>
      <c r="PK513" s="72"/>
      <c r="PL513" s="72"/>
      <c r="PM513" s="72"/>
      <c r="PN513" s="72"/>
      <c r="PO513" s="72"/>
      <c r="PP513" s="72"/>
      <c r="PQ513" s="72"/>
      <c r="PR513" s="72"/>
      <c r="PS513" s="72"/>
      <c r="PT513" s="72"/>
      <c r="PU513" s="72"/>
      <c r="PV513" s="72"/>
      <c r="PW513" s="72"/>
      <c r="PX513" s="72"/>
      <c r="PY513" s="72"/>
      <c r="PZ513" s="72"/>
      <c r="QA513" s="72"/>
      <c r="QB513" s="72"/>
      <c r="QC513" s="72"/>
      <c r="QD513" s="72"/>
      <c r="QE513" s="72"/>
      <c r="QF513" s="72"/>
      <c r="QG513" s="72"/>
      <c r="QH513" s="72"/>
      <c r="QI513" s="72"/>
      <c r="QJ513" s="72"/>
      <c r="QK513" s="72"/>
      <c r="QL513" s="72"/>
      <c r="QM513" s="72"/>
      <c r="QN513" s="72"/>
      <c r="QO513" s="72"/>
      <c r="QP513" s="72"/>
      <c r="QQ513" s="72"/>
      <c r="QR513" s="72"/>
      <c r="QS513" s="72"/>
      <c r="QT513" s="72"/>
      <c r="QU513" s="72"/>
      <c r="QV513" s="72"/>
      <c r="QW513" s="72"/>
      <c r="QX513" s="72"/>
      <c r="QY513" s="72"/>
      <c r="QZ513" s="72"/>
      <c r="RA513" s="72"/>
      <c r="RB513" s="72"/>
      <c r="RC513" s="72"/>
      <c r="RD513" s="72"/>
      <c r="RE513" s="72"/>
      <c r="RF513" s="72"/>
      <c r="RG513" s="72"/>
      <c r="RH513" s="72"/>
      <c r="RI513" s="72"/>
      <c r="RJ513" s="72"/>
      <c r="RK513" s="72"/>
      <c r="RL513" s="72"/>
      <c r="RM513" s="72"/>
      <c r="RN513" s="72"/>
      <c r="RO513" s="72"/>
      <c r="RP513" s="72"/>
      <c r="RQ513" s="72"/>
      <c r="RR513" s="72"/>
      <c r="RS513" s="72"/>
      <c r="RT513" s="72"/>
      <c r="RU513" s="72"/>
      <c r="RV513" s="72"/>
      <c r="RW513" s="72"/>
      <c r="RX513" s="72"/>
      <c r="RY513" s="72"/>
      <c r="RZ513" s="72"/>
      <c r="SA513" s="72"/>
      <c r="SB513" s="72"/>
      <c r="SC513" s="72"/>
      <c r="SD513" s="72"/>
      <c r="SE513" s="72"/>
      <c r="SF513" s="72"/>
      <c r="SG513" s="72"/>
      <c r="SH513" s="72"/>
      <c r="SI513" s="72"/>
      <c r="SJ513" s="72"/>
      <c r="SK513" s="72"/>
      <c r="SL513" s="72"/>
      <c r="SM513" s="72"/>
      <c r="SN513" s="72"/>
      <c r="SO513" s="72"/>
      <c r="SP513" s="72"/>
      <c r="SQ513" s="72"/>
      <c r="SR513" s="72"/>
      <c r="SS513" s="72"/>
      <c r="ST513" s="72"/>
      <c r="SU513" s="72"/>
      <c r="SV513" s="72"/>
      <c r="SW513" s="72"/>
      <c r="SX513" s="72"/>
      <c r="SY513" s="72"/>
      <c r="SZ513" s="72"/>
      <c r="TA513" s="72"/>
      <c r="TB513" s="72"/>
      <c r="TC513" s="72"/>
      <c r="TD513" s="72"/>
      <c r="TE513" s="72"/>
      <c r="TF513" s="72"/>
      <c r="TG513" s="72"/>
      <c r="TH513" s="72"/>
      <c r="TI513" s="72"/>
      <c r="TJ513" s="72"/>
      <c r="TK513" s="72"/>
      <c r="TL513" s="72"/>
      <c r="TM513" s="72"/>
      <c r="TN513" s="72"/>
      <c r="TO513" s="72"/>
      <c r="TP513" s="72"/>
      <c r="TQ513" s="72"/>
      <c r="TR513" s="72"/>
      <c r="TS513" s="72"/>
      <c r="TT513" s="72"/>
      <c r="TU513" s="72"/>
      <c r="TV513" s="72"/>
      <c r="TW513" s="72"/>
      <c r="TX513" s="72"/>
      <c r="TY513" s="72"/>
      <c r="TZ513" s="72"/>
      <c r="UA513" s="72"/>
      <c r="UB513" s="72"/>
      <c r="UC513" s="72"/>
      <c r="UD513" s="72"/>
      <c r="UE513" s="72"/>
      <c r="UF513" s="72"/>
      <c r="UG513" s="72"/>
      <c r="UH513" s="72"/>
      <c r="UI513" s="72"/>
      <c r="UJ513" s="72"/>
      <c r="UK513" s="72"/>
      <c r="UL513" s="72"/>
      <c r="UM513" s="72"/>
      <c r="UN513" s="72"/>
      <c r="UO513" s="72"/>
      <c r="UP513" s="72"/>
      <c r="UQ513" s="72"/>
      <c r="UR513" s="72"/>
      <c r="US513" s="72"/>
      <c r="UT513" s="72"/>
      <c r="UU513" s="72"/>
      <c r="UV513" s="72"/>
      <c r="UW513" s="72"/>
      <c r="UX513" s="72"/>
      <c r="UY513" s="72"/>
      <c r="UZ513" s="72"/>
      <c r="VA513" s="72"/>
      <c r="VB513" s="72"/>
      <c r="VC513" s="72"/>
      <c r="VD513" s="72"/>
      <c r="VE513" s="72"/>
      <c r="VF513" s="72"/>
      <c r="VG513" s="72"/>
      <c r="VH513" s="72"/>
      <c r="VI513" s="72"/>
      <c r="VJ513" s="72"/>
      <c r="VK513" s="72"/>
      <c r="VL513" s="72"/>
      <c r="VM513" s="72"/>
      <c r="VN513" s="72"/>
      <c r="VO513" s="72"/>
      <c r="VP513" s="72"/>
      <c r="VQ513" s="72"/>
      <c r="VR513" s="72"/>
      <c r="VS513" s="72"/>
      <c r="VT513" s="72"/>
      <c r="VU513" s="72"/>
      <c r="VV513" s="72"/>
      <c r="VW513" s="72"/>
      <c r="VX513" s="72"/>
      <c r="VY513" s="72"/>
      <c r="VZ513" s="72"/>
      <c r="WA513" s="72"/>
      <c r="WB513" s="72"/>
      <c r="WC513" s="72"/>
      <c r="WD513" s="72"/>
      <c r="WE513" s="72"/>
      <c r="WF513" s="72"/>
      <c r="WG513" s="72"/>
      <c r="WH513" s="72"/>
      <c r="WI513" s="72"/>
      <c r="WJ513" s="72"/>
      <c r="WK513" s="72"/>
      <c r="WL513" s="72"/>
      <c r="WM513" s="72"/>
      <c r="WN513" s="72"/>
      <c r="WO513" s="72"/>
      <c r="WP513" s="72"/>
      <c r="WQ513" s="72"/>
      <c r="WR513" s="72"/>
      <c r="WS513" s="72"/>
      <c r="WT513" s="72"/>
      <c r="WU513" s="72"/>
      <c r="WV513" s="72"/>
      <c r="WW513" s="72"/>
      <c r="WX513" s="72"/>
      <c r="WY513" s="72"/>
      <c r="WZ513" s="72"/>
      <c r="XA513" s="72"/>
      <c r="XB513" s="72"/>
      <c r="XC513" s="72"/>
      <c r="XD513" s="72"/>
      <c r="XE513" s="72"/>
      <c r="XF513" s="72"/>
      <c r="XG513" s="72"/>
      <c r="XH513" s="72"/>
      <c r="XI513" s="72"/>
      <c r="XJ513" s="72"/>
      <c r="XK513" s="72"/>
      <c r="XL513" s="72"/>
      <c r="XM513" s="72"/>
      <c r="XN513" s="72"/>
      <c r="XO513" s="72"/>
      <c r="XP513" s="72"/>
      <c r="XQ513" s="72"/>
      <c r="XR513" s="72"/>
      <c r="XS513" s="72"/>
      <c r="XT513" s="72"/>
      <c r="XU513" s="72"/>
      <c r="XV513" s="72"/>
      <c r="XW513" s="72"/>
      <c r="XX513" s="72"/>
      <c r="XY513" s="72"/>
      <c r="XZ513" s="72"/>
      <c r="YA513" s="72"/>
      <c r="YB513" s="72"/>
      <c r="YC513" s="72"/>
      <c r="YD513" s="72"/>
      <c r="YE513" s="72"/>
      <c r="YF513" s="72"/>
      <c r="YG513" s="72"/>
      <c r="YH513" s="72"/>
      <c r="YI513" s="72"/>
      <c r="YJ513" s="72"/>
      <c r="YK513" s="72"/>
      <c r="YL513" s="72"/>
      <c r="YM513" s="72"/>
      <c r="YN513" s="72"/>
      <c r="YO513" s="72"/>
      <c r="YP513" s="72"/>
      <c r="YQ513" s="72"/>
      <c r="YR513" s="72"/>
      <c r="YS513" s="72"/>
      <c r="YT513" s="72"/>
      <c r="YU513" s="72"/>
      <c r="YV513" s="72"/>
      <c r="YW513" s="72"/>
      <c r="YX513" s="72"/>
      <c r="YY513" s="72"/>
      <c r="YZ513" s="72"/>
      <c r="ZA513" s="72"/>
      <c r="ZB513" s="72"/>
      <c r="ZC513" s="72"/>
      <c r="ZD513" s="72"/>
      <c r="ZE513" s="72"/>
      <c r="ZF513" s="72"/>
      <c r="ZG513" s="72"/>
      <c r="ZH513" s="72"/>
      <c r="ZI513" s="72"/>
      <c r="ZJ513" s="72"/>
      <c r="ZK513" s="72"/>
      <c r="ZL513" s="72"/>
      <c r="ZM513" s="72"/>
      <c r="ZN513" s="72"/>
      <c r="ZO513" s="72"/>
      <c r="ZP513" s="72"/>
      <c r="ZQ513" s="72"/>
      <c r="ZR513" s="72"/>
      <c r="ZS513" s="72"/>
      <c r="ZT513" s="72"/>
      <c r="ZU513" s="72"/>
      <c r="ZV513" s="72"/>
      <c r="ZW513" s="72"/>
      <c r="ZX513" s="72"/>
      <c r="ZY513" s="72"/>
      <c r="ZZ513" s="72"/>
      <c r="AAA513" s="72"/>
      <c r="AAB513" s="72"/>
      <c r="AAC513" s="72"/>
      <c r="AAD513" s="72"/>
      <c r="AAE513" s="72"/>
      <c r="AAF513" s="72"/>
      <c r="AAG513" s="72"/>
      <c r="AAH513" s="72"/>
      <c r="AAI513" s="72"/>
      <c r="AAJ513" s="72"/>
      <c r="AAK513" s="72"/>
      <c r="AAL513" s="72"/>
      <c r="AAM513" s="72"/>
      <c r="AAN513" s="72"/>
      <c r="AAO513" s="72"/>
      <c r="AAP513" s="72"/>
      <c r="AAQ513" s="72"/>
      <c r="AAR513" s="72"/>
      <c r="AAS513" s="72"/>
      <c r="AAT513" s="72"/>
      <c r="AAU513" s="72"/>
      <c r="AAV513" s="72"/>
      <c r="AAW513" s="72"/>
      <c r="AAX513" s="72"/>
      <c r="AAY513" s="72"/>
      <c r="AAZ513" s="72"/>
      <c r="ABA513" s="72"/>
      <c r="ABB513" s="72"/>
      <c r="ABC513" s="72"/>
      <c r="ABD513" s="72"/>
      <c r="ABE513" s="72"/>
      <c r="ABF513" s="72"/>
      <c r="ABG513" s="72"/>
      <c r="ABH513" s="72"/>
      <c r="ABI513" s="72"/>
      <c r="ABJ513" s="72"/>
      <c r="ABK513" s="72"/>
      <c r="ABL513" s="72"/>
      <c r="ABM513" s="72"/>
      <c r="ABN513" s="72"/>
      <c r="ABO513" s="72"/>
      <c r="ABP513" s="72"/>
      <c r="ABQ513" s="72"/>
      <c r="ABR513" s="72"/>
      <c r="ABS513" s="72"/>
      <c r="ABT513" s="72"/>
      <c r="ABU513" s="72"/>
      <c r="ABV513" s="72"/>
      <c r="ABW513" s="72"/>
      <c r="ABX513" s="72"/>
      <c r="ABY513" s="72"/>
      <c r="ABZ513" s="72"/>
      <c r="ACA513" s="72"/>
      <c r="ACB513" s="72"/>
      <c r="ACC513" s="72"/>
      <c r="ACD513" s="72"/>
      <c r="ACE513" s="72"/>
      <c r="ACF513" s="72"/>
      <c r="ACG513" s="72"/>
      <c r="ACH513" s="72"/>
      <c r="ACI513" s="72"/>
      <c r="ACJ513" s="72"/>
      <c r="ACK513" s="72"/>
      <c r="ACL513" s="72"/>
      <c r="ACM513" s="72"/>
      <c r="ACN513" s="72"/>
      <c r="ACO513" s="72"/>
      <c r="ACP513" s="72"/>
      <c r="ACQ513" s="72"/>
      <c r="ACR513" s="72"/>
      <c r="ACS513" s="72"/>
      <c r="ACT513" s="72"/>
      <c r="ACU513" s="72"/>
      <c r="ACV513" s="72"/>
      <c r="ACW513" s="72"/>
      <c r="ACX513" s="72"/>
      <c r="ACY513" s="72"/>
      <c r="ACZ513" s="72"/>
      <c r="ADA513" s="72"/>
      <c r="ADB513" s="72"/>
      <c r="ADC513" s="72"/>
      <c r="ADD513" s="72"/>
      <c r="ADE513" s="72"/>
      <c r="ADF513" s="72"/>
      <c r="ADG513" s="72"/>
      <c r="ADH513" s="72"/>
      <c r="ADI513" s="72"/>
      <c r="ADJ513" s="72"/>
      <c r="ADK513" s="72"/>
      <c r="ADL513" s="72"/>
      <c r="ADM513" s="72"/>
      <c r="ADN513" s="72"/>
      <c r="ADO513" s="72"/>
      <c r="ADP513" s="72"/>
      <c r="ADQ513" s="72"/>
      <c r="ADR513" s="72"/>
      <c r="ADS513" s="72"/>
      <c r="ADT513" s="72"/>
      <c r="ADU513" s="72"/>
      <c r="ADV513" s="72"/>
      <c r="ADW513" s="72"/>
      <c r="ADX513" s="72"/>
      <c r="ADY513" s="72"/>
      <c r="ADZ513" s="72"/>
      <c r="AEA513" s="72"/>
      <c r="AEB513" s="72"/>
      <c r="AEC513" s="72"/>
      <c r="AED513" s="72"/>
      <c r="AEE513" s="72"/>
      <c r="AEF513" s="72"/>
      <c r="AEG513" s="72"/>
      <c r="AEH513" s="72"/>
      <c r="AEI513" s="72"/>
      <c r="AEJ513" s="72"/>
      <c r="AEK513" s="72"/>
      <c r="AEL513" s="72"/>
      <c r="AEM513" s="72"/>
      <c r="AEN513" s="72"/>
      <c r="AEO513" s="72"/>
      <c r="AEP513" s="72"/>
      <c r="AEQ513" s="72"/>
      <c r="AER513" s="72"/>
      <c r="AES513" s="72"/>
      <c r="AET513" s="72"/>
      <c r="AEU513" s="72"/>
      <c r="AEV513" s="72"/>
      <c r="AEW513" s="72"/>
      <c r="AEX513" s="72"/>
      <c r="AEY513" s="72"/>
      <c r="AEZ513" s="72"/>
      <c r="AFA513" s="72"/>
      <c r="AFB513" s="72"/>
      <c r="AFC513" s="72"/>
      <c r="AFD513" s="72"/>
      <c r="AFE513" s="72"/>
      <c r="AFF513" s="72"/>
      <c r="AFG513" s="72"/>
      <c r="AFH513" s="72"/>
      <c r="AFI513" s="72"/>
      <c r="AFJ513" s="72"/>
      <c r="AFK513" s="72"/>
      <c r="AFL513" s="72"/>
      <c r="AFM513" s="72"/>
      <c r="AFN513" s="72"/>
      <c r="AFO513" s="72"/>
      <c r="AFP513" s="72"/>
      <c r="AFQ513" s="72"/>
      <c r="AFR513" s="72"/>
      <c r="AFS513" s="72"/>
      <c r="AFT513" s="72"/>
      <c r="AFU513" s="72"/>
      <c r="AFV513" s="72"/>
      <c r="AFW513" s="72"/>
      <c r="AFX513" s="72"/>
      <c r="AFY513" s="72"/>
      <c r="AFZ513" s="72"/>
      <c r="AGA513" s="72"/>
      <c r="AGB513" s="72"/>
      <c r="AGC513" s="72"/>
      <c r="AGD513" s="72"/>
      <c r="AGE513" s="72"/>
      <c r="AGF513" s="72"/>
      <c r="AGG513" s="72"/>
      <c r="AGH513" s="72"/>
      <c r="AGI513" s="72"/>
      <c r="AGJ513" s="72"/>
      <c r="AGK513" s="72"/>
      <c r="AGL513" s="72"/>
      <c r="AGM513" s="72"/>
      <c r="AGN513" s="72"/>
      <c r="AGO513" s="72"/>
      <c r="AGP513" s="72"/>
      <c r="AGQ513" s="72"/>
      <c r="AGR513" s="72"/>
      <c r="AGS513" s="72"/>
      <c r="AGT513" s="72"/>
      <c r="AGU513" s="72"/>
      <c r="AGV513" s="72"/>
      <c r="AGW513" s="72"/>
      <c r="AGX513" s="72"/>
      <c r="AGY513" s="72"/>
      <c r="AGZ513" s="72"/>
      <c r="AHA513" s="72"/>
      <c r="AHB513" s="72"/>
      <c r="AHC513" s="72"/>
      <c r="AHD513" s="72"/>
      <c r="AHE513" s="72"/>
      <c r="AHF513" s="72"/>
      <c r="AHG513" s="72"/>
      <c r="AHH513" s="72"/>
      <c r="AHI513" s="72"/>
      <c r="AHJ513" s="72"/>
      <c r="AHK513" s="72"/>
      <c r="AHL513" s="72"/>
      <c r="AHM513" s="72"/>
      <c r="AHN513" s="72"/>
      <c r="AHO513" s="72"/>
      <c r="AHP513" s="72"/>
      <c r="AHQ513" s="72"/>
      <c r="AHR513" s="72"/>
      <c r="AHS513" s="72"/>
      <c r="AHT513" s="72"/>
      <c r="AHU513" s="72"/>
      <c r="AHV513" s="72"/>
      <c r="AHW513" s="72"/>
      <c r="AHX513" s="72"/>
      <c r="AHY513" s="72"/>
      <c r="AHZ513" s="72"/>
      <c r="AIA513" s="72"/>
      <c r="AIB513" s="72"/>
      <c r="AIC513" s="72"/>
      <c r="AID513" s="72"/>
      <c r="AIE513" s="72"/>
      <c r="AIF513" s="72"/>
      <c r="AIG513" s="72"/>
      <c r="AIH513" s="72"/>
      <c r="AII513" s="72"/>
      <c r="AIJ513" s="72"/>
      <c r="AIK513" s="72"/>
      <c r="AIL513" s="72"/>
      <c r="AIM513" s="72"/>
      <c r="AIN513" s="72"/>
      <c r="AIO513" s="72"/>
      <c r="AIP513" s="72"/>
      <c r="AIQ513" s="72"/>
      <c r="AIR513" s="72"/>
      <c r="AIS513" s="72"/>
      <c r="AIT513" s="72"/>
      <c r="AIU513" s="72"/>
      <c r="AIV513" s="72"/>
      <c r="AIW513" s="72"/>
      <c r="AIX513" s="72"/>
      <c r="AIY513" s="72"/>
      <c r="AIZ513" s="72"/>
      <c r="AJA513" s="72"/>
      <c r="AJB513" s="72"/>
      <c r="AJC513" s="72"/>
      <c r="AJD513" s="72"/>
      <c r="AJE513" s="72"/>
      <c r="AJF513" s="72"/>
      <c r="AJG513" s="72"/>
      <c r="AJH513" s="72"/>
      <c r="AJI513" s="72"/>
      <c r="AJJ513" s="72"/>
      <c r="AJK513" s="72"/>
      <c r="AJL513" s="72"/>
      <c r="AJM513" s="72"/>
      <c r="AJN513" s="72"/>
      <c r="AJO513" s="72"/>
      <c r="AJP513" s="72"/>
      <c r="AJQ513" s="72"/>
      <c r="AJR513" s="72"/>
      <c r="AJS513" s="72"/>
      <c r="AJT513" s="72"/>
      <c r="AJU513" s="72"/>
      <c r="AJV513" s="72"/>
      <c r="AJW513" s="72"/>
      <c r="AJX513" s="72"/>
      <c r="AJY513" s="72"/>
      <c r="AJZ513" s="72"/>
      <c r="AKA513" s="72"/>
      <c r="AKB513" s="72"/>
      <c r="AKC513" s="72"/>
      <c r="AKD513" s="72"/>
      <c r="AKE513" s="72"/>
      <c r="AKF513" s="72"/>
      <c r="AKG513" s="72"/>
      <c r="AKH513" s="72"/>
      <c r="AKI513" s="72"/>
      <c r="AKJ513" s="72"/>
      <c r="AKK513" s="72"/>
      <c r="AKL513" s="72"/>
      <c r="AKM513" s="72"/>
      <c r="AKN513" s="72"/>
      <c r="AKO513" s="72"/>
      <c r="AKP513" s="72"/>
      <c r="AKQ513" s="72"/>
      <c r="AKR513" s="72"/>
      <c r="AKS513" s="72"/>
      <c r="AKT513" s="72"/>
      <c r="AKU513" s="72"/>
      <c r="AKV513" s="72"/>
      <c r="AKW513" s="72"/>
      <c r="AKX513" s="72"/>
      <c r="AKY513" s="72"/>
      <c r="AKZ513" s="72"/>
      <c r="ALA513" s="72"/>
      <c r="ALB513" s="72"/>
      <c r="ALC513" s="72"/>
      <c r="ALD513" s="72"/>
      <c r="ALE513" s="72"/>
      <c r="ALF513" s="72"/>
      <c r="ALG513" s="72"/>
      <c r="ALH513" s="72"/>
      <c r="ALI513" s="72"/>
      <c r="ALJ513" s="72"/>
      <c r="ALK513" s="72"/>
      <c r="ALL513" s="72"/>
      <c r="ALM513" s="72"/>
      <c r="ALN513" s="72"/>
      <c r="ALO513" s="72"/>
      <c r="ALP513" s="72"/>
      <c r="ALQ513" s="72"/>
      <c r="ALR513" s="72"/>
      <c r="ALS513" s="72"/>
      <c r="ALT513" s="72"/>
      <c r="ALU513" s="72"/>
      <c r="ALV513" s="72"/>
      <c r="ALW513" s="72"/>
      <c r="ALX513" s="72"/>
      <c r="ALY513" s="72"/>
      <c r="ALZ513" s="72"/>
      <c r="AMA513" s="72"/>
      <c r="AMB513" s="72"/>
      <c r="AMC513" s="72"/>
      <c r="AMD513" s="72"/>
      <c r="AME513" s="72"/>
      <c r="AMF513" s="72"/>
      <c r="AMG513" s="72"/>
      <c r="AMH513" s="72"/>
      <c r="AMI513" s="72"/>
      <c r="AMK513" s="72"/>
    </row>
    <row r="514" spans="1:1023 1025:1025">
      <c r="A514" s="49"/>
    </row>
    <row r="515" spans="1:1023 1025:1025">
      <c r="A515" s="49"/>
    </row>
    <row r="516" spans="1:1023 1025:1025">
      <c r="A516" s="49"/>
    </row>
    <row r="517" spans="1:1023 1025:1025">
      <c r="A517" s="49"/>
      <c r="B517" s="94"/>
      <c r="C517" s="94"/>
      <c r="D517" s="95"/>
      <c r="E517" s="96"/>
    </row>
    <row r="518" spans="1:1023 1025:1025">
      <c r="A518" s="49"/>
      <c r="B518" s="94"/>
      <c r="C518" s="94"/>
      <c r="D518" s="95"/>
      <c r="E518" s="96"/>
    </row>
    <row r="519" spans="1:1023 1025:1025">
      <c r="A519" s="49"/>
      <c r="B519" s="94"/>
      <c r="C519" s="94"/>
      <c r="D519" s="95"/>
      <c r="E519" s="96"/>
    </row>
    <row r="520" spans="1:1023 1025:1025">
      <c r="A520" s="49"/>
      <c r="B520" s="94"/>
      <c r="C520" s="94"/>
      <c r="D520" s="95"/>
      <c r="E520" s="96"/>
    </row>
    <row r="521" spans="1:1023 1025:1025">
      <c r="A521" s="49"/>
      <c r="B521" s="94"/>
      <c r="C521" s="94"/>
      <c r="D521" s="95"/>
      <c r="E521" s="96"/>
    </row>
    <row r="522" spans="1:1023 1025:1025">
      <c r="A522" s="49"/>
      <c r="B522" s="94"/>
      <c r="C522" s="94"/>
      <c r="D522" s="95"/>
      <c r="E522" s="96"/>
    </row>
    <row r="523" spans="1:1023 1025:1025">
      <c r="A523" s="49"/>
      <c r="B523" s="94"/>
      <c r="C523" s="94"/>
      <c r="D523" s="95"/>
      <c r="E523" s="96"/>
    </row>
    <row r="524" spans="1:1023 1025:1025">
      <c r="A524" s="49"/>
      <c r="B524" s="94"/>
      <c r="C524" s="94"/>
      <c r="D524" s="95"/>
      <c r="E524" s="96"/>
    </row>
    <row r="525" spans="1:1023 1025:1025">
      <c r="A525" s="49"/>
      <c r="B525" s="94"/>
      <c r="C525" s="94"/>
      <c r="D525" s="95"/>
      <c r="E525" s="96"/>
    </row>
    <row r="526" spans="1:1023 1025:1025">
      <c r="A526" s="49"/>
      <c r="B526" s="94"/>
      <c r="C526" s="94"/>
      <c r="D526" s="95"/>
      <c r="E526" s="96"/>
    </row>
    <row r="527" spans="1:1023 1025:1025">
      <c r="A527" s="49"/>
      <c r="B527" s="94"/>
      <c r="C527" s="94"/>
      <c r="D527" s="95"/>
      <c r="E527" s="96"/>
    </row>
    <row r="528" spans="1:1023 1025:1025">
      <c r="A528" s="49"/>
      <c r="B528" s="94"/>
      <c r="C528" s="94"/>
      <c r="D528" s="95"/>
      <c r="E528" s="96"/>
    </row>
    <row r="529" spans="1:1025" s="72" customFormat="1">
      <c r="A529" s="49"/>
      <c r="B529" s="94"/>
      <c r="C529" s="94"/>
      <c r="D529" s="95"/>
      <c r="E529" s="96"/>
      <c r="F529" s="53"/>
      <c r="G529" s="53"/>
      <c r="H529" s="53"/>
      <c r="I529" s="53"/>
      <c r="J529" s="53"/>
      <c r="K529" s="53"/>
      <c r="L529" s="53"/>
      <c r="M529" s="53"/>
      <c r="N529" s="53"/>
      <c r="O529" s="53"/>
      <c r="P529" s="53"/>
      <c r="Q529" s="53"/>
      <c r="R529" s="53"/>
      <c r="S529" s="53"/>
      <c r="T529" s="53"/>
      <c r="U529" s="53"/>
      <c r="V529" s="53"/>
      <c r="W529" s="53"/>
      <c r="X529" s="53"/>
      <c r="Y529" s="53"/>
      <c r="Z529" s="53"/>
      <c r="AA529" s="53"/>
      <c r="AB529" s="53"/>
      <c r="AC529" s="53"/>
      <c r="AD529" s="53"/>
      <c r="AE529" s="53"/>
      <c r="AF529" s="53"/>
      <c r="AG529" s="53"/>
      <c r="AH529" s="53"/>
      <c r="AI529" s="53"/>
      <c r="AJ529" s="53"/>
      <c r="AK529" s="53"/>
      <c r="AL529" s="53"/>
      <c r="AM529" s="53"/>
      <c r="AN529" s="53"/>
      <c r="AO529" s="53"/>
      <c r="AP529" s="53"/>
      <c r="AQ529" s="53"/>
      <c r="AR529" s="53"/>
      <c r="AS529" s="53"/>
      <c r="AT529" s="53"/>
      <c r="AU529" s="53"/>
      <c r="AV529" s="53"/>
      <c r="AW529" s="53"/>
      <c r="AX529" s="53"/>
      <c r="AY529" s="53"/>
      <c r="AZ529" s="53"/>
      <c r="BA529" s="53"/>
      <c r="BB529" s="53"/>
      <c r="BC529" s="53"/>
      <c r="BD529" s="53"/>
      <c r="BE529" s="53"/>
      <c r="BF529" s="53"/>
      <c r="BG529" s="53"/>
      <c r="BH529" s="53"/>
      <c r="BI529" s="53"/>
      <c r="BJ529" s="53"/>
      <c r="BK529" s="53"/>
      <c r="BL529" s="53"/>
      <c r="BM529" s="53"/>
      <c r="BN529" s="53"/>
      <c r="BO529" s="53"/>
      <c r="BP529" s="53"/>
      <c r="BQ529" s="53"/>
      <c r="BR529" s="53"/>
      <c r="BS529" s="53"/>
      <c r="BT529" s="53"/>
      <c r="BU529" s="53"/>
      <c r="BV529" s="53"/>
      <c r="BW529" s="53"/>
      <c r="BX529" s="53"/>
      <c r="BY529" s="53"/>
      <c r="BZ529" s="53"/>
      <c r="CA529" s="53"/>
      <c r="CB529" s="53"/>
      <c r="CC529" s="53"/>
      <c r="CD529" s="53"/>
      <c r="CE529" s="53"/>
      <c r="CF529" s="53"/>
      <c r="CG529" s="53"/>
      <c r="CH529" s="53"/>
      <c r="CI529" s="53"/>
      <c r="CJ529" s="53"/>
      <c r="CK529" s="53"/>
      <c r="CL529" s="53"/>
      <c r="CM529" s="53"/>
      <c r="CN529" s="53"/>
      <c r="CO529" s="53"/>
      <c r="CP529" s="53"/>
      <c r="CQ529" s="53"/>
      <c r="CR529" s="53"/>
      <c r="CS529" s="53"/>
      <c r="CT529" s="53"/>
      <c r="CU529" s="53"/>
      <c r="CV529" s="53"/>
      <c r="CW529" s="53"/>
      <c r="CX529" s="53"/>
      <c r="CY529" s="53"/>
      <c r="CZ529" s="53"/>
      <c r="DA529" s="53"/>
      <c r="DB529" s="53"/>
      <c r="DC529" s="53"/>
      <c r="DD529" s="53"/>
      <c r="DE529" s="53"/>
      <c r="DF529" s="53"/>
      <c r="DG529" s="53"/>
      <c r="DH529" s="53"/>
      <c r="DI529" s="53"/>
      <c r="DJ529" s="53"/>
      <c r="DK529" s="53"/>
      <c r="DL529" s="53"/>
      <c r="DM529" s="53"/>
      <c r="DN529" s="53"/>
      <c r="DO529" s="53"/>
      <c r="DP529" s="53"/>
      <c r="DQ529" s="53"/>
      <c r="DR529" s="53"/>
      <c r="DS529" s="53"/>
      <c r="DT529" s="53"/>
      <c r="DU529" s="53"/>
      <c r="DV529" s="53"/>
      <c r="DW529" s="53"/>
      <c r="DX529" s="53"/>
      <c r="DY529" s="53"/>
      <c r="DZ529" s="53"/>
      <c r="EA529" s="53"/>
      <c r="EB529" s="53"/>
      <c r="EC529" s="53"/>
      <c r="ED529" s="53"/>
      <c r="EE529" s="53"/>
      <c r="EF529" s="53"/>
      <c r="EG529" s="53"/>
      <c r="EH529" s="53"/>
      <c r="EI529" s="53"/>
      <c r="EJ529" s="53"/>
      <c r="EK529" s="53"/>
      <c r="EL529" s="53"/>
      <c r="EM529" s="53"/>
      <c r="EN529" s="53"/>
      <c r="EO529" s="53"/>
      <c r="EP529" s="53"/>
      <c r="EQ529" s="53"/>
      <c r="ER529" s="53"/>
      <c r="ES529" s="53"/>
      <c r="ET529" s="53"/>
      <c r="EU529" s="53"/>
      <c r="EV529" s="53"/>
      <c r="EW529" s="53"/>
      <c r="EX529" s="53"/>
      <c r="EY529" s="53"/>
      <c r="EZ529" s="53"/>
      <c r="FA529" s="53"/>
      <c r="FB529" s="53"/>
      <c r="FC529" s="53"/>
      <c r="FD529" s="53"/>
      <c r="FE529" s="53"/>
      <c r="FF529" s="53"/>
      <c r="FG529" s="53"/>
      <c r="FH529" s="53"/>
      <c r="FI529" s="53"/>
      <c r="FJ529" s="53"/>
      <c r="FK529" s="53"/>
      <c r="FL529" s="53"/>
      <c r="FM529" s="53"/>
      <c r="FN529" s="53"/>
      <c r="FO529" s="53"/>
      <c r="FP529" s="53"/>
      <c r="FQ529" s="53"/>
      <c r="FR529" s="53"/>
      <c r="FS529" s="53"/>
      <c r="FT529" s="53"/>
      <c r="FU529" s="53"/>
      <c r="FV529" s="53"/>
      <c r="FW529" s="53"/>
      <c r="FX529" s="53"/>
      <c r="FY529" s="53"/>
      <c r="FZ529" s="53"/>
      <c r="GA529" s="53"/>
      <c r="GB529" s="53"/>
      <c r="GC529" s="53"/>
      <c r="GD529" s="53"/>
      <c r="GE529" s="53"/>
      <c r="GF529" s="53"/>
      <c r="GG529" s="53"/>
      <c r="GH529" s="53"/>
      <c r="GI529" s="53"/>
      <c r="GJ529" s="53"/>
      <c r="GK529" s="53"/>
      <c r="GL529" s="53"/>
      <c r="GM529" s="53"/>
      <c r="GN529" s="53"/>
      <c r="GO529" s="53"/>
      <c r="GP529" s="53"/>
      <c r="GQ529" s="53"/>
      <c r="GR529" s="53"/>
      <c r="GS529" s="53"/>
      <c r="GT529" s="53"/>
      <c r="GU529" s="53"/>
      <c r="GV529" s="53"/>
      <c r="GW529" s="53"/>
      <c r="GX529" s="53"/>
      <c r="GY529" s="53"/>
      <c r="GZ529" s="53"/>
      <c r="HA529" s="53"/>
      <c r="HB529" s="53"/>
      <c r="HC529" s="53"/>
      <c r="HD529" s="53"/>
      <c r="HE529" s="53"/>
      <c r="HF529" s="53"/>
      <c r="HG529" s="53"/>
      <c r="HH529" s="53"/>
      <c r="HI529" s="53"/>
      <c r="HJ529" s="53"/>
      <c r="HK529" s="53"/>
      <c r="HL529" s="53"/>
      <c r="HM529" s="53"/>
      <c r="HN529" s="53"/>
      <c r="HO529" s="53"/>
      <c r="HP529" s="53"/>
      <c r="HQ529" s="53"/>
      <c r="HR529" s="53"/>
      <c r="HS529" s="53"/>
      <c r="HT529" s="53"/>
      <c r="HU529" s="53"/>
      <c r="HV529" s="53"/>
      <c r="HW529" s="53"/>
      <c r="HX529" s="53"/>
      <c r="HY529" s="53"/>
      <c r="HZ529" s="53"/>
      <c r="IA529" s="53"/>
      <c r="IB529" s="53"/>
      <c r="IC529" s="53"/>
      <c r="ID529" s="53"/>
      <c r="IE529" s="53"/>
      <c r="IF529" s="53"/>
      <c r="IG529" s="53"/>
      <c r="IH529" s="53"/>
      <c r="II529" s="53"/>
      <c r="IJ529" s="53"/>
      <c r="IK529" s="53"/>
      <c r="IL529" s="53"/>
      <c r="IM529" s="53"/>
      <c r="IN529" s="53"/>
      <c r="IO529" s="53"/>
      <c r="IP529" s="53"/>
      <c r="IQ529" s="53"/>
      <c r="IR529" s="53"/>
      <c r="IS529" s="53"/>
      <c r="IT529" s="53"/>
      <c r="IU529" s="53"/>
      <c r="IV529" s="53"/>
      <c r="IW529" s="53"/>
      <c r="IX529" s="53"/>
      <c r="IY529" s="53"/>
      <c r="IZ529" s="53"/>
      <c r="JA529" s="53"/>
      <c r="JB529" s="53"/>
      <c r="JC529" s="53"/>
      <c r="JD529" s="53"/>
      <c r="JE529" s="53"/>
      <c r="JF529" s="53"/>
      <c r="JG529" s="53"/>
      <c r="JH529" s="53"/>
      <c r="JI529" s="53"/>
      <c r="JJ529" s="53"/>
      <c r="JK529" s="53"/>
      <c r="JL529" s="53"/>
      <c r="JM529" s="53"/>
      <c r="JN529" s="53"/>
      <c r="JO529" s="53"/>
      <c r="JP529" s="53"/>
      <c r="JQ529" s="53"/>
      <c r="JR529" s="53"/>
      <c r="JS529" s="53"/>
      <c r="JT529" s="53"/>
      <c r="JU529" s="53"/>
      <c r="JV529" s="53"/>
      <c r="JW529" s="53"/>
      <c r="JX529" s="53"/>
      <c r="JY529" s="53"/>
      <c r="JZ529" s="53"/>
      <c r="KA529" s="53"/>
      <c r="KB529" s="53"/>
      <c r="KC529" s="53"/>
      <c r="KD529" s="53"/>
      <c r="KE529" s="53"/>
      <c r="KF529" s="53"/>
      <c r="KG529" s="53"/>
      <c r="KH529" s="53"/>
      <c r="KI529" s="53"/>
      <c r="KJ529" s="53"/>
      <c r="KK529" s="53"/>
      <c r="KL529" s="53"/>
      <c r="KM529" s="53"/>
      <c r="KN529" s="53"/>
      <c r="KO529" s="53"/>
      <c r="KP529" s="53"/>
      <c r="KQ529" s="53"/>
      <c r="KR529" s="53"/>
      <c r="KS529" s="53"/>
      <c r="KT529" s="53"/>
      <c r="KU529" s="53"/>
      <c r="KV529" s="53"/>
      <c r="KW529" s="53"/>
      <c r="KX529" s="53"/>
      <c r="KY529" s="53"/>
      <c r="KZ529" s="53"/>
      <c r="LA529" s="53"/>
      <c r="LB529" s="53"/>
      <c r="LC529" s="53"/>
      <c r="LD529" s="53"/>
      <c r="LE529" s="53"/>
      <c r="LF529" s="53"/>
      <c r="LG529" s="53"/>
      <c r="LH529" s="53"/>
      <c r="LI529" s="53"/>
      <c r="LJ529" s="53"/>
      <c r="LK529" s="53"/>
      <c r="LL529" s="53"/>
      <c r="LM529" s="53"/>
      <c r="LN529" s="53"/>
      <c r="LO529" s="53"/>
      <c r="LP529" s="53"/>
      <c r="LQ529" s="53"/>
      <c r="LR529" s="53"/>
      <c r="LS529" s="53"/>
      <c r="LT529" s="53"/>
      <c r="LU529" s="53"/>
      <c r="LV529" s="53"/>
      <c r="LW529" s="53"/>
      <c r="LX529" s="53"/>
      <c r="LY529" s="53"/>
      <c r="LZ529" s="53"/>
      <c r="MA529" s="53"/>
      <c r="MB529" s="53"/>
      <c r="MC529" s="53"/>
      <c r="MD529" s="53"/>
      <c r="ME529" s="53"/>
      <c r="MF529" s="53"/>
      <c r="MG529" s="53"/>
      <c r="MH529" s="53"/>
      <c r="MI529" s="53"/>
      <c r="MJ529" s="53"/>
      <c r="MK529" s="53"/>
      <c r="ML529" s="53"/>
      <c r="MM529" s="53"/>
      <c r="MN529" s="53"/>
      <c r="MO529" s="53"/>
      <c r="MP529" s="53"/>
      <c r="MQ529" s="53"/>
      <c r="MR529" s="53"/>
      <c r="MS529" s="53"/>
      <c r="MT529" s="53"/>
      <c r="MU529" s="53"/>
      <c r="MV529" s="53"/>
      <c r="MW529" s="53"/>
      <c r="MX529" s="53"/>
      <c r="MY529" s="53"/>
      <c r="MZ529" s="53"/>
      <c r="NA529" s="53"/>
      <c r="NB529" s="53"/>
      <c r="NC529" s="53"/>
      <c r="ND529" s="53"/>
      <c r="NE529" s="53"/>
      <c r="NF529" s="53"/>
      <c r="NG529" s="53"/>
      <c r="NH529" s="53"/>
      <c r="NI529" s="53"/>
      <c r="NJ529" s="53"/>
      <c r="NK529" s="53"/>
      <c r="NL529" s="53"/>
      <c r="NM529" s="53"/>
      <c r="NN529" s="53"/>
      <c r="NO529" s="53"/>
      <c r="NP529" s="53"/>
      <c r="NQ529" s="53"/>
      <c r="NR529" s="53"/>
      <c r="NS529" s="53"/>
      <c r="NT529" s="53"/>
      <c r="NU529" s="53"/>
      <c r="NV529" s="53"/>
      <c r="NW529" s="53"/>
      <c r="NX529" s="53"/>
      <c r="NY529" s="53"/>
      <c r="NZ529" s="53"/>
      <c r="OA529" s="53"/>
      <c r="OB529" s="53"/>
      <c r="OC529" s="53"/>
      <c r="OD529" s="53"/>
      <c r="OE529" s="53"/>
      <c r="OF529" s="53"/>
      <c r="OG529" s="53"/>
      <c r="OH529" s="53"/>
      <c r="OI529" s="53"/>
      <c r="OJ529" s="53"/>
      <c r="OK529" s="53"/>
      <c r="OL529" s="53"/>
      <c r="OM529" s="53"/>
      <c r="ON529" s="53"/>
      <c r="OO529" s="53"/>
      <c r="OP529" s="53"/>
      <c r="OQ529" s="53"/>
      <c r="OR529" s="53"/>
      <c r="OS529" s="53"/>
      <c r="OT529" s="53"/>
      <c r="OU529" s="53"/>
      <c r="OV529" s="53"/>
      <c r="OW529" s="53"/>
      <c r="OX529" s="53"/>
      <c r="OY529" s="53"/>
      <c r="OZ529" s="53"/>
      <c r="PA529" s="53"/>
      <c r="PB529" s="53"/>
      <c r="PC529" s="53"/>
      <c r="PD529" s="53"/>
      <c r="PE529" s="53"/>
      <c r="PF529" s="53"/>
      <c r="PG529" s="53"/>
      <c r="PH529" s="53"/>
      <c r="PI529" s="53"/>
      <c r="PJ529" s="53"/>
      <c r="PK529" s="53"/>
      <c r="PL529" s="53"/>
      <c r="PM529" s="53"/>
      <c r="PN529" s="53"/>
      <c r="PO529" s="53"/>
      <c r="PP529" s="53"/>
      <c r="PQ529" s="53"/>
      <c r="PR529" s="53"/>
      <c r="PS529" s="53"/>
      <c r="PT529" s="53"/>
      <c r="PU529" s="53"/>
      <c r="PV529" s="53"/>
      <c r="PW529" s="53"/>
      <c r="PX529" s="53"/>
      <c r="PY529" s="53"/>
      <c r="PZ529" s="53"/>
      <c r="QA529" s="53"/>
      <c r="QB529" s="53"/>
      <c r="QC529" s="53"/>
      <c r="QD529" s="53"/>
      <c r="QE529" s="53"/>
      <c r="QF529" s="53"/>
      <c r="QG529" s="53"/>
      <c r="QH529" s="53"/>
      <c r="QI529" s="53"/>
      <c r="QJ529" s="53"/>
      <c r="QK529" s="53"/>
      <c r="QL529" s="53"/>
      <c r="QM529" s="53"/>
      <c r="QN529" s="53"/>
      <c r="QO529" s="53"/>
      <c r="QP529" s="53"/>
      <c r="QQ529" s="53"/>
      <c r="QR529" s="53"/>
      <c r="QS529" s="53"/>
      <c r="QT529" s="53"/>
      <c r="QU529" s="53"/>
      <c r="QV529" s="53"/>
      <c r="QW529" s="53"/>
      <c r="QX529" s="53"/>
      <c r="QY529" s="53"/>
      <c r="QZ529" s="53"/>
      <c r="RA529" s="53"/>
      <c r="RB529" s="53"/>
      <c r="RC529" s="53"/>
      <c r="RD529" s="53"/>
      <c r="RE529" s="53"/>
      <c r="RF529" s="53"/>
      <c r="RG529" s="53"/>
      <c r="RH529" s="53"/>
      <c r="RI529" s="53"/>
      <c r="RJ529" s="53"/>
      <c r="RK529" s="53"/>
      <c r="RL529" s="53"/>
      <c r="RM529" s="53"/>
      <c r="RN529" s="53"/>
      <c r="RO529" s="53"/>
      <c r="RP529" s="53"/>
      <c r="RQ529" s="53"/>
      <c r="RR529" s="53"/>
      <c r="RS529" s="53"/>
      <c r="RT529" s="53"/>
      <c r="RU529" s="53"/>
      <c r="RV529" s="53"/>
      <c r="RW529" s="53"/>
      <c r="RX529" s="53"/>
      <c r="RY529" s="53"/>
      <c r="RZ529" s="53"/>
      <c r="SA529" s="53"/>
      <c r="SB529" s="53"/>
      <c r="SC529" s="53"/>
      <c r="SD529" s="53"/>
      <c r="SE529" s="53"/>
      <c r="SF529" s="53"/>
      <c r="SG529" s="53"/>
      <c r="SH529" s="53"/>
      <c r="SI529" s="53"/>
      <c r="SJ529" s="53"/>
      <c r="SK529" s="53"/>
      <c r="SL529" s="53"/>
      <c r="SM529" s="53"/>
      <c r="SN529" s="53"/>
      <c r="SO529" s="53"/>
      <c r="SP529" s="53"/>
      <c r="SQ529" s="53"/>
      <c r="SR529" s="53"/>
      <c r="SS529" s="53"/>
      <c r="ST529" s="53"/>
      <c r="SU529" s="53"/>
      <c r="SV529" s="53"/>
      <c r="SW529" s="53"/>
      <c r="SX529" s="53"/>
      <c r="SY529" s="53"/>
      <c r="SZ529" s="53"/>
      <c r="TA529" s="53"/>
      <c r="TB529" s="53"/>
      <c r="TC529" s="53"/>
      <c r="TD529" s="53"/>
      <c r="TE529" s="53"/>
      <c r="TF529" s="53"/>
      <c r="TG529" s="53"/>
      <c r="TH529" s="53"/>
      <c r="TI529" s="53"/>
      <c r="TJ529" s="53"/>
      <c r="TK529" s="53"/>
      <c r="TL529" s="53"/>
      <c r="TM529" s="53"/>
      <c r="TN529" s="53"/>
      <c r="TO529" s="53"/>
      <c r="TP529" s="53"/>
      <c r="TQ529" s="53"/>
      <c r="TR529" s="53"/>
      <c r="TS529" s="53"/>
      <c r="TT529" s="53"/>
      <c r="TU529" s="53"/>
      <c r="TV529" s="53"/>
      <c r="TW529" s="53"/>
      <c r="TX529" s="53"/>
      <c r="TY529" s="53"/>
      <c r="TZ529" s="53"/>
      <c r="UA529" s="53"/>
      <c r="UB529" s="53"/>
      <c r="UC529" s="53"/>
      <c r="UD529" s="53"/>
      <c r="UE529" s="53"/>
      <c r="UF529" s="53"/>
      <c r="UG529" s="53"/>
      <c r="UH529" s="53"/>
      <c r="UI529" s="53"/>
      <c r="UJ529" s="53"/>
      <c r="UK529" s="53"/>
      <c r="UL529" s="53"/>
      <c r="UM529" s="53"/>
      <c r="UN529" s="53"/>
      <c r="UO529" s="53"/>
      <c r="UP529" s="53"/>
      <c r="UQ529" s="53"/>
      <c r="UR529" s="53"/>
      <c r="US529" s="53"/>
      <c r="UT529" s="53"/>
      <c r="UU529" s="53"/>
      <c r="UV529" s="53"/>
      <c r="UW529" s="53"/>
      <c r="UX529" s="53"/>
      <c r="UY529" s="53"/>
      <c r="UZ529" s="53"/>
      <c r="VA529" s="53"/>
      <c r="VB529" s="53"/>
      <c r="VC529" s="53"/>
      <c r="VD529" s="53"/>
      <c r="VE529" s="53"/>
      <c r="VF529" s="53"/>
      <c r="VG529" s="53"/>
      <c r="VH529" s="53"/>
      <c r="VI529" s="53"/>
      <c r="VJ529" s="53"/>
      <c r="VK529" s="53"/>
      <c r="VL529" s="53"/>
      <c r="VM529" s="53"/>
      <c r="VN529" s="53"/>
      <c r="VO529" s="53"/>
      <c r="VP529" s="53"/>
      <c r="VQ529" s="53"/>
      <c r="VR529" s="53"/>
      <c r="VS529" s="53"/>
      <c r="VT529" s="53"/>
      <c r="VU529" s="53"/>
      <c r="VV529" s="53"/>
      <c r="VW529" s="53"/>
      <c r="VX529" s="53"/>
      <c r="VY529" s="53"/>
      <c r="VZ529" s="53"/>
      <c r="WA529" s="53"/>
      <c r="WB529" s="53"/>
      <c r="WC529" s="53"/>
      <c r="WD529" s="53"/>
      <c r="WE529" s="53"/>
      <c r="WF529" s="53"/>
      <c r="WG529" s="53"/>
      <c r="WH529" s="53"/>
      <c r="WI529" s="53"/>
      <c r="WJ529" s="53"/>
      <c r="WK529" s="53"/>
      <c r="WL529" s="53"/>
      <c r="WM529" s="53"/>
      <c r="WN529" s="53"/>
      <c r="WO529" s="53"/>
      <c r="WP529" s="53"/>
      <c r="WQ529" s="53"/>
      <c r="WR529" s="53"/>
      <c r="WS529" s="53"/>
      <c r="WT529" s="53"/>
      <c r="WU529" s="53"/>
      <c r="WV529" s="53"/>
      <c r="WW529" s="53"/>
      <c r="WX529" s="53"/>
      <c r="WY529" s="53"/>
      <c r="WZ529" s="53"/>
      <c r="XA529" s="53"/>
      <c r="XB529" s="53"/>
      <c r="XC529" s="53"/>
      <c r="XD529" s="53"/>
      <c r="XE529" s="53"/>
      <c r="XF529" s="53"/>
      <c r="XG529" s="53"/>
      <c r="XH529" s="53"/>
      <c r="XI529" s="53"/>
      <c r="XJ529" s="53"/>
      <c r="XK529" s="53"/>
      <c r="XL529" s="53"/>
      <c r="XM529" s="53"/>
      <c r="XN529" s="53"/>
      <c r="XO529" s="53"/>
      <c r="XP529" s="53"/>
      <c r="XQ529" s="53"/>
      <c r="XR529" s="53"/>
      <c r="XS529" s="53"/>
      <c r="XT529" s="53"/>
      <c r="XU529" s="53"/>
      <c r="XV529" s="53"/>
      <c r="XW529" s="53"/>
      <c r="XX529" s="53"/>
      <c r="XY529" s="53"/>
      <c r="XZ529" s="53"/>
      <c r="YA529" s="53"/>
      <c r="YB529" s="53"/>
      <c r="YC529" s="53"/>
      <c r="YD529" s="53"/>
      <c r="YE529" s="53"/>
      <c r="YF529" s="53"/>
      <c r="YG529" s="53"/>
      <c r="YH529" s="53"/>
      <c r="YI529" s="53"/>
      <c r="YJ529" s="53"/>
      <c r="YK529" s="53"/>
      <c r="YL529" s="53"/>
      <c r="YM529" s="53"/>
      <c r="YN529" s="53"/>
      <c r="YO529" s="53"/>
      <c r="YP529" s="53"/>
      <c r="YQ529" s="53"/>
      <c r="YR529" s="53"/>
      <c r="YS529" s="53"/>
      <c r="YT529" s="53"/>
      <c r="YU529" s="53"/>
      <c r="YV529" s="53"/>
      <c r="YW529" s="53"/>
      <c r="YX529" s="53"/>
      <c r="YY529" s="53"/>
      <c r="YZ529" s="53"/>
      <c r="ZA529" s="53"/>
      <c r="ZB529" s="53"/>
      <c r="ZC529" s="53"/>
      <c r="ZD529" s="53"/>
      <c r="ZE529" s="53"/>
      <c r="ZF529" s="53"/>
      <c r="ZG529" s="53"/>
      <c r="ZH529" s="53"/>
      <c r="ZI529" s="53"/>
      <c r="ZJ529" s="53"/>
      <c r="ZK529" s="53"/>
      <c r="ZL529" s="53"/>
      <c r="ZM529" s="53"/>
      <c r="ZN529" s="53"/>
      <c r="ZO529" s="53"/>
      <c r="ZP529" s="53"/>
      <c r="ZQ529" s="53"/>
      <c r="ZR529" s="53"/>
      <c r="ZS529" s="53"/>
      <c r="ZT529" s="53"/>
      <c r="ZU529" s="53"/>
      <c r="ZV529" s="53"/>
      <c r="ZW529" s="53"/>
      <c r="ZX529" s="53"/>
      <c r="ZY529" s="53"/>
      <c r="ZZ529" s="53"/>
      <c r="AAA529" s="53"/>
      <c r="AAB529" s="53"/>
      <c r="AAC529" s="53"/>
      <c r="AAD529" s="53"/>
      <c r="AAE529" s="53"/>
      <c r="AAF529" s="53"/>
      <c r="AAG529" s="53"/>
      <c r="AAH529" s="53"/>
      <c r="AAI529" s="53"/>
      <c r="AAJ529" s="53"/>
      <c r="AAK529" s="53"/>
      <c r="AAL529" s="53"/>
      <c r="AAM529" s="53"/>
      <c r="AAN529" s="53"/>
      <c r="AAO529" s="53"/>
      <c r="AAP529" s="53"/>
      <c r="AAQ529" s="53"/>
      <c r="AAR529" s="53"/>
      <c r="AAS529" s="53"/>
      <c r="AAT529" s="53"/>
      <c r="AAU529" s="53"/>
      <c r="AAV529" s="53"/>
      <c r="AAW529" s="53"/>
      <c r="AAX529" s="53"/>
      <c r="AAY529" s="53"/>
      <c r="AAZ529" s="53"/>
      <c r="ABA529" s="53"/>
      <c r="ABB529" s="53"/>
      <c r="ABC529" s="53"/>
      <c r="ABD529" s="53"/>
      <c r="ABE529" s="53"/>
      <c r="ABF529" s="53"/>
      <c r="ABG529" s="53"/>
      <c r="ABH529" s="53"/>
      <c r="ABI529" s="53"/>
      <c r="ABJ529" s="53"/>
      <c r="ABK529" s="53"/>
      <c r="ABL529" s="53"/>
      <c r="ABM529" s="53"/>
      <c r="ABN529" s="53"/>
      <c r="ABO529" s="53"/>
      <c r="ABP529" s="53"/>
      <c r="ABQ529" s="53"/>
      <c r="ABR529" s="53"/>
      <c r="ABS529" s="53"/>
      <c r="ABT529" s="53"/>
      <c r="ABU529" s="53"/>
      <c r="ABV529" s="53"/>
      <c r="ABW529" s="53"/>
      <c r="ABX529" s="53"/>
      <c r="ABY529" s="53"/>
      <c r="ABZ529" s="53"/>
      <c r="ACA529" s="53"/>
      <c r="ACB529" s="53"/>
      <c r="ACC529" s="53"/>
      <c r="ACD529" s="53"/>
      <c r="ACE529" s="53"/>
      <c r="ACF529" s="53"/>
      <c r="ACG529" s="53"/>
      <c r="ACH529" s="53"/>
      <c r="ACI529" s="53"/>
      <c r="ACJ529" s="53"/>
      <c r="ACK529" s="53"/>
      <c r="ACL529" s="53"/>
      <c r="ACM529" s="53"/>
      <c r="ACN529" s="53"/>
      <c r="ACO529" s="53"/>
      <c r="ACP529" s="53"/>
      <c r="ACQ529" s="53"/>
      <c r="ACR529" s="53"/>
      <c r="ACS529" s="53"/>
      <c r="ACT529" s="53"/>
      <c r="ACU529" s="53"/>
      <c r="ACV529" s="53"/>
      <c r="ACW529" s="53"/>
      <c r="ACX529" s="53"/>
      <c r="ACY529" s="53"/>
      <c r="ACZ529" s="53"/>
      <c r="ADA529" s="53"/>
      <c r="ADB529" s="53"/>
      <c r="ADC529" s="53"/>
      <c r="ADD529" s="53"/>
      <c r="ADE529" s="53"/>
      <c r="ADF529" s="53"/>
      <c r="ADG529" s="53"/>
      <c r="ADH529" s="53"/>
      <c r="ADI529" s="53"/>
      <c r="ADJ529" s="53"/>
      <c r="ADK529" s="53"/>
      <c r="ADL529" s="53"/>
      <c r="ADM529" s="53"/>
      <c r="ADN529" s="53"/>
      <c r="ADO529" s="53"/>
      <c r="ADP529" s="53"/>
      <c r="ADQ529" s="53"/>
      <c r="ADR529" s="53"/>
      <c r="ADS529" s="53"/>
      <c r="ADT529" s="53"/>
      <c r="ADU529" s="53"/>
      <c r="ADV529" s="53"/>
      <c r="ADW529" s="53"/>
      <c r="ADX529" s="53"/>
      <c r="ADY529" s="53"/>
      <c r="ADZ529" s="53"/>
      <c r="AEA529" s="53"/>
      <c r="AEB529" s="53"/>
      <c r="AEC529" s="53"/>
      <c r="AED529" s="53"/>
      <c r="AEE529" s="53"/>
      <c r="AEF529" s="53"/>
      <c r="AEG529" s="53"/>
      <c r="AEH529" s="53"/>
      <c r="AEI529" s="53"/>
      <c r="AEJ529" s="53"/>
      <c r="AEK529" s="53"/>
      <c r="AEL529" s="53"/>
      <c r="AEM529" s="53"/>
      <c r="AEN529" s="53"/>
      <c r="AEO529" s="53"/>
      <c r="AEP529" s="53"/>
      <c r="AEQ529" s="53"/>
      <c r="AER529" s="53"/>
      <c r="AES529" s="53"/>
      <c r="AET529" s="53"/>
      <c r="AEU529" s="53"/>
      <c r="AEV529" s="53"/>
      <c r="AEW529" s="53"/>
      <c r="AEX529" s="53"/>
      <c r="AEY529" s="53"/>
      <c r="AEZ529" s="53"/>
      <c r="AFA529" s="53"/>
      <c r="AFB529" s="53"/>
      <c r="AFC529" s="53"/>
      <c r="AFD529" s="53"/>
      <c r="AFE529" s="53"/>
      <c r="AFF529" s="53"/>
      <c r="AFG529" s="53"/>
      <c r="AFH529" s="53"/>
      <c r="AFI529" s="53"/>
      <c r="AFJ529" s="53"/>
      <c r="AFK529" s="53"/>
      <c r="AFL529" s="53"/>
      <c r="AFM529" s="53"/>
      <c r="AFN529" s="53"/>
      <c r="AFO529" s="53"/>
      <c r="AFP529" s="53"/>
      <c r="AFQ529" s="53"/>
      <c r="AFR529" s="53"/>
      <c r="AFS529" s="53"/>
      <c r="AFT529" s="53"/>
      <c r="AFU529" s="53"/>
      <c r="AFV529" s="53"/>
      <c r="AFW529" s="53"/>
      <c r="AFX529" s="53"/>
      <c r="AFY529" s="53"/>
      <c r="AFZ529" s="53"/>
      <c r="AGA529" s="53"/>
      <c r="AGB529" s="53"/>
      <c r="AGC529" s="53"/>
      <c r="AGD529" s="53"/>
      <c r="AGE529" s="53"/>
      <c r="AGF529" s="53"/>
      <c r="AGG529" s="53"/>
      <c r="AGH529" s="53"/>
      <c r="AGI529" s="53"/>
      <c r="AGJ529" s="53"/>
      <c r="AGK529" s="53"/>
      <c r="AGL529" s="53"/>
      <c r="AGM529" s="53"/>
      <c r="AGN529" s="53"/>
      <c r="AGO529" s="53"/>
      <c r="AGP529" s="53"/>
      <c r="AGQ529" s="53"/>
      <c r="AGR529" s="53"/>
      <c r="AGS529" s="53"/>
      <c r="AGT529" s="53"/>
      <c r="AGU529" s="53"/>
      <c r="AGV529" s="53"/>
      <c r="AGW529" s="53"/>
      <c r="AGX529" s="53"/>
      <c r="AGY529" s="53"/>
      <c r="AGZ529" s="53"/>
      <c r="AHA529" s="53"/>
      <c r="AHB529" s="53"/>
      <c r="AHC529" s="53"/>
      <c r="AHD529" s="53"/>
      <c r="AHE529" s="53"/>
      <c r="AHF529" s="53"/>
      <c r="AHG529" s="53"/>
      <c r="AHH529" s="53"/>
      <c r="AHI529" s="53"/>
      <c r="AHJ529" s="53"/>
      <c r="AHK529" s="53"/>
      <c r="AHL529" s="53"/>
      <c r="AHM529" s="53"/>
      <c r="AHN529" s="53"/>
      <c r="AHO529" s="53"/>
      <c r="AHP529" s="53"/>
      <c r="AHQ529" s="53"/>
      <c r="AHR529" s="53"/>
      <c r="AHS529" s="53"/>
      <c r="AHT529" s="53"/>
      <c r="AHU529" s="53"/>
      <c r="AHV529" s="53"/>
      <c r="AHW529" s="53"/>
      <c r="AHX529" s="53"/>
      <c r="AHY529" s="53"/>
      <c r="AHZ529" s="53"/>
      <c r="AIA529" s="53"/>
      <c r="AIB529" s="53"/>
      <c r="AIC529" s="53"/>
      <c r="AID529" s="53"/>
      <c r="AIE529" s="53"/>
      <c r="AIF529" s="53"/>
      <c r="AIG529" s="53"/>
      <c r="AIH529" s="53"/>
      <c r="AII529" s="53"/>
      <c r="AIJ529" s="53"/>
      <c r="AIK529" s="53"/>
      <c r="AIL529" s="53"/>
      <c r="AIM529" s="53"/>
      <c r="AIN529" s="53"/>
      <c r="AIO529" s="53"/>
      <c r="AIP529" s="53"/>
      <c r="AIQ529" s="53"/>
      <c r="AIR529" s="53"/>
      <c r="AIS529" s="53"/>
      <c r="AIT529" s="53"/>
      <c r="AIU529" s="53"/>
      <c r="AIV529" s="53"/>
      <c r="AIW529" s="53"/>
      <c r="AIX529" s="53"/>
      <c r="AIY529" s="53"/>
      <c r="AIZ529" s="53"/>
      <c r="AJA529" s="53"/>
      <c r="AJB529" s="53"/>
      <c r="AJC529" s="53"/>
      <c r="AJD529" s="53"/>
      <c r="AJE529" s="53"/>
      <c r="AJF529" s="53"/>
      <c r="AJG529" s="53"/>
      <c r="AJH529" s="53"/>
      <c r="AJI529" s="53"/>
      <c r="AJJ529" s="53"/>
      <c r="AJK529" s="53"/>
      <c r="AJL529" s="53"/>
      <c r="AJM529" s="53"/>
      <c r="AJN529" s="53"/>
      <c r="AJO529" s="53"/>
      <c r="AJP529" s="53"/>
      <c r="AJQ529" s="53"/>
      <c r="AJR529" s="53"/>
      <c r="AJS529" s="53"/>
      <c r="AJT529" s="53"/>
      <c r="AJU529" s="53"/>
      <c r="AJV529" s="53"/>
      <c r="AJW529" s="53"/>
      <c r="AJX529" s="53"/>
      <c r="AJY529" s="53"/>
      <c r="AJZ529" s="53"/>
      <c r="AKA529" s="53"/>
      <c r="AKB529" s="53"/>
      <c r="AKC529" s="53"/>
      <c r="AKD529" s="53"/>
      <c r="AKE529" s="53"/>
      <c r="AKF529" s="53"/>
      <c r="AKG529" s="53"/>
      <c r="AKH529" s="53"/>
      <c r="AKI529" s="53"/>
      <c r="AKJ529" s="53"/>
      <c r="AKK529" s="53"/>
      <c r="AKL529" s="53"/>
      <c r="AKM529" s="53"/>
      <c r="AKN529" s="53"/>
      <c r="AKO529" s="53"/>
      <c r="AKP529" s="53"/>
      <c r="AKQ529" s="53"/>
      <c r="AKR529" s="53"/>
      <c r="AKS529" s="53"/>
      <c r="AKT529" s="53"/>
      <c r="AKU529" s="53"/>
      <c r="AKV529" s="53"/>
      <c r="AKW529" s="53"/>
      <c r="AKX529" s="53"/>
      <c r="AKY529" s="53"/>
      <c r="AKZ529" s="53"/>
      <c r="ALA529" s="53"/>
      <c r="ALB529" s="53"/>
      <c r="ALC529" s="53"/>
      <c r="ALD529" s="53"/>
      <c r="ALE529" s="53"/>
      <c r="ALF529" s="53"/>
      <c r="ALG529" s="53"/>
      <c r="ALH529" s="53"/>
      <c r="ALI529" s="53"/>
      <c r="ALJ529" s="53"/>
      <c r="ALK529" s="53"/>
      <c r="ALL529" s="53"/>
      <c r="ALM529" s="53"/>
      <c r="ALN529" s="53"/>
      <c r="ALO529" s="53"/>
      <c r="ALP529" s="53"/>
      <c r="ALQ529" s="53"/>
      <c r="ALR529" s="53"/>
      <c r="ALS529" s="53"/>
      <c r="ALT529" s="53"/>
      <c r="ALU529" s="53"/>
      <c r="ALV529" s="53"/>
      <c r="ALW529" s="53"/>
      <c r="ALX529" s="53"/>
      <c r="ALY529" s="53"/>
      <c r="ALZ529" s="53"/>
      <c r="AMA529" s="53"/>
      <c r="AMB529" s="53"/>
      <c r="AMC529" s="53"/>
      <c r="AMD529" s="53"/>
      <c r="AME529" s="53"/>
      <c r="AMF529" s="53"/>
      <c r="AMG529" s="53"/>
      <c r="AMH529" s="53"/>
      <c r="AMI529" s="53"/>
      <c r="AMJ529"/>
      <c r="AMK529"/>
    </row>
    <row r="530" spans="1:1025">
      <c r="A530" s="49"/>
      <c r="B530" s="94"/>
      <c r="C530" s="94"/>
      <c r="D530" s="95"/>
      <c r="E530" s="96"/>
    </row>
    <row r="531" spans="1:1025">
      <c r="A531" s="49"/>
      <c r="B531" s="94"/>
      <c r="C531" s="94"/>
      <c r="D531" s="95"/>
      <c r="E531" s="96"/>
    </row>
    <row r="532" spans="1:1025">
      <c r="A532" s="49"/>
      <c r="B532" s="94"/>
      <c r="C532" s="94"/>
      <c r="D532" s="95"/>
      <c r="E532" s="96"/>
    </row>
    <row r="533" spans="1:1025">
      <c r="A533" s="49"/>
    </row>
    <row r="534" spans="1:1025">
      <c r="A534" s="67"/>
      <c r="F534" s="72"/>
      <c r="G534" s="72"/>
      <c r="H534" s="72"/>
      <c r="I534" s="72"/>
      <c r="J534" s="72"/>
      <c r="K534" s="72"/>
      <c r="L534" s="72"/>
      <c r="M534" s="72"/>
      <c r="N534" s="72"/>
      <c r="O534" s="72"/>
      <c r="P534" s="72"/>
      <c r="Q534" s="72"/>
      <c r="R534" s="72"/>
      <c r="S534" s="72"/>
      <c r="T534" s="72"/>
      <c r="U534" s="72"/>
      <c r="V534" s="72"/>
      <c r="W534" s="72"/>
      <c r="X534" s="72"/>
      <c r="Y534" s="72"/>
      <c r="Z534" s="72"/>
      <c r="AA534" s="72"/>
      <c r="AB534" s="72"/>
      <c r="AC534" s="72"/>
      <c r="AD534" s="72"/>
      <c r="AE534" s="72"/>
      <c r="AF534" s="72"/>
      <c r="AG534" s="72"/>
      <c r="AH534" s="72"/>
      <c r="AI534" s="72"/>
      <c r="AJ534" s="72"/>
      <c r="AK534" s="72"/>
      <c r="AL534" s="72"/>
      <c r="AM534" s="72"/>
      <c r="AN534" s="72"/>
      <c r="AO534" s="72"/>
      <c r="AP534" s="72"/>
      <c r="AQ534" s="72"/>
      <c r="AR534" s="72"/>
      <c r="AS534" s="72"/>
      <c r="AT534" s="72"/>
      <c r="AU534" s="72"/>
      <c r="AV534" s="72"/>
      <c r="AW534" s="72"/>
      <c r="AX534" s="72"/>
      <c r="AY534" s="72"/>
      <c r="AZ534" s="72"/>
      <c r="BA534" s="72"/>
      <c r="BB534" s="72"/>
      <c r="BC534" s="72"/>
      <c r="BD534" s="72"/>
      <c r="BE534" s="72"/>
      <c r="BF534" s="72"/>
      <c r="BG534" s="72"/>
      <c r="BH534" s="72"/>
      <c r="BI534" s="72"/>
      <c r="BJ534" s="72"/>
      <c r="BK534" s="72"/>
      <c r="BL534" s="72"/>
      <c r="BM534" s="72"/>
      <c r="BN534" s="72"/>
      <c r="BO534" s="72"/>
      <c r="BP534" s="72"/>
      <c r="BQ534" s="72"/>
      <c r="BR534" s="72"/>
      <c r="BS534" s="72"/>
      <c r="BT534" s="72"/>
      <c r="BU534" s="72"/>
      <c r="BV534" s="72"/>
      <c r="BW534" s="72"/>
      <c r="BX534" s="72"/>
      <c r="BY534" s="72"/>
      <c r="BZ534" s="72"/>
      <c r="CA534" s="72"/>
      <c r="CB534" s="72"/>
      <c r="CC534" s="72"/>
      <c r="CD534" s="72"/>
      <c r="CE534" s="72"/>
      <c r="CF534" s="72"/>
      <c r="CG534" s="72"/>
      <c r="CH534" s="72"/>
      <c r="CI534" s="72"/>
      <c r="CJ534" s="72"/>
      <c r="CK534" s="72"/>
      <c r="CL534" s="72"/>
      <c r="CM534" s="72"/>
      <c r="CN534" s="72"/>
      <c r="CO534" s="72"/>
      <c r="CP534" s="72"/>
      <c r="CQ534" s="72"/>
      <c r="CR534" s="72"/>
      <c r="CS534" s="72"/>
      <c r="CT534" s="72"/>
      <c r="CU534" s="72"/>
      <c r="CV534" s="72"/>
      <c r="CW534" s="72"/>
      <c r="CX534" s="72"/>
      <c r="CY534" s="72"/>
      <c r="CZ534" s="72"/>
      <c r="DA534" s="72"/>
      <c r="DB534" s="72"/>
      <c r="DC534" s="72"/>
      <c r="DD534" s="72"/>
      <c r="DE534" s="72"/>
      <c r="DF534" s="72"/>
      <c r="DG534" s="72"/>
      <c r="DH534" s="72"/>
      <c r="DI534" s="72"/>
      <c r="DJ534" s="72"/>
      <c r="DK534" s="72"/>
      <c r="DL534" s="72"/>
      <c r="DM534" s="72"/>
      <c r="DN534" s="72"/>
      <c r="DO534" s="72"/>
      <c r="DP534" s="72"/>
      <c r="DQ534" s="72"/>
      <c r="DR534" s="72"/>
      <c r="DS534" s="72"/>
      <c r="DT534" s="72"/>
      <c r="DU534" s="72"/>
      <c r="DV534" s="72"/>
      <c r="DW534" s="72"/>
      <c r="DX534" s="72"/>
      <c r="DY534" s="72"/>
      <c r="DZ534" s="72"/>
      <c r="EA534" s="72"/>
      <c r="EB534" s="72"/>
      <c r="EC534" s="72"/>
      <c r="ED534" s="72"/>
      <c r="EE534" s="72"/>
      <c r="EF534" s="72"/>
      <c r="EG534" s="72"/>
      <c r="EH534" s="72"/>
      <c r="EI534" s="72"/>
      <c r="EJ534" s="72"/>
      <c r="EK534" s="72"/>
      <c r="EL534" s="72"/>
      <c r="EM534" s="72"/>
      <c r="EN534" s="72"/>
      <c r="EO534" s="72"/>
      <c r="EP534" s="72"/>
      <c r="EQ534" s="72"/>
      <c r="ER534" s="72"/>
      <c r="ES534" s="72"/>
      <c r="ET534" s="72"/>
      <c r="EU534" s="72"/>
      <c r="EV534" s="72"/>
      <c r="EW534" s="72"/>
      <c r="EX534" s="72"/>
      <c r="EY534" s="72"/>
      <c r="EZ534" s="72"/>
      <c r="FA534" s="72"/>
      <c r="FB534" s="72"/>
      <c r="FC534" s="72"/>
      <c r="FD534" s="72"/>
      <c r="FE534" s="72"/>
      <c r="FF534" s="72"/>
      <c r="FG534" s="72"/>
      <c r="FH534" s="72"/>
      <c r="FI534" s="72"/>
      <c r="FJ534" s="72"/>
      <c r="FK534" s="72"/>
      <c r="FL534" s="72"/>
      <c r="FM534" s="72"/>
      <c r="FN534" s="72"/>
      <c r="FO534" s="72"/>
      <c r="FP534" s="72"/>
      <c r="FQ534" s="72"/>
      <c r="FR534" s="72"/>
      <c r="FS534" s="72"/>
      <c r="FT534" s="72"/>
      <c r="FU534" s="72"/>
      <c r="FV534" s="72"/>
      <c r="FW534" s="72"/>
      <c r="FX534" s="72"/>
      <c r="FY534" s="72"/>
      <c r="FZ534" s="72"/>
      <c r="GA534" s="72"/>
      <c r="GB534" s="72"/>
      <c r="GC534" s="72"/>
      <c r="GD534" s="72"/>
      <c r="GE534" s="72"/>
      <c r="GF534" s="72"/>
      <c r="GG534" s="72"/>
      <c r="GH534" s="72"/>
      <c r="GI534" s="72"/>
      <c r="GJ534" s="72"/>
      <c r="GK534" s="72"/>
      <c r="GL534" s="72"/>
      <c r="GM534" s="72"/>
      <c r="GN534" s="72"/>
      <c r="GO534" s="72"/>
      <c r="GP534" s="72"/>
      <c r="GQ534" s="72"/>
      <c r="GR534" s="72"/>
      <c r="GS534" s="72"/>
      <c r="GT534" s="72"/>
      <c r="GU534" s="72"/>
      <c r="GV534" s="72"/>
      <c r="GW534" s="72"/>
      <c r="GX534" s="72"/>
      <c r="GY534" s="72"/>
      <c r="GZ534" s="72"/>
      <c r="HA534" s="72"/>
      <c r="HB534" s="72"/>
      <c r="HC534" s="72"/>
      <c r="HD534" s="72"/>
      <c r="HE534" s="72"/>
      <c r="HF534" s="72"/>
      <c r="HG534" s="72"/>
      <c r="HH534" s="72"/>
      <c r="HI534" s="72"/>
      <c r="HJ534" s="72"/>
      <c r="HK534" s="72"/>
      <c r="HL534" s="72"/>
      <c r="HM534" s="72"/>
      <c r="HN534" s="72"/>
      <c r="HO534" s="72"/>
      <c r="HP534" s="72"/>
      <c r="HQ534" s="72"/>
      <c r="HR534" s="72"/>
      <c r="HS534" s="72"/>
      <c r="HT534" s="72"/>
      <c r="HU534" s="72"/>
      <c r="HV534" s="72"/>
      <c r="HW534" s="72"/>
      <c r="HX534" s="72"/>
      <c r="HY534" s="72"/>
      <c r="HZ534" s="72"/>
      <c r="IA534" s="72"/>
      <c r="IB534" s="72"/>
      <c r="IC534" s="72"/>
      <c r="ID534" s="72"/>
      <c r="IE534" s="72"/>
      <c r="IF534" s="72"/>
      <c r="IG534" s="72"/>
      <c r="IH534" s="72"/>
      <c r="II534" s="72"/>
      <c r="IJ534" s="72"/>
      <c r="IK534" s="72"/>
      <c r="IL534" s="72"/>
      <c r="IM534" s="72"/>
      <c r="IN534" s="72"/>
      <c r="IO534" s="72"/>
      <c r="IP534" s="72"/>
      <c r="IQ534" s="72"/>
      <c r="IR534" s="72"/>
      <c r="IS534" s="72"/>
      <c r="IT534" s="72"/>
      <c r="IU534" s="72"/>
      <c r="IV534" s="72"/>
      <c r="IW534" s="72"/>
      <c r="IX534" s="72"/>
      <c r="IY534" s="72"/>
      <c r="IZ534" s="72"/>
      <c r="JA534" s="72"/>
      <c r="JB534" s="72"/>
      <c r="JC534" s="72"/>
      <c r="JD534" s="72"/>
      <c r="JE534" s="72"/>
      <c r="JF534" s="72"/>
      <c r="JG534" s="72"/>
      <c r="JH534" s="72"/>
      <c r="JI534" s="72"/>
      <c r="JJ534" s="72"/>
      <c r="JK534" s="72"/>
      <c r="JL534" s="72"/>
      <c r="JM534" s="72"/>
      <c r="JN534" s="72"/>
      <c r="JO534" s="72"/>
      <c r="JP534" s="72"/>
      <c r="JQ534" s="72"/>
      <c r="JR534" s="72"/>
      <c r="JS534" s="72"/>
      <c r="JT534" s="72"/>
      <c r="JU534" s="72"/>
      <c r="JV534" s="72"/>
      <c r="JW534" s="72"/>
      <c r="JX534" s="72"/>
      <c r="JY534" s="72"/>
      <c r="JZ534" s="72"/>
      <c r="KA534" s="72"/>
      <c r="KB534" s="72"/>
      <c r="KC534" s="72"/>
      <c r="KD534" s="72"/>
      <c r="KE534" s="72"/>
      <c r="KF534" s="72"/>
      <c r="KG534" s="72"/>
      <c r="KH534" s="72"/>
      <c r="KI534" s="72"/>
      <c r="KJ534" s="72"/>
      <c r="KK534" s="72"/>
      <c r="KL534" s="72"/>
      <c r="KM534" s="72"/>
      <c r="KN534" s="72"/>
      <c r="KO534" s="72"/>
      <c r="KP534" s="72"/>
      <c r="KQ534" s="72"/>
      <c r="KR534" s="72"/>
      <c r="KS534" s="72"/>
      <c r="KT534" s="72"/>
      <c r="KU534" s="72"/>
      <c r="KV534" s="72"/>
      <c r="KW534" s="72"/>
      <c r="KX534" s="72"/>
      <c r="KY534" s="72"/>
      <c r="KZ534" s="72"/>
      <c r="LA534" s="72"/>
      <c r="LB534" s="72"/>
      <c r="LC534" s="72"/>
      <c r="LD534" s="72"/>
      <c r="LE534" s="72"/>
      <c r="LF534" s="72"/>
      <c r="LG534" s="72"/>
      <c r="LH534" s="72"/>
      <c r="LI534" s="72"/>
      <c r="LJ534" s="72"/>
      <c r="LK534" s="72"/>
      <c r="LL534" s="72"/>
      <c r="LM534" s="72"/>
      <c r="LN534" s="72"/>
      <c r="LO534" s="72"/>
      <c r="LP534" s="72"/>
      <c r="LQ534" s="72"/>
      <c r="LR534" s="72"/>
      <c r="LS534" s="72"/>
      <c r="LT534" s="72"/>
      <c r="LU534" s="72"/>
      <c r="LV534" s="72"/>
      <c r="LW534" s="72"/>
      <c r="LX534" s="72"/>
      <c r="LY534" s="72"/>
      <c r="LZ534" s="72"/>
      <c r="MA534" s="72"/>
      <c r="MB534" s="72"/>
      <c r="MC534" s="72"/>
      <c r="MD534" s="72"/>
      <c r="ME534" s="72"/>
      <c r="MF534" s="72"/>
      <c r="MG534" s="72"/>
      <c r="MH534" s="72"/>
      <c r="MI534" s="72"/>
      <c r="MJ534" s="72"/>
      <c r="MK534" s="72"/>
      <c r="ML534" s="72"/>
      <c r="MM534" s="72"/>
      <c r="MN534" s="72"/>
      <c r="MO534" s="72"/>
      <c r="MP534" s="72"/>
      <c r="MQ534" s="72"/>
      <c r="MR534" s="72"/>
      <c r="MS534" s="72"/>
      <c r="MT534" s="72"/>
      <c r="MU534" s="72"/>
      <c r="MV534" s="72"/>
      <c r="MW534" s="72"/>
      <c r="MX534" s="72"/>
      <c r="MY534" s="72"/>
      <c r="MZ534" s="72"/>
      <c r="NA534" s="72"/>
      <c r="NB534" s="72"/>
      <c r="NC534" s="72"/>
      <c r="ND534" s="72"/>
      <c r="NE534" s="72"/>
      <c r="NF534" s="72"/>
      <c r="NG534" s="72"/>
      <c r="NH534" s="72"/>
      <c r="NI534" s="72"/>
      <c r="NJ534" s="72"/>
      <c r="NK534" s="72"/>
      <c r="NL534" s="72"/>
      <c r="NM534" s="72"/>
      <c r="NN534" s="72"/>
      <c r="NO534" s="72"/>
      <c r="NP534" s="72"/>
      <c r="NQ534" s="72"/>
      <c r="NR534" s="72"/>
      <c r="NS534" s="72"/>
      <c r="NT534" s="72"/>
      <c r="NU534" s="72"/>
      <c r="NV534" s="72"/>
      <c r="NW534" s="72"/>
      <c r="NX534" s="72"/>
      <c r="NY534" s="72"/>
      <c r="NZ534" s="72"/>
      <c r="OA534" s="72"/>
      <c r="OB534" s="72"/>
      <c r="OC534" s="72"/>
      <c r="OD534" s="72"/>
      <c r="OE534" s="72"/>
      <c r="OF534" s="72"/>
      <c r="OG534" s="72"/>
      <c r="OH534" s="72"/>
      <c r="OI534" s="72"/>
      <c r="OJ534" s="72"/>
      <c r="OK534" s="72"/>
      <c r="OL534" s="72"/>
      <c r="OM534" s="72"/>
      <c r="ON534" s="72"/>
      <c r="OO534" s="72"/>
      <c r="OP534" s="72"/>
      <c r="OQ534" s="72"/>
      <c r="OR534" s="72"/>
      <c r="OS534" s="72"/>
      <c r="OT534" s="72"/>
      <c r="OU534" s="72"/>
      <c r="OV534" s="72"/>
      <c r="OW534" s="72"/>
      <c r="OX534" s="72"/>
      <c r="OY534" s="72"/>
      <c r="OZ534" s="72"/>
      <c r="PA534" s="72"/>
      <c r="PB534" s="72"/>
      <c r="PC534" s="72"/>
      <c r="PD534" s="72"/>
      <c r="PE534" s="72"/>
      <c r="PF534" s="72"/>
      <c r="PG534" s="72"/>
      <c r="PH534" s="72"/>
      <c r="PI534" s="72"/>
      <c r="PJ534" s="72"/>
      <c r="PK534" s="72"/>
      <c r="PL534" s="72"/>
      <c r="PM534" s="72"/>
      <c r="PN534" s="72"/>
      <c r="PO534" s="72"/>
      <c r="PP534" s="72"/>
      <c r="PQ534" s="72"/>
      <c r="PR534" s="72"/>
      <c r="PS534" s="72"/>
      <c r="PT534" s="72"/>
      <c r="PU534" s="72"/>
      <c r="PV534" s="72"/>
      <c r="PW534" s="72"/>
      <c r="PX534" s="72"/>
      <c r="PY534" s="72"/>
      <c r="PZ534" s="72"/>
      <c r="QA534" s="72"/>
      <c r="QB534" s="72"/>
      <c r="QC534" s="72"/>
      <c r="QD534" s="72"/>
      <c r="QE534" s="72"/>
      <c r="QF534" s="72"/>
      <c r="QG534" s="72"/>
      <c r="QH534" s="72"/>
      <c r="QI534" s="72"/>
      <c r="QJ534" s="72"/>
      <c r="QK534" s="72"/>
      <c r="QL534" s="72"/>
      <c r="QM534" s="72"/>
      <c r="QN534" s="72"/>
      <c r="QO534" s="72"/>
      <c r="QP534" s="72"/>
      <c r="QQ534" s="72"/>
      <c r="QR534" s="72"/>
      <c r="QS534" s="72"/>
      <c r="QT534" s="72"/>
      <c r="QU534" s="72"/>
      <c r="QV534" s="72"/>
      <c r="QW534" s="72"/>
      <c r="QX534" s="72"/>
      <c r="QY534" s="72"/>
      <c r="QZ534" s="72"/>
      <c r="RA534" s="72"/>
      <c r="RB534" s="72"/>
      <c r="RC534" s="72"/>
      <c r="RD534" s="72"/>
      <c r="RE534" s="72"/>
      <c r="RF534" s="72"/>
      <c r="RG534" s="72"/>
      <c r="RH534" s="72"/>
      <c r="RI534" s="72"/>
      <c r="RJ534" s="72"/>
      <c r="RK534" s="72"/>
      <c r="RL534" s="72"/>
      <c r="RM534" s="72"/>
      <c r="RN534" s="72"/>
      <c r="RO534" s="72"/>
      <c r="RP534" s="72"/>
      <c r="RQ534" s="72"/>
      <c r="RR534" s="72"/>
      <c r="RS534" s="72"/>
      <c r="RT534" s="72"/>
      <c r="RU534" s="72"/>
      <c r="RV534" s="72"/>
      <c r="RW534" s="72"/>
      <c r="RX534" s="72"/>
      <c r="RY534" s="72"/>
      <c r="RZ534" s="72"/>
      <c r="SA534" s="72"/>
      <c r="SB534" s="72"/>
      <c r="SC534" s="72"/>
      <c r="SD534" s="72"/>
      <c r="SE534" s="72"/>
      <c r="SF534" s="72"/>
      <c r="SG534" s="72"/>
      <c r="SH534" s="72"/>
      <c r="SI534" s="72"/>
      <c r="SJ534" s="72"/>
      <c r="SK534" s="72"/>
      <c r="SL534" s="72"/>
      <c r="SM534" s="72"/>
      <c r="SN534" s="72"/>
      <c r="SO534" s="72"/>
      <c r="SP534" s="72"/>
      <c r="SQ534" s="72"/>
      <c r="SR534" s="72"/>
      <c r="SS534" s="72"/>
      <c r="ST534" s="72"/>
      <c r="SU534" s="72"/>
      <c r="SV534" s="72"/>
      <c r="SW534" s="72"/>
      <c r="SX534" s="72"/>
      <c r="SY534" s="72"/>
      <c r="SZ534" s="72"/>
      <c r="TA534" s="72"/>
      <c r="TB534" s="72"/>
      <c r="TC534" s="72"/>
      <c r="TD534" s="72"/>
      <c r="TE534" s="72"/>
      <c r="TF534" s="72"/>
      <c r="TG534" s="72"/>
      <c r="TH534" s="72"/>
      <c r="TI534" s="72"/>
      <c r="TJ534" s="72"/>
      <c r="TK534" s="72"/>
      <c r="TL534" s="72"/>
      <c r="TM534" s="72"/>
      <c r="TN534" s="72"/>
      <c r="TO534" s="72"/>
      <c r="TP534" s="72"/>
      <c r="TQ534" s="72"/>
      <c r="TR534" s="72"/>
      <c r="TS534" s="72"/>
      <c r="TT534" s="72"/>
      <c r="TU534" s="72"/>
      <c r="TV534" s="72"/>
      <c r="TW534" s="72"/>
      <c r="TX534" s="72"/>
      <c r="TY534" s="72"/>
      <c r="TZ534" s="72"/>
      <c r="UA534" s="72"/>
      <c r="UB534" s="72"/>
      <c r="UC534" s="72"/>
      <c r="UD534" s="72"/>
      <c r="UE534" s="72"/>
      <c r="UF534" s="72"/>
      <c r="UG534" s="72"/>
      <c r="UH534" s="72"/>
      <c r="UI534" s="72"/>
      <c r="UJ534" s="72"/>
      <c r="UK534" s="72"/>
      <c r="UL534" s="72"/>
      <c r="UM534" s="72"/>
      <c r="UN534" s="72"/>
      <c r="UO534" s="72"/>
      <c r="UP534" s="72"/>
      <c r="UQ534" s="72"/>
      <c r="UR534" s="72"/>
      <c r="US534" s="72"/>
      <c r="UT534" s="72"/>
      <c r="UU534" s="72"/>
      <c r="UV534" s="72"/>
      <c r="UW534" s="72"/>
      <c r="UX534" s="72"/>
      <c r="UY534" s="72"/>
      <c r="UZ534" s="72"/>
      <c r="VA534" s="72"/>
      <c r="VB534" s="72"/>
      <c r="VC534" s="72"/>
      <c r="VD534" s="72"/>
      <c r="VE534" s="72"/>
      <c r="VF534" s="72"/>
      <c r="VG534" s="72"/>
      <c r="VH534" s="72"/>
      <c r="VI534" s="72"/>
      <c r="VJ534" s="72"/>
      <c r="VK534" s="72"/>
      <c r="VL534" s="72"/>
      <c r="VM534" s="72"/>
      <c r="VN534" s="72"/>
      <c r="VO534" s="72"/>
      <c r="VP534" s="72"/>
      <c r="VQ534" s="72"/>
      <c r="VR534" s="72"/>
      <c r="VS534" s="72"/>
      <c r="VT534" s="72"/>
      <c r="VU534" s="72"/>
      <c r="VV534" s="72"/>
      <c r="VW534" s="72"/>
      <c r="VX534" s="72"/>
      <c r="VY534" s="72"/>
      <c r="VZ534" s="72"/>
      <c r="WA534" s="72"/>
      <c r="WB534" s="72"/>
      <c r="WC534" s="72"/>
      <c r="WD534" s="72"/>
      <c r="WE534" s="72"/>
      <c r="WF534" s="72"/>
      <c r="WG534" s="72"/>
      <c r="WH534" s="72"/>
      <c r="WI534" s="72"/>
      <c r="WJ534" s="72"/>
      <c r="WK534" s="72"/>
      <c r="WL534" s="72"/>
      <c r="WM534" s="72"/>
      <c r="WN534" s="72"/>
      <c r="WO534" s="72"/>
      <c r="WP534" s="72"/>
      <c r="WQ534" s="72"/>
      <c r="WR534" s="72"/>
      <c r="WS534" s="72"/>
      <c r="WT534" s="72"/>
      <c r="WU534" s="72"/>
      <c r="WV534" s="72"/>
      <c r="WW534" s="72"/>
      <c r="WX534" s="72"/>
      <c r="WY534" s="72"/>
      <c r="WZ534" s="72"/>
      <c r="XA534" s="72"/>
      <c r="XB534" s="72"/>
      <c r="XC534" s="72"/>
      <c r="XD534" s="72"/>
      <c r="XE534" s="72"/>
      <c r="XF534" s="72"/>
      <c r="XG534" s="72"/>
      <c r="XH534" s="72"/>
      <c r="XI534" s="72"/>
      <c r="XJ534" s="72"/>
      <c r="XK534" s="72"/>
      <c r="XL534" s="72"/>
      <c r="XM534" s="72"/>
      <c r="XN534" s="72"/>
      <c r="XO534" s="72"/>
      <c r="XP534" s="72"/>
      <c r="XQ534" s="72"/>
      <c r="XR534" s="72"/>
      <c r="XS534" s="72"/>
      <c r="XT534" s="72"/>
      <c r="XU534" s="72"/>
      <c r="XV534" s="72"/>
      <c r="XW534" s="72"/>
      <c r="XX534" s="72"/>
      <c r="XY534" s="72"/>
      <c r="XZ534" s="72"/>
      <c r="YA534" s="72"/>
      <c r="YB534" s="72"/>
      <c r="YC534" s="72"/>
      <c r="YD534" s="72"/>
      <c r="YE534" s="72"/>
      <c r="YF534" s="72"/>
      <c r="YG534" s="72"/>
      <c r="YH534" s="72"/>
      <c r="YI534" s="72"/>
      <c r="YJ534" s="72"/>
      <c r="YK534" s="72"/>
      <c r="YL534" s="72"/>
      <c r="YM534" s="72"/>
      <c r="YN534" s="72"/>
      <c r="YO534" s="72"/>
      <c r="YP534" s="72"/>
      <c r="YQ534" s="72"/>
      <c r="YR534" s="72"/>
      <c r="YS534" s="72"/>
      <c r="YT534" s="72"/>
      <c r="YU534" s="72"/>
      <c r="YV534" s="72"/>
      <c r="YW534" s="72"/>
      <c r="YX534" s="72"/>
      <c r="YY534" s="72"/>
      <c r="YZ534" s="72"/>
      <c r="ZA534" s="72"/>
      <c r="ZB534" s="72"/>
      <c r="ZC534" s="72"/>
      <c r="ZD534" s="72"/>
      <c r="ZE534" s="72"/>
      <c r="ZF534" s="72"/>
      <c r="ZG534" s="72"/>
      <c r="ZH534" s="72"/>
      <c r="ZI534" s="72"/>
      <c r="ZJ534" s="72"/>
      <c r="ZK534" s="72"/>
      <c r="ZL534" s="72"/>
      <c r="ZM534" s="72"/>
      <c r="ZN534" s="72"/>
      <c r="ZO534" s="72"/>
      <c r="ZP534" s="72"/>
      <c r="ZQ534" s="72"/>
      <c r="ZR534" s="72"/>
      <c r="ZS534" s="72"/>
      <c r="ZT534" s="72"/>
      <c r="ZU534" s="72"/>
      <c r="ZV534" s="72"/>
      <c r="ZW534" s="72"/>
      <c r="ZX534" s="72"/>
      <c r="ZY534" s="72"/>
      <c r="ZZ534" s="72"/>
      <c r="AAA534" s="72"/>
      <c r="AAB534" s="72"/>
      <c r="AAC534" s="72"/>
      <c r="AAD534" s="72"/>
      <c r="AAE534" s="72"/>
      <c r="AAF534" s="72"/>
      <c r="AAG534" s="72"/>
      <c r="AAH534" s="72"/>
      <c r="AAI534" s="72"/>
      <c r="AAJ534" s="72"/>
      <c r="AAK534" s="72"/>
      <c r="AAL534" s="72"/>
      <c r="AAM534" s="72"/>
      <c r="AAN534" s="72"/>
      <c r="AAO534" s="72"/>
      <c r="AAP534" s="72"/>
      <c r="AAQ534" s="72"/>
      <c r="AAR534" s="72"/>
      <c r="AAS534" s="72"/>
      <c r="AAT534" s="72"/>
      <c r="AAU534" s="72"/>
      <c r="AAV534" s="72"/>
      <c r="AAW534" s="72"/>
      <c r="AAX534" s="72"/>
      <c r="AAY534" s="72"/>
      <c r="AAZ534" s="72"/>
      <c r="ABA534" s="72"/>
      <c r="ABB534" s="72"/>
      <c r="ABC534" s="72"/>
      <c r="ABD534" s="72"/>
      <c r="ABE534" s="72"/>
      <c r="ABF534" s="72"/>
      <c r="ABG534" s="72"/>
      <c r="ABH534" s="72"/>
      <c r="ABI534" s="72"/>
      <c r="ABJ534" s="72"/>
      <c r="ABK534" s="72"/>
      <c r="ABL534" s="72"/>
      <c r="ABM534" s="72"/>
      <c r="ABN534" s="72"/>
      <c r="ABO534" s="72"/>
      <c r="ABP534" s="72"/>
      <c r="ABQ534" s="72"/>
      <c r="ABR534" s="72"/>
      <c r="ABS534" s="72"/>
      <c r="ABT534" s="72"/>
      <c r="ABU534" s="72"/>
      <c r="ABV534" s="72"/>
      <c r="ABW534" s="72"/>
      <c r="ABX534" s="72"/>
      <c r="ABY534" s="72"/>
      <c r="ABZ534" s="72"/>
      <c r="ACA534" s="72"/>
      <c r="ACB534" s="72"/>
      <c r="ACC534" s="72"/>
      <c r="ACD534" s="72"/>
      <c r="ACE534" s="72"/>
      <c r="ACF534" s="72"/>
      <c r="ACG534" s="72"/>
      <c r="ACH534" s="72"/>
      <c r="ACI534" s="72"/>
      <c r="ACJ534" s="72"/>
      <c r="ACK534" s="72"/>
      <c r="ACL534" s="72"/>
      <c r="ACM534" s="72"/>
      <c r="ACN534" s="72"/>
      <c r="ACO534" s="72"/>
      <c r="ACP534" s="72"/>
      <c r="ACQ534" s="72"/>
      <c r="ACR534" s="72"/>
      <c r="ACS534" s="72"/>
      <c r="ACT534" s="72"/>
      <c r="ACU534" s="72"/>
      <c r="ACV534" s="72"/>
      <c r="ACW534" s="72"/>
      <c r="ACX534" s="72"/>
      <c r="ACY534" s="72"/>
      <c r="ACZ534" s="72"/>
      <c r="ADA534" s="72"/>
      <c r="ADB534" s="72"/>
      <c r="ADC534" s="72"/>
      <c r="ADD534" s="72"/>
      <c r="ADE534" s="72"/>
      <c r="ADF534" s="72"/>
      <c r="ADG534" s="72"/>
      <c r="ADH534" s="72"/>
      <c r="ADI534" s="72"/>
      <c r="ADJ534" s="72"/>
      <c r="ADK534" s="72"/>
      <c r="ADL534" s="72"/>
      <c r="ADM534" s="72"/>
      <c r="ADN534" s="72"/>
      <c r="ADO534" s="72"/>
      <c r="ADP534" s="72"/>
      <c r="ADQ534" s="72"/>
      <c r="ADR534" s="72"/>
      <c r="ADS534" s="72"/>
      <c r="ADT534" s="72"/>
      <c r="ADU534" s="72"/>
      <c r="ADV534" s="72"/>
      <c r="ADW534" s="72"/>
      <c r="ADX534" s="72"/>
      <c r="ADY534" s="72"/>
      <c r="ADZ534" s="72"/>
      <c r="AEA534" s="72"/>
      <c r="AEB534" s="72"/>
      <c r="AEC534" s="72"/>
      <c r="AED534" s="72"/>
      <c r="AEE534" s="72"/>
      <c r="AEF534" s="72"/>
      <c r="AEG534" s="72"/>
      <c r="AEH534" s="72"/>
      <c r="AEI534" s="72"/>
      <c r="AEJ534" s="72"/>
      <c r="AEK534" s="72"/>
      <c r="AEL534" s="72"/>
      <c r="AEM534" s="72"/>
      <c r="AEN534" s="72"/>
      <c r="AEO534" s="72"/>
      <c r="AEP534" s="72"/>
      <c r="AEQ534" s="72"/>
      <c r="AER534" s="72"/>
      <c r="AES534" s="72"/>
      <c r="AET534" s="72"/>
      <c r="AEU534" s="72"/>
      <c r="AEV534" s="72"/>
      <c r="AEW534" s="72"/>
      <c r="AEX534" s="72"/>
      <c r="AEY534" s="72"/>
      <c r="AEZ534" s="72"/>
      <c r="AFA534" s="72"/>
      <c r="AFB534" s="72"/>
      <c r="AFC534" s="72"/>
      <c r="AFD534" s="72"/>
      <c r="AFE534" s="72"/>
      <c r="AFF534" s="72"/>
      <c r="AFG534" s="72"/>
      <c r="AFH534" s="72"/>
      <c r="AFI534" s="72"/>
      <c r="AFJ534" s="72"/>
      <c r="AFK534" s="72"/>
      <c r="AFL534" s="72"/>
      <c r="AFM534" s="72"/>
      <c r="AFN534" s="72"/>
      <c r="AFO534" s="72"/>
      <c r="AFP534" s="72"/>
      <c r="AFQ534" s="72"/>
      <c r="AFR534" s="72"/>
      <c r="AFS534" s="72"/>
      <c r="AFT534" s="72"/>
      <c r="AFU534" s="72"/>
      <c r="AFV534" s="72"/>
      <c r="AFW534" s="72"/>
      <c r="AFX534" s="72"/>
      <c r="AFY534" s="72"/>
      <c r="AFZ534" s="72"/>
      <c r="AGA534" s="72"/>
      <c r="AGB534" s="72"/>
      <c r="AGC534" s="72"/>
      <c r="AGD534" s="72"/>
      <c r="AGE534" s="72"/>
      <c r="AGF534" s="72"/>
      <c r="AGG534" s="72"/>
      <c r="AGH534" s="72"/>
      <c r="AGI534" s="72"/>
      <c r="AGJ534" s="72"/>
      <c r="AGK534" s="72"/>
      <c r="AGL534" s="72"/>
      <c r="AGM534" s="72"/>
      <c r="AGN534" s="72"/>
      <c r="AGO534" s="72"/>
      <c r="AGP534" s="72"/>
      <c r="AGQ534" s="72"/>
      <c r="AGR534" s="72"/>
      <c r="AGS534" s="72"/>
      <c r="AGT534" s="72"/>
      <c r="AGU534" s="72"/>
      <c r="AGV534" s="72"/>
      <c r="AGW534" s="72"/>
      <c r="AGX534" s="72"/>
      <c r="AGY534" s="72"/>
      <c r="AGZ534" s="72"/>
      <c r="AHA534" s="72"/>
      <c r="AHB534" s="72"/>
      <c r="AHC534" s="72"/>
      <c r="AHD534" s="72"/>
      <c r="AHE534" s="72"/>
      <c r="AHF534" s="72"/>
      <c r="AHG534" s="72"/>
      <c r="AHH534" s="72"/>
      <c r="AHI534" s="72"/>
      <c r="AHJ534" s="72"/>
      <c r="AHK534" s="72"/>
      <c r="AHL534" s="72"/>
      <c r="AHM534" s="72"/>
      <c r="AHN534" s="72"/>
      <c r="AHO534" s="72"/>
      <c r="AHP534" s="72"/>
      <c r="AHQ534" s="72"/>
      <c r="AHR534" s="72"/>
      <c r="AHS534" s="72"/>
      <c r="AHT534" s="72"/>
      <c r="AHU534" s="72"/>
      <c r="AHV534" s="72"/>
      <c r="AHW534" s="72"/>
      <c r="AHX534" s="72"/>
      <c r="AHY534" s="72"/>
      <c r="AHZ534" s="72"/>
      <c r="AIA534" s="72"/>
      <c r="AIB534" s="72"/>
      <c r="AIC534" s="72"/>
      <c r="AID534" s="72"/>
      <c r="AIE534" s="72"/>
      <c r="AIF534" s="72"/>
      <c r="AIG534" s="72"/>
      <c r="AIH534" s="72"/>
      <c r="AII534" s="72"/>
      <c r="AIJ534" s="72"/>
      <c r="AIK534" s="72"/>
      <c r="AIL534" s="72"/>
      <c r="AIM534" s="72"/>
      <c r="AIN534" s="72"/>
      <c r="AIO534" s="72"/>
      <c r="AIP534" s="72"/>
      <c r="AIQ534" s="72"/>
      <c r="AIR534" s="72"/>
      <c r="AIS534" s="72"/>
      <c r="AIT534" s="72"/>
      <c r="AIU534" s="72"/>
      <c r="AIV534" s="72"/>
      <c r="AIW534" s="72"/>
      <c r="AIX534" s="72"/>
      <c r="AIY534" s="72"/>
      <c r="AIZ534" s="72"/>
      <c r="AJA534" s="72"/>
      <c r="AJB534" s="72"/>
      <c r="AJC534" s="72"/>
      <c r="AJD534" s="72"/>
      <c r="AJE534" s="72"/>
      <c r="AJF534" s="72"/>
      <c r="AJG534" s="72"/>
      <c r="AJH534" s="72"/>
      <c r="AJI534" s="72"/>
      <c r="AJJ534" s="72"/>
      <c r="AJK534" s="72"/>
      <c r="AJL534" s="72"/>
      <c r="AJM534" s="72"/>
      <c r="AJN534" s="72"/>
      <c r="AJO534" s="72"/>
      <c r="AJP534" s="72"/>
      <c r="AJQ534" s="72"/>
      <c r="AJR534" s="72"/>
      <c r="AJS534" s="72"/>
      <c r="AJT534" s="72"/>
      <c r="AJU534" s="72"/>
      <c r="AJV534" s="72"/>
      <c r="AJW534" s="72"/>
      <c r="AJX534" s="72"/>
      <c r="AJY534" s="72"/>
      <c r="AJZ534" s="72"/>
      <c r="AKA534" s="72"/>
      <c r="AKB534" s="72"/>
      <c r="AKC534" s="72"/>
      <c r="AKD534" s="72"/>
      <c r="AKE534" s="72"/>
      <c r="AKF534" s="72"/>
      <c r="AKG534" s="72"/>
      <c r="AKH534" s="72"/>
      <c r="AKI534" s="72"/>
      <c r="AKJ534" s="72"/>
      <c r="AKK534" s="72"/>
      <c r="AKL534" s="72"/>
      <c r="AKM534" s="72"/>
      <c r="AKN534" s="72"/>
      <c r="AKO534" s="72"/>
      <c r="AKP534" s="72"/>
      <c r="AKQ534" s="72"/>
      <c r="AKR534" s="72"/>
      <c r="AKS534" s="72"/>
      <c r="AKT534" s="72"/>
      <c r="AKU534" s="72"/>
      <c r="AKV534" s="72"/>
      <c r="AKW534" s="72"/>
      <c r="AKX534" s="72"/>
      <c r="AKY534" s="72"/>
      <c r="AKZ534" s="72"/>
      <c r="ALA534" s="72"/>
      <c r="ALB534" s="72"/>
      <c r="ALC534" s="72"/>
      <c r="ALD534" s="72"/>
      <c r="ALE534" s="72"/>
      <c r="ALF534" s="72"/>
      <c r="ALG534" s="72"/>
      <c r="ALH534" s="72"/>
      <c r="ALI534" s="72"/>
      <c r="ALJ534" s="72"/>
      <c r="ALK534" s="72"/>
      <c r="ALL534" s="72"/>
      <c r="ALM534" s="72"/>
      <c r="ALN534" s="72"/>
      <c r="ALO534" s="72"/>
      <c r="ALP534" s="72"/>
      <c r="ALQ534" s="72"/>
      <c r="ALR534" s="72"/>
      <c r="ALS534" s="72"/>
      <c r="ALT534" s="72"/>
      <c r="ALU534" s="72"/>
      <c r="ALV534" s="72"/>
      <c r="ALW534" s="72"/>
      <c r="ALX534" s="72"/>
      <c r="ALY534" s="72"/>
      <c r="ALZ534" s="72"/>
      <c r="AMA534" s="72"/>
      <c r="AMB534" s="72"/>
      <c r="AMC534" s="72"/>
      <c r="AMD534" s="72"/>
      <c r="AME534" s="72"/>
      <c r="AMF534" s="72"/>
      <c r="AMG534" s="72"/>
      <c r="AMH534" s="72"/>
      <c r="AMI534" s="72"/>
      <c r="AMK534" s="72"/>
    </row>
    <row r="535" spans="1:1025">
      <c r="A535" s="49"/>
    </row>
    <row r="536" spans="1:1025">
      <c r="A536" s="49"/>
    </row>
    <row r="537" spans="1:1025">
      <c r="A537" s="49"/>
    </row>
    <row r="538" spans="1:1025">
      <c r="A538" s="49"/>
    </row>
    <row r="539" spans="1:1025">
      <c r="A539" s="49"/>
    </row>
    <row r="540" spans="1:1025">
      <c r="A540" s="49"/>
    </row>
    <row r="541" spans="1:1025">
      <c r="A541" s="49"/>
    </row>
    <row r="542" spans="1:1025">
      <c r="A542" s="49"/>
    </row>
    <row r="543" spans="1:1025">
      <c r="A543" s="49"/>
    </row>
    <row r="544" spans="1:1025">
      <c r="A544" s="49"/>
    </row>
    <row r="545" spans="1:1">
      <c r="A545" s="49"/>
    </row>
    <row r="546" spans="1:1">
      <c r="A546" s="49"/>
    </row>
    <row r="547" spans="1:1">
      <c r="A547" s="49"/>
    </row>
    <row r="548" spans="1:1">
      <c r="A548" s="49"/>
    </row>
    <row r="549" spans="1:1">
      <c r="A549" s="49"/>
    </row>
    <row r="550" spans="1:1">
      <c r="A550" s="49"/>
    </row>
    <row r="551" spans="1:1">
      <c r="A551" s="49"/>
    </row>
    <row r="552" spans="1:1">
      <c r="A552" s="49"/>
    </row>
    <row r="553" spans="1:1">
      <c r="A553" s="49"/>
    </row>
    <row r="554" spans="1:1">
      <c r="A554" s="49"/>
    </row>
    <row r="555" spans="1:1">
      <c r="A555" s="49"/>
    </row>
    <row r="556" spans="1:1">
      <c r="A556" s="49"/>
    </row>
    <row r="557" spans="1:1">
      <c r="A557" s="49"/>
    </row>
    <row r="558" spans="1:1">
      <c r="A558" s="49"/>
    </row>
    <row r="559" spans="1:1">
      <c r="A559" s="49"/>
    </row>
    <row r="560" spans="1:1">
      <c r="A560" s="49"/>
    </row>
    <row r="561" spans="1:1">
      <c r="A561" s="49"/>
    </row>
    <row r="562" spans="1:1">
      <c r="A562" s="49"/>
    </row>
    <row r="563" spans="1:1">
      <c r="A563" s="49"/>
    </row>
    <row r="564" spans="1:1">
      <c r="A564" s="49"/>
    </row>
    <row r="565" spans="1:1">
      <c r="A565" s="49"/>
    </row>
    <row r="566" spans="1:1">
      <c r="A566" s="49"/>
    </row>
    <row r="567" spans="1:1">
      <c r="A567" s="49"/>
    </row>
    <row r="568" spans="1:1">
      <c r="A568" s="49"/>
    </row>
    <row r="569" spans="1:1">
      <c r="A569" s="49"/>
    </row>
    <row r="570" spans="1:1">
      <c r="A570" s="49"/>
    </row>
    <row r="571" spans="1:1">
      <c r="A571" s="49"/>
    </row>
    <row r="572" spans="1:1">
      <c r="A572" s="49"/>
    </row>
    <row r="573" spans="1:1">
      <c r="A573" s="49"/>
    </row>
    <row r="574" spans="1:1">
      <c r="A574" s="49"/>
    </row>
    <row r="575" spans="1:1">
      <c r="A575" s="49"/>
    </row>
    <row r="576" spans="1:1">
      <c r="A576" s="49"/>
    </row>
    <row r="577" spans="1:1">
      <c r="A577" s="49"/>
    </row>
    <row r="578" spans="1:1">
      <c r="A578" s="49"/>
    </row>
    <row r="579" spans="1:1">
      <c r="A579" s="49"/>
    </row>
    <row r="580" spans="1:1">
      <c r="A580" s="49"/>
    </row>
    <row r="581" spans="1:1">
      <c r="A581" s="49"/>
    </row>
    <row r="582" spans="1:1">
      <c r="A582" s="49"/>
    </row>
    <row r="583" spans="1:1">
      <c r="A583" s="49"/>
    </row>
    <row r="584" spans="1:1">
      <c r="A584" s="49"/>
    </row>
    <row r="585" spans="1:1">
      <c r="A585" s="49"/>
    </row>
    <row r="586" spans="1:1">
      <c r="A586" s="49"/>
    </row>
    <row r="587" spans="1:1">
      <c r="A587" s="49"/>
    </row>
    <row r="588" spans="1:1">
      <c r="A588" s="49"/>
    </row>
    <row r="589" spans="1:1">
      <c r="A589" s="49"/>
    </row>
    <row r="590" spans="1:1">
      <c r="A590" s="49"/>
    </row>
    <row r="591" spans="1:1">
      <c r="A591" s="49"/>
    </row>
    <row r="592" spans="1:1">
      <c r="A592" s="49"/>
    </row>
    <row r="593" spans="1:1">
      <c r="A593" s="49"/>
    </row>
    <row r="594" spans="1:1">
      <c r="A594" s="49"/>
    </row>
    <row r="595" spans="1:1">
      <c r="A595" s="49"/>
    </row>
    <row r="596" spans="1:1">
      <c r="A596" s="49"/>
    </row>
    <row r="597" spans="1:1">
      <c r="A597" s="49"/>
    </row>
    <row r="598" spans="1:1">
      <c r="A598" s="49"/>
    </row>
    <row r="599" spans="1:1">
      <c r="A599" s="49"/>
    </row>
    <row r="600" spans="1:1">
      <c r="A600" s="49"/>
    </row>
    <row r="601" spans="1:1">
      <c r="A601" s="49"/>
    </row>
    <row r="602" spans="1:1">
      <c r="A602" s="49"/>
    </row>
    <row r="603" spans="1:1">
      <c r="A603" s="49"/>
    </row>
    <row r="604" spans="1:1">
      <c r="A604" s="49"/>
    </row>
    <row r="605" spans="1:1">
      <c r="A605" s="49"/>
    </row>
    <row r="606" spans="1:1">
      <c r="A606" s="49"/>
    </row>
    <row r="607" spans="1:1">
      <c r="A607" s="49"/>
    </row>
    <row r="608" spans="1:1">
      <c r="A608" s="49"/>
    </row>
    <row r="609" spans="1:1025">
      <c r="A609" s="49"/>
    </row>
    <row r="610" spans="1:1025">
      <c r="A610" s="49"/>
    </row>
    <row r="611" spans="1:1025" s="72" customFormat="1">
      <c r="A611" s="49"/>
      <c r="B611" s="49"/>
      <c r="C611" s="50"/>
      <c r="D611" s="51"/>
      <c r="E611" s="52"/>
      <c r="F611" s="53"/>
      <c r="G611" s="53"/>
      <c r="H611" s="53"/>
      <c r="I611" s="53"/>
      <c r="J611" s="53"/>
      <c r="K611" s="53"/>
      <c r="L611" s="53"/>
      <c r="M611" s="53"/>
      <c r="N611" s="53"/>
      <c r="O611" s="53"/>
      <c r="P611" s="53"/>
      <c r="Q611" s="53"/>
      <c r="R611" s="53"/>
      <c r="S611" s="53"/>
      <c r="T611" s="53"/>
      <c r="U611" s="53"/>
      <c r="V611" s="53"/>
      <c r="W611" s="53"/>
      <c r="X611" s="53"/>
      <c r="Y611" s="53"/>
      <c r="Z611" s="53"/>
      <c r="AA611" s="53"/>
      <c r="AB611" s="53"/>
      <c r="AC611" s="53"/>
      <c r="AD611" s="53"/>
      <c r="AE611" s="53"/>
      <c r="AF611" s="53"/>
      <c r="AG611" s="53"/>
      <c r="AH611" s="53"/>
      <c r="AI611" s="53"/>
      <c r="AJ611" s="53"/>
      <c r="AK611" s="53"/>
      <c r="AL611" s="53"/>
      <c r="AM611" s="53"/>
      <c r="AN611" s="53"/>
      <c r="AO611" s="53"/>
      <c r="AP611" s="53"/>
      <c r="AQ611" s="53"/>
      <c r="AR611" s="53"/>
      <c r="AS611" s="53"/>
      <c r="AT611" s="53"/>
      <c r="AU611" s="53"/>
      <c r="AV611" s="53"/>
      <c r="AW611" s="53"/>
      <c r="AX611" s="53"/>
      <c r="AY611" s="53"/>
      <c r="AZ611" s="53"/>
      <c r="BA611" s="53"/>
      <c r="BB611" s="53"/>
      <c r="BC611" s="53"/>
      <c r="BD611" s="53"/>
      <c r="BE611" s="53"/>
      <c r="BF611" s="53"/>
      <c r="BG611" s="53"/>
      <c r="BH611" s="53"/>
      <c r="BI611" s="53"/>
      <c r="BJ611" s="53"/>
      <c r="BK611" s="53"/>
      <c r="BL611" s="53"/>
      <c r="BM611" s="53"/>
      <c r="BN611" s="53"/>
      <c r="BO611" s="53"/>
      <c r="BP611" s="53"/>
      <c r="BQ611" s="53"/>
      <c r="BR611" s="53"/>
      <c r="BS611" s="53"/>
      <c r="BT611" s="53"/>
      <c r="BU611" s="53"/>
      <c r="BV611" s="53"/>
      <c r="BW611" s="53"/>
      <c r="BX611" s="53"/>
      <c r="BY611" s="53"/>
      <c r="BZ611" s="53"/>
      <c r="CA611" s="53"/>
      <c r="CB611" s="53"/>
      <c r="CC611" s="53"/>
      <c r="CD611" s="53"/>
      <c r="CE611" s="53"/>
      <c r="CF611" s="53"/>
      <c r="CG611" s="53"/>
      <c r="CH611" s="53"/>
      <c r="CI611" s="53"/>
      <c r="CJ611" s="53"/>
      <c r="CK611" s="53"/>
      <c r="CL611" s="53"/>
      <c r="CM611" s="53"/>
      <c r="CN611" s="53"/>
      <c r="CO611" s="53"/>
      <c r="CP611" s="53"/>
      <c r="CQ611" s="53"/>
      <c r="CR611" s="53"/>
      <c r="CS611" s="53"/>
      <c r="CT611" s="53"/>
      <c r="CU611" s="53"/>
      <c r="CV611" s="53"/>
      <c r="CW611" s="53"/>
      <c r="CX611" s="53"/>
      <c r="CY611" s="53"/>
      <c r="CZ611" s="53"/>
      <c r="DA611" s="53"/>
      <c r="DB611" s="53"/>
      <c r="DC611" s="53"/>
      <c r="DD611" s="53"/>
      <c r="DE611" s="53"/>
      <c r="DF611" s="53"/>
      <c r="DG611" s="53"/>
      <c r="DH611" s="53"/>
      <c r="DI611" s="53"/>
      <c r="DJ611" s="53"/>
      <c r="DK611" s="53"/>
      <c r="DL611" s="53"/>
      <c r="DM611" s="53"/>
      <c r="DN611" s="53"/>
      <c r="DO611" s="53"/>
      <c r="DP611" s="53"/>
      <c r="DQ611" s="53"/>
      <c r="DR611" s="53"/>
      <c r="DS611" s="53"/>
      <c r="DT611" s="53"/>
      <c r="DU611" s="53"/>
      <c r="DV611" s="53"/>
      <c r="DW611" s="53"/>
      <c r="DX611" s="53"/>
      <c r="DY611" s="53"/>
      <c r="DZ611" s="53"/>
      <c r="EA611" s="53"/>
      <c r="EB611" s="53"/>
      <c r="EC611" s="53"/>
      <c r="ED611" s="53"/>
      <c r="EE611" s="53"/>
      <c r="EF611" s="53"/>
      <c r="EG611" s="53"/>
      <c r="EH611" s="53"/>
      <c r="EI611" s="53"/>
      <c r="EJ611" s="53"/>
      <c r="EK611" s="53"/>
      <c r="EL611" s="53"/>
      <c r="EM611" s="53"/>
      <c r="EN611" s="53"/>
      <c r="EO611" s="53"/>
      <c r="EP611" s="53"/>
      <c r="EQ611" s="53"/>
      <c r="ER611" s="53"/>
      <c r="ES611" s="53"/>
      <c r="ET611" s="53"/>
      <c r="EU611" s="53"/>
      <c r="EV611" s="53"/>
      <c r="EW611" s="53"/>
      <c r="EX611" s="53"/>
      <c r="EY611" s="53"/>
      <c r="EZ611" s="53"/>
      <c r="FA611" s="53"/>
      <c r="FB611" s="53"/>
      <c r="FC611" s="53"/>
      <c r="FD611" s="53"/>
      <c r="FE611" s="53"/>
      <c r="FF611" s="53"/>
      <c r="FG611" s="53"/>
      <c r="FH611" s="53"/>
      <c r="FI611" s="53"/>
      <c r="FJ611" s="53"/>
      <c r="FK611" s="53"/>
      <c r="FL611" s="53"/>
      <c r="FM611" s="53"/>
      <c r="FN611" s="53"/>
      <c r="FO611" s="53"/>
      <c r="FP611" s="53"/>
      <c r="FQ611" s="53"/>
      <c r="FR611" s="53"/>
      <c r="FS611" s="53"/>
      <c r="FT611" s="53"/>
      <c r="FU611" s="53"/>
      <c r="FV611" s="53"/>
      <c r="FW611" s="53"/>
      <c r="FX611" s="53"/>
      <c r="FY611" s="53"/>
      <c r="FZ611" s="53"/>
      <c r="GA611" s="53"/>
      <c r="GB611" s="53"/>
      <c r="GC611" s="53"/>
      <c r="GD611" s="53"/>
      <c r="GE611" s="53"/>
      <c r="GF611" s="53"/>
      <c r="GG611" s="53"/>
      <c r="GH611" s="53"/>
      <c r="GI611" s="53"/>
      <c r="GJ611" s="53"/>
      <c r="GK611" s="53"/>
      <c r="GL611" s="53"/>
      <c r="GM611" s="53"/>
      <c r="GN611" s="53"/>
      <c r="GO611" s="53"/>
      <c r="GP611" s="53"/>
      <c r="GQ611" s="53"/>
      <c r="GR611" s="53"/>
      <c r="GS611" s="53"/>
      <c r="GT611" s="53"/>
      <c r="GU611" s="53"/>
      <c r="GV611" s="53"/>
      <c r="GW611" s="53"/>
      <c r="GX611" s="53"/>
      <c r="GY611" s="53"/>
      <c r="GZ611" s="53"/>
      <c r="HA611" s="53"/>
      <c r="HB611" s="53"/>
      <c r="HC611" s="53"/>
      <c r="HD611" s="53"/>
      <c r="HE611" s="53"/>
      <c r="HF611" s="53"/>
      <c r="HG611" s="53"/>
      <c r="HH611" s="53"/>
      <c r="HI611" s="53"/>
      <c r="HJ611" s="53"/>
      <c r="HK611" s="53"/>
      <c r="HL611" s="53"/>
      <c r="HM611" s="53"/>
      <c r="HN611" s="53"/>
      <c r="HO611" s="53"/>
      <c r="HP611" s="53"/>
      <c r="HQ611" s="53"/>
      <c r="HR611" s="53"/>
      <c r="HS611" s="53"/>
      <c r="HT611" s="53"/>
      <c r="HU611" s="53"/>
      <c r="HV611" s="53"/>
      <c r="HW611" s="53"/>
      <c r="HX611" s="53"/>
      <c r="HY611" s="53"/>
      <c r="HZ611" s="53"/>
      <c r="IA611" s="53"/>
      <c r="IB611" s="53"/>
      <c r="IC611" s="53"/>
      <c r="ID611" s="53"/>
      <c r="IE611" s="53"/>
      <c r="IF611" s="53"/>
      <c r="IG611" s="53"/>
      <c r="IH611" s="53"/>
      <c r="II611" s="53"/>
      <c r="IJ611" s="53"/>
      <c r="IK611" s="53"/>
      <c r="IL611" s="53"/>
      <c r="IM611" s="53"/>
      <c r="IN611" s="53"/>
      <c r="IO611" s="53"/>
      <c r="IP611" s="53"/>
      <c r="IQ611" s="53"/>
      <c r="IR611" s="53"/>
      <c r="IS611" s="53"/>
      <c r="IT611" s="53"/>
      <c r="IU611" s="53"/>
      <c r="IV611" s="53"/>
      <c r="IW611" s="53"/>
      <c r="IX611" s="53"/>
      <c r="IY611" s="53"/>
      <c r="IZ611" s="53"/>
      <c r="JA611" s="53"/>
      <c r="JB611" s="53"/>
      <c r="JC611" s="53"/>
      <c r="JD611" s="53"/>
      <c r="JE611" s="53"/>
      <c r="JF611" s="53"/>
      <c r="JG611" s="53"/>
      <c r="JH611" s="53"/>
      <c r="JI611" s="53"/>
      <c r="JJ611" s="53"/>
      <c r="JK611" s="53"/>
      <c r="JL611" s="53"/>
      <c r="JM611" s="53"/>
      <c r="JN611" s="53"/>
      <c r="JO611" s="53"/>
      <c r="JP611" s="53"/>
      <c r="JQ611" s="53"/>
      <c r="JR611" s="53"/>
      <c r="JS611" s="53"/>
      <c r="JT611" s="53"/>
      <c r="JU611" s="53"/>
      <c r="JV611" s="53"/>
      <c r="JW611" s="53"/>
      <c r="JX611" s="53"/>
      <c r="JY611" s="53"/>
      <c r="JZ611" s="53"/>
      <c r="KA611" s="53"/>
      <c r="KB611" s="53"/>
      <c r="KC611" s="53"/>
      <c r="KD611" s="53"/>
      <c r="KE611" s="53"/>
      <c r="KF611" s="53"/>
      <c r="KG611" s="53"/>
      <c r="KH611" s="53"/>
      <c r="KI611" s="53"/>
      <c r="KJ611" s="53"/>
      <c r="KK611" s="53"/>
      <c r="KL611" s="53"/>
      <c r="KM611" s="53"/>
      <c r="KN611" s="53"/>
      <c r="KO611" s="53"/>
      <c r="KP611" s="53"/>
      <c r="KQ611" s="53"/>
      <c r="KR611" s="53"/>
      <c r="KS611" s="53"/>
      <c r="KT611" s="53"/>
      <c r="KU611" s="53"/>
      <c r="KV611" s="53"/>
      <c r="KW611" s="53"/>
      <c r="KX611" s="53"/>
      <c r="KY611" s="53"/>
      <c r="KZ611" s="53"/>
      <c r="LA611" s="53"/>
      <c r="LB611" s="53"/>
      <c r="LC611" s="53"/>
      <c r="LD611" s="53"/>
      <c r="LE611" s="53"/>
      <c r="LF611" s="53"/>
      <c r="LG611" s="53"/>
      <c r="LH611" s="53"/>
      <c r="LI611" s="53"/>
      <c r="LJ611" s="53"/>
      <c r="LK611" s="53"/>
      <c r="LL611" s="53"/>
      <c r="LM611" s="53"/>
      <c r="LN611" s="53"/>
      <c r="LO611" s="53"/>
      <c r="LP611" s="53"/>
      <c r="LQ611" s="53"/>
      <c r="LR611" s="53"/>
      <c r="LS611" s="53"/>
      <c r="LT611" s="53"/>
      <c r="LU611" s="53"/>
      <c r="LV611" s="53"/>
      <c r="LW611" s="53"/>
      <c r="LX611" s="53"/>
      <c r="LY611" s="53"/>
      <c r="LZ611" s="53"/>
      <c r="MA611" s="53"/>
      <c r="MB611" s="53"/>
      <c r="MC611" s="53"/>
      <c r="MD611" s="53"/>
      <c r="ME611" s="53"/>
      <c r="MF611" s="53"/>
      <c r="MG611" s="53"/>
      <c r="MH611" s="53"/>
      <c r="MI611" s="53"/>
      <c r="MJ611" s="53"/>
      <c r="MK611" s="53"/>
      <c r="ML611" s="53"/>
      <c r="MM611" s="53"/>
      <c r="MN611" s="53"/>
      <c r="MO611" s="53"/>
      <c r="MP611" s="53"/>
      <c r="MQ611" s="53"/>
      <c r="MR611" s="53"/>
      <c r="MS611" s="53"/>
      <c r="MT611" s="53"/>
      <c r="MU611" s="53"/>
      <c r="MV611" s="53"/>
      <c r="MW611" s="53"/>
      <c r="MX611" s="53"/>
      <c r="MY611" s="53"/>
      <c r="MZ611" s="53"/>
      <c r="NA611" s="53"/>
      <c r="NB611" s="53"/>
      <c r="NC611" s="53"/>
      <c r="ND611" s="53"/>
      <c r="NE611" s="53"/>
      <c r="NF611" s="53"/>
      <c r="NG611" s="53"/>
      <c r="NH611" s="53"/>
      <c r="NI611" s="53"/>
      <c r="NJ611" s="53"/>
      <c r="NK611" s="53"/>
      <c r="NL611" s="53"/>
      <c r="NM611" s="53"/>
      <c r="NN611" s="53"/>
      <c r="NO611" s="53"/>
      <c r="NP611" s="53"/>
      <c r="NQ611" s="53"/>
      <c r="NR611" s="53"/>
      <c r="NS611" s="53"/>
      <c r="NT611" s="53"/>
      <c r="NU611" s="53"/>
      <c r="NV611" s="53"/>
      <c r="NW611" s="53"/>
      <c r="NX611" s="53"/>
      <c r="NY611" s="53"/>
      <c r="NZ611" s="53"/>
      <c r="OA611" s="53"/>
      <c r="OB611" s="53"/>
      <c r="OC611" s="53"/>
      <c r="OD611" s="53"/>
      <c r="OE611" s="53"/>
      <c r="OF611" s="53"/>
      <c r="OG611" s="53"/>
      <c r="OH611" s="53"/>
      <c r="OI611" s="53"/>
      <c r="OJ611" s="53"/>
      <c r="OK611" s="53"/>
      <c r="OL611" s="53"/>
      <c r="OM611" s="53"/>
      <c r="ON611" s="53"/>
      <c r="OO611" s="53"/>
      <c r="OP611" s="53"/>
      <c r="OQ611" s="53"/>
      <c r="OR611" s="53"/>
      <c r="OS611" s="53"/>
      <c r="OT611" s="53"/>
      <c r="OU611" s="53"/>
      <c r="OV611" s="53"/>
      <c r="OW611" s="53"/>
      <c r="OX611" s="53"/>
      <c r="OY611" s="53"/>
      <c r="OZ611" s="53"/>
      <c r="PA611" s="53"/>
      <c r="PB611" s="53"/>
      <c r="PC611" s="53"/>
      <c r="PD611" s="53"/>
      <c r="PE611" s="53"/>
      <c r="PF611" s="53"/>
      <c r="PG611" s="53"/>
      <c r="PH611" s="53"/>
      <c r="PI611" s="53"/>
      <c r="PJ611" s="53"/>
      <c r="PK611" s="53"/>
      <c r="PL611" s="53"/>
      <c r="PM611" s="53"/>
      <c r="PN611" s="53"/>
      <c r="PO611" s="53"/>
      <c r="PP611" s="53"/>
      <c r="PQ611" s="53"/>
      <c r="PR611" s="53"/>
      <c r="PS611" s="53"/>
      <c r="PT611" s="53"/>
      <c r="PU611" s="53"/>
      <c r="PV611" s="53"/>
      <c r="PW611" s="53"/>
      <c r="PX611" s="53"/>
      <c r="PY611" s="53"/>
      <c r="PZ611" s="53"/>
      <c r="QA611" s="53"/>
      <c r="QB611" s="53"/>
      <c r="QC611" s="53"/>
      <c r="QD611" s="53"/>
      <c r="QE611" s="53"/>
      <c r="QF611" s="53"/>
      <c r="QG611" s="53"/>
      <c r="QH611" s="53"/>
      <c r="QI611" s="53"/>
      <c r="QJ611" s="53"/>
      <c r="QK611" s="53"/>
      <c r="QL611" s="53"/>
      <c r="QM611" s="53"/>
      <c r="QN611" s="53"/>
      <c r="QO611" s="53"/>
      <c r="QP611" s="53"/>
      <c r="QQ611" s="53"/>
      <c r="QR611" s="53"/>
      <c r="QS611" s="53"/>
      <c r="QT611" s="53"/>
      <c r="QU611" s="53"/>
      <c r="QV611" s="53"/>
      <c r="QW611" s="53"/>
      <c r="QX611" s="53"/>
      <c r="QY611" s="53"/>
      <c r="QZ611" s="53"/>
      <c r="RA611" s="53"/>
      <c r="RB611" s="53"/>
      <c r="RC611" s="53"/>
      <c r="RD611" s="53"/>
      <c r="RE611" s="53"/>
      <c r="RF611" s="53"/>
      <c r="RG611" s="53"/>
      <c r="RH611" s="53"/>
      <c r="RI611" s="53"/>
      <c r="RJ611" s="53"/>
      <c r="RK611" s="53"/>
      <c r="RL611" s="53"/>
      <c r="RM611" s="53"/>
      <c r="RN611" s="53"/>
      <c r="RO611" s="53"/>
      <c r="RP611" s="53"/>
      <c r="RQ611" s="53"/>
      <c r="RR611" s="53"/>
      <c r="RS611" s="53"/>
      <c r="RT611" s="53"/>
      <c r="RU611" s="53"/>
      <c r="RV611" s="53"/>
      <c r="RW611" s="53"/>
      <c r="RX611" s="53"/>
      <c r="RY611" s="53"/>
      <c r="RZ611" s="53"/>
      <c r="SA611" s="53"/>
      <c r="SB611" s="53"/>
      <c r="SC611" s="53"/>
      <c r="SD611" s="53"/>
      <c r="SE611" s="53"/>
      <c r="SF611" s="53"/>
      <c r="SG611" s="53"/>
      <c r="SH611" s="53"/>
      <c r="SI611" s="53"/>
      <c r="SJ611" s="53"/>
      <c r="SK611" s="53"/>
      <c r="SL611" s="53"/>
      <c r="SM611" s="53"/>
      <c r="SN611" s="53"/>
      <c r="SO611" s="53"/>
      <c r="SP611" s="53"/>
      <c r="SQ611" s="53"/>
      <c r="SR611" s="53"/>
      <c r="SS611" s="53"/>
      <c r="ST611" s="53"/>
      <c r="SU611" s="53"/>
      <c r="SV611" s="53"/>
      <c r="SW611" s="53"/>
      <c r="SX611" s="53"/>
      <c r="SY611" s="53"/>
      <c r="SZ611" s="53"/>
      <c r="TA611" s="53"/>
      <c r="TB611" s="53"/>
      <c r="TC611" s="53"/>
      <c r="TD611" s="53"/>
      <c r="TE611" s="53"/>
      <c r="TF611" s="53"/>
      <c r="TG611" s="53"/>
      <c r="TH611" s="53"/>
      <c r="TI611" s="53"/>
      <c r="TJ611" s="53"/>
      <c r="TK611" s="53"/>
      <c r="TL611" s="53"/>
      <c r="TM611" s="53"/>
      <c r="TN611" s="53"/>
      <c r="TO611" s="53"/>
      <c r="TP611" s="53"/>
      <c r="TQ611" s="53"/>
      <c r="TR611" s="53"/>
      <c r="TS611" s="53"/>
      <c r="TT611" s="53"/>
      <c r="TU611" s="53"/>
      <c r="TV611" s="53"/>
      <c r="TW611" s="53"/>
      <c r="TX611" s="53"/>
      <c r="TY611" s="53"/>
      <c r="TZ611" s="53"/>
      <c r="UA611" s="53"/>
      <c r="UB611" s="53"/>
      <c r="UC611" s="53"/>
      <c r="UD611" s="53"/>
      <c r="UE611" s="53"/>
      <c r="UF611" s="53"/>
      <c r="UG611" s="53"/>
      <c r="UH611" s="53"/>
      <c r="UI611" s="53"/>
      <c r="UJ611" s="53"/>
      <c r="UK611" s="53"/>
      <c r="UL611" s="53"/>
      <c r="UM611" s="53"/>
      <c r="UN611" s="53"/>
      <c r="UO611" s="53"/>
      <c r="UP611" s="53"/>
      <c r="UQ611" s="53"/>
      <c r="UR611" s="53"/>
      <c r="US611" s="53"/>
      <c r="UT611" s="53"/>
      <c r="UU611" s="53"/>
      <c r="UV611" s="53"/>
      <c r="UW611" s="53"/>
      <c r="UX611" s="53"/>
      <c r="UY611" s="53"/>
      <c r="UZ611" s="53"/>
      <c r="VA611" s="53"/>
      <c r="VB611" s="53"/>
      <c r="VC611" s="53"/>
      <c r="VD611" s="53"/>
      <c r="VE611" s="53"/>
      <c r="VF611" s="53"/>
      <c r="VG611" s="53"/>
      <c r="VH611" s="53"/>
      <c r="VI611" s="53"/>
      <c r="VJ611" s="53"/>
      <c r="VK611" s="53"/>
      <c r="VL611" s="53"/>
      <c r="VM611" s="53"/>
      <c r="VN611" s="53"/>
      <c r="VO611" s="53"/>
      <c r="VP611" s="53"/>
      <c r="VQ611" s="53"/>
      <c r="VR611" s="53"/>
      <c r="VS611" s="53"/>
      <c r="VT611" s="53"/>
      <c r="VU611" s="53"/>
      <c r="VV611" s="53"/>
      <c r="VW611" s="53"/>
      <c r="VX611" s="53"/>
      <c r="VY611" s="53"/>
      <c r="VZ611" s="53"/>
      <c r="WA611" s="53"/>
      <c r="WB611" s="53"/>
      <c r="WC611" s="53"/>
      <c r="WD611" s="53"/>
      <c r="WE611" s="53"/>
      <c r="WF611" s="53"/>
      <c r="WG611" s="53"/>
      <c r="WH611" s="53"/>
      <c r="WI611" s="53"/>
      <c r="WJ611" s="53"/>
      <c r="WK611" s="53"/>
      <c r="WL611" s="53"/>
      <c r="WM611" s="53"/>
      <c r="WN611" s="53"/>
      <c r="WO611" s="53"/>
      <c r="WP611" s="53"/>
      <c r="WQ611" s="53"/>
      <c r="WR611" s="53"/>
      <c r="WS611" s="53"/>
      <c r="WT611" s="53"/>
      <c r="WU611" s="53"/>
      <c r="WV611" s="53"/>
      <c r="WW611" s="53"/>
      <c r="WX611" s="53"/>
      <c r="WY611" s="53"/>
      <c r="WZ611" s="53"/>
      <c r="XA611" s="53"/>
      <c r="XB611" s="53"/>
      <c r="XC611" s="53"/>
      <c r="XD611" s="53"/>
      <c r="XE611" s="53"/>
      <c r="XF611" s="53"/>
      <c r="XG611" s="53"/>
      <c r="XH611" s="53"/>
      <c r="XI611" s="53"/>
      <c r="XJ611" s="53"/>
      <c r="XK611" s="53"/>
      <c r="XL611" s="53"/>
      <c r="XM611" s="53"/>
      <c r="XN611" s="53"/>
      <c r="XO611" s="53"/>
      <c r="XP611" s="53"/>
      <c r="XQ611" s="53"/>
      <c r="XR611" s="53"/>
      <c r="XS611" s="53"/>
      <c r="XT611" s="53"/>
      <c r="XU611" s="53"/>
      <c r="XV611" s="53"/>
      <c r="XW611" s="53"/>
      <c r="XX611" s="53"/>
      <c r="XY611" s="53"/>
      <c r="XZ611" s="53"/>
      <c r="YA611" s="53"/>
      <c r="YB611" s="53"/>
      <c r="YC611" s="53"/>
      <c r="YD611" s="53"/>
      <c r="YE611" s="53"/>
      <c r="YF611" s="53"/>
      <c r="YG611" s="53"/>
      <c r="YH611" s="53"/>
      <c r="YI611" s="53"/>
      <c r="YJ611" s="53"/>
      <c r="YK611" s="53"/>
      <c r="YL611" s="53"/>
      <c r="YM611" s="53"/>
      <c r="YN611" s="53"/>
      <c r="YO611" s="53"/>
      <c r="YP611" s="53"/>
      <c r="YQ611" s="53"/>
      <c r="YR611" s="53"/>
      <c r="YS611" s="53"/>
      <c r="YT611" s="53"/>
      <c r="YU611" s="53"/>
      <c r="YV611" s="53"/>
      <c r="YW611" s="53"/>
      <c r="YX611" s="53"/>
      <c r="YY611" s="53"/>
      <c r="YZ611" s="53"/>
      <c r="ZA611" s="53"/>
      <c r="ZB611" s="53"/>
      <c r="ZC611" s="53"/>
      <c r="ZD611" s="53"/>
      <c r="ZE611" s="53"/>
      <c r="ZF611" s="53"/>
      <c r="ZG611" s="53"/>
      <c r="ZH611" s="53"/>
      <c r="ZI611" s="53"/>
      <c r="ZJ611" s="53"/>
      <c r="ZK611" s="53"/>
      <c r="ZL611" s="53"/>
      <c r="ZM611" s="53"/>
      <c r="ZN611" s="53"/>
      <c r="ZO611" s="53"/>
      <c r="ZP611" s="53"/>
      <c r="ZQ611" s="53"/>
      <c r="ZR611" s="53"/>
      <c r="ZS611" s="53"/>
      <c r="ZT611" s="53"/>
      <c r="ZU611" s="53"/>
      <c r="ZV611" s="53"/>
      <c r="ZW611" s="53"/>
      <c r="ZX611" s="53"/>
      <c r="ZY611" s="53"/>
      <c r="ZZ611" s="53"/>
      <c r="AAA611" s="53"/>
      <c r="AAB611" s="53"/>
      <c r="AAC611" s="53"/>
      <c r="AAD611" s="53"/>
      <c r="AAE611" s="53"/>
      <c r="AAF611" s="53"/>
      <c r="AAG611" s="53"/>
      <c r="AAH611" s="53"/>
      <c r="AAI611" s="53"/>
      <c r="AAJ611" s="53"/>
      <c r="AAK611" s="53"/>
      <c r="AAL611" s="53"/>
      <c r="AAM611" s="53"/>
      <c r="AAN611" s="53"/>
      <c r="AAO611" s="53"/>
      <c r="AAP611" s="53"/>
      <c r="AAQ611" s="53"/>
      <c r="AAR611" s="53"/>
      <c r="AAS611" s="53"/>
      <c r="AAT611" s="53"/>
      <c r="AAU611" s="53"/>
      <c r="AAV611" s="53"/>
      <c r="AAW611" s="53"/>
      <c r="AAX611" s="53"/>
      <c r="AAY611" s="53"/>
      <c r="AAZ611" s="53"/>
      <c r="ABA611" s="53"/>
      <c r="ABB611" s="53"/>
      <c r="ABC611" s="53"/>
      <c r="ABD611" s="53"/>
      <c r="ABE611" s="53"/>
      <c r="ABF611" s="53"/>
      <c r="ABG611" s="53"/>
      <c r="ABH611" s="53"/>
      <c r="ABI611" s="53"/>
      <c r="ABJ611" s="53"/>
      <c r="ABK611" s="53"/>
      <c r="ABL611" s="53"/>
      <c r="ABM611" s="53"/>
      <c r="ABN611" s="53"/>
      <c r="ABO611" s="53"/>
      <c r="ABP611" s="53"/>
      <c r="ABQ611" s="53"/>
      <c r="ABR611" s="53"/>
      <c r="ABS611" s="53"/>
      <c r="ABT611" s="53"/>
      <c r="ABU611" s="53"/>
      <c r="ABV611" s="53"/>
      <c r="ABW611" s="53"/>
      <c r="ABX611" s="53"/>
      <c r="ABY611" s="53"/>
      <c r="ABZ611" s="53"/>
      <c r="ACA611" s="53"/>
      <c r="ACB611" s="53"/>
      <c r="ACC611" s="53"/>
      <c r="ACD611" s="53"/>
      <c r="ACE611" s="53"/>
      <c r="ACF611" s="53"/>
      <c r="ACG611" s="53"/>
      <c r="ACH611" s="53"/>
      <c r="ACI611" s="53"/>
      <c r="ACJ611" s="53"/>
      <c r="ACK611" s="53"/>
      <c r="ACL611" s="53"/>
      <c r="ACM611" s="53"/>
      <c r="ACN611" s="53"/>
      <c r="ACO611" s="53"/>
      <c r="ACP611" s="53"/>
      <c r="ACQ611" s="53"/>
      <c r="ACR611" s="53"/>
      <c r="ACS611" s="53"/>
      <c r="ACT611" s="53"/>
      <c r="ACU611" s="53"/>
      <c r="ACV611" s="53"/>
      <c r="ACW611" s="53"/>
      <c r="ACX611" s="53"/>
      <c r="ACY611" s="53"/>
      <c r="ACZ611" s="53"/>
      <c r="ADA611" s="53"/>
      <c r="ADB611" s="53"/>
      <c r="ADC611" s="53"/>
      <c r="ADD611" s="53"/>
      <c r="ADE611" s="53"/>
      <c r="ADF611" s="53"/>
      <c r="ADG611" s="53"/>
      <c r="ADH611" s="53"/>
      <c r="ADI611" s="53"/>
      <c r="ADJ611" s="53"/>
      <c r="ADK611" s="53"/>
      <c r="ADL611" s="53"/>
      <c r="ADM611" s="53"/>
      <c r="ADN611" s="53"/>
      <c r="ADO611" s="53"/>
      <c r="ADP611" s="53"/>
      <c r="ADQ611" s="53"/>
      <c r="ADR611" s="53"/>
      <c r="ADS611" s="53"/>
      <c r="ADT611" s="53"/>
      <c r="ADU611" s="53"/>
      <c r="ADV611" s="53"/>
      <c r="ADW611" s="53"/>
      <c r="ADX611" s="53"/>
      <c r="ADY611" s="53"/>
      <c r="ADZ611" s="53"/>
      <c r="AEA611" s="53"/>
      <c r="AEB611" s="53"/>
      <c r="AEC611" s="53"/>
      <c r="AED611" s="53"/>
      <c r="AEE611" s="53"/>
      <c r="AEF611" s="53"/>
      <c r="AEG611" s="53"/>
      <c r="AEH611" s="53"/>
      <c r="AEI611" s="53"/>
      <c r="AEJ611" s="53"/>
      <c r="AEK611" s="53"/>
      <c r="AEL611" s="53"/>
      <c r="AEM611" s="53"/>
      <c r="AEN611" s="53"/>
      <c r="AEO611" s="53"/>
      <c r="AEP611" s="53"/>
      <c r="AEQ611" s="53"/>
      <c r="AER611" s="53"/>
      <c r="AES611" s="53"/>
      <c r="AET611" s="53"/>
      <c r="AEU611" s="53"/>
      <c r="AEV611" s="53"/>
      <c r="AEW611" s="53"/>
      <c r="AEX611" s="53"/>
      <c r="AEY611" s="53"/>
      <c r="AEZ611" s="53"/>
      <c r="AFA611" s="53"/>
      <c r="AFB611" s="53"/>
      <c r="AFC611" s="53"/>
      <c r="AFD611" s="53"/>
      <c r="AFE611" s="53"/>
      <c r="AFF611" s="53"/>
      <c r="AFG611" s="53"/>
      <c r="AFH611" s="53"/>
      <c r="AFI611" s="53"/>
      <c r="AFJ611" s="53"/>
      <c r="AFK611" s="53"/>
      <c r="AFL611" s="53"/>
      <c r="AFM611" s="53"/>
      <c r="AFN611" s="53"/>
      <c r="AFO611" s="53"/>
      <c r="AFP611" s="53"/>
      <c r="AFQ611" s="53"/>
      <c r="AFR611" s="53"/>
      <c r="AFS611" s="53"/>
      <c r="AFT611" s="53"/>
      <c r="AFU611" s="53"/>
      <c r="AFV611" s="53"/>
      <c r="AFW611" s="53"/>
      <c r="AFX611" s="53"/>
      <c r="AFY611" s="53"/>
      <c r="AFZ611" s="53"/>
      <c r="AGA611" s="53"/>
      <c r="AGB611" s="53"/>
      <c r="AGC611" s="53"/>
      <c r="AGD611" s="53"/>
      <c r="AGE611" s="53"/>
      <c r="AGF611" s="53"/>
      <c r="AGG611" s="53"/>
      <c r="AGH611" s="53"/>
      <c r="AGI611" s="53"/>
      <c r="AGJ611" s="53"/>
      <c r="AGK611" s="53"/>
      <c r="AGL611" s="53"/>
      <c r="AGM611" s="53"/>
      <c r="AGN611" s="53"/>
      <c r="AGO611" s="53"/>
      <c r="AGP611" s="53"/>
      <c r="AGQ611" s="53"/>
      <c r="AGR611" s="53"/>
      <c r="AGS611" s="53"/>
      <c r="AGT611" s="53"/>
      <c r="AGU611" s="53"/>
      <c r="AGV611" s="53"/>
      <c r="AGW611" s="53"/>
      <c r="AGX611" s="53"/>
      <c r="AGY611" s="53"/>
      <c r="AGZ611" s="53"/>
      <c r="AHA611" s="53"/>
      <c r="AHB611" s="53"/>
      <c r="AHC611" s="53"/>
      <c r="AHD611" s="53"/>
      <c r="AHE611" s="53"/>
      <c r="AHF611" s="53"/>
      <c r="AHG611" s="53"/>
      <c r="AHH611" s="53"/>
      <c r="AHI611" s="53"/>
      <c r="AHJ611" s="53"/>
      <c r="AHK611" s="53"/>
      <c r="AHL611" s="53"/>
      <c r="AHM611" s="53"/>
      <c r="AHN611" s="53"/>
      <c r="AHO611" s="53"/>
      <c r="AHP611" s="53"/>
      <c r="AHQ611" s="53"/>
      <c r="AHR611" s="53"/>
      <c r="AHS611" s="53"/>
      <c r="AHT611" s="53"/>
      <c r="AHU611" s="53"/>
      <c r="AHV611" s="53"/>
      <c r="AHW611" s="53"/>
      <c r="AHX611" s="53"/>
      <c r="AHY611" s="53"/>
      <c r="AHZ611" s="53"/>
      <c r="AIA611" s="53"/>
      <c r="AIB611" s="53"/>
      <c r="AIC611" s="53"/>
      <c r="AID611" s="53"/>
      <c r="AIE611" s="53"/>
      <c r="AIF611" s="53"/>
      <c r="AIG611" s="53"/>
      <c r="AIH611" s="53"/>
      <c r="AII611" s="53"/>
      <c r="AIJ611" s="53"/>
      <c r="AIK611" s="53"/>
      <c r="AIL611" s="53"/>
      <c r="AIM611" s="53"/>
      <c r="AIN611" s="53"/>
      <c r="AIO611" s="53"/>
      <c r="AIP611" s="53"/>
      <c r="AIQ611" s="53"/>
      <c r="AIR611" s="53"/>
      <c r="AIS611" s="53"/>
      <c r="AIT611" s="53"/>
      <c r="AIU611" s="53"/>
      <c r="AIV611" s="53"/>
      <c r="AIW611" s="53"/>
      <c r="AIX611" s="53"/>
      <c r="AIY611" s="53"/>
      <c r="AIZ611" s="53"/>
      <c r="AJA611" s="53"/>
      <c r="AJB611" s="53"/>
      <c r="AJC611" s="53"/>
      <c r="AJD611" s="53"/>
      <c r="AJE611" s="53"/>
      <c r="AJF611" s="53"/>
      <c r="AJG611" s="53"/>
      <c r="AJH611" s="53"/>
      <c r="AJI611" s="53"/>
      <c r="AJJ611" s="53"/>
      <c r="AJK611" s="53"/>
      <c r="AJL611" s="53"/>
      <c r="AJM611" s="53"/>
      <c r="AJN611" s="53"/>
      <c r="AJO611" s="53"/>
      <c r="AJP611" s="53"/>
      <c r="AJQ611" s="53"/>
      <c r="AJR611" s="53"/>
      <c r="AJS611" s="53"/>
      <c r="AJT611" s="53"/>
      <c r="AJU611" s="53"/>
      <c r="AJV611" s="53"/>
      <c r="AJW611" s="53"/>
      <c r="AJX611" s="53"/>
      <c r="AJY611" s="53"/>
      <c r="AJZ611" s="53"/>
      <c r="AKA611" s="53"/>
      <c r="AKB611" s="53"/>
      <c r="AKC611" s="53"/>
      <c r="AKD611" s="53"/>
      <c r="AKE611" s="53"/>
      <c r="AKF611" s="53"/>
      <c r="AKG611" s="53"/>
      <c r="AKH611" s="53"/>
      <c r="AKI611" s="53"/>
      <c r="AKJ611" s="53"/>
      <c r="AKK611" s="53"/>
      <c r="AKL611" s="53"/>
      <c r="AKM611" s="53"/>
      <c r="AKN611" s="53"/>
      <c r="AKO611" s="53"/>
      <c r="AKP611" s="53"/>
      <c r="AKQ611" s="53"/>
      <c r="AKR611" s="53"/>
      <c r="AKS611" s="53"/>
      <c r="AKT611" s="53"/>
      <c r="AKU611" s="53"/>
      <c r="AKV611" s="53"/>
      <c r="AKW611" s="53"/>
      <c r="AKX611" s="53"/>
      <c r="AKY611" s="53"/>
      <c r="AKZ611" s="53"/>
      <c r="ALA611" s="53"/>
      <c r="ALB611" s="53"/>
      <c r="ALC611" s="53"/>
      <c r="ALD611" s="53"/>
      <c r="ALE611" s="53"/>
      <c r="ALF611" s="53"/>
      <c r="ALG611" s="53"/>
      <c r="ALH611" s="53"/>
      <c r="ALI611" s="53"/>
      <c r="ALJ611" s="53"/>
      <c r="ALK611" s="53"/>
      <c r="ALL611" s="53"/>
      <c r="ALM611" s="53"/>
      <c r="ALN611" s="53"/>
      <c r="ALO611" s="53"/>
      <c r="ALP611" s="53"/>
      <c r="ALQ611" s="53"/>
      <c r="ALR611" s="53"/>
      <c r="ALS611" s="53"/>
      <c r="ALT611" s="53"/>
      <c r="ALU611" s="53"/>
      <c r="ALV611" s="53"/>
      <c r="ALW611" s="53"/>
      <c r="ALX611" s="53"/>
      <c r="ALY611" s="53"/>
      <c r="ALZ611" s="53"/>
      <c r="AMA611" s="53"/>
      <c r="AMB611" s="53"/>
      <c r="AMC611" s="53"/>
      <c r="AMD611" s="53"/>
      <c r="AME611" s="53"/>
      <c r="AMF611" s="53"/>
      <c r="AMG611" s="53"/>
      <c r="AMH611" s="53"/>
      <c r="AMI611" s="53"/>
      <c r="AMJ611"/>
      <c r="AMK611"/>
    </row>
    <row r="612" spans="1:1025">
      <c r="A612" s="49"/>
    </row>
    <row r="613" spans="1:1025">
      <c r="A613" s="49"/>
    </row>
    <row r="614" spans="1:1025">
      <c r="A614" s="49"/>
    </row>
    <row r="615" spans="1:1025">
      <c r="A615" s="49"/>
    </row>
    <row r="616" spans="1:1025">
      <c r="A616" s="67"/>
      <c r="F616" s="72"/>
      <c r="G616" s="72"/>
      <c r="H616" s="72"/>
      <c r="I616" s="72"/>
      <c r="J616" s="72"/>
      <c r="K616" s="72"/>
      <c r="L616" s="72"/>
      <c r="M616" s="72"/>
      <c r="N616" s="72"/>
      <c r="O616" s="72"/>
      <c r="P616" s="72"/>
      <c r="Q616" s="72"/>
      <c r="R616" s="72"/>
      <c r="S616" s="72"/>
      <c r="T616" s="72"/>
      <c r="U616" s="72"/>
      <c r="V616" s="72"/>
      <c r="W616" s="72"/>
      <c r="X616" s="72"/>
      <c r="Y616" s="72"/>
      <c r="Z616" s="72"/>
      <c r="AA616" s="72"/>
      <c r="AB616" s="72"/>
      <c r="AC616" s="72"/>
      <c r="AD616" s="72"/>
      <c r="AE616" s="72"/>
      <c r="AF616" s="72"/>
      <c r="AG616" s="72"/>
      <c r="AH616" s="72"/>
      <c r="AI616" s="72"/>
      <c r="AJ616" s="72"/>
      <c r="AK616" s="72"/>
      <c r="AL616" s="72"/>
      <c r="AM616" s="72"/>
      <c r="AN616" s="72"/>
      <c r="AO616" s="72"/>
      <c r="AP616" s="72"/>
      <c r="AQ616" s="72"/>
      <c r="AR616" s="72"/>
      <c r="AS616" s="72"/>
      <c r="AT616" s="72"/>
      <c r="AU616" s="72"/>
      <c r="AV616" s="72"/>
      <c r="AW616" s="72"/>
      <c r="AX616" s="72"/>
      <c r="AY616" s="72"/>
      <c r="AZ616" s="72"/>
      <c r="BA616" s="72"/>
      <c r="BB616" s="72"/>
      <c r="BC616" s="72"/>
      <c r="BD616" s="72"/>
      <c r="BE616" s="72"/>
      <c r="BF616" s="72"/>
      <c r="BG616" s="72"/>
      <c r="BH616" s="72"/>
      <c r="BI616" s="72"/>
      <c r="BJ616" s="72"/>
      <c r="BK616" s="72"/>
      <c r="BL616" s="72"/>
      <c r="BM616" s="72"/>
      <c r="BN616" s="72"/>
      <c r="BO616" s="72"/>
      <c r="BP616" s="72"/>
      <c r="BQ616" s="72"/>
      <c r="BR616" s="72"/>
      <c r="BS616" s="72"/>
      <c r="BT616" s="72"/>
      <c r="BU616" s="72"/>
      <c r="BV616" s="72"/>
      <c r="BW616" s="72"/>
      <c r="BX616" s="72"/>
      <c r="BY616" s="72"/>
      <c r="BZ616" s="72"/>
      <c r="CA616" s="72"/>
      <c r="CB616" s="72"/>
      <c r="CC616" s="72"/>
      <c r="CD616" s="72"/>
      <c r="CE616" s="72"/>
      <c r="CF616" s="72"/>
      <c r="CG616" s="72"/>
      <c r="CH616" s="72"/>
      <c r="CI616" s="72"/>
      <c r="CJ616" s="72"/>
      <c r="CK616" s="72"/>
      <c r="CL616" s="72"/>
      <c r="CM616" s="72"/>
      <c r="CN616" s="72"/>
      <c r="CO616" s="72"/>
      <c r="CP616" s="72"/>
      <c r="CQ616" s="72"/>
      <c r="CR616" s="72"/>
      <c r="CS616" s="72"/>
      <c r="CT616" s="72"/>
      <c r="CU616" s="72"/>
      <c r="CV616" s="72"/>
      <c r="CW616" s="72"/>
      <c r="CX616" s="72"/>
      <c r="CY616" s="72"/>
      <c r="CZ616" s="72"/>
      <c r="DA616" s="72"/>
      <c r="DB616" s="72"/>
      <c r="DC616" s="72"/>
      <c r="DD616" s="72"/>
      <c r="DE616" s="72"/>
      <c r="DF616" s="72"/>
      <c r="DG616" s="72"/>
      <c r="DH616" s="72"/>
      <c r="DI616" s="72"/>
      <c r="DJ616" s="72"/>
      <c r="DK616" s="72"/>
      <c r="DL616" s="72"/>
      <c r="DM616" s="72"/>
      <c r="DN616" s="72"/>
      <c r="DO616" s="72"/>
      <c r="DP616" s="72"/>
      <c r="DQ616" s="72"/>
      <c r="DR616" s="72"/>
      <c r="DS616" s="72"/>
      <c r="DT616" s="72"/>
      <c r="DU616" s="72"/>
      <c r="DV616" s="72"/>
      <c r="DW616" s="72"/>
      <c r="DX616" s="72"/>
      <c r="DY616" s="72"/>
      <c r="DZ616" s="72"/>
      <c r="EA616" s="72"/>
      <c r="EB616" s="72"/>
      <c r="EC616" s="72"/>
      <c r="ED616" s="72"/>
      <c r="EE616" s="72"/>
      <c r="EF616" s="72"/>
      <c r="EG616" s="72"/>
      <c r="EH616" s="72"/>
      <c r="EI616" s="72"/>
      <c r="EJ616" s="72"/>
      <c r="EK616" s="72"/>
      <c r="EL616" s="72"/>
      <c r="EM616" s="72"/>
      <c r="EN616" s="72"/>
      <c r="EO616" s="72"/>
      <c r="EP616" s="72"/>
      <c r="EQ616" s="72"/>
      <c r="ER616" s="72"/>
      <c r="ES616" s="72"/>
      <c r="ET616" s="72"/>
      <c r="EU616" s="72"/>
      <c r="EV616" s="72"/>
      <c r="EW616" s="72"/>
      <c r="EX616" s="72"/>
      <c r="EY616" s="72"/>
      <c r="EZ616" s="72"/>
      <c r="FA616" s="72"/>
      <c r="FB616" s="72"/>
      <c r="FC616" s="72"/>
      <c r="FD616" s="72"/>
      <c r="FE616" s="72"/>
      <c r="FF616" s="72"/>
      <c r="FG616" s="72"/>
      <c r="FH616" s="72"/>
      <c r="FI616" s="72"/>
      <c r="FJ616" s="72"/>
      <c r="FK616" s="72"/>
      <c r="FL616" s="72"/>
      <c r="FM616" s="72"/>
      <c r="FN616" s="72"/>
      <c r="FO616" s="72"/>
      <c r="FP616" s="72"/>
      <c r="FQ616" s="72"/>
      <c r="FR616" s="72"/>
      <c r="FS616" s="72"/>
      <c r="FT616" s="72"/>
      <c r="FU616" s="72"/>
      <c r="FV616" s="72"/>
      <c r="FW616" s="72"/>
      <c r="FX616" s="72"/>
      <c r="FY616" s="72"/>
      <c r="FZ616" s="72"/>
      <c r="GA616" s="72"/>
      <c r="GB616" s="72"/>
      <c r="GC616" s="72"/>
      <c r="GD616" s="72"/>
      <c r="GE616" s="72"/>
      <c r="GF616" s="72"/>
      <c r="GG616" s="72"/>
      <c r="GH616" s="72"/>
      <c r="GI616" s="72"/>
      <c r="GJ616" s="72"/>
      <c r="GK616" s="72"/>
      <c r="GL616" s="72"/>
      <c r="GM616" s="72"/>
      <c r="GN616" s="72"/>
      <c r="GO616" s="72"/>
      <c r="GP616" s="72"/>
      <c r="GQ616" s="72"/>
      <c r="GR616" s="72"/>
      <c r="GS616" s="72"/>
      <c r="GT616" s="72"/>
      <c r="GU616" s="72"/>
      <c r="GV616" s="72"/>
      <c r="GW616" s="72"/>
      <c r="GX616" s="72"/>
      <c r="GY616" s="72"/>
      <c r="GZ616" s="72"/>
      <c r="HA616" s="72"/>
      <c r="HB616" s="72"/>
      <c r="HC616" s="72"/>
      <c r="HD616" s="72"/>
      <c r="HE616" s="72"/>
      <c r="HF616" s="72"/>
      <c r="HG616" s="72"/>
      <c r="HH616" s="72"/>
      <c r="HI616" s="72"/>
      <c r="HJ616" s="72"/>
      <c r="HK616" s="72"/>
      <c r="HL616" s="72"/>
      <c r="HM616" s="72"/>
      <c r="HN616" s="72"/>
      <c r="HO616" s="72"/>
      <c r="HP616" s="72"/>
      <c r="HQ616" s="72"/>
      <c r="HR616" s="72"/>
      <c r="HS616" s="72"/>
      <c r="HT616" s="72"/>
      <c r="HU616" s="72"/>
      <c r="HV616" s="72"/>
      <c r="HW616" s="72"/>
      <c r="HX616" s="72"/>
      <c r="HY616" s="72"/>
      <c r="HZ616" s="72"/>
      <c r="IA616" s="72"/>
      <c r="IB616" s="72"/>
      <c r="IC616" s="72"/>
      <c r="ID616" s="72"/>
      <c r="IE616" s="72"/>
      <c r="IF616" s="72"/>
      <c r="IG616" s="72"/>
      <c r="IH616" s="72"/>
      <c r="II616" s="72"/>
      <c r="IJ616" s="72"/>
      <c r="IK616" s="72"/>
      <c r="IL616" s="72"/>
      <c r="IM616" s="72"/>
      <c r="IN616" s="72"/>
      <c r="IO616" s="72"/>
      <c r="IP616" s="72"/>
      <c r="IQ616" s="72"/>
      <c r="IR616" s="72"/>
      <c r="IS616" s="72"/>
      <c r="IT616" s="72"/>
      <c r="IU616" s="72"/>
      <c r="IV616" s="72"/>
      <c r="IW616" s="72"/>
      <c r="IX616" s="72"/>
      <c r="IY616" s="72"/>
      <c r="IZ616" s="72"/>
      <c r="JA616" s="72"/>
      <c r="JB616" s="72"/>
      <c r="JC616" s="72"/>
      <c r="JD616" s="72"/>
      <c r="JE616" s="72"/>
      <c r="JF616" s="72"/>
      <c r="JG616" s="72"/>
      <c r="JH616" s="72"/>
      <c r="JI616" s="72"/>
      <c r="JJ616" s="72"/>
      <c r="JK616" s="72"/>
      <c r="JL616" s="72"/>
      <c r="JM616" s="72"/>
      <c r="JN616" s="72"/>
      <c r="JO616" s="72"/>
      <c r="JP616" s="72"/>
      <c r="JQ616" s="72"/>
      <c r="JR616" s="72"/>
      <c r="JS616" s="72"/>
      <c r="JT616" s="72"/>
      <c r="JU616" s="72"/>
      <c r="JV616" s="72"/>
      <c r="JW616" s="72"/>
      <c r="JX616" s="72"/>
      <c r="JY616" s="72"/>
      <c r="JZ616" s="72"/>
      <c r="KA616" s="72"/>
      <c r="KB616" s="72"/>
      <c r="KC616" s="72"/>
      <c r="KD616" s="72"/>
      <c r="KE616" s="72"/>
      <c r="KF616" s="72"/>
      <c r="KG616" s="72"/>
      <c r="KH616" s="72"/>
      <c r="KI616" s="72"/>
      <c r="KJ616" s="72"/>
      <c r="KK616" s="72"/>
      <c r="KL616" s="72"/>
      <c r="KM616" s="72"/>
      <c r="KN616" s="72"/>
      <c r="KO616" s="72"/>
      <c r="KP616" s="72"/>
      <c r="KQ616" s="72"/>
      <c r="KR616" s="72"/>
      <c r="KS616" s="72"/>
      <c r="KT616" s="72"/>
      <c r="KU616" s="72"/>
      <c r="KV616" s="72"/>
      <c r="KW616" s="72"/>
      <c r="KX616" s="72"/>
      <c r="KY616" s="72"/>
      <c r="KZ616" s="72"/>
      <c r="LA616" s="72"/>
      <c r="LB616" s="72"/>
      <c r="LC616" s="72"/>
      <c r="LD616" s="72"/>
      <c r="LE616" s="72"/>
      <c r="LF616" s="72"/>
      <c r="LG616" s="72"/>
      <c r="LH616" s="72"/>
      <c r="LI616" s="72"/>
      <c r="LJ616" s="72"/>
      <c r="LK616" s="72"/>
      <c r="LL616" s="72"/>
      <c r="LM616" s="72"/>
      <c r="LN616" s="72"/>
      <c r="LO616" s="72"/>
      <c r="LP616" s="72"/>
      <c r="LQ616" s="72"/>
      <c r="LR616" s="72"/>
      <c r="LS616" s="72"/>
      <c r="LT616" s="72"/>
      <c r="LU616" s="72"/>
      <c r="LV616" s="72"/>
      <c r="LW616" s="72"/>
      <c r="LX616" s="72"/>
      <c r="LY616" s="72"/>
      <c r="LZ616" s="72"/>
      <c r="MA616" s="72"/>
      <c r="MB616" s="72"/>
      <c r="MC616" s="72"/>
      <c r="MD616" s="72"/>
      <c r="ME616" s="72"/>
      <c r="MF616" s="72"/>
      <c r="MG616" s="72"/>
      <c r="MH616" s="72"/>
      <c r="MI616" s="72"/>
      <c r="MJ616" s="72"/>
      <c r="MK616" s="72"/>
      <c r="ML616" s="72"/>
      <c r="MM616" s="72"/>
      <c r="MN616" s="72"/>
      <c r="MO616" s="72"/>
      <c r="MP616" s="72"/>
      <c r="MQ616" s="72"/>
      <c r="MR616" s="72"/>
      <c r="MS616" s="72"/>
      <c r="MT616" s="72"/>
      <c r="MU616" s="72"/>
      <c r="MV616" s="72"/>
      <c r="MW616" s="72"/>
      <c r="MX616" s="72"/>
      <c r="MY616" s="72"/>
      <c r="MZ616" s="72"/>
      <c r="NA616" s="72"/>
      <c r="NB616" s="72"/>
      <c r="NC616" s="72"/>
      <c r="ND616" s="72"/>
      <c r="NE616" s="72"/>
      <c r="NF616" s="72"/>
      <c r="NG616" s="72"/>
      <c r="NH616" s="72"/>
      <c r="NI616" s="72"/>
      <c r="NJ616" s="72"/>
      <c r="NK616" s="72"/>
      <c r="NL616" s="72"/>
      <c r="NM616" s="72"/>
      <c r="NN616" s="72"/>
      <c r="NO616" s="72"/>
      <c r="NP616" s="72"/>
      <c r="NQ616" s="72"/>
      <c r="NR616" s="72"/>
      <c r="NS616" s="72"/>
      <c r="NT616" s="72"/>
      <c r="NU616" s="72"/>
      <c r="NV616" s="72"/>
      <c r="NW616" s="72"/>
      <c r="NX616" s="72"/>
      <c r="NY616" s="72"/>
      <c r="NZ616" s="72"/>
      <c r="OA616" s="72"/>
      <c r="OB616" s="72"/>
      <c r="OC616" s="72"/>
      <c r="OD616" s="72"/>
      <c r="OE616" s="72"/>
      <c r="OF616" s="72"/>
      <c r="OG616" s="72"/>
      <c r="OH616" s="72"/>
      <c r="OI616" s="72"/>
      <c r="OJ616" s="72"/>
      <c r="OK616" s="72"/>
      <c r="OL616" s="72"/>
      <c r="OM616" s="72"/>
      <c r="ON616" s="72"/>
      <c r="OO616" s="72"/>
      <c r="OP616" s="72"/>
      <c r="OQ616" s="72"/>
      <c r="OR616" s="72"/>
      <c r="OS616" s="72"/>
      <c r="OT616" s="72"/>
      <c r="OU616" s="72"/>
      <c r="OV616" s="72"/>
      <c r="OW616" s="72"/>
      <c r="OX616" s="72"/>
      <c r="OY616" s="72"/>
      <c r="OZ616" s="72"/>
      <c r="PA616" s="72"/>
      <c r="PB616" s="72"/>
      <c r="PC616" s="72"/>
      <c r="PD616" s="72"/>
      <c r="PE616" s="72"/>
      <c r="PF616" s="72"/>
      <c r="PG616" s="72"/>
      <c r="PH616" s="72"/>
      <c r="PI616" s="72"/>
      <c r="PJ616" s="72"/>
      <c r="PK616" s="72"/>
      <c r="PL616" s="72"/>
      <c r="PM616" s="72"/>
      <c r="PN616" s="72"/>
      <c r="PO616" s="72"/>
      <c r="PP616" s="72"/>
      <c r="PQ616" s="72"/>
      <c r="PR616" s="72"/>
      <c r="PS616" s="72"/>
      <c r="PT616" s="72"/>
      <c r="PU616" s="72"/>
      <c r="PV616" s="72"/>
      <c r="PW616" s="72"/>
      <c r="PX616" s="72"/>
      <c r="PY616" s="72"/>
      <c r="PZ616" s="72"/>
      <c r="QA616" s="72"/>
      <c r="QB616" s="72"/>
      <c r="QC616" s="72"/>
      <c r="QD616" s="72"/>
      <c r="QE616" s="72"/>
      <c r="QF616" s="72"/>
      <c r="QG616" s="72"/>
      <c r="QH616" s="72"/>
      <c r="QI616" s="72"/>
      <c r="QJ616" s="72"/>
      <c r="QK616" s="72"/>
      <c r="QL616" s="72"/>
      <c r="QM616" s="72"/>
      <c r="QN616" s="72"/>
      <c r="QO616" s="72"/>
      <c r="QP616" s="72"/>
      <c r="QQ616" s="72"/>
      <c r="QR616" s="72"/>
      <c r="QS616" s="72"/>
      <c r="QT616" s="72"/>
      <c r="QU616" s="72"/>
      <c r="QV616" s="72"/>
      <c r="QW616" s="72"/>
      <c r="QX616" s="72"/>
      <c r="QY616" s="72"/>
      <c r="QZ616" s="72"/>
      <c r="RA616" s="72"/>
      <c r="RB616" s="72"/>
      <c r="RC616" s="72"/>
      <c r="RD616" s="72"/>
      <c r="RE616" s="72"/>
      <c r="RF616" s="72"/>
      <c r="RG616" s="72"/>
      <c r="RH616" s="72"/>
      <c r="RI616" s="72"/>
      <c r="RJ616" s="72"/>
      <c r="RK616" s="72"/>
      <c r="RL616" s="72"/>
      <c r="RM616" s="72"/>
      <c r="RN616" s="72"/>
      <c r="RO616" s="72"/>
      <c r="RP616" s="72"/>
      <c r="RQ616" s="72"/>
      <c r="RR616" s="72"/>
      <c r="RS616" s="72"/>
      <c r="RT616" s="72"/>
      <c r="RU616" s="72"/>
      <c r="RV616" s="72"/>
      <c r="RW616" s="72"/>
      <c r="RX616" s="72"/>
      <c r="RY616" s="72"/>
      <c r="RZ616" s="72"/>
      <c r="SA616" s="72"/>
      <c r="SB616" s="72"/>
      <c r="SC616" s="72"/>
      <c r="SD616" s="72"/>
      <c r="SE616" s="72"/>
      <c r="SF616" s="72"/>
      <c r="SG616" s="72"/>
      <c r="SH616" s="72"/>
      <c r="SI616" s="72"/>
      <c r="SJ616" s="72"/>
      <c r="SK616" s="72"/>
      <c r="SL616" s="72"/>
      <c r="SM616" s="72"/>
      <c r="SN616" s="72"/>
      <c r="SO616" s="72"/>
      <c r="SP616" s="72"/>
      <c r="SQ616" s="72"/>
      <c r="SR616" s="72"/>
      <c r="SS616" s="72"/>
      <c r="ST616" s="72"/>
      <c r="SU616" s="72"/>
      <c r="SV616" s="72"/>
      <c r="SW616" s="72"/>
      <c r="SX616" s="72"/>
      <c r="SY616" s="72"/>
      <c r="SZ616" s="72"/>
      <c r="TA616" s="72"/>
      <c r="TB616" s="72"/>
      <c r="TC616" s="72"/>
      <c r="TD616" s="72"/>
      <c r="TE616" s="72"/>
      <c r="TF616" s="72"/>
      <c r="TG616" s="72"/>
      <c r="TH616" s="72"/>
      <c r="TI616" s="72"/>
      <c r="TJ616" s="72"/>
      <c r="TK616" s="72"/>
      <c r="TL616" s="72"/>
      <c r="TM616" s="72"/>
      <c r="TN616" s="72"/>
      <c r="TO616" s="72"/>
      <c r="TP616" s="72"/>
      <c r="TQ616" s="72"/>
      <c r="TR616" s="72"/>
      <c r="TS616" s="72"/>
      <c r="TT616" s="72"/>
      <c r="TU616" s="72"/>
      <c r="TV616" s="72"/>
      <c r="TW616" s="72"/>
      <c r="TX616" s="72"/>
      <c r="TY616" s="72"/>
      <c r="TZ616" s="72"/>
      <c r="UA616" s="72"/>
      <c r="UB616" s="72"/>
      <c r="UC616" s="72"/>
      <c r="UD616" s="72"/>
      <c r="UE616" s="72"/>
      <c r="UF616" s="72"/>
      <c r="UG616" s="72"/>
      <c r="UH616" s="72"/>
      <c r="UI616" s="72"/>
      <c r="UJ616" s="72"/>
      <c r="UK616" s="72"/>
      <c r="UL616" s="72"/>
      <c r="UM616" s="72"/>
      <c r="UN616" s="72"/>
      <c r="UO616" s="72"/>
      <c r="UP616" s="72"/>
      <c r="UQ616" s="72"/>
      <c r="UR616" s="72"/>
      <c r="US616" s="72"/>
      <c r="UT616" s="72"/>
      <c r="UU616" s="72"/>
      <c r="UV616" s="72"/>
      <c r="UW616" s="72"/>
      <c r="UX616" s="72"/>
      <c r="UY616" s="72"/>
      <c r="UZ616" s="72"/>
      <c r="VA616" s="72"/>
      <c r="VB616" s="72"/>
      <c r="VC616" s="72"/>
      <c r="VD616" s="72"/>
      <c r="VE616" s="72"/>
      <c r="VF616" s="72"/>
      <c r="VG616" s="72"/>
      <c r="VH616" s="72"/>
      <c r="VI616" s="72"/>
      <c r="VJ616" s="72"/>
      <c r="VK616" s="72"/>
      <c r="VL616" s="72"/>
      <c r="VM616" s="72"/>
      <c r="VN616" s="72"/>
      <c r="VO616" s="72"/>
      <c r="VP616" s="72"/>
      <c r="VQ616" s="72"/>
      <c r="VR616" s="72"/>
      <c r="VS616" s="72"/>
      <c r="VT616" s="72"/>
      <c r="VU616" s="72"/>
      <c r="VV616" s="72"/>
      <c r="VW616" s="72"/>
      <c r="VX616" s="72"/>
      <c r="VY616" s="72"/>
      <c r="VZ616" s="72"/>
      <c r="WA616" s="72"/>
      <c r="WB616" s="72"/>
      <c r="WC616" s="72"/>
      <c r="WD616" s="72"/>
      <c r="WE616" s="72"/>
      <c r="WF616" s="72"/>
      <c r="WG616" s="72"/>
      <c r="WH616" s="72"/>
      <c r="WI616" s="72"/>
      <c r="WJ616" s="72"/>
      <c r="WK616" s="72"/>
      <c r="WL616" s="72"/>
      <c r="WM616" s="72"/>
      <c r="WN616" s="72"/>
      <c r="WO616" s="72"/>
      <c r="WP616" s="72"/>
      <c r="WQ616" s="72"/>
      <c r="WR616" s="72"/>
      <c r="WS616" s="72"/>
      <c r="WT616" s="72"/>
      <c r="WU616" s="72"/>
      <c r="WV616" s="72"/>
      <c r="WW616" s="72"/>
      <c r="WX616" s="72"/>
      <c r="WY616" s="72"/>
      <c r="WZ616" s="72"/>
      <c r="XA616" s="72"/>
      <c r="XB616" s="72"/>
      <c r="XC616" s="72"/>
      <c r="XD616" s="72"/>
      <c r="XE616" s="72"/>
      <c r="XF616" s="72"/>
      <c r="XG616" s="72"/>
      <c r="XH616" s="72"/>
      <c r="XI616" s="72"/>
      <c r="XJ616" s="72"/>
      <c r="XK616" s="72"/>
      <c r="XL616" s="72"/>
      <c r="XM616" s="72"/>
      <c r="XN616" s="72"/>
      <c r="XO616" s="72"/>
      <c r="XP616" s="72"/>
      <c r="XQ616" s="72"/>
      <c r="XR616" s="72"/>
      <c r="XS616" s="72"/>
      <c r="XT616" s="72"/>
      <c r="XU616" s="72"/>
      <c r="XV616" s="72"/>
      <c r="XW616" s="72"/>
      <c r="XX616" s="72"/>
      <c r="XY616" s="72"/>
      <c r="XZ616" s="72"/>
      <c r="YA616" s="72"/>
      <c r="YB616" s="72"/>
      <c r="YC616" s="72"/>
      <c r="YD616" s="72"/>
      <c r="YE616" s="72"/>
      <c r="YF616" s="72"/>
      <c r="YG616" s="72"/>
      <c r="YH616" s="72"/>
      <c r="YI616" s="72"/>
      <c r="YJ616" s="72"/>
      <c r="YK616" s="72"/>
      <c r="YL616" s="72"/>
      <c r="YM616" s="72"/>
      <c r="YN616" s="72"/>
      <c r="YO616" s="72"/>
      <c r="YP616" s="72"/>
      <c r="YQ616" s="72"/>
      <c r="YR616" s="72"/>
      <c r="YS616" s="72"/>
      <c r="YT616" s="72"/>
      <c r="YU616" s="72"/>
      <c r="YV616" s="72"/>
      <c r="YW616" s="72"/>
      <c r="YX616" s="72"/>
      <c r="YY616" s="72"/>
      <c r="YZ616" s="72"/>
      <c r="ZA616" s="72"/>
      <c r="ZB616" s="72"/>
      <c r="ZC616" s="72"/>
      <c r="ZD616" s="72"/>
      <c r="ZE616" s="72"/>
      <c r="ZF616" s="72"/>
      <c r="ZG616" s="72"/>
      <c r="ZH616" s="72"/>
      <c r="ZI616" s="72"/>
      <c r="ZJ616" s="72"/>
      <c r="ZK616" s="72"/>
      <c r="ZL616" s="72"/>
      <c r="ZM616" s="72"/>
      <c r="ZN616" s="72"/>
      <c r="ZO616" s="72"/>
      <c r="ZP616" s="72"/>
      <c r="ZQ616" s="72"/>
      <c r="ZR616" s="72"/>
      <c r="ZS616" s="72"/>
      <c r="ZT616" s="72"/>
      <c r="ZU616" s="72"/>
      <c r="ZV616" s="72"/>
      <c r="ZW616" s="72"/>
      <c r="ZX616" s="72"/>
      <c r="ZY616" s="72"/>
      <c r="ZZ616" s="72"/>
      <c r="AAA616" s="72"/>
      <c r="AAB616" s="72"/>
      <c r="AAC616" s="72"/>
      <c r="AAD616" s="72"/>
      <c r="AAE616" s="72"/>
      <c r="AAF616" s="72"/>
      <c r="AAG616" s="72"/>
      <c r="AAH616" s="72"/>
      <c r="AAI616" s="72"/>
      <c r="AAJ616" s="72"/>
      <c r="AAK616" s="72"/>
      <c r="AAL616" s="72"/>
      <c r="AAM616" s="72"/>
      <c r="AAN616" s="72"/>
      <c r="AAO616" s="72"/>
      <c r="AAP616" s="72"/>
      <c r="AAQ616" s="72"/>
      <c r="AAR616" s="72"/>
      <c r="AAS616" s="72"/>
      <c r="AAT616" s="72"/>
      <c r="AAU616" s="72"/>
      <c r="AAV616" s="72"/>
      <c r="AAW616" s="72"/>
      <c r="AAX616" s="72"/>
      <c r="AAY616" s="72"/>
      <c r="AAZ616" s="72"/>
      <c r="ABA616" s="72"/>
      <c r="ABB616" s="72"/>
      <c r="ABC616" s="72"/>
      <c r="ABD616" s="72"/>
      <c r="ABE616" s="72"/>
      <c r="ABF616" s="72"/>
      <c r="ABG616" s="72"/>
      <c r="ABH616" s="72"/>
      <c r="ABI616" s="72"/>
      <c r="ABJ616" s="72"/>
      <c r="ABK616" s="72"/>
      <c r="ABL616" s="72"/>
      <c r="ABM616" s="72"/>
      <c r="ABN616" s="72"/>
      <c r="ABO616" s="72"/>
      <c r="ABP616" s="72"/>
      <c r="ABQ616" s="72"/>
      <c r="ABR616" s="72"/>
      <c r="ABS616" s="72"/>
      <c r="ABT616" s="72"/>
      <c r="ABU616" s="72"/>
      <c r="ABV616" s="72"/>
      <c r="ABW616" s="72"/>
      <c r="ABX616" s="72"/>
      <c r="ABY616" s="72"/>
      <c r="ABZ616" s="72"/>
      <c r="ACA616" s="72"/>
      <c r="ACB616" s="72"/>
      <c r="ACC616" s="72"/>
      <c r="ACD616" s="72"/>
      <c r="ACE616" s="72"/>
      <c r="ACF616" s="72"/>
      <c r="ACG616" s="72"/>
      <c r="ACH616" s="72"/>
      <c r="ACI616" s="72"/>
      <c r="ACJ616" s="72"/>
      <c r="ACK616" s="72"/>
      <c r="ACL616" s="72"/>
      <c r="ACM616" s="72"/>
      <c r="ACN616" s="72"/>
      <c r="ACO616" s="72"/>
      <c r="ACP616" s="72"/>
      <c r="ACQ616" s="72"/>
      <c r="ACR616" s="72"/>
      <c r="ACS616" s="72"/>
      <c r="ACT616" s="72"/>
      <c r="ACU616" s="72"/>
      <c r="ACV616" s="72"/>
      <c r="ACW616" s="72"/>
      <c r="ACX616" s="72"/>
      <c r="ACY616" s="72"/>
      <c r="ACZ616" s="72"/>
      <c r="ADA616" s="72"/>
      <c r="ADB616" s="72"/>
      <c r="ADC616" s="72"/>
      <c r="ADD616" s="72"/>
      <c r="ADE616" s="72"/>
      <c r="ADF616" s="72"/>
      <c r="ADG616" s="72"/>
      <c r="ADH616" s="72"/>
      <c r="ADI616" s="72"/>
      <c r="ADJ616" s="72"/>
      <c r="ADK616" s="72"/>
      <c r="ADL616" s="72"/>
      <c r="ADM616" s="72"/>
      <c r="ADN616" s="72"/>
      <c r="ADO616" s="72"/>
      <c r="ADP616" s="72"/>
      <c r="ADQ616" s="72"/>
      <c r="ADR616" s="72"/>
      <c r="ADS616" s="72"/>
      <c r="ADT616" s="72"/>
      <c r="ADU616" s="72"/>
      <c r="ADV616" s="72"/>
      <c r="ADW616" s="72"/>
      <c r="ADX616" s="72"/>
      <c r="ADY616" s="72"/>
      <c r="ADZ616" s="72"/>
      <c r="AEA616" s="72"/>
      <c r="AEB616" s="72"/>
      <c r="AEC616" s="72"/>
      <c r="AED616" s="72"/>
      <c r="AEE616" s="72"/>
      <c r="AEF616" s="72"/>
      <c r="AEG616" s="72"/>
      <c r="AEH616" s="72"/>
      <c r="AEI616" s="72"/>
      <c r="AEJ616" s="72"/>
      <c r="AEK616" s="72"/>
      <c r="AEL616" s="72"/>
      <c r="AEM616" s="72"/>
      <c r="AEN616" s="72"/>
      <c r="AEO616" s="72"/>
      <c r="AEP616" s="72"/>
      <c r="AEQ616" s="72"/>
      <c r="AER616" s="72"/>
      <c r="AES616" s="72"/>
      <c r="AET616" s="72"/>
      <c r="AEU616" s="72"/>
      <c r="AEV616" s="72"/>
      <c r="AEW616" s="72"/>
      <c r="AEX616" s="72"/>
      <c r="AEY616" s="72"/>
      <c r="AEZ616" s="72"/>
      <c r="AFA616" s="72"/>
      <c r="AFB616" s="72"/>
      <c r="AFC616" s="72"/>
      <c r="AFD616" s="72"/>
      <c r="AFE616" s="72"/>
      <c r="AFF616" s="72"/>
      <c r="AFG616" s="72"/>
      <c r="AFH616" s="72"/>
      <c r="AFI616" s="72"/>
      <c r="AFJ616" s="72"/>
      <c r="AFK616" s="72"/>
      <c r="AFL616" s="72"/>
      <c r="AFM616" s="72"/>
      <c r="AFN616" s="72"/>
      <c r="AFO616" s="72"/>
      <c r="AFP616" s="72"/>
      <c r="AFQ616" s="72"/>
      <c r="AFR616" s="72"/>
      <c r="AFS616" s="72"/>
      <c r="AFT616" s="72"/>
      <c r="AFU616" s="72"/>
      <c r="AFV616" s="72"/>
      <c r="AFW616" s="72"/>
      <c r="AFX616" s="72"/>
      <c r="AFY616" s="72"/>
      <c r="AFZ616" s="72"/>
      <c r="AGA616" s="72"/>
      <c r="AGB616" s="72"/>
      <c r="AGC616" s="72"/>
      <c r="AGD616" s="72"/>
      <c r="AGE616" s="72"/>
      <c r="AGF616" s="72"/>
      <c r="AGG616" s="72"/>
      <c r="AGH616" s="72"/>
      <c r="AGI616" s="72"/>
      <c r="AGJ616" s="72"/>
      <c r="AGK616" s="72"/>
      <c r="AGL616" s="72"/>
      <c r="AGM616" s="72"/>
      <c r="AGN616" s="72"/>
      <c r="AGO616" s="72"/>
      <c r="AGP616" s="72"/>
      <c r="AGQ616" s="72"/>
      <c r="AGR616" s="72"/>
      <c r="AGS616" s="72"/>
      <c r="AGT616" s="72"/>
      <c r="AGU616" s="72"/>
      <c r="AGV616" s="72"/>
      <c r="AGW616" s="72"/>
      <c r="AGX616" s="72"/>
      <c r="AGY616" s="72"/>
      <c r="AGZ616" s="72"/>
      <c r="AHA616" s="72"/>
      <c r="AHB616" s="72"/>
      <c r="AHC616" s="72"/>
      <c r="AHD616" s="72"/>
      <c r="AHE616" s="72"/>
      <c r="AHF616" s="72"/>
      <c r="AHG616" s="72"/>
      <c r="AHH616" s="72"/>
      <c r="AHI616" s="72"/>
      <c r="AHJ616" s="72"/>
      <c r="AHK616" s="72"/>
      <c r="AHL616" s="72"/>
      <c r="AHM616" s="72"/>
      <c r="AHN616" s="72"/>
      <c r="AHO616" s="72"/>
      <c r="AHP616" s="72"/>
      <c r="AHQ616" s="72"/>
      <c r="AHR616" s="72"/>
      <c r="AHS616" s="72"/>
      <c r="AHT616" s="72"/>
      <c r="AHU616" s="72"/>
      <c r="AHV616" s="72"/>
      <c r="AHW616" s="72"/>
      <c r="AHX616" s="72"/>
      <c r="AHY616" s="72"/>
      <c r="AHZ616" s="72"/>
      <c r="AIA616" s="72"/>
      <c r="AIB616" s="72"/>
      <c r="AIC616" s="72"/>
      <c r="AID616" s="72"/>
      <c r="AIE616" s="72"/>
      <c r="AIF616" s="72"/>
      <c r="AIG616" s="72"/>
      <c r="AIH616" s="72"/>
      <c r="AII616" s="72"/>
      <c r="AIJ616" s="72"/>
      <c r="AIK616" s="72"/>
      <c r="AIL616" s="72"/>
      <c r="AIM616" s="72"/>
      <c r="AIN616" s="72"/>
      <c r="AIO616" s="72"/>
      <c r="AIP616" s="72"/>
      <c r="AIQ616" s="72"/>
      <c r="AIR616" s="72"/>
      <c r="AIS616" s="72"/>
      <c r="AIT616" s="72"/>
      <c r="AIU616" s="72"/>
      <c r="AIV616" s="72"/>
      <c r="AIW616" s="72"/>
      <c r="AIX616" s="72"/>
      <c r="AIY616" s="72"/>
      <c r="AIZ616" s="72"/>
      <c r="AJA616" s="72"/>
      <c r="AJB616" s="72"/>
      <c r="AJC616" s="72"/>
      <c r="AJD616" s="72"/>
      <c r="AJE616" s="72"/>
      <c r="AJF616" s="72"/>
      <c r="AJG616" s="72"/>
      <c r="AJH616" s="72"/>
      <c r="AJI616" s="72"/>
      <c r="AJJ616" s="72"/>
      <c r="AJK616" s="72"/>
      <c r="AJL616" s="72"/>
      <c r="AJM616" s="72"/>
      <c r="AJN616" s="72"/>
      <c r="AJO616" s="72"/>
      <c r="AJP616" s="72"/>
      <c r="AJQ616" s="72"/>
      <c r="AJR616" s="72"/>
      <c r="AJS616" s="72"/>
      <c r="AJT616" s="72"/>
      <c r="AJU616" s="72"/>
      <c r="AJV616" s="72"/>
      <c r="AJW616" s="72"/>
      <c r="AJX616" s="72"/>
      <c r="AJY616" s="72"/>
      <c r="AJZ616" s="72"/>
      <c r="AKA616" s="72"/>
      <c r="AKB616" s="72"/>
      <c r="AKC616" s="72"/>
      <c r="AKD616" s="72"/>
      <c r="AKE616" s="72"/>
      <c r="AKF616" s="72"/>
      <c r="AKG616" s="72"/>
      <c r="AKH616" s="72"/>
      <c r="AKI616" s="72"/>
      <c r="AKJ616" s="72"/>
      <c r="AKK616" s="72"/>
      <c r="AKL616" s="72"/>
      <c r="AKM616" s="72"/>
      <c r="AKN616" s="72"/>
      <c r="AKO616" s="72"/>
      <c r="AKP616" s="72"/>
      <c r="AKQ616" s="72"/>
      <c r="AKR616" s="72"/>
      <c r="AKS616" s="72"/>
      <c r="AKT616" s="72"/>
      <c r="AKU616" s="72"/>
      <c r="AKV616" s="72"/>
      <c r="AKW616" s="72"/>
      <c r="AKX616" s="72"/>
      <c r="AKY616" s="72"/>
      <c r="AKZ616" s="72"/>
      <c r="ALA616" s="72"/>
      <c r="ALB616" s="72"/>
      <c r="ALC616" s="72"/>
      <c r="ALD616" s="72"/>
      <c r="ALE616" s="72"/>
      <c r="ALF616" s="72"/>
      <c r="ALG616" s="72"/>
      <c r="ALH616" s="72"/>
      <c r="ALI616" s="72"/>
      <c r="ALJ616" s="72"/>
      <c r="ALK616" s="72"/>
      <c r="ALL616" s="72"/>
      <c r="ALM616" s="72"/>
      <c r="ALN616" s="72"/>
      <c r="ALO616" s="72"/>
      <c r="ALP616" s="72"/>
      <c r="ALQ616" s="72"/>
      <c r="ALR616" s="72"/>
      <c r="ALS616" s="72"/>
      <c r="ALT616" s="72"/>
      <c r="ALU616" s="72"/>
      <c r="ALV616" s="72"/>
      <c r="ALW616" s="72"/>
      <c r="ALX616" s="72"/>
      <c r="ALY616" s="72"/>
      <c r="ALZ616" s="72"/>
      <c r="AMA616" s="72"/>
      <c r="AMB616" s="72"/>
      <c r="AMC616" s="72"/>
      <c r="AMD616" s="72"/>
      <c r="AME616" s="72"/>
      <c r="AMF616" s="72"/>
      <c r="AMG616" s="72"/>
      <c r="AMH616" s="72"/>
      <c r="AMI616" s="72"/>
      <c r="AMK616" s="72"/>
    </row>
    <row r="617" spans="1:1025">
      <c r="A617" s="49"/>
    </row>
    <row r="618" spans="1:1025">
      <c r="A618" s="49"/>
    </row>
    <row r="619" spans="1:1025">
      <c r="A619" s="49"/>
    </row>
    <row r="620" spans="1:1025">
      <c r="A620" s="49"/>
    </row>
    <row r="621" spans="1:1025">
      <c r="A621" s="49"/>
      <c r="F621" s="97" t="e">
        <f>#REF!+#REF!+#REF!+#REF!+#REF!+#REF!+#REF!</f>
        <v>#REF!</v>
      </c>
    </row>
  </sheetData>
  <mergeCells count="4">
    <mergeCell ref="C2:E2"/>
    <mergeCell ref="C3:E3"/>
    <mergeCell ref="B4:E4"/>
    <mergeCell ref="B398:C398"/>
  </mergeCells>
  <pageMargins left="0.78749999999999998" right="0.196527777777778" top="0.78749999999999998" bottom="0.39374999999999999" header="0.511811023622047" footer="0.511811023622047"/>
  <pageSetup paperSize="9" scale="8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K702"/>
  <sheetViews>
    <sheetView tabSelected="1" view="pageBreakPreview" topLeftCell="G1" zoomScale="75" zoomScaleNormal="60" zoomScalePageLayoutView="75" workbookViewId="0">
      <selection activeCell="H2" sqref="H2:I2"/>
    </sheetView>
  </sheetViews>
  <sheetFormatPr defaultColWidth="8.7109375" defaultRowHeight="18.75"/>
  <cols>
    <col min="1" max="1" width="0.42578125" style="98" hidden="1" customWidth="1"/>
    <col min="2" max="2" width="4.42578125" style="98" customWidth="1"/>
    <col min="3" max="3" width="74.5703125" style="36" customWidth="1"/>
    <col min="4" max="4" width="11.42578125" style="99" customWidth="1"/>
    <col min="5" max="5" width="4.42578125" style="100" customWidth="1"/>
    <col min="6" max="6" width="5" style="101" customWidth="1"/>
    <col min="7" max="7" width="17.85546875" style="102" customWidth="1"/>
    <col min="8" max="8" width="7.28515625" style="99" customWidth="1"/>
    <col min="9" max="9" width="25.42578125" style="103" customWidth="1"/>
    <col min="10" max="10" width="19.42578125" style="53" hidden="1" customWidth="1"/>
    <col min="11" max="11" width="20.85546875" style="53" hidden="1" customWidth="1"/>
    <col min="12" max="12" width="17.42578125" style="53" hidden="1" customWidth="1"/>
    <col min="13" max="13" width="16.7109375" style="53" hidden="1" customWidth="1"/>
    <col min="14" max="14" width="20.42578125" style="53" hidden="1" customWidth="1"/>
    <col min="15" max="15" width="13.42578125" style="104" hidden="1" customWidth="1"/>
    <col min="16" max="16" width="15.140625" style="101" customWidth="1"/>
    <col min="17" max="236" width="7.28515625" style="101" customWidth="1"/>
    <col min="237" max="1025" width="7.28515625" customWidth="1"/>
  </cols>
  <sheetData>
    <row r="1" spans="1:1024" ht="33.950000000000003" customHeight="1">
      <c r="D1" s="21"/>
      <c r="E1" s="14"/>
      <c r="F1" s="14"/>
      <c r="G1" s="105"/>
      <c r="H1" s="81" t="s">
        <v>349</v>
      </c>
      <c r="I1" s="46"/>
    </row>
    <row r="2" spans="1:1024" s="108" customFormat="1" ht="163.69999999999999" customHeight="1">
      <c r="A2" s="106"/>
      <c r="B2" s="106"/>
      <c r="C2" s="36"/>
      <c r="D2" s="15"/>
      <c r="E2" s="15"/>
      <c r="F2" s="15"/>
      <c r="G2" s="105"/>
      <c r="H2" s="12" t="s">
        <v>91</v>
      </c>
      <c r="I2" s="12"/>
      <c r="J2" s="107"/>
      <c r="K2" s="107"/>
      <c r="L2" s="107"/>
      <c r="M2" s="107"/>
      <c r="N2" s="107"/>
      <c r="O2" s="107"/>
      <c r="ALN2"/>
      <c r="ALO2"/>
      <c r="ALP2"/>
      <c r="ALQ2"/>
      <c r="ALR2"/>
      <c r="ALS2"/>
      <c r="ALT2"/>
      <c r="ALU2"/>
      <c r="ALV2"/>
      <c r="ALW2"/>
      <c r="ALX2"/>
      <c r="ALY2"/>
      <c r="ALZ2"/>
      <c r="AMA2"/>
      <c r="AMB2"/>
      <c r="AMC2"/>
      <c r="AMD2"/>
      <c r="AME2"/>
      <c r="AMF2"/>
      <c r="AMG2"/>
      <c r="AMH2"/>
      <c r="AMI2"/>
      <c r="AMJ2"/>
    </row>
    <row r="3" spans="1:1024" s="112" customFormat="1" ht="62.45" customHeight="1">
      <c r="A3" s="109"/>
      <c r="B3" s="109" t="s">
        <v>350</v>
      </c>
      <c r="C3" s="3" t="s">
        <v>351</v>
      </c>
      <c r="D3" s="3"/>
      <c r="E3" s="3"/>
      <c r="F3" s="3"/>
      <c r="G3" s="3"/>
      <c r="H3" s="3"/>
      <c r="I3" s="3"/>
      <c r="J3" s="110"/>
      <c r="K3" s="110"/>
      <c r="L3" s="110"/>
      <c r="M3" s="111"/>
      <c r="N3" s="111"/>
      <c r="O3" s="110"/>
      <c r="ALN3"/>
      <c r="ALO3"/>
      <c r="ALP3"/>
      <c r="ALQ3"/>
      <c r="ALR3"/>
      <c r="ALS3"/>
      <c r="ALT3"/>
      <c r="ALU3"/>
      <c r="ALV3"/>
      <c r="ALW3"/>
      <c r="ALX3"/>
      <c r="ALY3"/>
      <c r="ALZ3"/>
      <c r="AMA3"/>
      <c r="AMB3"/>
      <c r="AMC3"/>
      <c r="AMD3"/>
      <c r="AME3"/>
      <c r="AMF3"/>
      <c r="AMG3"/>
      <c r="AMH3"/>
      <c r="AMI3"/>
      <c r="AMJ3"/>
    </row>
    <row r="4" spans="1:1024">
      <c r="B4" s="88"/>
      <c r="C4" s="113"/>
      <c r="D4" s="21"/>
      <c r="E4" s="34"/>
      <c r="F4" s="34"/>
      <c r="G4" s="114"/>
      <c r="H4" s="115"/>
      <c r="I4" s="116"/>
    </row>
    <row r="5" spans="1:1024" ht="17.100000000000001" customHeight="1">
      <c r="B5" s="2" t="s">
        <v>352</v>
      </c>
      <c r="C5" s="1" t="s">
        <v>4</v>
      </c>
      <c r="D5" s="143" t="s">
        <v>5</v>
      </c>
      <c r="E5" s="143"/>
      <c r="F5" s="143"/>
      <c r="G5" s="143"/>
      <c r="H5" s="143"/>
      <c r="I5" s="144" t="s">
        <v>6</v>
      </c>
      <c r="J5" s="145" t="s">
        <v>353</v>
      </c>
      <c r="K5" s="146" t="s">
        <v>354</v>
      </c>
      <c r="L5" s="146" t="s">
        <v>355</v>
      </c>
      <c r="M5" s="147">
        <v>46016</v>
      </c>
      <c r="N5" s="147">
        <v>46050</v>
      </c>
      <c r="O5" s="148" t="s">
        <v>356</v>
      </c>
    </row>
    <row r="6" spans="1:1024" ht="47.25">
      <c r="B6" s="2"/>
      <c r="C6" s="1"/>
      <c r="D6" s="117" t="s">
        <v>357</v>
      </c>
      <c r="E6" s="118" t="s">
        <v>7</v>
      </c>
      <c r="F6" s="118" t="s">
        <v>8</v>
      </c>
      <c r="G6" s="119" t="s">
        <v>9</v>
      </c>
      <c r="H6" s="120" t="s">
        <v>10</v>
      </c>
      <c r="I6" s="144"/>
      <c r="J6" s="145"/>
      <c r="K6" s="146"/>
      <c r="L6" s="146"/>
      <c r="M6" s="147"/>
      <c r="N6" s="147"/>
      <c r="O6" s="148"/>
    </row>
    <row r="7" spans="1:1024" ht="15.75">
      <c r="B7" s="121">
        <v>1</v>
      </c>
      <c r="C7" s="121">
        <v>2</v>
      </c>
      <c r="D7" s="121">
        <v>3</v>
      </c>
      <c r="E7" s="121">
        <v>4</v>
      </c>
      <c r="F7" s="121">
        <v>5</v>
      </c>
      <c r="G7" s="122" t="s">
        <v>12</v>
      </c>
      <c r="H7" s="123" t="s">
        <v>358</v>
      </c>
      <c r="I7" s="123" t="s">
        <v>359</v>
      </c>
      <c r="J7" s="145"/>
      <c r="K7" s="146"/>
      <c r="L7" s="146"/>
      <c r="M7" s="147"/>
      <c r="N7" s="147"/>
      <c r="O7" s="148"/>
    </row>
    <row r="8" spans="1:1024" s="112" customFormat="1">
      <c r="A8" s="109"/>
      <c r="B8" s="26"/>
      <c r="C8" s="27" t="s">
        <v>360</v>
      </c>
      <c r="D8" s="23"/>
      <c r="E8" s="23"/>
      <c r="F8" s="23"/>
      <c r="G8" s="124"/>
      <c r="H8" s="88"/>
      <c r="I8" s="125">
        <f t="shared" ref="I8:I71" si="0">SUM(J8:O8)</f>
        <v>4831194909.5500002</v>
      </c>
      <c r="J8" s="125">
        <f t="shared" ref="J8:O8" si="1">J9+J25+J266+J286+J302+J326+J347+J515+J577+J617+J661</f>
        <v>4360965200</v>
      </c>
      <c r="K8" s="74">
        <f t="shared" si="1"/>
        <v>71967000</v>
      </c>
      <c r="L8" s="74">
        <f t="shared" si="1"/>
        <v>185923000</v>
      </c>
      <c r="M8" s="74">
        <f t="shared" si="1"/>
        <v>330900</v>
      </c>
      <c r="N8" s="74">
        <f t="shared" si="1"/>
        <v>212008809.55000001</v>
      </c>
      <c r="O8" s="126">
        <f t="shared" si="1"/>
        <v>0</v>
      </c>
      <c r="ALN8"/>
      <c r="ALO8"/>
      <c r="ALP8"/>
      <c r="ALQ8"/>
      <c r="ALR8"/>
      <c r="ALS8"/>
      <c r="ALT8"/>
      <c r="ALU8"/>
      <c r="ALV8"/>
      <c r="ALW8"/>
      <c r="ALX8"/>
      <c r="ALY8"/>
      <c r="ALZ8"/>
      <c r="AMA8"/>
      <c r="AMB8"/>
      <c r="AMC8"/>
      <c r="AMD8"/>
      <c r="AME8"/>
      <c r="AMF8"/>
      <c r="AMG8"/>
      <c r="AMH8"/>
      <c r="AMI8"/>
      <c r="AMJ8"/>
    </row>
    <row r="9" spans="1:1024" s="112" customFormat="1" ht="37.5">
      <c r="A9" s="109"/>
      <c r="B9" s="127" t="s">
        <v>14</v>
      </c>
      <c r="C9" s="27" t="s">
        <v>361</v>
      </c>
      <c r="D9" s="27">
        <v>901</v>
      </c>
      <c r="E9" s="27"/>
      <c r="F9" s="27"/>
      <c r="G9" s="124"/>
      <c r="H9" s="88"/>
      <c r="I9" s="125">
        <f t="shared" si="0"/>
        <v>9982600</v>
      </c>
      <c r="J9" s="125">
        <f t="shared" ref="J9:O9" si="2">J10</f>
        <v>7350500</v>
      </c>
      <c r="K9" s="74">
        <f t="shared" si="2"/>
        <v>2632100</v>
      </c>
      <c r="L9" s="74">
        <f t="shared" si="2"/>
        <v>0</v>
      </c>
      <c r="M9" s="74">
        <f t="shared" si="2"/>
        <v>0</v>
      </c>
      <c r="N9" s="74">
        <f t="shared" si="2"/>
        <v>0</v>
      </c>
      <c r="O9" s="126">
        <f t="shared" si="2"/>
        <v>0</v>
      </c>
      <c r="ALN9" s="39"/>
      <c r="ALO9" s="39"/>
      <c r="ALP9" s="39"/>
      <c r="ALQ9" s="39"/>
      <c r="ALR9" s="39"/>
      <c r="ALS9" s="39"/>
      <c r="ALT9" s="39"/>
      <c r="ALU9" s="39"/>
      <c r="ALV9" s="39"/>
      <c r="ALW9" s="39"/>
      <c r="ALX9" s="39"/>
      <c r="ALY9" s="39"/>
      <c r="ALZ9" s="39"/>
      <c r="AMA9" s="39"/>
      <c r="AMB9" s="39"/>
      <c r="AMC9" s="39"/>
      <c r="AMD9" s="39"/>
      <c r="AME9" s="39"/>
      <c r="AMF9" s="39"/>
      <c r="AMG9" s="39"/>
      <c r="AMH9" s="39"/>
      <c r="AMI9" s="39"/>
      <c r="AMJ9" s="39"/>
    </row>
    <row r="10" spans="1:1024">
      <c r="B10" s="26"/>
      <c r="C10" s="36" t="s">
        <v>15</v>
      </c>
      <c r="D10" s="91">
        <v>901</v>
      </c>
      <c r="E10" s="128" t="s">
        <v>16</v>
      </c>
      <c r="F10" s="128" t="s">
        <v>83</v>
      </c>
      <c r="G10" s="129"/>
      <c r="H10" s="82"/>
      <c r="I10" s="130">
        <f t="shared" si="0"/>
        <v>9982600</v>
      </c>
      <c r="J10" s="130">
        <f t="shared" ref="J10:O10" si="3">J11+J20</f>
        <v>7350500</v>
      </c>
      <c r="K10" s="76">
        <f t="shared" si="3"/>
        <v>2632100</v>
      </c>
      <c r="L10" s="76">
        <f t="shared" si="3"/>
        <v>0</v>
      </c>
      <c r="M10" s="76">
        <f t="shared" si="3"/>
        <v>0</v>
      </c>
      <c r="N10" s="76">
        <f t="shared" si="3"/>
        <v>0</v>
      </c>
      <c r="O10" s="131">
        <f t="shared" si="3"/>
        <v>0</v>
      </c>
    </row>
    <row r="11" spans="1:1024" ht="56.25">
      <c r="B11" s="88"/>
      <c r="C11" s="36" t="s">
        <v>362</v>
      </c>
      <c r="D11" s="91">
        <v>901</v>
      </c>
      <c r="E11" s="91" t="s">
        <v>16</v>
      </c>
      <c r="F11" s="91" t="s">
        <v>20</v>
      </c>
      <c r="G11" s="129"/>
      <c r="H11" s="82"/>
      <c r="I11" s="130">
        <f t="shared" si="0"/>
        <v>9212600</v>
      </c>
      <c r="J11" s="130">
        <f t="shared" ref="J11:O11" si="4">J12</f>
        <v>5950500</v>
      </c>
      <c r="K11" s="76">
        <f t="shared" si="4"/>
        <v>3262100</v>
      </c>
      <c r="L11" s="76">
        <f t="shared" si="4"/>
        <v>0</v>
      </c>
      <c r="M11" s="76">
        <f t="shared" si="4"/>
        <v>0</v>
      </c>
      <c r="N11" s="76">
        <f t="shared" si="4"/>
        <v>0</v>
      </c>
      <c r="O11" s="131">
        <f t="shared" si="4"/>
        <v>0</v>
      </c>
    </row>
    <row r="12" spans="1:1024" ht="37.5">
      <c r="B12" s="88"/>
      <c r="C12" s="36" t="s">
        <v>333</v>
      </c>
      <c r="D12" s="91">
        <v>901</v>
      </c>
      <c r="E12" s="91" t="s">
        <v>16</v>
      </c>
      <c r="F12" s="91" t="s">
        <v>20</v>
      </c>
      <c r="G12" s="81">
        <v>9900000000</v>
      </c>
      <c r="H12" s="82"/>
      <c r="I12" s="130">
        <f t="shared" si="0"/>
        <v>9212600</v>
      </c>
      <c r="J12" s="130">
        <f t="shared" ref="J12:O12" si="5">J13+J16</f>
        <v>5950500</v>
      </c>
      <c r="K12" s="76">
        <f t="shared" si="5"/>
        <v>3262100</v>
      </c>
      <c r="L12" s="76">
        <f t="shared" si="5"/>
        <v>0</v>
      </c>
      <c r="M12" s="76">
        <f t="shared" si="5"/>
        <v>0</v>
      </c>
      <c r="N12" s="76">
        <f t="shared" si="5"/>
        <v>0</v>
      </c>
      <c r="O12" s="131">
        <f t="shared" si="5"/>
        <v>0</v>
      </c>
    </row>
    <row r="13" spans="1:1024" ht="56.25">
      <c r="B13" s="88"/>
      <c r="C13" s="36" t="s">
        <v>342</v>
      </c>
      <c r="D13" s="91">
        <v>901</v>
      </c>
      <c r="E13" s="91" t="s">
        <v>16</v>
      </c>
      <c r="F13" s="91" t="s">
        <v>20</v>
      </c>
      <c r="G13" s="81">
        <v>9910000000</v>
      </c>
      <c r="H13" s="82"/>
      <c r="I13" s="130">
        <f t="shared" si="0"/>
        <v>3048500</v>
      </c>
      <c r="J13" s="130">
        <f t="shared" ref="J13:O14" si="6">J14</f>
        <v>1974200</v>
      </c>
      <c r="K13" s="76">
        <f t="shared" si="6"/>
        <v>1074300</v>
      </c>
      <c r="L13" s="76">
        <f t="shared" si="6"/>
        <v>0</v>
      </c>
      <c r="M13" s="76">
        <f t="shared" si="6"/>
        <v>0</v>
      </c>
      <c r="N13" s="76">
        <f t="shared" si="6"/>
        <v>0</v>
      </c>
      <c r="O13" s="131">
        <f t="shared" si="6"/>
        <v>0</v>
      </c>
    </row>
    <row r="14" spans="1:1024" ht="37.5">
      <c r="B14" s="88"/>
      <c r="C14" s="36" t="s">
        <v>100</v>
      </c>
      <c r="D14" s="91">
        <v>901</v>
      </c>
      <c r="E14" s="91" t="s">
        <v>16</v>
      </c>
      <c r="F14" s="91" t="s">
        <v>20</v>
      </c>
      <c r="G14" s="81">
        <v>9910000190</v>
      </c>
      <c r="H14" s="82"/>
      <c r="I14" s="130">
        <f t="shared" si="0"/>
        <v>3048500</v>
      </c>
      <c r="J14" s="130">
        <f t="shared" si="6"/>
        <v>1974200</v>
      </c>
      <c r="K14" s="76">
        <f t="shared" si="6"/>
        <v>1074300</v>
      </c>
      <c r="L14" s="76">
        <f t="shared" si="6"/>
        <v>0</v>
      </c>
      <c r="M14" s="76">
        <f t="shared" si="6"/>
        <v>0</v>
      </c>
      <c r="N14" s="76">
        <f t="shared" si="6"/>
        <v>0</v>
      </c>
      <c r="O14" s="131">
        <f t="shared" si="6"/>
        <v>0</v>
      </c>
    </row>
    <row r="15" spans="1:1024" ht="75">
      <c r="B15" s="88"/>
      <c r="C15" s="36" t="s">
        <v>101</v>
      </c>
      <c r="D15" s="128" t="s">
        <v>363</v>
      </c>
      <c r="E15" s="91" t="s">
        <v>16</v>
      </c>
      <c r="F15" s="91" t="s">
        <v>20</v>
      </c>
      <c r="G15" s="81">
        <v>9910000190</v>
      </c>
      <c r="H15" s="82" t="s">
        <v>102</v>
      </c>
      <c r="I15" s="130">
        <f t="shared" si="0"/>
        <v>3048500</v>
      </c>
      <c r="J15" s="130">
        <v>1974200</v>
      </c>
      <c r="K15" s="76">
        <v>1074300</v>
      </c>
      <c r="L15" s="76"/>
      <c r="M15" s="76"/>
      <c r="N15" s="76"/>
      <c r="O15" s="131"/>
    </row>
    <row r="16" spans="1:1024" ht="55.7" customHeight="1">
      <c r="B16" s="88"/>
      <c r="C16" s="36" t="s">
        <v>343</v>
      </c>
      <c r="D16" s="128" t="s">
        <v>363</v>
      </c>
      <c r="E16" s="91" t="s">
        <v>16</v>
      </c>
      <c r="F16" s="91" t="s">
        <v>20</v>
      </c>
      <c r="G16" s="81">
        <v>9920000000</v>
      </c>
      <c r="H16" s="82"/>
      <c r="I16" s="130">
        <f t="shared" si="0"/>
        <v>6164100</v>
      </c>
      <c r="J16" s="130">
        <f t="shared" ref="J16:O16" si="7">J17</f>
        <v>3976300</v>
      </c>
      <c r="K16" s="76">
        <f t="shared" si="7"/>
        <v>2187800</v>
      </c>
      <c r="L16" s="76">
        <f t="shared" si="7"/>
        <v>0</v>
      </c>
      <c r="M16" s="76">
        <f t="shared" si="7"/>
        <v>0</v>
      </c>
      <c r="N16" s="76">
        <f t="shared" si="7"/>
        <v>0</v>
      </c>
      <c r="O16" s="131">
        <f t="shared" si="7"/>
        <v>0</v>
      </c>
    </row>
    <row r="17" spans="1:1024" ht="37.5">
      <c r="B17" s="88"/>
      <c r="C17" s="36" t="s">
        <v>100</v>
      </c>
      <c r="D17" s="128" t="s">
        <v>363</v>
      </c>
      <c r="E17" s="91" t="s">
        <v>364</v>
      </c>
      <c r="F17" s="91" t="s">
        <v>20</v>
      </c>
      <c r="G17" s="81">
        <v>9920000190</v>
      </c>
      <c r="H17" s="82"/>
      <c r="I17" s="130">
        <f t="shared" si="0"/>
        <v>6164100</v>
      </c>
      <c r="J17" s="130">
        <f t="shared" ref="J17:O17" si="8">J18+J19</f>
        <v>3976300</v>
      </c>
      <c r="K17" s="76">
        <f t="shared" si="8"/>
        <v>2187800</v>
      </c>
      <c r="L17" s="76">
        <f t="shared" si="8"/>
        <v>0</v>
      </c>
      <c r="M17" s="76">
        <f t="shared" si="8"/>
        <v>0</v>
      </c>
      <c r="N17" s="76">
        <f t="shared" si="8"/>
        <v>0</v>
      </c>
      <c r="O17" s="131">
        <f t="shared" si="8"/>
        <v>0</v>
      </c>
    </row>
    <row r="18" spans="1:1024" ht="75">
      <c r="B18" s="88"/>
      <c r="C18" s="36" t="s">
        <v>101</v>
      </c>
      <c r="D18" s="91">
        <v>901</v>
      </c>
      <c r="E18" s="91" t="s">
        <v>16</v>
      </c>
      <c r="F18" s="91" t="s">
        <v>20</v>
      </c>
      <c r="G18" s="81">
        <v>9920000190</v>
      </c>
      <c r="H18" s="82" t="s">
        <v>102</v>
      </c>
      <c r="I18" s="130">
        <f t="shared" si="0"/>
        <v>6159100</v>
      </c>
      <c r="J18" s="130">
        <v>3972500</v>
      </c>
      <c r="K18" s="76">
        <v>2186600</v>
      </c>
      <c r="L18" s="76"/>
      <c r="M18" s="76"/>
      <c r="N18" s="76"/>
      <c r="O18" s="131"/>
    </row>
    <row r="19" spans="1:1024">
      <c r="B19" s="88"/>
      <c r="C19" s="36" t="s">
        <v>107</v>
      </c>
      <c r="D19" s="128" t="s">
        <v>363</v>
      </c>
      <c r="E19" s="91" t="s">
        <v>16</v>
      </c>
      <c r="F19" s="91" t="s">
        <v>20</v>
      </c>
      <c r="G19" s="81">
        <v>9920000190</v>
      </c>
      <c r="H19" s="82" t="s">
        <v>108</v>
      </c>
      <c r="I19" s="130">
        <f t="shared" si="0"/>
        <v>5000</v>
      </c>
      <c r="J19" s="130">
        <v>3800</v>
      </c>
      <c r="K19" s="76">
        <v>1200</v>
      </c>
      <c r="L19" s="76"/>
      <c r="M19" s="76"/>
      <c r="N19" s="76"/>
      <c r="O19" s="131"/>
    </row>
    <row r="20" spans="1:1024">
      <c r="B20" s="88"/>
      <c r="C20" s="36" t="s">
        <v>31</v>
      </c>
      <c r="D20" s="128" t="s">
        <v>363</v>
      </c>
      <c r="E20" s="91" t="s">
        <v>16</v>
      </c>
      <c r="F20" s="91" t="s">
        <v>32</v>
      </c>
      <c r="G20" s="81"/>
      <c r="H20" s="82"/>
      <c r="I20" s="130">
        <f t="shared" si="0"/>
        <v>770000</v>
      </c>
      <c r="J20" s="130">
        <f t="shared" ref="J20:O23" si="9">J21</f>
        <v>1400000</v>
      </c>
      <c r="K20" s="76">
        <f t="shared" si="9"/>
        <v>-630000</v>
      </c>
      <c r="L20" s="76">
        <f t="shared" si="9"/>
        <v>0</v>
      </c>
      <c r="M20" s="76">
        <f t="shared" si="9"/>
        <v>0</v>
      </c>
      <c r="N20" s="76">
        <f t="shared" si="9"/>
        <v>0</v>
      </c>
      <c r="O20" s="131">
        <f t="shared" si="9"/>
        <v>0</v>
      </c>
      <c r="P20" s="132"/>
    </row>
    <row r="21" spans="1:1024" ht="37.5">
      <c r="B21" s="88"/>
      <c r="C21" s="36" t="s">
        <v>98</v>
      </c>
      <c r="D21" s="128" t="s">
        <v>363</v>
      </c>
      <c r="E21" s="91" t="s">
        <v>16</v>
      </c>
      <c r="F21" s="91" t="s">
        <v>32</v>
      </c>
      <c r="G21" s="81">
        <v>500000000</v>
      </c>
      <c r="H21" s="82"/>
      <c r="I21" s="130">
        <f t="shared" si="0"/>
        <v>770000</v>
      </c>
      <c r="J21" s="130">
        <f t="shared" si="9"/>
        <v>1400000</v>
      </c>
      <c r="K21" s="76">
        <f t="shared" si="9"/>
        <v>-630000</v>
      </c>
      <c r="L21" s="76">
        <f t="shared" si="9"/>
        <v>0</v>
      </c>
      <c r="M21" s="76">
        <f t="shared" si="9"/>
        <v>0</v>
      </c>
      <c r="N21" s="76">
        <f t="shared" si="9"/>
        <v>0</v>
      </c>
      <c r="O21" s="131">
        <f t="shared" si="9"/>
        <v>0</v>
      </c>
    </row>
    <row r="22" spans="1:1024" ht="37.5">
      <c r="B22" s="88"/>
      <c r="C22" s="36" t="s">
        <v>117</v>
      </c>
      <c r="D22" s="128" t="s">
        <v>363</v>
      </c>
      <c r="E22" s="91" t="s">
        <v>16</v>
      </c>
      <c r="F22" s="91" t="s">
        <v>32</v>
      </c>
      <c r="G22" s="81">
        <v>5030000000</v>
      </c>
      <c r="H22" s="82"/>
      <c r="I22" s="130">
        <f t="shared" si="0"/>
        <v>770000</v>
      </c>
      <c r="J22" s="130">
        <f t="shared" si="9"/>
        <v>1400000</v>
      </c>
      <c r="K22" s="76">
        <f t="shared" si="9"/>
        <v>-630000</v>
      </c>
      <c r="L22" s="76">
        <f t="shared" si="9"/>
        <v>0</v>
      </c>
      <c r="M22" s="76">
        <f t="shared" si="9"/>
        <v>0</v>
      </c>
      <c r="N22" s="76">
        <f t="shared" si="9"/>
        <v>0</v>
      </c>
      <c r="O22" s="131">
        <f t="shared" si="9"/>
        <v>0</v>
      </c>
    </row>
    <row r="23" spans="1:1024" ht="37.5">
      <c r="B23" s="88"/>
      <c r="C23" s="36" t="s">
        <v>118</v>
      </c>
      <c r="D23" s="128" t="s">
        <v>363</v>
      </c>
      <c r="E23" s="91" t="s">
        <v>16</v>
      </c>
      <c r="F23" s="91" t="s">
        <v>32</v>
      </c>
      <c r="G23" s="81">
        <v>5030010030</v>
      </c>
      <c r="H23" s="82"/>
      <c r="I23" s="130">
        <f t="shared" si="0"/>
        <v>770000</v>
      </c>
      <c r="J23" s="130">
        <f t="shared" si="9"/>
        <v>1400000</v>
      </c>
      <c r="K23" s="76">
        <f t="shared" si="9"/>
        <v>-630000</v>
      </c>
      <c r="L23" s="76">
        <f t="shared" si="9"/>
        <v>0</v>
      </c>
      <c r="M23" s="76">
        <f t="shared" si="9"/>
        <v>0</v>
      </c>
      <c r="N23" s="76">
        <f t="shared" si="9"/>
        <v>0</v>
      </c>
      <c r="O23" s="131">
        <f t="shared" si="9"/>
        <v>0</v>
      </c>
    </row>
    <row r="24" spans="1:1024" ht="37.5">
      <c r="B24" s="88"/>
      <c r="C24" s="36" t="s">
        <v>104</v>
      </c>
      <c r="D24" s="128" t="s">
        <v>363</v>
      </c>
      <c r="E24" s="91" t="s">
        <v>16</v>
      </c>
      <c r="F24" s="91" t="s">
        <v>32</v>
      </c>
      <c r="G24" s="81">
        <v>5030010030</v>
      </c>
      <c r="H24" s="82" t="s">
        <v>105</v>
      </c>
      <c r="I24" s="130">
        <f t="shared" si="0"/>
        <v>770000</v>
      </c>
      <c r="J24" s="130">
        <v>1400000</v>
      </c>
      <c r="K24" s="76">
        <v>-630000</v>
      </c>
      <c r="L24" s="76"/>
      <c r="M24" s="76"/>
      <c r="N24" s="76"/>
      <c r="O24" s="131"/>
    </row>
    <row r="25" spans="1:1024" s="112" customFormat="1" ht="49.7" customHeight="1">
      <c r="A25" s="109"/>
      <c r="B25" s="133" t="s">
        <v>34</v>
      </c>
      <c r="C25" s="27" t="s">
        <v>365</v>
      </c>
      <c r="D25" s="134" t="s">
        <v>366</v>
      </c>
      <c r="E25" s="135"/>
      <c r="F25" s="135"/>
      <c r="G25" s="87"/>
      <c r="H25" s="88"/>
      <c r="I25" s="125">
        <f t="shared" si="0"/>
        <v>980944709.54999995</v>
      </c>
      <c r="J25" s="125">
        <f>J26+J100+J144+J175+J210+J245</f>
        <v>522783500</v>
      </c>
      <c r="K25" s="125">
        <f>K26+K100+K144+K175+K210+K245</f>
        <v>54130500</v>
      </c>
      <c r="L25" s="74">
        <f>L26+L100+L144+L175+L210+L245</f>
        <v>185923000</v>
      </c>
      <c r="M25" s="74">
        <f>M26+M100+M144+M175+M210+M245+M238</f>
        <v>7617100</v>
      </c>
      <c r="N25" s="74">
        <f>N26+N100+N144+N175+N210+N245</f>
        <v>210490609.55000001</v>
      </c>
      <c r="O25" s="126">
        <f>O26+O100+O144+O175+O210+O245</f>
        <v>0</v>
      </c>
      <c r="ALN25" s="39"/>
      <c r="ALO25" s="39"/>
      <c r="ALP25" s="39"/>
      <c r="ALQ25" s="39"/>
      <c r="ALR25" s="39"/>
      <c r="ALS25" s="39"/>
      <c r="ALT25" s="39"/>
      <c r="ALU25" s="39"/>
      <c r="ALV25" s="39"/>
      <c r="ALW25" s="39"/>
      <c r="ALX25" s="39"/>
      <c r="ALY25" s="39"/>
      <c r="ALZ25" s="39"/>
      <c r="AMA25" s="39"/>
      <c r="AMB25" s="39"/>
      <c r="AMC25" s="39"/>
      <c r="AMD25" s="39"/>
      <c r="AME25" s="39"/>
      <c r="AMF25" s="39"/>
      <c r="AMG25" s="39"/>
      <c r="AMH25" s="39"/>
      <c r="AMI25" s="39"/>
      <c r="AMJ25" s="39"/>
    </row>
    <row r="26" spans="1:1024">
      <c r="B26" s="88"/>
      <c r="C26" s="36" t="s">
        <v>15</v>
      </c>
      <c r="D26" s="128" t="s">
        <v>366</v>
      </c>
      <c r="E26" s="91" t="s">
        <v>16</v>
      </c>
      <c r="F26" s="91" t="s">
        <v>83</v>
      </c>
      <c r="G26" s="81"/>
      <c r="H26" s="82"/>
      <c r="I26" s="130">
        <f t="shared" si="0"/>
        <v>365858648.75999999</v>
      </c>
      <c r="J26" s="130">
        <f t="shared" ref="J26:O26" si="10">J27+J32+J50+J55+J46</f>
        <v>239923300</v>
      </c>
      <c r="K26" s="76">
        <f t="shared" si="10"/>
        <v>119941800</v>
      </c>
      <c r="L26" s="76">
        <f t="shared" si="10"/>
        <v>0</v>
      </c>
      <c r="M26" s="76">
        <f t="shared" si="10"/>
        <v>-108500</v>
      </c>
      <c r="N26" s="76">
        <f t="shared" si="10"/>
        <v>6102048.7599999998</v>
      </c>
      <c r="O26" s="131">
        <f t="shared" si="10"/>
        <v>0</v>
      </c>
    </row>
    <row r="27" spans="1:1024" ht="37.5">
      <c r="B27" s="88"/>
      <c r="C27" s="36" t="s">
        <v>17</v>
      </c>
      <c r="D27" s="128" t="s">
        <v>366</v>
      </c>
      <c r="E27" s="91" t="s">
        <v>16</v>
      </c>
      <c r="F27" s="91" t="s">
        <v>18</v>
      </c>
      <c r="G27" s="81"/>
      <c r="H27" s="82"/>
      <c r="I27" s="130">
        <f t="shared" si="0"/>
        <v>3342000</v>
      </c>
      <c r="J27" s="130">
        <f t="shared" ref="J27:O30" si="11">J28</f>
        <v>2171800</v>
      </c>
      <c r="K27" s="76">
        <f t="shared" si="11"/>
        <v>1170200</v>
      </c>
      <c r="L27" s="76">
        <f t="shared" si="11"/>
        <v>0</v>
      </c>
      <c r="M27" s="76">
        <f t="shared" si="11"/>
        <v>0</v>
      </c>
      <c r="N27" s="76">
        <f t="shared" si="11"/>
        <v>0</v>
      </c>
      <c r="O27" s="131">
        <f t="shared" si="11"/>
        <v>0</v>
      </c>
    </row>
    <row r="28" spans="1:1024" ht="37.5">
      <c r="B28" s="88"/>
      <c r="C28" s="36" t="s">
        <v>98</v>
      </c>
      <c r="D28" s="128" t="s">
        <v>366</v>
      </c>
      <c r="E28" s="91" t="s">
        <v>16</v>
      </c>
      <c r="F28" s="91" t="s">
        <v>18</v>
      </c>
      <c r="G28" s="81">
        <v>5000000000</v>
      </c>
      <c r="H28" s="82"/>
      <c r="I28" s="130">
        <f t="shared" si="0"/>
        <v>3342000</v>
      </c>
      <c r="J28" s="130">
        <f t="shared" si="11"/>
        <v>2171800</v>
      </c>
      <c r="K28" s="76">
        <f t="shared" si="11"/>
        <v>1170200</v>
      </c>
      <c r="L28" s="76">
        <f t="shared" si="11"/>
        <v>0</v>
      </c>
      <c r="M28" s="76">
        <f t="shared" si="11"/>
        <v>0</v>
      </c>
      <c r="N28" s="76">
        <f t="shared" si="11"/>
        <v>0</v>
      </c>
      <c r="O28" s="131">
        <f t="shared" si="11"/>
        <v>0</v>
      </c>
    </row>
    <row r="29" spans="1:1024" ht="37.5">
      <c r="B29" s="88"/>
      <c r="C29" s="36" t="s">
        <v>99</v>
      </c>
      <c r="D29" s="128" t="s">
        <v>366</v>
      </c>
      <c r="E29" s="91" t="s">
        <v>16</v>
      </c>
      <c r="F29" s="91" t="s">
        <v>18</v>
      </c>
      <c r="G29" s="81">
        <v>5010000000</v>
      </c>
      <c r="H29" s="82"/>
      <c r="I29" s="130">
        <f t="shared" si="0"/>
        <v>3342000</v>
      </c>
      <c r="J29" s="130">
        <f t="shared" si="11"/>
        <v>2171800</v>
      </c>
      <c r="K29" s="76">
        <f t="shared" si="11"/>
        <v>1170200</v>
      </c>
      <c r="L29" s="76">
        <f t="shared" si="11"/>
        <v>0</v>
      </c>
      <c r="M29" s="76">
        <f t="shared" si="11"/>
        <v>0</v>
      </c>
      <c r="N29" s="76">
        <f t="shared" si="11"/>
        <v>0</v>
      </c>
      <c r="O29" s="131">
        <f t="shared" si="11"/>
        <v>0</v>
      </c>
    </row>
    <row r="30" spans="1:1024" ht="37.5">
      <c r="B30" s="88"/>
      <c r="C30" s="90" t="s">
        <v>100</v>
      </c>
      <c r="D30" s="128" t="s">
        <v>366</v>
      </c>
      <c r="E30" s="91" t="s">
        <v>16</v>
      </c>
      <c r="F30" s="91" t="s">
        <v>18</v>
      </c>
      <c r="G30" s="81">
        <v>5010000190</v>
      </c>
      <c r="H30" s="82"/>
      <c r="I30" s="130">
        <f t="shared" si="0"/>
        <v>3342000</v>
      </c>
      <c r="J30" s="130">
        <f t="shared" si="11"/>
        <v>2171800</v>
      </c>
      <c r="K30" s="76">
        <f t="shared" si="11"/>
        <v>1170200</v>
      </c>
      <c r="L30" s="76">
        <f t="shared" si="11"/>
        <v>0</v>
      </c>
      <c r="M30" s="76">
        <f t="shared" si="11"/>
        <v>0</v>
      </c>
      <c r="N30" s="76">
        <f t="shared" si="11"/>
        <v>0</v>
      </c>
      <c r="O30" s="131">
        <f t="shared" si="11"/>
        <v>0</v>
      </c>
    </row>
    <row r="31" spans="1:1024" ht="75.599999999999994" customHeight="1">
      <c r="B31" s="88"/>
      <c r="C31" s="36" t="s">
        <v>101</v>
      </c>
      <c r="D31" s="128" t="s">
        <v>366</v>
      </c>
      <c r="E31" s="91" t="s">
        <v>16</v>
      </c>
      <c r="F31" s="91" t="s">
        <v>18</v>
      </c>
      <c r="G31" s="81">
        <v>5010000190</v>
      </c>
      <c r="H31" s="82" t="s">
        <v>102</v>
      </c>
      <c r="I31" s="130">
        <f t="shared" si="0"/>
        <v>3342000</v>
      </c>
      <c r="J31" s="130">
        <v>2171800</v>
      </c>
      <c r="K31" s="76">
        <v>1170200</v>
      </c>
      <c r="L31" s="76"/>
      <c r="M31" s="76"/>
      <c r="N31" s="76"/>
      <c r="O31" s="131"/>
    </row>
    <row r="32" spans="1:1024" ht="56.25">
      <c r="B32" s="88"/>
      <c r="C32" s="36" t="s">
        <v>367</v>
      </c>
      <c r="D32" s="128" t="s">
        <v>366</v>
      </c>
      <c r="E32" s="91" t="s">
        <v>16</v>
      </c>
      <c r="F32" s="91" t="s">
        <v>23</v>
      </c>
      <c r="G32" s="81"/>
      <c r="H32" s="82"/>
      <c r="I32" s="130">
        <f t="shared" si="0"/>
        <v>105122300</v>
      </c>
      <c r="J32" s="130">
        <f t="shared" ref="J32:O33" si="12">J33</f>
        <v>76239500</v>
      </c>
      <c r="K32" s="76">
        <f t="shared" si="12"/>
        <v>29711900</v>
      </c>
      <c r="L32" s="76">
        <f t="shared" si="12"/>
        <v>0</v>
      </c>
      <c r="M32" s="76">
        <f t="shared" si="12"/>
        <v>-829100</v>
      </c>
      <c r="N32" s="76">
        <f t="shared" si="12"/>
        <v>0</v>
      </c>
      <c r="O32" s="131">
        <f t="shared" si="12"/>
        <v>0</v>
      </c>
    </row>
    <row r="33" spans="2:15" ht="37.5">
      <c r="B33" s="88"/>
      <c r="C33" s="36" t="s">
        <v>98</v>
      </c>
      <c r="D33" s="128" t="s">
        <v>366</v>
      </c>
      <c r="E33" s="91" t="s">
        <v>16</v>
      </c>
      <c r="F33" s="91" t="s">
        <v>23</v>
      </c>
      <c r="G33" s="81">
        <v>5000000000</v>
      </c>
      <c r="H33" s="82"/>
      <c r="I33" s="130">
        <f t="shared" si="0"/>
        <v>105122300</v>
      </c>
      <c r="J33" s="130">
        <f t="shared" si="12"/>
        <v>76239500</v>
      </c>
      <c r="K33" s="76">
        <f t="shared" si="12"/>
        <v>29711900</v>
      </c>
      <c r="L33" s="76">
        <f t="shared" si="12"/>
        <v>0</v>
      </c>
      <c r="M33" s="76">
        <f t="shared" si="12"/>
        <v>-829100</v>
      </c>
      <c r="N33" s="76">
        <f t="shared" si="12"/>
        <v>0</v>
      </c>
      <c r="O33" s="131">
        <f t="shared" si="12"/>
        <v>0</v>
      </c>
    </row>
    <row r="34" spans="2:15" ht="37.5">
      <c r="B34" s="88"/>
      <c r="C34" s="36" t="s">
        <v>106</v>
      </c>
      <c r="D34" s="128" t="s">
        <v>366</v>
      </c>
      <c r="E34" s="91" t="s">
        <v>16</v>
      </c>
      <c r="F34" s="91" t="s">
        <v>23</v>
      </c>
      <c r="G34" s="81">
        <v>5020000000</v>
      </c>
      <c r="H34" s="82"/>
      <c r="I34" s="130">
        <f t="shared" si="0"/>
        <v>105122300</v>
      </c>
      <c r="J34" s="130">
        <f t="shared" ref="J34:O34" si="13">J35+J38+J41+J44</f>
        <v>76239500</v>
      </c>
      <c r="K34" s="76">
        <f t="shared" si="13"/>
        <v>29711900</v>
      </c>
      <c r="L34" s="76">
        <f t="shared" si="13"/>
        <v>0</v>
      </c>
      <c r="M34" s="76">
        <f t="shared" si="13"/>
        <v>-829100</v>
      </c>
      <c r="N34" s="76">
        <f t="shared" si="13"/>
        <v>0</v>
      </c>
      <c r="O34" s="131">
        <f t="shared" si="13"/>
        <v>0</v>
      </c>
    </row>
    <row r="35" spans="2:15" ht="37.5">
      <c r="B35" s="88"/>
      <c r="C35" s="90" t="s">
        <v>100</v>
      </c>
      <c r="D35" s="128" t="s">
        <v>366</v>
      </c>
      <c r="E35" s="91" t="s">
        <v>16</v>
      </c>
      <c r="F35" s="91" t="s">
        <v>23</v>
      </c>
      <c r="G35" s="81">
        <v>5020000190</v>
      </c>
      <c r="H35" s="82"/>
      <c r="I35" s="130">
        <f t="shared" si="0"/>
        <v>97785800</v>
      </c>
      <c r="J35" s="130">
        <f t="shared" ref="J35:O35" si="14">J36+J37</f>
        <v>68925700</v>
      </c>
      <c r="K35" s="76">
        <f t="shared" si="14"/>
        <v>29689200</v>
      </c>
      <c r="L35" s="76">
        <f t="shared" si="14"/>
        <v>0</v>
      </c>
      <c r="M35" s="76">
        <f t="shared" si="14"/>
        <v>-829100</v>
      </c>
      <c r="N35" s="76">
        <f t="shared" si="14"/>
        <v>0</v>
      </c>
      <c r="O35" s="131">
        <f t="shared" si="14"/>
        <v>0</v>
      </c>
    </row>
    <row r="36" spans="2:15" ht="75">
      <c r="B36" s="88"/>
      <c r="C36" s="36" t="s">
        <v>101</v>
      </c>
      <c r="D36" s="128" t="s">
        <v>366</v>
      </c>
      <c r="E36" s="91" t="s">
        <v>16</v>
      </c>
      <c r="F36" s="91" t="s">
        <v>23</v>
      </c>
      <c r="G36" s="81">
        <v>5020000190</v>
      </c>
      <c r="H36" s="82" t="s">
        <v>102</v>
      </c>
      <c r="I36" s="130">
        <f t="shared" si="0"/>
        <v>97785800</v>
      </c>
      <c r="J36" s="130">
        <v>68925700</v>
      </c>
      <c r="K36" s="76">
        <v>29689200</v>
      </c>
      <c r="L36" s="76"/>
      <c r="M36" s="76">
        <v>-829100</v>
      </c>
      <c r="N36" s="76"/>
      <c r="O36" s="131"/>
    </row>
    <row r="37" spans="2:15" hidden="1">
      <c r="B37" s="88"/>
      <c r="C37" s="36" t="s">
        <v>107</v>
      </c>
      <c r="D37" s="128" t="s">
        <v>366</v>
      </c>
      <c r="E37" s="91" t="s">
        <v>16</v>
      </c>
      <c r="F37" s="91" t="s">
        <v>23</v>
      </c>
      <c r="G37" s="81">
        <v>5020000190</v>
      </c>
      <c r="H37" s="82" t="s">
        <v>108</v>
      </c>
      <c r="I37" s="130">
        <f t="shared" si="0"/>
        <v>0</v>
      </c>
      <c r="J37" s="130">
        <v>0</v>
      </c>
      <c r="K37" s="76"/>
      <c r="L37" s="76"/>
      <c r="M37" s="76"/>
      <c r="N37" s="76"/>
      <c r="O37" s="131"/>
    </row>
    <row r="38" spans="2:15" ht="139.15" customHeight="1">
      <c r="B38" s="88"/>
      <c r="C38" s="36" t="s">
        <v>109</v>
      </c>
      <c r="D38" s="128" t="s">
        <v>366</v>
      </c>
      <c r="E38" s="91" t="s">
        <v>16</v>
      </c>
      <c r="F38" s="91" t="s">
        <v>23</v>
      </c>
      <c r="G38" s="81">
        <v>5020060870</v>
      </c>
      <c r="H38" s="82"/>
      <c r="I38" s="130">
        <f t="shared" si="0"/>
        <v>982600</v>
      </c>
      <c r="J38" s="130">
        <f t="shared" ref="J38:O38" si="15">J39+J40</f>
        <v>979700</v>
      </c>
      <c r="K38" s="76">
        <f t="shared" si="15"/>
        <v>2900</v>
      </c>
      <c r="L38" s="76">
        <f t="shared" si="15"/>
        <v>0</v>
      </c>
      <c r="M38" s="76">
        <f t="shared" si="15"/>
        <v>0</v>
      </c>
      <c r="N38" s="76">
        <f t="shared" si="15"/>
        <v>0</v>
      </c>
      <c r="O38" s="131">
        <f t="shared" si="15"/>
        <v>0</v>
      </c>
    </row>
    <row r="39" spans="2:15" ht="75">
      <c r="B39" s="88"/>
      <c r="C39" s="36" t="s">
        <v>101</v>
      </c>
      <c r="D39" s="128" t="s">
        <v>366</v>
      </c>
      <c r="E39" s="91" t="s">
        <v>16</v>
      </c>
      <c r="F39" s="91" t="s">
        <v>23</v>
      </c>
      <c r="G39" s="81">
        <v>5020060870</v>
      </c>
      <c r="H39" s="82" t="s">
        <v>102</v>
      </c>
      <c r="I39" s="130">
        <f t="shared" si="0"/>
        <v>982600</v>
      </c>
      <c r="J39" s="130">
        <v>979700</v>
      </c>
      <c r="K39" s="76">
        <v>2900</v>
      </c>
      <c r="L39" s="76"/>
      <c r="M39" s="76"/>
      <c r="N39" s="76"/>
      <c r="O39" s="131"/>
    </row>
    <row r="40" spans="2:15" ht="37.5" hidden="1">
      <c r="B40" s="88"/>
      <c r="C40" s="36" t="s">
        <v>104</v>
      </c>
      <c r="D40" s="128" t="s">
        <v>366</v>
      </c>
      <c r="E40" s="91" t="s">
        <v>16</v>
      </c>
      <c r="F40" s="91" t="s">
        <v>23</v>
      </c>
      <c r="G40" s="81">
        <v>5020060870</v>
      </c>
      <c r="H40" s="82" t="s">
        <v>105</v>
      </c>
      <c r="I40" s="130">
        <f t="shared" si="0"/>
        <v>0</v>
      </c>
      <c r="J40" s="130">
        <v>0</v>
      </c>
      <c r="K40" s="76"/>
      <c r="L40" s="76"/>
      <c r="M40" s="76"/>
      <c r="N40" s="76"/>
      <c r="O40" s="131"/>
    </row>
    <row r="41" spans="2:15" ht="48" customHeight="1">
      <c r="B41" s="88"/>
      <c r="C41" s="36" t="s">
        <v>115</v>
      </c>
      <c r="D41" s="128" t="s">
        <v>366</v>
      </c>
      <c r="E41" s="91" t="s">
        <v>16</v>
      </c>
      <c r="F41" s="91" t="s">
        <v>23</v>
      </c>
      <c r="G41" s="81">
        <v>5020069200</v>
      </c>
      <c r="H41" s="82"/>
      <c r="I41" s="130">
        <f t="shared" si="0"/>
        <v>5371200</v>
      </c>
      <c r="J41" s="130">
        <f t="shared" ref="J41:O41" si="16">J42+J43</f>
        <v>5354400</v>
      </c>
      <c r="K41" s="76">
        <f t="shared" si="16"/>
        <v>16800</v>
      </c>
      <c r="L41" s="76">
        <f t="shared" si="16"/>
        <v>0</v>
      </c>
      <c r="M41" s="76">
        <f t="shared" si="16"/>
        <v>0</v>
      </c>
      <c r="N41" s="76">
        <f t="shared" si="16"/>
        <v>0</v>
      </c>
      <c r="O41" s="131">
        <f t="shared" si="16"/>
        <v>0</v>
      </c>
    </row>
    <row r="42" spans="2:15" ht="75">
      <c r="B42" s="88"/>
      <c r="C42" s="36" t="s">
        <v>101</v>
      </c>
      <c r="D42" s="128" t="s">
        <v>366</v>
      </c>
      <c r="E42" s="91" t="s">
        <v>16</v>
      </c>
      <c r="F42" s="91" t="s">
        <v>23</v>
      </c>
      <c r="G42" s="81">
        <v>5020069200</v>
      </c>
      <c r="H42" s="82" t="s">
        <v>102</v>
      </c>
      <c r="I42" s="130">
        <f t="shared" si="0"/>
        <v>5271200</v>
      </c>
      <c r="J42" s="130">
        <v>5254400</v>
      </c>
      <c r="K42" s="76">
        <v>16800</v>
      </c>
      <c r="L42" s="76"/>
      <c r="M42" s="76"/>
      <c r="N42" s="76"/>
      <c r="O42" s="131"/>
    </row>
    <row r="43" spans="2:15" ht="37.5">
      <c r="B43" s="88"/>
      <c r="C43" s="36" t="s">
        <v>104</v>
      </c>
      <c r="D43" s="128" t="s">
        <v>366</v>
      </c>
      <c r="E43" s="91" t="s">
        <v>16</v>
      </c>
      <c r="F43" s="91" t="s">
        <v>23</v>
      </c>
      <c r="G43" s="81">
        <v>5020069200</v>
      </c>
      <c r="H43" s="82" t="s">
        <v>105</v>
      </c>
      <c r="I43" s="130">
        <f t="shared" si="0"/>
        <v>100000</v>
      </c>
      <c r="J43" s="130">
        <v>100000</v>
      </c>
      <c r="K43" s="76">
        <v>0</v>
      </c>
      <c r="L43" s="76"/>
      <c r="M43" s="76"/>
      <c r="N43" s="76"/>
      <c r="O43" s="131"/>
    </row>
    <row r="44" spans="2:15" ht="154.15" customHeight="1">
      <c r="B44" s="88"/>
      <c r="C44" s="36" t="s">
        <v>116</v>
      </c>
      <c r="D44" s="128" t="s">
        <v>366</v>
      </c>
      <c r="E44" s="91" t="s">
        <v>16</v>
      </c>
      <c r="F44" s="91" t="s">
        <v>23</v>
      </c>
      <c r="G44" s="81">
        <v>5020069210</v>
      </c>
      <c r="H44" s="82"/>
      <c r="I44" s="130">
        <f t="shared" si="0"/>
        <v>982700</v>
      </c>
      <c r="J44" s="130">
        <f t="shared" ref="J44:O44" si="17">J45</f>
        <v>979700</v>
      </c>
      <c r="K44" s="76">
        <f t="shared" si="17"/>
        <v>3000</v>
      </c>
      <c r="L44" s="76">
        <f t="shared" si="17"/>
        <v>0</v>
      </c>
      <c r="M44" s="76">
        <f t="shared" si="17"/>
        <v>0</v>
      </c>
      <c r="N44" s="76">
        <f t="shared" si="17"/>
        <v>0</v>
      </c>
      <c r="O44" s="131">
        <f t="shared" si="17"/>
        <v>0</v>
      </c>
    </row>
    <row r="45" spans="2:15" ht="75">
      <c r="B45" s="88"/>
      <c r="C45" s="36" t="s">
        <v>101</v>
      </c>
      <c r="D45" s="128" t="s">
        <v>366</v>
      </c>
      <c r="E45" s="91" t="s">
        <v>16</v>
      </c>
      <c r="F45" s="91" t="s">
        <v>23</v>
      </c>
      <c r="G45" s="81">
        <v>5020069210</v>
      </c>
      <c r="H45" s="82" t="s">
        <v>102</v>
      </c>
      <c r="I45" s="130">
        <f t="shared" si="0"/>
        <v>982700</v>
      </c>
      <c r="J45" s="130">
        <v>979700</v>
      </c>
      <c r="K45" s="76">
        <v>3000</v>
      </c>
      <c r="L45" s="76"/>
      <c r="M45" s="76"/>
      <c r="N45" s="76"/>
      <c r="O45" s="131"/>
    </row>
    <row r="46" spans="2:15">
      <c r="B46" s="88"/>
      <c r="C46" s="36" t="s">
        <v>24</v>
      </c>
      <c r="D46" s="128" t="s">
        <v>366</v>
      </c>
      <c r="E46" s="91" t="s">
        <v>16</v>
      </c>
      <c r="F46" s="91" t="s">
        <v>25</v>
      </c>
      <c r="G46" s="81"/>
      <c r="H46" s="82"/>
      <c r="I46" s="130">
        <f t="shared" si="0"/>
        <v>85000</v>
      </c>
      <c r="J46" s="130">
        <f t="shared" ref="J46:O48" si="18">J47</f>
        <v>83300</v>
      </c>
      <c r="K46" s="76">
        <f t="shared" si="18"/>
        <v>0</v>
      </c>
      <c r="L46" s="76">
        <f t="shared" si="18"/>
        <v>0</v>
      </c>
      <c r="M46" s="76">
        <f t="shared" si="18"/>
        <v>1700</v>
      </c>
      <c r="N46" s="76">
        <f t="shared" si="18"/>
        <v>0</v>
      </c>
      <c r="O46" s="131">
        <f t="shared" si="18"/>
        <v>0</v>
      </c>
    </row>
    <row r="47" spans="2:15" ht="37.5">
      <c r="B47" s="88"/>
      <c r="C47" s="36" t="s">
        <v>333</v>
      </c>
      <c r="D47" s="128" t="s">
        <v>366</v>
      </c>
      <c r="E47" s="91" t="s">
        <v>16</v>
      </c>
      <c r="F47" s="91" t="s">
        <v>25</v>
      </c>
      <c r="G47" s="81">
        <v>9900000000</v>
      </c>
      <c r="H47" s="82"/>
      <c r="I47" s="130">
        <f t="shared" si="0"/>
        <v>85000</v>
      </c>
      <c r="J47" s="130">
        <f t="shared" si="18"/>
        <v>83300</v>
      </c>
      <c r="K47" s="76">
        <f t="shared" si="18"/>
        <v>0</v>
      </c>
      <c r="L47" s="76">
        <f t="shared" si="18"/>
        <v>0</v>
      </c>
      <c r="M47" s="76">
        <f t="shared" si="18"/>
        <v>1700</v>
      </c>
      <c r="N47" s="76">
        <f t="shared" si="18"/>
        <v>0</v>
      </c>
      <c r="O47" s="131">
        <f t="shared" si="18"/>
        <v>0</v>
      </c>
    </row>
    <row r="48" spans="2:15" ht="57.95" customHeight="1">
      <c r="B48" s="88"/>
      <c r="C48" s="36" t="s">
        <v>339</v>
      </c>
      <c r="D48" s="128" t="s">
        <v>366</v>
      </c>
      <c r="E48" s="91" t="s">
        <v>16</v>
      </c>
      <c r="F48" s="91" t="s">
        <v>25</v>
      </c>
      <c r="G48" s="81">
        <v>9900051200</v>
      </c>
      <c r="H48" s="82"/>
      <c r="I48" s="130">
        <f t="shared" si="0"/>
        <v>85000</v>
      </c>
      <c r="J48" s="130">
        <f t="shared" si="18"/>
        <v>83300</v>
      </c>
      <c r="K48" s="76">
        <f t="shared" si="18"/>
        <v>0</v>
      </c>
      <c r="L48" s="76">
        <f t="shared" si="18"/>
        <v>0</v>
      </c>
      <c r="M48" s="76">
        <f t="shared" si="18"/>
        <v>1700</v>
      </c>
      <c r="N48" s="76">
        <f t="shared" si="18"/>
        <v>0</v>
      </c>
      <c r="O48" s="131">
        <f t="shared" si="18"/>
        <v>0</v>
      </c>
    </row>
    <row r="49" spans="2:16" ht="37.5">
      <c r="B49" s="88"/>
      <c r="C49" s="36" t="s">
        <v>104</v>
      </c>
      <c r="D49" s="128" t="s">
        <v>366</v>
      </c>
      <c r="E49" s="91" t="s">
        <v>16</v>
      </c>
      <c r="F49" s="91" t="s">
        <v>25</v>
      </c>
      <c r="G49" s="81">
        <v>9900051200</v>
      </c>
      <c r="H49" s="82" t="s">
        <v>105</v>
      </c>
      <c r="I49" s="130">
        <f t="shared" si="0"/>
        <v>85000</v>
      </c>
      <c r="J49" s="130">
        <v>83300</v>
      </c>
      <c r="K49" s="76">
        <v>0</v>
      </c>
      <c r="L49" s="76">
        <v>0</v>
      </c>
      <c r="M49" s="76">
        <v>1700</v>
      </c>
      <c r="N49" s="76">
        <v>0</v>
      </c>
      <c r="O49" s="131">
        <v>0</v>
      </c>
    </row>
    <row r="50" spans="2:16">
      <c r="B50" s="88"/>
      <c r="C50" s="36" t="s">
        <v>28</v>
      </c>
      <c r="D50" s="128" t="s">
        <v>366</v>
      </c>
      <c r="E50" s="91" t="s">
        <v>16</v>
      </c>
      <c r="F50" s="91" t="s">
        <v>29</v>
      </c>
      <c r="G50" s="81"/>
      <c r="H50" s="82"/>
      <c r="I50" s="130">
        <f t="shared" si="0"/>
        <v>5838048.7599999998</v>
      </c>
      <c r="J50" s="130">
        <f t="shared" ref="J50:O53" si="19">J51</f>
        <v>5000000</v>
      </c>
      <c r="K50" s="76">
        <f t="shared" si="19"/>
        <v>-2000000</v>
      </c>
      <c r="L50" s="76">
        <f t="shared" si="19"/>
        <v>0</v>
      </c>
      <c r="M50" s="76">
        <f t="shared" si="19"/>
        <v>0</v>
      </c>
      <c r="N50" s="76">
        <f t="shared" si="19"/>
        <v>2838048.76</v>
      </c>
      <c r="O50" s="131">
        <f t="shared" si="19"/>
        <v>0</v>
      </c>
    </row>
    <row r="51" spans="2:16" ht="37.5">
      <c r="B51" s="88"/>
      <c r="C51" s="36" t="s">
        <v>333</v>
      </c>
      <c r="D51" s="128" t="s">
        <v>366</v>
      </c>
      <c r="E51" s="91" t="s">
        <v>16</v>
      </c>
      <c r="F51" s="91" t="s">
        <v>29</v>
      </c>
      <c r="G51" s="81">
        <v>9900000000</v>
      </c>
      <c r="H51" s="82"/>
      <c r="I51" s="130">
        <f t="shared" si="0"/>
        <v>5838048.7599999998</v>
      </c>
      <c r="J51" s="130">
        <f t="shared" si="19"/>
        <v>5000000</v>
      </c>
      <c r="K51" s="76">
        <f t="shared" si="19"/>
        <v>-2000000</v>
      </c>
      <c r="L51" s="76">
        <f t="shared" si="19"/>
        <v>0</v>
      </c>
      <c r="M51" s="76">
        <f t="shared" si="19"/>
        <v>0</v>
      </c>
      <c r="N51" s="76">
        <f t="shared" si="19"/>
        <v>2838048.76</v>
      </c>
      <c r="O51" s="131">
        <f t="shared" si="19"/>
        <v>0</v>
      </c>
    </row>
    <row r="52" spans="2:16">
      <c r="B52" s="88"/>
      <c r="C52" s="90" t="s">
        <v>368</v>
      </c>
      <c r="D52" s="128" t="s">
        <v>366</v>
      </c>
      <c r="E52" s="91" t="s">
        <v>16</v>
      </c>
      <c r="F52" s="91" t="s">
        <v>29</v>
      </c>
      <c r="G52" s="81">
        <v>9930000000</v>
      </c>
      <c r="H52" s="82"/>
      <c r="I52" s="130">
        <f t="shared" si="0"/>
        <v>5838048.7599999998</v>
      </c>
      <c r="J52" s="130">
        <f t="shared" si="19"/>
        <v>5000000</v>
      </c>
      <c r="K52" s="76">
        <f t="shared" si="19"/>
        <v>-2000000</v>
      </c>
      <c r="L52" s="76">
        <f t="shared" si="19"/>
        <v>0</v>
      </c>
      <c r="M52" s="76">
        <f t="shared" si="19"/>
        <v>0</v>
      </c>
      <c r="N52" s="76">
        <f t="shared" si="19"/>
        <v>2838048.76</v>
      </c>
      <c r="O52" s="131">
        <f t="shared" si="19"/>
        <v>0</v>
      </c>
    </row>
    <row r="53" spans="2:16">
      <c r="B53" s="88"/>
      <c r="C53" s="90" t="s">
        <v>345</v>
      </c>
      <c r="D53" s="128" t="s">
        <v>366</v>
      </c>
      <c r="E53" s="91" t="s">
        <v>16</v>
      </c>
      <c r="F53" s="91" t="s">
        <v>29</v>
      </c>
      <c r="G53" s="81">
        <v>9930020590</v>
      </c>
      <c r="H53" s="82"/>
      <c r="I53" s="130">
        <f t="shared" si="0"/>
        <v>5838048.7599999998</v>
      </c>
      <c r="J53" s="130">
        <f t="shared" si="19"/>
        <v>5000000</v>
      </c>
      <c r="K53" s="76">
        <f t="shared" si="19"/>
        <v>-2000000</v>
      </c>
      <c r="L53" s="76">
        <f t="shared" si="19"/>
        <v>0</v>
      </c>
      <c r="M53" s="76">
        <f t="shared" si="19"/>
        <v>0</v>
      </c>
      <c r="N53" s="76">
        <f t="shared" si="19"/>
        <v>2838048.76</v>
      </c>
      <c r="O53" s="131">
        <f t="shared" si="19"/>
        <v>0</v>
      </c>
    </row>
    <row r="54" spans="2:16">
      <c r="B54" s="88"/>
      <c r="C54" s="36" t="s">
        <v>107</v>
      </c>
      <c r="D54" s="128" t="s">
        <v>366</v>
      </c>
      <c r="E54" s="91" t="s">
        <v>16</v>
      </c>
      <c r="F54" s="91" t="s">
        <v>29</v>
      </c>
      <c r="G54" s="81">
        <v>9930020590</v>
      </c>
      <c r="H54" s="82" t="s">
        <v>108</v>
      </c>
      <c r="I54" s="130">
        <f t="shared" si="0"/>
        <v>5838048.7599999998</v>
      </c>
      <c r="J54" s="130">
        <v>5000000</v>
      </c>
      <c r="K54" s="76">
        <v>-2000000</v>
      </c>
      <c r="L54" s="76">
        <v>0</v>
      </c>
      <c r="M54" s="76">
        <v>0</v>
      </c>
      <c r="N54" s="76">
        <f>5000000-286200-450000-614198.7-711552.54-100000</f>
        <v>2838048.76</v>
      </c>
      <c r="O54" s="131">
        <v>0</v>
      </c>
    </row>
    <row r="55" spans="2:16">
      <c r="B55" s="88"/>
      <c r="C55" s="36" t="s">
        <v>31</v>
      </c>
      <c r="D55" s="128" t="s">
        <v>366</v>
      </c>
      <c r="E55" s="91" t="s">
        <v>16</v>
      </c>
      <c r="F55" s="91" t="s">
        <v>32</v>
      </c>
      <c r="G55" s="81"/>
      <c r="H55" s="82"/>
      <c r="I55" s="130">
        <f t="shared" si="0"/>
        <v>251471300</v>
      </c>
      <c r="J55" s="130">
        <f t="shared" ref="J55:O55" si="20">J67+J92+J56+J88</f>
        <v>156428700</v>
      </c>
      <c r="K55" s="76">
        <f t="shared" si="20"/>
        <v>91059700</v>
      </c>
      <c r="L55" s="76">
        <f t="shared" si="20"/>
        <v>0</v>
      </c>
      <c r="M55" s="76">
        <f t="shared" si="20"/>
        <v>718900</v>
      </c>
      <c r="N55" s="76">
        <f t="shared" si="20"/>
        <v>3264000</v>
      </c>
      <c r="O55" s="131">
        <f t="shared" si="20"/>
        <v>0</v>
      </c>
    </row>
    <row r="56" spans="2:16" ht="37.5">
      <c r="B56" s="88"/>
      <c r="C56" s="36" t="s">
        <v>98</v>
      </c>
      <c r="D56" s="128" t="s">
        <v>366</v>
      </c>
      <c r="E56" s="91" t="s">
        <v>16</v>
      </c>
      <c r="F56" s="91" t="s">
        <v>32</v>
      </c>
      <c r="G56" s="81">
        <v>5000000000</v>
      </c>
      <c r="H56" s="82"/>
      <c r="I56" s="130">
        <f t="shared" si="0"/>
        <v>5027000</v>
      </c>
      <c r="J56" s="130">
        <f t="shared" ref="J56:O56" si="21">J57+J61+J64</f>
        <v>11500000</v>
      </c>
      <c r="K56" s="76">
        <f t="shared" si="21"/>
        <v>-6473000</v>
      </c>
      <c r="L56" s="76">
        <f t="shared" si="21"/>
        <v>0</v>
      </c>
      <c r="M56" s="76">
        <f t="shared" si="21"/>
        <v>0</v>
      </c>
      <c r="N56" s="76">
        <f t="shared" si="21"/>
        <v>0</v>
      </c>
      <c r="O56" s="131">
        <f t="shared" si="21"/>
        <v>0</v>
      </c>
    </row>
    <row r="57" spans="2:16" ht="37.5">
      <c r="B57" s="88"/>
      <c r="C57" s="36" t="s">
        <v>117</v>
      </c>
      <c r="D57" s="128" t="s">
        <v>366</v>
      </c>
      <c r="E57" s="91" t="s">
        <v>16</v>
      </c>
      <c r="F57" s="91" t="s">
        <v>32</v>
      </c>
      <c r="G57" s="81">
        <v>5030000000</v>
      </c>
      <c r="H57" s="82"/>
      <c r="I57" s="130">
        <f t="shared" si="0"/>
        <v>2750000</v>
      </c>
      <c r="J57" s="130">
        <f t="shared" ref="J57:O57" si="22">J58</f>
        <v>5000000</v>
      </c>
      <c r="K57" s="76">
        <f t="shared" si="22"/>
        <v>-2250000</v>
      </c>
      <c r="L57" s="76">
        <f t="shared" si="22"/>
        <v>0</v>
      </c>
      <c r="M57" s="76">
        <f t="shared" si="22"/>
        <v>0</v>
      </c>
      <c r="N57" s="76">
        <f t="shared" si="22"/>
        <v>0</v>
      </c>
      <c r="O57" s="131">
        <f t="shared" si="22"/>
        <v>0</v>
      </c>
    </row>
    <row r="58" spans="2:16" ht="37.5">
      <c r="B58" s="88"/>
      <c r="C58" s="36" t="s">
        <v>118</v>
      </c>
      <c r="D58" s="128" t="s">
        <v>366</v>
      </c>
      <c r="E58" s="91" t="s">
        <v>16</v>
      </c>
      <c r="F58" s="91" t="s">
        <v>32</v>
      </c>
      <c r="G58" s="81">
        <v>5030010030</v>
      </c>
      <c r="H58" s="82"/>
      <c r="I58" s="130">
        <f t="shared" si="0"/>
        <v>2750000</v>
      </c>
      <c r="J58" s="130">
        <f>J59</f>
        <v>5000000</v>
      </c>
      <c r="K58" s="76">
        <f>K59+K60</f>
        <v>-2250000</v>
      </c>
      <c r="L58" s="76">
        <f>L59+L60</f>
        <v>0</v>
      </c>
      <c r="M58" s="76">
        <f>M59+M60</f>
        <v>0</v>
      </c>
      <c r="N58" s="76">
        <f>N59+N60</f>
        <v>0</v>
      </c>
      <c r="O58" s="131">
        <f>O59+O60</f>
        <v>0</v>
      </c>
      <c r="P58" s="136"/>
    </row>
    <row r="59" spans="2:16" ht="37.5">
      <c r="B59" s="88"/>
      <c r="C59" s="36" t="s">
        <v>104</v>
      </c>
      <c r="D59" s="128" t="s">
        <v>366</v>
      </c>
      <c r="E59" s="91" t="s">
        <v>16</v>
      </c>
      <c r="F59" s="91" t="s">
        <v>32</v>
      </c>
      <c r="G59" s="81">
        <v>5030010030</v>
      </c>
      <c r="H59" s="82" t="s">
        <v>105</v>
      </c>
      <c r="I59" s="130">
        <f t="shared" si="0"/>
        <v>750000</v>
      </c>
      <c r="J59" s="130">
        <v>5000000</v>
      </c>
      <c r="K59" s="76">
        <v>-4250000</v>
      </c>
      <c r="L59" s="76"/>
      <c r="M59" s="76"/>
      <c r="N59" s="76"/>
      <c r="O59" s="131"/>
    </row>
    <row r="60" spans="2:16">
      <c r="B60" s="88"/>
      <c r="C60" s="36" t="s">
        <v>107</v>
      </c>
      <c r="D60" s="128" t="s">
        <v>366</v>
      </c>
      <c r="E60" s="91" t="s">
        <v>16</v>
      </c>
      <c r="F60" s="91" t="s">
        <v>32</v>
      </c>
      <c r="G60" s="81">
        <v>5030010030</v>
      </c>
      <c r="H60" s="82" t="s">
        <v>108</v>
      </c>
      <c r="I60" s="130">
        <f t="shared" si="0"/>
        <v>2000000</v>
      </c>
      <c r="J60" s="130">
        <v>0</v>
      </c>
      <c r="K60" s="76">
        <v>2000000</v>
      </c>
      <c r="L60" s="76"/>
      <c r="M60" s="76"/>
      <c r="N60" s="76"/>
      <c r="O60" s="131"/>
    </row>
    <row r="61" spans="2:16" ht="37.5">
      <c r="B61" s="88"/>
      <c r="C61" s="36" t="s">
        <v>119</v>
      </c>
      <c r="D61" s="128" t="s">
        <v>366</v>
      </c>
      <c r="E61" s="91" t="s">
        <v>16</v>
      </c>
      <c r="F61" s="91" t="s">
        <v>32</v>
      </c>
      <c r="G61" s="81">
        <v>5040000000</v>
      </c>
      <c r="H61" s="82"/>
      <c r="I61" s="130">
        <f t="shared" si="0"/>
        <v>550000</v>
      </c>
      <c r="J61" s="130">
        <f t="shared" ref="J61:O62" si="23">J62</f>
        <v>1500000</v>
      </c>
      <c r="K61" s="76">
        <f t="shared" si="23"/>
        <v>-950000</v>
      </c>
      <c r="L61" s="76">
        <f t="shared" si="23"/>
        <v>0</v>
      </c>
      <c r="M61" s="76">
        <f t="shared" si="23"/>
        <v>0</v>
      </c>
      <c r="N61" s="76">
        <f t="shared" si="23"/>
        <v>0</v>
      </c>
      <c r="O61" s="131">
        <f t="shared" si="23"/>
        <v>0</v>
      </c>
    </row>
    <row r="62" spans="2:16">
      <c r="B62" s="88"/>
      <c r="C62" s="36" t="s">
        <v>120</v>
      </c>
      <c r="D62" s="128" t="s">
        <v>366</v>
      </c>
      <c r="E62" s="91" t="s">
        <v>16</v>
      </c>
      <c r="F62" s="91" t="s">
        <v>32</v>
      </c>
      <c r="G62" s="81">
        <v>5040010560</v>
      </c>
      <c r="H62" s="82"/>
      <c r="I62" s="130">
        <f t="shared" si="0"/>
        <v>550000</v>
      </c>
      <c r="J62" s="130">
        <f t="shared" si="23"/>
        <v>1500000</v>
      </c>
      <c r="K62" s="76">
        <f t="shared" si="23"/>
        <v>-950000</v>
      </c>
      <c r="L62" s="76">
        <f t="shared" si="23"/>
        <v>0</v>
      </c>
      <c r="M62" s="76">
        <f t="shared" si="23"/>
        <v>0</v>
      </c>
      <c r="N62" s="76">
        <f t="shared" si="23"/>
        <v>0</v>
      </c>
      <c r="O62" s="131">
        <f t="shared" si="23"/>
        <v>0</v>
      </c>
    </row>
    <row r="63" spans="2:16" ht="37.5">
      <c r="B63" s="88"/>
      <c r="C63" s="36" t="s">
        <v>104</v>
      </c>
      <c r="D63" s="128" t="s">
        <v>366</v>
      </c>
      <c r="E63" s="91" t="s">
        <v>16</v>
      </c>
      <c r="F63" s="91" t="s">
        <v>32</v>
      </c>
      <c r="G63" s="81">
        <v>5040010560</v>
      </c>
      <c r="H63" s="82" t="s">
        <v>105</v>
      </c>
      <c r="I63" s="130">
        <f t="shared" si="0"/>
        <v>550000</v>
      </c>
      <c r="J63" s="130">
        <v>1500000</v>
      </c>
      <c r="K63" s="76">
        <v>-950000</v>
      </c>
      <c r="L63" s="76"/>
      <c r="M63" s="76"/>
      <c r="N63" s="76"/>
      <c r="O63" s="131"/>
    </row>
    <row r="64" spans="2:16" ht="37.5">
      <c r="B64" s="88"/>
      <c r="C64" s="36" t="s">
        <v>121</v>
      </c>
      <c r="D64" s="128" t="s">
        <v>366</v>
      </c>
      <c r="E64" s="91" t="s">
        <v>16</v>
      </c>
      <c r="F64" s="91" t="s">
        <v>32</v>
      </c>
      <c r="G64" s="81">
        <v>5050000000</v>
      </c>
      <c r="H64" s="82"/>
      <c r="I64" s="130">
        <f t="shared" si="0"/>
        <v>1727000</v>
      </c>
      <c r="J64" s="130">
        <f t="shared" ref="J64:O65" si="24">J65</f>
        <v>5000000</v>
      </c>
      <c r="K64" s="76">
        <f t="shared" si="24"/>
        <v>-3273000</v>
      </c>
      <c r="L64" s="76">
        <f t="shared" si="24"/>
        <v>0</v>
      </c>
      <c r="M64" s="76">
        <f t="shared" si="24"/>
        <v>0</v>
      </c>
      <c r="N64" s="76">
        <f t="shared" si="24"/>
        <v>0</v>
      </c>
      <c r="O64" s="131">
        <f t="shared" si="24"/>
        <v>0</v>
      </c>
    </row>
    <row r="65" spans="2:16" ht="37.5">
      <c r="B65" s="88"/>
      <c r="C65" s="36" t="s">
        <v>122</v>
      </c>
      <c r="D65" s="128" t="s">
        <v>366</v>
      </c>
      <c r="E65" s="91" t="s">
        <v>16</v>
      </c>
      <c r="F65" s="91" t="s">
        <v>32</v>
      </c>
      <c r="G65" s="81">
        <v>5050010780</v>
      </c>
      <c r="H65" s="82"/>
      <c r="I65" s="130">
        <f t="shared" si="0"/>
        <v>1727000</v>
      </c>
      <c r="J65" s="130">
        <f t="shared" si="24"/>
        <v>5000000</v>
      </c>
      <c r="K65" s="76">
        <f t="shared" si="24"/>
        <v>-3273000</v>
      </c>
      <c r="L65" s="76">
        <f t="shared" si="24"/>
        <v>0</v>
      </c>
      <c r="M65" s="76">
        <f t="shared" si="24"/>
        <v>0</v>
      </c>
      <c r="N65" s="76">
        <f t="shared" si="24"/>
        <v>0</v>
      </c>
      <c r="O65" s="131">
        <f t="shared" si="24"/>
        <v>0</v>
      </c>
    </row>
    <row r="66" spans="2:16" ht="37.5">
      <c r="B66" s="88"/>
      <c r="C66" s="36" t="s">
        <v>104</v>
      </c>
      <c r="D66" s="128" t="s">
        <v>366</v>
      </c>
      <c r="E66" s="91" t="s">
        <v>16</v>
      </c>
      <c r="F66" s="91" t="s">
        <v>32</v>
      </c>
      <c r="G66" s="81">
        <v>5050010780</v>
      </c>
      <c r="H66" s="82" t="s">
        <v>105</v>
      </c>
      <c r="I66" s="130">
        <f t="shared" si="0"/>
        <v>1727000</v>
      </c>
      <c r="J66" s="130">
        <v>5000000</v>
      </c>
      <c r="K66" s="76">
        <v>-3273000</v>
      </c>
      <c r="L66" s="76"/>
      <c r="M66" s="76"/>
      <c r="N66" s="76"/>
      <c r="O66" s="131"/>
    </row>
    <row r="67" spans="2:16" ht="37.5">
      <c r="B67" s="88"/>
      <c r="C67" s="36" t="s">
        <v>129</v>
      </c>
      <c r="D67" s="128" t="s">
        <v>366</v>
      </c>
      <c r="E67" s="91" t="s">
        <v>16</v>
      </c>
      <c r="F67" s="91" t="s">
        <v>32</v>
      </c>
      <c r="G67" s="81">
        <v>5200000000</v>
      </c>
      <c r="H67" s="82"/>
      <c r="I67" s="130">
        <f t="shared" si="0"/>
        <v>230951400</v>
      </c>
      <c r="J67" s="130">
        <f t="shared" ref="J67:O67" si="25">J68+J73+J83+J78</f>
        <v>130582300</v>
      </c>
      <c r="K67" s="76">
        <f t="shared" si="25"/>
        <v>99277100</v>
      </c>
      <c r="L67" s="76">
        <f t="shared" si="25"/>
        <v>0</v>
      </c>
      <c r="M67" s="76">
        <f t="shared" si="25"/>
        <v>0</v>
      </c>
      <c r="N67" s="76">
        <f t="shared" si="25"/>
        <v>1092000</v>
      </c>
      <c r="O67" s="131">
        <f t="shared" si="25"/>
        <v>0</v>
      </c>
    </row>
    <row r="68" spans="2:16">
      <c r="B68" s="88"/>
      <c r="C68" s="36" t="s">
        <v>130</v>
      </c>
      <c r="D68" s="128" t="s">
        <v>366</v>
      </c>
      <c r="E68" s="91" t="s">
        <v>16</v>
      </c>
      <c r="F68" s="91" t="s">
        <v>32</v>
      </c>
      <c r="G68" s="81">
        <v>5210000000</v>
      </c>
      <c r="H68" s="82"/>
      <c r="I68" s="130">
        <f t="shared" si="0"/>
        <v>136808200</v>
      </c>
      <c r="J68" s="130">
        <f t="shared" ref="J68:O68" si="26">J69</f>
        <v>84761100</v>
      </c>
      <c r="K68" s="76">
        <f t="shared" si="26"/>
        <v>50955100</v>
      </c>
      <c r="L68" s="76">
        <f t="shared" si="26"/>
        <v>0</v>
      </c>
      <c r="M68" s="76">
        <f t="shared" si="26"/>
        <v>0</v>
      </c>
      <c r="N68" s="76">
        <f t="shared" si="26"/>
        <v>1092000</v>
      </c>
      <c r="O68" s="131">
        <f t="shared" si="26"/>
        <v>0</v>
      </c>
    </row>
    <row r="69" spans="2:16" ht="37.5">
      <c r="B69" s="88"/>
      <c r="C69" s="90" t="s">
        <v>131</v>
      </c>
      <c r="D69" s="128" t="s">
        <v>366</v>
      </c>
      <c r="E69" s="91" t="s">
        <v>16</v>
      </c>
      <c r="F69" s="91" t="s">
        <v>32</v>
      </c>
      <c r="G69" s="81">
        <v>5210000590</v>
      </c>
      <c r="H69" s="82"/>
      <c r="I69" s="130">
        <f t="shared" si="0"/>
        <v>136808200</v>
      </c>
      <c r="J69" s="130">
        <f t="shared" ref="J69:O69" si="27">J70+J71+J72</f>
        <v>84761100</v>
      </c>
      <c r="K69" s="76">
        <f t="shared" si="27"/>
        <v>50955100</v>
      </c>
      <c r="L69" s="76">
        <f t="shared" si="27"/>
        <v>0</v>
      </c>
      <c r="M69" s="76">
        <f t="shared" si="27"/>
        <v>0</v>
      </c>
      <c r="N69" s="76">
        <f t="shared" si="27"/>
        <v>1092000</v>
      </c>
      <c r="O69" s="131">
        <f t="shared" si="27"/>
        <v>0</v>
      </c>
    </row>
    <row r="70" spans="2:16" ht="75">
      <c r="B70" s="88"/>
      <c r="C70" s="36" t="s">
        <v>101</v>
      </c>
      <c r="D70" s="128" t="s">
        <v>366</v>
      </c>
      <c r="E70" s="91" t="s">
        <v>16</v>
      </c>
      <c r="F70" s="91" t="s">
        <v>32</v>
      </c>
      <c r="G70" s="81">
        <v>5210000590</v>
      </c>
      <c r="H70" s="82" t="s">
        <v>102</v>
      </c>
      <c r="I70" s="130">
        <f t="shared" si="0"/>
        <v>123378863.04000001</v>
      </c>
      <c r="J70" s="130">
        <v>77302800</v>
      </c>
      <c r="K70" s="76">
        <f>18493700+35014300</f>
        <v>53508000</v>
      </c>
      <c r="L70" s="76"/>
      <c r="M70" s="76">
        <v>-7431936.96</v>
      </c>
      <c r="N70" s="76"/>
      <c r="O70" s="131"/>
      <c r="P70" s="14"/>
    </row>
    <row r="71" spans="2:16" ht="37.5">
      <c r="B71" s="88"/>
      <c r="C71" s="36" t="s">
        <v>104</v>
      </c>
      <c r="D71" s="128" t="s">
        <v>366</v>
      </c>
      <c r="E71" s="91" t="s">
        <v>16</v>
      </c>
      <c r="F71" s="91" t="s">
        <v>32</v>
      </c>
      <c r="G71" s="81">
        <v>5210000590</v>
      </c>
      <c r="H71" s="82" t="s">
        <v>105</v>
      </c>
      <c r="I71" s="130">
        <f t="shared" si="0"/>
        <v>13265336.960000001</v>
      </c>
      <c r="J71" s="130">
        <v>7333500</v>
      </c>
      <c r="K71" s="76">
        <f>-1091800-1500300</f>
        <v>-2592100</v>
      </c>
      <c r="L71" s="76"/>
      <c r="M71" s="76">
        <v>7431936.96</v>
      </c>
      <c r="N71" s="76">
        <v>1092000</v>
      </c>
      <c r="O71" s="131"/>
      <c r="P71" s="14"/>
    </row>
    <row r="72" spans="2:16">
      <c r="B72" s="88"/>
      <c r="C72" s="36" t="s">
        <v>107</v>
      </c>
      <c r="D72" s="128" t="s">
        <v>366</v>
      </c>
      <c r="E72" s="91" t="s">
        <v>16</v>
      </c>
      <c r="F72" s="91" t="s">
        <v>32</v>
      </c>
      <c r="G72" s="81">
        <v>5210000590</v>
      </c>
      <c r="H72" s="82" t="s">
        <v>108</v>
      </c>
      <c r="I72" s="130">
        <f t="shared" ref="I72:I135" si="28">SUM(J72:O72)</f>
        <v>164000</v>
      </c>
      <c r="J72" s="130">
        <v>124800</v>
      </c>
      <c r="K72" s="76">
        <f>25600+13600</f>
        <v>39200</v>
      </c>
      <c r="L72" s="76"/>
      <c r="M72" s="76"/>
      <c r="N72" s="76"/>
      <c r="O72" s="131"/>
    </row>
    <row r="73" spans="2:16">
      <c r="B73" s="88"/>
      <c r="C73" s="137" t="s">
        <v>132</v>
      </c>
      <c r="D73" s="128" t="s">
        <v>366</v>
      </c>
      <c r="E73" s="91" t="s">
        <v>16</v>
      </c>
      <c r="F73" s="91" t="s">
        <v>32</v>
      </c>
      <c r="G73" s="81">
        <v>5220000000</v>
      </c>
      <c r="H73" s="82"/>
      <c r="I73" s="130">
        <f t="shared" si="28"/>
        <v>48110500</v>
      </c>
      <c r="J73" s="130">
        <f t="shared" ref="J73:O73" si="29">J74</f>
        <v>25470700</v>
      </c>
      <c r="K73" s="76">
        <f t="shared" si="29"/>
        <v>22639800</v>
      </c>
      <c r="L73" s="76">
        <f t="shared" si="29"/>
        <v>0</v>
      </c>
      <c r="M73" s="76">
        <f t="shared" si="29"/>
        <v>0</v>
      </c>
      <c r="N73" s="76">
        <f t="shared" si="29"/>
        <v>0</v>
      </c>
      <c r="O73" s="131">
        <f t="shared" si="29"/>
        <v>0</v>
      </c>
    </row>
    <row r="74" spans="2:16" ht="37.5">
      <c r="B74" s="88"/>
      <c r="C74" s="90" t="s">
        <v>131</v>
      </c>
      <c r="D74" s="128" t="s">
        <v>366</v>
      </c>
      <c r="E74" s="91" t="s">
        <v>16</v>
      </c>
      <c r="F74" s="91" t="s">
        <v>32</v>
      </c>
      <c r="G74" s="81">
        <v>5220000590</v>
      </c>
      <c r="H74" s="82"/>
      <c r="I74" s="130">
        <f t="shared" si="28"/>
        <v>48110500</v>
      </c>
      <c r="J74" s="130">
        <f t="shared" ref="J74:O74" si="30">J75+J76+J77</f>
        <v>25470700</v>
      </c>
      <c r="K74" s="76">
        <f t="shared" si="30"/>
        <v>22639800</v>
      </c>
      <c r="L74" s="76">
        <f t="shared" si="30"/>
        <v>0</v>
      </c>
      <c r="M74" s="76">
        <f t="shared" si="30"/>
        <v>0</v>
      </c>
      <c r="N74" s="76">
        <f t="shared" si="30"/>
        <v>0</v>
      </c>
      <c r="O74" s="131">
        <f t="shared" si="30"/>
        <v>0</v>
      </c>
    </row>
    <row r="75" spans="2:16" ht="71.25" customHeight="1">
      <c r="B75" s="88"/>
      <c r="C75" s="36" t="s">
        <v>101</v>
      </c>
      <c r="D75" s="128" t="s">
        <v>366</v>
      </c>
      <c r="E75" s="91" t="s">
        <v>16</v>
      </c>
      <c r="F75" s="91" t="s">
        <v>32</v>
      </c>
      <c r="G75" s="81">
        <v>5220000590</v>
      </c>
      <c r="H75" s="82" t="s">
        <v>102</v>
      </c>
      <c r="I75" s="130">
        <f t="shared" si="28"/>
        <v>37120000</v>
      </c>
      <c r="J75" s="130">
        <v>14029500</v>
      </c>
      <c r="K75" s="76">
        <v>23090500</v>
      </c>
      <c r="L75" s="76"/>
      <c r="M75" s="76"/>
      <c r="N75" s="76"/>
      <c r="O75" s="131"/>
    </row>
    <row r="76" spans="2:16" ht="37.5">
      <c r="B76" s="88"/>
      <c r="C76" s="36" t="s">
        <v>104</v>
      </c>
      <c r="D76" s="128" t="s">
        <v>366</v>
      </c>
      <c r="E76" s="91" t="s">
        <v>16</v>
      </c>
      <c r="F76" s="91" t="s">
        <v>32</v>
      </c>
      <c r="G76" s="81">
        <v>5220000590</v>
      </c>
      <c r="H76" s="82" t="s">
        <v>105</v>
      </c>
      <c r="I76" s="130">
        <f t="shared" si="28"/>
        <v>10825500</v>
      </c>
      <c r="J76" s="130">
        <v>11315700</v>
      </c>
      <c r="K76" s="76">
        <v>-490200</v>
      </c>
      <c r="L76" s="76"/>
      <c r="M76" s="76"/>
      <c r="N76" s="76"/>
      <c r="O76" s="131"/>
    </row>
    <row r="77" spans="2:16">
      <c r="B77" s="88"/>
      <c r="C77" s="36" t="s">
        <v>107</v>
      </c>
      <c r="D77" s="128" t="s">
        <v>366</v>
      </c>
      <c r="E77" s="91" t="s">
        <v>16</v>
      </c>
      <c r="F77" s="91" t="s">
        <v>32</v>
      </c>
      <c r="G77" s="81">
        <v>5220000590</v>
      </c>
      <c r="H77" s="82" t="s">
        <v>108</v>
      </c>
      <c r="I77" s="130">
        <f t="shared" si="28"/>
        <v>165000</v>
      </c>
      <c r="J77" s="130">
        <v>125500</v>
      </c>
      <c r="K77" s="76">
        <v>39500</v>
      </c>
      <c r="L77" s="76"/>
      <c r="M77" s="76"/>
      <c r="N77" s="76"/>
      <c r="O77" s="131"/>
    </row>
    <row r="78" spans="2:16">
      <c r="B78" s="88"/>
      <c r="C78" s="36" t="s">
        <v>133</v>
      </c>
      <c r="D78" s="128" t="s">
        <v>366</v>
      </c>
      <c r="E78" s="91" t="s">
        <v>16</v>
      </c>
      <c r="F78" s="91" t="s">
        <v>32</v>
      </c>
      <c r="G78" s="81">
        <v>5230000000</v>
      </c>
      <c r="H78" s="82"/>
      <c r="I78" s="130">
        <f t="shared" si="28"/>
        <v>24632500</v>
      </c>
      <c r="J78" s="130">
        <f t="shared" ref="J78:O78" si="31">J79</f>
        <v>5876800</v>
      </c>
      <c r="K78" s="76">
        <f t="shared" si="31"/>
        <v>18755700</v>
      </c>
      <c r="L78" s="76">
        <f t="shared" si="31"/>
        <v>0</v>
      </c>
      <c r="M78" s="76">
        <f t="shared" si="31"/>
        <v>0</v>
      </c>
      <c r="N78" s="76">
        <f t="shared" si="31"/>
        <v>0</v>
      </c>
      <c r="O78" s="131">
        <f t="shared" si="31"/>
        <v>0</v>
      </c>
    </row>
    <row r="79" spans="2:16" ht="37.5">
      <c r="B79" s="88"/>
      <c r="C79" s="36" t="s">
        <v>131</v>
      </c>
      <c r="D79" s="128" t="s">
        <v>366</v>
      </c>
      <c r="E79" s="91" t="s">
        <v>16</v>
      </c>
      <c r="F79" s="91" t="s">
        <v>32</v>
      </c>
      <c r="G79" s="81">
        <v>5230000590</v>
      </c>
      <c r="H79" s="82"/>
      <c r="I79" s="130">
        <f t="shared" si="28"/>
        <v>24632500</v>
      </c>
      <c r="J79" s="130">
        <f t="shared" ref="J79:O79" si="32">J80+J81+J82</f>
        <v>5876800</v>
      </c>
      <c r="K79" s="76">
        <f t="shared" si="32"/>
        <v>18755700</v>
      </c>
      <c r="L79" s="76">
        <f t="shared" si="32"/>
        <v>0</v>
      </c>
      <c r="M79" s="76">
        <f t="shared" si="32"/>
        <v>0</v>
      </c>
      <c r="N79" s="76">
        <f t="shared" si="32"/>
        <v>0</v>
      </c>
      <c r="O79" s="131">
        <f t="shared" si="32"/>
        <v>0</v>
      </c>
    </row>
    <row r="80" spans="2:16" ht="69.2" customHeight="1">
      <c r="B80" s="88"/>
      <c r="C80" s="36" t="s">
        <v>101</v>
      </c>
      <c r="D80" s="128" t="s">
        <v>366</v>
      </c>
      <c r="E80" s="91" t="s">
        <v>16</v>
      </c>
      <c r="F80" s="91" t="s">
        <v>32</v>
      </c>
      <c r="G80" s="81">
        <v>5230000590</v>
      </c>
      <c r="H80" s="82" t="s">
        <v>102</v>
      </c>
      <c r="I80" s="130">
        <f t="shared" si="28"/>
        <v>23536400</v>
      </c>
      <c r="J80" s="130">
        <v>5311900</v>
      </c>
      <c r="K80" s="76">
        <v>18224500</v>
      </c>
      <c r="L80" s="76"/>
      <c r="M80" s="76"/>
      <c r="N80" s="76"/>
      <c r="O80" s="131"/>
    </row>
    <row r="81" spans="2:15" ht="37.5">
      <c r="B81" s="88"/>
      <c r="C81" s="36" t="s">
        <v>104</v>
      </c>
      <c r="D81" s="128" t="s">
        <v>366</v>
      </c>
      <c r="E81" s="91" t="s">
        <v>16</v>
      </c>
      <c r="F81" s="91" t="s">
        <v>32</v>
      </c>
      <c r="G81" s="81">
        <v>5230000590</v>
      </c>
      <c r="H81" s="82" t="s">
        <v>105</v>
      </c>
      <c r="I81" s="130">
        <f t="shared" si="28"/>
        <v>781400</v>
      </c>
      <c r="J81" s="130">
        <v>370900</v>
      </c>
      <c r="K81" s="76">
        <v>410500</v>
      </c>
      <c r="L81" s="76"/>
      <c r="M81" s="76"/>
      <c r="N81" s="76"/>
      <c r="O81" s="131"/>
    </row>
    <row r="82" spans="2:15">
      <c r="B82" s="88"/>
      <c r="C82" s="36" t="s">
        <v>107</v>
      </c>
      <c r="D82" s="128" t="s">
        <v>366</v>
      </c>
      <c r="E82" s="91" t="s">
        <v>16</v>
      </c>
      <c r="F82" s="91" t="s">
        <v>32</v>
      </c>
      <c r="G82" s="81">
        <v>5230000590</v>
      </c>
      <c r="H82" s="82" t="s">
        <v>108</v>
      </c>
      <c r="I82" s="130">
        <f t="shared" si="28"/>
        <v>314700</v>
      </c>
      <c r="J82" s="130">
        <v>194000</v>
      </c>
      <c r="K82" s="76">
        <v>120700</v>
      </c>
      <c r="L82" s="76"/>
      <c r="M82" s="76"/>
      <c r="N82" s="76"/>
      <c r="O82" s="131"/>
    </row>
    <row r="83" spans="2:15">
      <c r="B83" s="88"/>
      <c r="C83" s="36" t="s">
        <v>136</v>
      </c>
      <c r="D83" s="128" t="s">
        <v>366</v>
      </c>
      <c r="E83" s="91" t="s">
        <v>16</v>
      </c>
      <c r="F83" s="91" t="s">
        <v>32</v>
      </c>
      <c r="G83" s="81">
        <v>5260000000</v>
      </c>
      <c r="H83" s="82"/>
      <c r="I83" s="130">
        <f t="shared" si="28"/>
        <v>21400200</v>
      </c>
      <c r="J83" s="130">
        <f t="shared" ref="J83:O83" si="33">+J84</f>
        <v>14473700</v>
      </c>
      <c r="K83" s="76">
        <f t="shared" si="33"/>
        <v>6926500</v>
      </c>
      <c r="L83" s="76">
        <f t="shared" si="33"/>
        <v>0</v>
      </c>
      <c r="M83" s="76">
        <f t="shared" si="33"/>
        <v>0</v>
      </c>
      <c r="N83" s="76">
        <f t="shared" si="33"/>
        <v>0</v>
      </c>
      <c r="O83" s="131">
        <f t="shared" si="33"/>
        <v>0</v>
      </c>
    </row>
    <row r="84" spans="2:15" ht="37.5">
      <c r="B84" s="88"/>
      <c r="C84" s="36" t="s">
        <v>131</v>
      </c>
      <c r="D84" s="128" t="s">
        <v>366</v>
      </c>
      <c r="E84" s="91" t="s">
        <v>16</v>
      </c>
      <c r="F84" s="91" t="s">
        <v>32</v>
      </c>
      <c r="G84" s="81">
        <v>5260000590</v>
      </c>
      <c r="H84" s="82"/>
      <c r="I84" s="130">
        <f t="shared" si="28"/>
        <v>21400200</v>
      </c>
      <c r="J84" s="130">
        <f t="shared" ref="J84:O84" si="34">J85+J86+J87</f>
        <v>14473700</v>
      </c>
      <c r="K84" s="76">
        <f t="shared" si="34"/>
        <v>6926500</v>
      </c>
      <c r="L84" s="76">
        <f t="shared" si="34"/>
        <v>0</v>
      </c>
      <c r="M84" s="76">
        <f t="shared" si="34"/>
        <v>0</v>
      </c>
      <c r="N84" s="76">
        <f t="shared" si="34"/>
        <v>0</v>
      </c>
      <c r="O84" s="131">
        <f t="shared" si="34"/>
        <v>0</v>
      </c>
    </row>
    <row r="85" spans="2:15" ht="75">
      <c r="B85" s="88"/>
      <c r="C85" s="36" t="s">
        <v>101</v>
      </c>
      <c r="D85" s="128" t="s">
        <v>366</v>
      </c>
      <c r="E85" s="91" t="s">
        <v>16</v>
      </c>
      <c r="F85" s="91" t="s">
        <v>32</v>
      </c>
      <c r="G85" s="81">
        <v>5260000590</v>
      </c>
      <c r="H85" s="82" t="s">
        <v>102</v>
      </c>
      <c r="I85" s="130">
        <f t="shared" si="28"/>
        <v>19500800</v>
      </c>
      <c r="J85" s="130">
        <v>12609300</v>
      </c>
      <c r="K85" s="76">
        <v>6891500</v>
      </c>
      <c r="L85" s="76"/>
      <c r="M85" s="76"/>
      <c r="N85" s="76"/>
      <c r="O85" s="131"/>
    </row>
    <row r="86" spans="2:15" ht="37.5">
      <c r="B86" s="88"/>
      <c r="C86" s="36" t="s">
        <v>104</v>
      </c>
      <c r="D86" s="128" t="s">
        <v>366</v>
      </c>
      <c r="E86" s="91" t="s">
        <v>16</v>
      </c>
      <c r="F86" s="91" t="s">
        <v>32</v>
      </c>
      <c r="G86" s="81">
        <v>5260000590</v>
      </c>
      <c r="H86" s="82" t="s">
        <v>105</v>
      </c>
      <c r="I86" s="130">
        <f t="shared" si="28"/>
        <v>1319400</v>
      </c>
      <c r="J86" s="130">
        <v>1420400</v>
      </c>
      <c r="K86" s="76">
        <v>-101000</v>
      </c>
      <c r="L86" s="76"/>
      <c r="M86" s="76"/>
      <c r="N86" s="76"/>
      <c r="O86" s="131"/>
    </row>
    <row r="87" spans="2:15">
      <c r="B87" s="88"/>
      <c r="C87" s="36" t="s">
        <v>107</v>
      </c>
      <c r="D87" s="128" t="s">
        <v>366</v>
      </c>
      <c r="E87" s="91" t="s">
        <v>16</v>
      </c>
      <c r="F87" s="91" t="s">
        <v>32</v>
      </c>
      <c r="G87" s="81">
        <v>5260000590</v>
      </c>
      <c r="H87" s="82" t="s">
        <v>108</v>
      </c>
      <c r="I87" s="130">
        <f t="shared" si="28"/>
        <v>580000</v>
      </c>
      <c r="J87" s="130">
        <v>444000</v>
      </c>
      <c r="K87" s="76">
        <v>136000</v>
      </c>
      <c r="L87" s="76"/>
      <c r="M87" s="76"/>
      <c r="N87" s="76"/>
      <c r="O87" s="131"/>
    </row>
    <row r="88" spans="2:15" ht="37.5">
      <c r="B88" s="88"/>
      <c r="C88" s="36" t="s">
        <v>235</v>
      </c>
      <c r="D88" s="128" t="s">
        <v>366</v>
      </c>
      <c r="E88" s="91" t="s">
        <v>16</v>
      </c>
      <c r="F88" s="91" t="s">
        <v>32</v>
      </c>
      <c r="G88" s="81">
        <v>6300000000</v>
      </c>
      <c r="H88" s="82"/>
      <c r="I88" s="130">
        <f t="shared" si="28"/>
        <v>3932000</v>
      </c>
      <c r="J88" s="130">
        <f t="shared" ref="J88:O90" si="35">J89</f>
        <v>2050000</v>
      </c>
      <c r="K88" s="76">
        <f t="shared" si="35"/>
        <v>-290000</v>
      </c>
      <c r="L88" s="76">
        <f t="shared" si="35"/>
        <v>0</v>
      </c>
      <c r="M88" s="76">
        <f t="shared" si="35"/>
        <v>0</v>
      </c>
      <c r="N88" s="76">
        <f t="shared" si="35"/>
        <v>2172000</v>
      </c>
      <c r="O88" s="131">
        <f t="shared" si="35"/>
        <v>0</v>
      </c>
    </row>
    <row r="89" spans="2:15" ht="56.25">
      <c r="B89" s="88"/>
      <c r="C89" s="36" t="s">
        <v>236</v>
      </c>
      <c r="D89" s="128" t="s">
        <v>366</v>
      </c>
      <c r="E89" s="91" t="s">
        <v>16</v>
      </c>
      <c r="F89" s="91" t="s">
        <v>32</v>
      </c>
      <c r="G89" s="81">
        <v>6310000000</v>
      </c>
      <c r="H89" s="82"/>
      <c r="I89" s="130">
        <f t="shared" si="28"/>
        <v>3932000</v>
      </c>
      <c r="J89" s="130">
        <f t="shared" si="35"/>
        <v>2050000</v>
      </c>
      <c r="K89" s="76">
        <f t="shared" si="35"/>
        <v>-290000</v>
      </c>
      <c r="L89" s="76">
        <f t="shared" si="35"/>
        <v>0</v>
      </c>
      <c r="M89" s="76">
        <f t="shared" si="35"/>
        <v>0</v>
      </c>
      <c r="N89" s="76">
        <f t="shared" si="35"/>
        <v>2172000</v>
      </c>
      <c r="O89" s="131">
        <f t="shared" si="35"/>
        <v>0</v>
      </c>
    </row>
    <row r="90" spans="2:15" ht="37.5">
      <c r="B90" s="88"/>
      <c r="C90" s="36" t="s">
        <v>237</v>
      </c>
      <c r="D90" s="128" t="s">
        <v>366</v>
      </c>
      <c r="E90" s="91" t="s">
        <v>16</v>
      </c>
      <c r="F90" s="91" t="s">
        <v>32</v>
      </c>
      <c r="G90" s="81">
        <v>6310010050</v>
      </c>
      <c r="H90" s="82"/>
      <c r="I90" s="130">
        <f t="shared" si="28"/>
        <v>3932000</v>
      </c>
      <c r="J90" s="130">
        <f t="shared" si="35"/>
        <v>2050000</v>
      </c>
      <c r="K90" s="76">
        <f t="shared" si="35"/>
        <v>-290000</v>
      </c>
      <c r="L90" s="76">
        <f t="shared" si="35"/>
        <v>0</v>
      </c>
      <c r="M90" s="76">
        <f t="shared" si="35"/>
        <v>0</v>
      </c>
      <c r="N90" s="76">
        <f t="shared" si="35"/>
        <v>2172000</v>
      </c>
      <c r="O90" s="131">
        <f t="shared" si="35"/>
        <v>0</v>
      </c>
    </row>
    <row r="91" spans="2:15" ht="37.5">
      <c r="B91" s="88"/>
      <c r="C91" s="36" t="s">
        <v>167</v>
      </c>
      <c r="D91" s="128" t="s">
        <v>366</v>
      </c>
      <c r="E91" s="91" t="s">
        <v>16</v>
      </c>
      <c r="F91" s="91" t="s">
        <v>32</v>
      </c>
      <c r="G91" s="81">
        <v>6310010050</v>
      </c>
      <c r="H91" s="82" t="s">
        <v>201</v>
      </c>
      <c r="I91" s="130">
        <f t="shared" si="28"/>
        <v>3932000</v>
      </c>
      <c r="J91" s="130">
        <v>2050000</v>
      </c>
      <c r="K91" s="76">
        <v>-290000</v>
      </c>
      <c r="L91" s="76"/>
      <c r="M91" s="76"/>
      <c r="N91" s="76">
        <v>2172000</v>
      </c>
      <c r="O91" s="131"/>
    </row>
    <row r="92" spans="2:15" ht="37.5">
      <c r="B92" s="88"/>
      <c r="C92" s="36" t="s">
        <v>333</v>
      </c>
      <c r="D92" s="128" t="s">
        <v>366</v>
      </c>
      <c r="E92" s="91" t="s">
        <v>16</v>
      </c>
      <c r="F92" s="91" t="s">
        <v>32</v>
      </c>
      <c r="G92" s="81">
        <v>9900000000</v>
      </c>
      <c r="H92" s="82"/>
      <c r="I92" s="130">
        <f t="shared" si="28"/>
        <v>11560900</v>
      </c>
      <c r="J92" s="130">
        <f t="shared" ref="J92:O92" si="36">J95+J93+J97</f>
        <v>12296400</v>
      </c>
      <c r="K92" s="76">
        <f t="shared" si="36"/>
        <v>-1454400</v>
      </c>
      <c r="L92" s="76">
        <f t="shared" si="36"/>
        <v>0</v>
      </c>
      <c r="M92" s="76">
        <f t="shared" si="36"/>
        <v>718900</v>
      </c>
      <c r="N92" s="76">
        <f t="shared" si="36"/>
        <v>0</v>
      </c>
      <c r="O92" s="131">
        <f t="shared" si="36"/>
        <v>0</v>
      </c>
    </row>
    <row r="93" spans="2:15" ht="37.5">
      <c r="B93" s="88"/>
      <c r="C93" s="36" t="s">
        <v>335</v>
      </c>
      <c r="D93" s="128" t="s">
        <v>366</v>
      </c>
      <c r="E93" s="91" t="s">
        <v>16</v>
      </c>
      <c r="F93" s="91" t="s">
        <v>32</v>
      </c>
      <c r="G93" s="81">
        <v>9900010150</v>
      </c>
      <c r="H93" s="82"/>
      <c r="I93" s="130">
        <f t="shared" si="28"/>
        <v>10000000</v>
      </c>
      <c r="J93" s="130">
        <f t="shared" ref="J93:O93" si="37">J94</f>
        <v>10000000</v>
      </c>
      <c r="K93" s="76">
        <f t="shared" si="37"/>
        <v>0</v>
      </c>
      <c r="L93" s="76">
        <f t="shared" si="37"/>
        <v>0</v>
      </c>
      <c r="M93" s="76">
        <f t="shared" si="37"/>
        <v>0</v>
      </c>
      <c r="N93" s="76">
        <f t="shared" si="37"/>
        <v>0</v>
      </c>
      <c r="O93" s="131">
        <f t="shared" si="37"/>
        <v>0</v>
      </c>
    </row>
    <row r="94" spans="2:15" ht="37.5">
      <c r="B94" s="88"/>
      <c r="C94" s="36" t="s">
        <v>104</v>
      </c>
      <c r="D94" s="128" t="s">
        <v>366</v>
      </c>
      <c r="E94" s="91" t="s">
        <v>16</v>
      </c>
      <c r="F94" s="91" t="s">
        <v>32</v>
      </c>
      <c r="G94" s="81">
        <v>9900010150</v>
      </c>
      <c r="H94" s="82" t="s">
        <v>105</v>
      </c>
      <c r="I94" s="130">
        <f t="shared" si="28"/>
        <v>10000000</v>
      </c>
      <c r="J94" s="130">
        <v>10000000</v>
      </c>
      <c r="K94" s="76">
        <v>0</v>
      </c>
      <c r="L94" s="76"/>
      <c r="M94" s="76"/>
      <c r="N94" s="76"/>
      <c r="O94" s="131"/>
    </row>
    <row r="95" spans="2:15">
      <c r="B95" s="88"/>
      <c r="C95" s="36" t="s">
        <v>338</v>
      </c>
      <c r="D95" s="128" t="s">
        <v>366</v>
      </c>
      <c r="E95" s="91" t="s">
        <v>16</v>
      </c>
      <c r="F95" s="91" t="s">
        <v>32</v>
      </c>
      <c r="G95" s="81">
        <v>9900010910</v>
      </c>
      <c r="H95" s="82"/>
      <c r="I95" s="130">
        <f t="shared" si="28"/>
        <v>718900</v>
      </c>
      <c r="J95" s="130">
        <f t="shared" ref="J95:O95" si="38">J96</f>
        <v>765500</v>
      </c>
      <c r="K95" s="76">
        <f t="shared" si="38"/>
        <v>-765500</v>
      </c>
      <c r="L95" s="76">
        <f t="shared" si="38"/>
        <v>0</v>
      </c>
      <c r="M95" s="76">
        <f t="shared" si="38"/>
        <v>718900</v>
      </c>
      <c r="N95" s="76">
        <f t="shared" si="38"/>
        <v>0</v>
      </c>
      <c r="O95" s="131">
        <f t="shared" si="38"/>
        <v>0</v>
      </c>
    </row>
    <row r="96" spans="2:15" ht="37.5">
      <c r="B96" s="88"/>
      <c r="C96" s="36" t="s">
        <v>104</v>
      </c>
      <c r="D96" s="128" t="s">
        <v>366</v>
      </c>
      <c r="E96" s="91" t="s">
        <v>16</v>
      </c>
      <c r="F96" s="91" t="s">
        <v>32</v>
      </c>
      <c r="G96" s="81">
        <v>9900010910</v>
      </c>
      <c r="H96" s="82" t="s">
        <v>105</v>
      </c>
      <c r="I96" s="130">
        <f t="shared" si="28"/>
        <v>718900</v>
      </c>
      <c r="J96" s="130">
        <v>765500</v>
      </c>
      <c r="K96" s="76">
        <v>-765500</v>
      </c>
      <c r="L96" s="76"/>
      <c r="M96" s="76">
        <v>718900</v>
      </c>
      <c r="N96" s="76"/>
      <c r="O96" s="131"/>
    </row>
    <row r="97" spans="2:15" ht="37.5">
      <c r="B97" s="88"/>
      <c r="C97" s="36" t="s">
        <v>346</v>
      </c>
      <c r="D97" s="128" t="s">
        <v>366</v>
      </c>
      <c r="E97" s="91" t="s">
        <v>16</v>
      </c>
      <c r="F97" s="91" t="s">
        <v>32</v>
      </c>
      <c r="G97" s="81">
        <v>9960000000</v>
      </c>
      <c r="H97" s="82"/>
      <c r="I97" s="130">
        <f t="shared" si="28"/>
        <v>842000</v>
      </c>
      <c r="J97" s="130">
        <f t="shared" ref="J97:O98" si="39">J98</f>
        <v>1530900</v>
      </c>
      <c r="K97" s="76">
        <f t="shared" si="39"/>
        <v>-688900</v>
      </c>
      <c r="L97" s="76">
        <f t="shared" si="39"/>
        <v>0</v>
      </c>
      <c r="M97" s="76">
        <f t="shared" si="39"/>
        <v>0</v>
      </c>
      <c r="N97" s="76">
        <f t="shared" si="39"/>
        <v>0</v>
      </c>
      <c r="O97" s="131">
        <f t="shared" si="39"/>
        <v>0</v>
      </c>
    </row>
    <row r="98" spans="2:15" ht="37.5">
      <c r="B98" s="88"/>
      <c r="C98" s="36" t="s">
        <v>347</v>
      </c>
      <c r="D98" s="128" t="s">
        <v>366</v>
      </c>
      <c r="E98" s="91" t="s">
        <v>16</v>
      </c>
      <c r="F98" s="91" t="s">
        <v>32</v>
      </c>
      <c r="G98" s="81">
        <v>9960010570</v>
      </c>
      <c r="H98" s="82"/>
      <c r="I98" s="130">
        <f t="shared" si="28"/>
        <v>842000</v>
      </c>
      <c r="J98" s="130">
        <f t="shared" si="39"/>
        <v>1530900</v>
      </c>
      <c r="K98" s="76">
        <f t="shared" si="39"/>
        <v>-688900</v>
      </c>
      <c r="L98" s="76">
        <f t="shared" si="39"/>
        <v>0</v>
      </c>
      <c r="M98" s="76">
        <f t="shared" si="39"/>
        <v>0</v>
      </c>
      <c r="N98" s="76">
        <f t="shared" si="39"/>
        <v>0</v>
      </c>
      <c r="O98" s="131">
        <f t="shared" si="39"/>
        <v>0</v>
      </c>
    </row>
    <row r="99" spans="2:15" ht="37.5">
      <c r="B99" s="88"/>
      <c r="C99" s="36" t="s">
        <v>104</v>
      </c>
      <c r="D99" s="128" t="s">
        <v>366</v>
      </c>
      <c r="E99" s="91" t="s">
        <v>16</v>
      </c>
      <c r="F99" s="91" t="s">
        <v>32</v>
      </c>
      <c r="G99" s="81">
        <v>9960010570</v>
      </c>
      <c r="H99" s="82" t="s">
        <v>105</v>
      </c>
      <c r="I99" s="130">
        <f t="shared" si="28"/>
        <v>842000</v>
      </c>
      <c r="J99" s="130">
        <v>1530900</v>
      </c>
      <c r="K99" s="76">
        <v>-688900</v>
      </c>
      <c r="L99" s="76"/>
      <c r="M99" s="76"/>
      <c r="N99" s="76"/>
      <c r="O99" s="131"/>
    </row>
    <row r="100" spans="2:15" ht="37.5">
      <c r="B100" s="88"/>
      <c r="C100" s="36" t="s">
        <v>35</v>
      </c>
      <c r="D100" s="128" t="s">
        <v>366</v>
      </c>
      <c r="E100" s="91" t="s">
        <v>20</v>
      </c>
      <c r="F100" s="91" t="s">
        <v>83</v>
      </c>
      <c r="G100" s="81"/>
      <c r="H100" s="82"/>
      <c r="I100" s="130">
        <f t="shared" si="28"/>
        <v>48023551.240000002</v>
      </c>
      <c r="J100" s="130">
        <f t="shared" ref="J100:O100" si="40">J101+J124+J115</f>
        <v>42296100</v>
      </c>
      <c r="K100" s="76">
        <f t="shared" si="40"/>
        <v>3565500</v>
      </c>
      <c r="L100" s="76">
        <f t="shared" si="40"/>
        <v>0</v>
      </c>
      <c r="M100" s="76">
        <f t="shared" si="40"/>
        <v>0</v>
      </c>
      <c r="N100" s="76">
        <f t="shared" si="40"/>
        <v>2161951.2400000002</v>
      </c>
      <c r="O100" s="131">
        <f t="shared" si="40"/>
        <v>0</v>
      </c>
    </row>
    <row r="101" spans="2:15">
      <c r="B101" s="88"/>
      <c r="C101" s="36" t="s">
        <v>36</v>
      </c>
      <c r="D101" s="128" t="s">
        <v>366</v>
      </c>
      <c r="E101" s="91" t="s">
        <v>20</v>
      </c>
      <c r="F101" s="91" t="s">
        <v>37</v>
      </c>
      <c r="G101" s="81"/>
      <c r="H101" s="82"/>
      <c r="I101" s="130">
        <f t="shared" si="28"/>
        <v>42958600</v>
      </c>
      <c r="J101" s="130">
        <f t="shared" ref="J101:O101" si="41">J102+J109</f>
        <v>35524100</v>
      </c>
      <c r="K101" s="76">
        <f t="shared" si="41"/>
        <v>7434500</v>
      </c>
      <c r="L101" s="76">
        <f t="shared" si="41"/>
        <v>0</v>
      </c>
      <c r="M101" s="76">
        <f t="shared" si="41"/>
        <v>0</v>
      </c>
      <c r="N101" s="76">
        <f t="shared" si="41"/>
        <v>0</v>
      </c>
      <c r="O101" s="131">
        <f t="shared" si="41"/>
        <v>0</v>
      </c>
    </row>
    <row r="102" spans="2:15" ht="37.5">
      <c r="B102" s="88"/>
      <c r="C102" s="36" t="s">
        <v>129</v>
      </c>
      <c r="D102" s="128" t="s">
        <v>366</v>
      </c>
      <c r="E102" s="91" t="s">
        <v>20</v>
      </c>
      <c r="F102" s="91" t="s">
        <v>37</v>
      </c>
      <c r="G102" s="81">
        <v>5200000000</v>
      </c>
      <c r="H102" s="82"/>
      <c r="I102" s="130">
        <f t="shared" si="28"/>
        <v>42958400</v>
      </c>
      <c r="J102" s="130">
        <f t="shared" ref="J102:O103" si="42">J103</f>
        <v>32524100</v>
      </c>
      <c r="K102" s="76">
        <f t="shared" si="42"/>
        <v>10434300</v>
      </c>
      <c r="L102" s="76">
        <f t="shared" si="42"/>
        <v>0</v>
      </c>
      <c r="M102" s="76">
        <f t="shared" si="42"/>
        <v>0</v>
      </c>
      <c r="N102" s="76">
        <f t="shared" si="42"/>
        <v>0</v>
      </c>
      <c r="O102" s="131">
        <f t="shared" si="42"/>
        <v>0</v>
      </c>
    </row>
    <row r="103" spans="2:15">
      <c r="B103" s="88"/>
      <c r="C103" s="90" t="s">
        <v>134</v>
      </c>
      <c r="D103" s="128" t="s">
        <v>366</v>
      </c>
      <c r="E103" s="91" t="s">
        <v>20</v>
      </c>
      <c r="F103" s="91" t="s">
        <v>37</v>
      </c>
      <c r="G103" s="81">
        <v>5240000000</v>
      </c>
      <c r="H103" s="82"/>
      <c r="I103" s="130">
        <f t="shared" si="28"/>
        <v>42958400</v>
      </c>
      <c r="J103" s="130">
        <f t="shared" si="42"/>
        <v>32524100</v>
      </c>
      <c r="K103" s="76">
        <f t="shared" si="42"/>
        <v>10434300</v>
      </c>
      <c r="L103" s="76">
        <f t="shared" si="42"/>
        <v>0</v>
      </c>
      <c r="M103" s="76">
        <f t="shared" si="42"/>
        <v>0</v>
      </c>
      <c r="N103" s="76">
        <f t="shared" si="42"/>
        <v>0</v>
      </c>
      <c r="O103" s="131">
        <f t="shared" si="42"/>
        <v>0</v>
      </c>
    </row>
    <row r="104" spans="2:15" ht="37.5">
      <c r="B104" s="88"/>
      <c r="C104" s="90" t="s">
        <v>131</v>
      </c>
      <c r="D104" s="128" t="s">
        <v>366</v>
      </c>
      <c r="E104" s="91" t="s">
        <v>20</v>
      </c>
      <c r="F104" s="91" t="s">
        <v>37</v>
      </c>
      <c r="G104" s="81">
        <v>5240000590</v>
      </c>
      <c r="H104" s="82"/>
      <c r="I104" s="130">
        <f t="shared" si="28"/>
        <v>42958400</v>
      </c>
      <c r="J104" s="130">
        <f t="shared" ref="J104:O104" si="43">J105+J106+J108+J107</f>
        <v>32524100</v>
      </c>
      <c r="K104" s="76">
        <f t="shared" si="43"/>
        <v>10434300</v>
      </c>
      <c r="L104" s="76">
        <f t="shared" si="43"/>
        <v>0</v>
      </c>
      <c r="M104" s="76">
        <f t="shared" si="43"/>
        <v>0</v>
      </c>
      <c r="N104" s="76">
        <f t="shared" si="43"/>
        <v>0</v>
      </c>
      <c r="O104" s="131">
        <f t="shared" si="43"/>
        <v>0</v>
      </c>
    </row>
    <row r="105" spans="2:15" ht="75">
      <c r="B105" s="88"/>
      <c r="C105" s="36" t="s">
        <v>101</v>
      </c>
      <c r="D105" s="128" t="s">
        <v>366</v>
      </c>
      <c r="E105" s="91" t="s">
        <v>20</v>
      </c>
      <c r="F105" s="91" t="s">
        <v>37</v>
      </c>
      <c r="G105" s="81">
        <v>5240000590</v>
      </c>
      <c r="H105" s="82" t="s">
        <v>102</v>
      </c>
      <c r="I105" s="130">
        <f t="shared" si="28"/>
        <v>29809200</v>
      </c>
      <c r="J105" s="130">
        <v>18867600</v>
      </c>
      <c r="K105" s="76">
        <v>10941600</v>
      </c>
      <c r="L105" s="76"/>
      <c r="M105" s="76"/>
      <c r="N105" s="76"/>
      <c r="O105" s="131"/>
    </row>
    <row r="106" spans="2:15" ht="37.5">
      <c r="B106" s="88"/>
      <c r="C106" s="36" t="s">
        <v>104</v>
      </c>
      <c r="D106" s="128" t="s">
        <v>366</v>
      </c>
      <c r="E106" s="91" t="s">
        <v>20</v>
      </c>
      <c r="F106" s="91" t="s">
        <v>37</v>
      </c>
      <c r="G106" s="81">
        <v>5240000590</v>
      </c>
      <c r="H106" s="82" t="s">
        <v>105</v>
      </c>
      <c r="I106" s="130">
        <f t="shared" si="28"/>
        <v>1128200</v>
      </c>
      <c r="J106" s="130">
        <v>1637400</v>
      </c>
      <c r="K106" s="76">
        <v>-509200</v>
      </c>
      <c r="L106" s="76"/>
      <c r="M106" s="76"/>
      <c r="N106" s="76"/>
      <c r="O106" s="131"/>
    </row>
    <row r="107" spans="2:15">
      <c r="B107" s="88"/>
      <c r="C107" s="36" t="s">
        <v>127</v>
      </c>
      <c r="D107" s="128" t="s">
        <v>366</v>
      </c>
      <c r="E107" s="91" t="s">
        <v>20</v>
      </c>
      <c r="F107" s="91" t="s">
        <v>37</v>
      </c>
      <c r="G107" s="81">
        <v>5240000590</v>
      </c>
      <c r="H107" s="82" t="s">
        <v>128</v>
      </c>
      <c r="I107" s="130">
        <f t="shared" si="28"/>
        <v>12000000</v>
      </c>
      <c r="J107" s="130">
        <v>12000000</v>
      </c>
      <c r="K107" s="76">
        <v>0</v>
      </c>
      <c r="L107" s="76"/>
      <c r="M107" s="76"/>
      <c r="N107" s="76"/>
      <c r="O107" s="131"/>
    </row>
    <row r="108" spans="2:15">
      <c r="B108" s="88"/>
      <c r="C108" s="36" t="s">
        <v>107</v>
      </c>
      <c r="D108" s="128" t="s">
        <v>366</v>
      </c>
      <c r="E108" s="91" t="s">
        <v>20</v>
      </c>
      <c r="F108" s="91" t="s">
        <v>37</v>
      </c>
      <c r="G108" s="81">
        <v>5240000590</v>
      </c>
      <c r="H108" s="82" t="s">
        <v>108</v>
      </c>
      <c r="I108" s="130">
        <f t="shared" si="28"/>
        <v>21000</v>
      </c>
      <c r="J108" s="130">
        <v>19100</v>
      </c>
      <c r="K108" s="76">
        <v>1900</v>
      </c>
      <c r="L108" s="76"/>
      <c r="M108" s="76"/>
      <c r="N108" s="76"/>
      <c r="O108" s="131"/>
    </row>
    <row r="109" spans="2:15" ht="37.5">
      <c r="B109" s="88"/>
      <c r="C109" s="36" t="s">
        <v>333</v>
      </c>
      <c r="D109" s="128" t="s">
        <v>366</v>
      </c>
      <c r="E109" s="91" t="s">
        <v>20</v>
      </c>
      <c r="F109" s="91" t="s">
        <v>37</v>
      </c>
      <c r="G109" s="81">
        <v>9900000000</v>
      </c>
      <c r="H109" s="82"/>
      <c r="I109" s="130">
        <f t="shared" si="28"/>
        <v>200</v>
      </c>
      <c r="J109" s="130">
        <f t="shared" ref="J109:O109" si="44">J110</f>
        <v>3000000</v>
      </c>
      <c r="K109" s="76">
        <f t="shared" si="44"/>
        <v>-2999800</v>
      </c>
      <c r="L109" s="76">
        <f t="shared" si="44"/>
        <v>0</v>
      </c>
      <c r="M109" s="76">
        <f t="shared" si="44"/>
        <v>0</v>
      </c>
      <c r="N109" s="76">
        <f t="shared" si="44"/>
        <v>0</v>
      </c>
      <c r="O109" s="131">
        <f t="shared" si="44"/>
        <v>0</v>
      </c>
    </row>
    <row r="110" spans="2:15" ht="56.25">
      <c r="B110" s="88"/>
      <c r="C110" s="36" t="s">
        <v>340</v>
      </c>
      <c r="D110" s="128" t="s">
        <v>366</v>
      </c>
      <c r="E110" s="91" t="s">
        <v>20</v>
      </c>
      <c r="F110" s="91" t="s">
        <v>37</v>
      </c>
      <c r="G110" s="81">
        <v>9900200000</v>
      </c>
      <c r="H110" s="82"/>
      <c r="I110" s="130">
        <f t="shared" si="28"/>
        <v>200</v>
      </c>
      <c r="J110" s="130">
        <f t="shared" ref="J110:O110" si="45">J111+J113</f>
        <v>3000000</v>
      </c>
      <c r="K110" s="76">
        <f t="shared" si="45"/>
        <v>-2999800</v>
      </c>
      <c r="L110" s="76">
        <f t="shared" si="45"/>
        <v>0</v>
      </c>
      <c r="M110" s="76">
        <f t="shared" si="45"/>
        <v>0</v>
      </c>
      <c r="N110" s="76">
        <f t="shared" si="45"/>
        <v>0</v>
      </c>
      <c r="O110" s="131">
        <f t="shared" si="45"/>
        <v>0</v>
      </c>
    </row>
    <row r="111" spans="2:15" ht="52.9" customHeight="1">
      <c r="B111" s="88"/>
      <c r="C111" s="36" t="s">
        <v>340</v>
      </c>
      <c r="D111" s="128" t="s">
        <v>366</v>
      </c>
      <c r="E111" s="91" t="s">
        <v>20</v>
      </c>
      <c r="F111" s="91" t="s">
        <v>37</v>
      </c>
      <c r="G111" s="81">
        <v>9900210010</v>
      </c>
      <c r="H111" s="82"/>
      <c r="I111" s="130">
        <f t="shared" si="28"/>
        <v>100</v>
      </c>
      <c r="J111" s="130">
        <f t="shared" ref="J111:O111" si="46">J112</f>
        <v>1500000</v>
      </c>
      <c r="K111" s="76">
        <f t="shared" si="46"/>
        <v>-1499900</v>
      </c>
      <c r="L111" s="76">
        <f t="shared" si="46"/>
        <v>0</v>
      </c>
      <c r="M111" s="76">
        <f t="shared" si="46"/>
        <v>0</v>
      </c>
      <c r="N111" s="76">
        <f t="shared" si="46"/>
        <v>0</v>
      </c>
      <c r="O111" s="131">
        <f t="shared" si="46"/>
        <v>0</v>
      </c>
    </row>
    <row r="112" spans="2:15" ht="37.5">
      <c r="B112" s="88"/>
      <c r="C112" s="36" t="s">
        <v>104</v>
      </c>
      <c r="D112" s="128" t="s">
        <v>366</v>
      </c>
      <c r="E112" s="91" t="s">
        <v>20</v>
      </c>
      <c r="F112" s="91" t="s">
        <v>37</v>
      </c>
      <c r="G112" s="81">
        <v>9900210010</v>
      </c>
      <c r="H112" s="82" t="s">
        <v>105</v>
      </c>
      <c r="I112" s="130">
        <f t="shared" si="28"/>
        <v>100</v>
      </c>
      <c r="J112" s="130">
        <v>1500000</v>
      </c>
      <c r="K112" s="76">
        <v>-1499900</v>
      </c>
      <c r="L112" s="76">
        <v>0</v>
      </c>
      <c r="M112" s="76">
        <v>0</v>
      </c>
      <c r="N112" s="76">
        <v>0</v>
      </c>
      <c r="O112" s="131">
        <v>0</v>
      </c>
    </row>
    <row r="113" spans="2:15" ht="37.5">
      <c r="B113" s="88"/>
      <c r="C113" s="36" t="s">
        <v>341</v>
      </c>
      <c r="D113" s="128" t="s">
        <v>366</v>
      </c>
      <c r="E113" s="91" t="s">
        <v>20</v>
      </c>
      <c r="F113" s="91" t="s">
        <v>37</v>
      </c>
      <c r="G113" s="81">
        <v>9900210020</v>
      </c>
      <c r="H113" s="82"/>
      <c r="I113" s="130">
        <f t="shared" si="28"/>
        <v>100</v>
      </c>
      <c r="J113" s="130">
        <f t="shared" ref="J113:O113" si="47">J114</f>
        <v>1500000</v>
      </c>
      <c r="K113" s="76">
        <f t="shared" si="47"/>
        <v>-1499900</v>
      </c>
      <c r="L113" s="76">
        <f t="shared" si="47"/>
        <v>0</v>
      </c>
      <c r="M113" s="76">
        <f t="shared" si="47"/>
        <v>0</v>
      </c>
      <c r="N113" s="76">
        <f t="shared" si="47"/>
        <v>0</v>
      </c>
      <c r="O113" s="131">
        <f t="shared" si="47"/>
        <v>0</v>
      </c>
    </row>
    <row r="114" spans="2:15" ht="37.5">
      <c r="B114" s="88"/>
      <c r="C114" s="36" t="s">
        <v>104</v>
      </c>
      <c r="D114" s="128" t="s">
        <v>366</v>
      </c>
      <c r="E114" s="91" t="s">
        <v>20</v>
      </c>
      <c r="F114" s="91" t="s">
        <v>37</v>
      </c>
      <c r="G114" s="81">
        <v>9900210020</v>
      </c>
      <c r="H114" s="82" t="s">
        <v>105</v>
      </c>
      <c r="I114" s="130">
        <f t="shared" si="28"/>
        <v>100</v>
      </c>
      <c r="J114" s="130">
        <v>1500000</v>
      </c>
      <c r="K114" s="76">
        <v>-1499900</v>
      </c>
      <c r="L114" s="76">
        <v>0</v>
      </c>
      <c r="M114" s="76">
        <v>0</v>
      </c>
      <c r="N114" s="76">
        <v>0</v>
      </c>
      <c r="O114" s="131">
        <v>0</v>
      </c>
    </row>
    <row r="115" spans="2:15" ht="56.25">
      <c r="B115" s="88"/>
      <c r="C115" s="36" t="s">
        <v>38</v>
      </c>
      <c r="D115" s="128" t="s">
        <v>366</v>
      </c>
      <c r="E115" s="91" t="s">
        <v>20</v>
      </c>
      <c r="F115" s="91" t="s">
        <v>39</v>
      </c>
      <c r="G115" s="81"/>
      <c r="H115" s="82"/>
      <c r="I115" s="130">
        <f t="shared" si="28"/>
        <v>2413951.2400000002</v>
      </c>
      <c r="J115" s="130">
        <f t="shared" ref="J115:M118" si="48">J116</f>
        <v>252000</v>
      </c>
      <c r="K115" s="76">
        <f t="shared" si="48"/>
        <v>0</v>
      </c>
      <c r="L115" s="76">
        <f t="shared" si="48"/>
        <v>0</v>
      </c>
      <c r="M115" s="76">
        <f t="shared" si="48"/>
        <v>0</v>
      </c>
      <c r="N115" s="76">
        <f>N116+N120</f>
        <v>2161951.2400000002</v>
      </c>
      <c r="O115" s="131">
        <f>O116</f>
        <v>0</v>
      </c>
    </row>
    <row r="116" spans="2:15" ht="37.5">
      <c r="B116" s="88"/>
      <c r="C116" s="36" t="s">
        <v>98</v>
      </c>
      <c r="D116" s="128" t="s">
        <v>366</v>
      </c>
      <c r="E116" s="91" t="s">
        <v>20</v>
      </c>
      <c r="F116" s="91" t="s">
        <v>39</v>
      </c>
      <c r="G116" s="81">
        <v>5000000000</v>
      </c>
      <c r="H116" s="82"/>
      <c r="I116" s="130">
        <f t="shared" si="28"/>
        <v>252000</v>
      </c>
      <c r="J116" s="130">
        <f t="shared" si="48"/>
        <v>252000</v>
      </c>
      <c r="K116" s="76">
        <f t="shared" si="48"/>
        <v>0</v>
      </c>
      <c r="L116" s="76">
        <f t="shared" si="48"/>
        <v>0</v>
      </c>
      <c r="M116" s="76">
        <f t="shared" si="48"/>
        <v>0</v>
      </c>
      <c r="N116" s="76">
        <f>N117</f>
        <v>0</v>
      </c>
      <c r="O116" s="131">
        <f>O117</f>
        <v>0</v>
      </c>
    </row>
    <row r="117" spans="2:15" ht="37.5">
      <c r="B117" s="88"/>
      <c r="C117" s="36" t="s">
        <v>369</v>
      </c>
      <c r="D117" s="128" t="s">
        <v>366</v>
      </c>
      <c r="E117" s="91" t="s">
        <v>20</v>
      </c>
      <c r="F117" s="91" t="s">
        <v>39</v>
      </c>
      <c r="G117" s="81">
        <v>5010000000</v>
      </c>
      <c r="H117" s="82"/>
      <c r="I117" s="130">
        <f t="shared" si="28"/>
        <v>252000</v>
      </c>
      <c r="J117" s="130">
        <f t="shared" si="48"/>
        <v>252000</v>
      </c>
      <c r="K117" s="76">
        <f t="shared" si="48"/>
        <v>0</v>
      </c>
      <c r="L117" s="76">
        <f t="shared" si="48"/>
        <v>0</v>
      </c>
      <c r="M117" s="76">
        <f t="shared" si="48"/>
        <v>0</v>
      </c>
      <c r="N117" s="76">
        <f>N118</f>
        <v>0</v>
      </c>
      <c r="O117" s="131">
        <f>O118</f>
        <v>0</v>
      </c>
    </row>
    <row r="118" spans="2:15" ht="132" customHeight="1">
      <c r="B118" s="88"/>
      <c r="C118" s="36" t="s">
        <v>103</v>
      </c>
      <c r="D118" s="128" t="s">
        <v>366</v>
      </c>
      <c r="E118" s="91" t="s">
        <v>20</v>
      </c>
      <c r="F118" s="91" t="s">
        <v>39</v>
      </c>
      <c r="G118" s="81">
        <v>5010060070</v>
      </c>
      <c r="H118" s="82"/>
      <c r="I118" s="130">
        <f t="shared" si="28"/>
        <v>252000</v>
      </c>
      <c r="J118" s="130">
        <f t="shared" si="48"/>
        <v>252000</v>
      </c>
      <c r="K118" s="76">
        <f t="shared" si="48"/>
        <v>0</v>
      </c>
      <c r="L118" s="76">
        <f t="shared" si="48"/>
        <v>0</v>
      </c>
      <c r="M118" s="76">
        <f t="shared" si="48"/>
        <v>0</v>
      </c>
      <c r="N118" s="76">
        <f>N119</f>
        <v>0</v>
      </c>
      <c r="O118" s="131">
        <f>O119</f>
        <v>0</v>
      </c>
    </row>
    <row r="119" spans="2:15" ht="37.5">
      <c r="B119" s="88"/>
      <c r="C119" s="36" t="s">
        <v>104</v>
      </c>
      <c r="D119" s="128" t="s">
        <v>366</v>
      </c>
      <c r="E119" s="91" t="s">
        <v>20</v>
      </c>
      <c r="F119" s="91" t="s">
        <v>39</v>
      </c>
      <c r="G119" s="81">
        <v>5010060070</v>
      </c>
      <c r="H119" s="82" t="s">
        <v>105</v>
      </c>
      <c r="I119" s="130">
        <f t="shared" si="28"/>
        <v>252000</v>
      </c>
      <c r="J119" s="130">
        <v>252000</v>
      </c>
      <c r="K119" s="76">
        <v>0</v>
      </c>
      <c r="L119" s="76"/>
      <c r="M119" s="76"/>
      <c r="N119" s="76"/>
      <c r="O119" s="131"/>
    </row>
    <row r="120" spans="2:15" ht="37.5">
      <c r="B120" s="88"/>
      <c r="C120" s="36" t="s">
        <v>333</v>
      </c>
      <c r="D120" s="128" t="s">
        <v>366</v>
      </c>
      <c r="E120" s="91" t="s">
        <v>20</v>
      </c>
      <c r="F120" s="91" t="s">
        <v>39</v>
      </c>
      <c r="G120" s="81">
        <v>9900000000</v>
      </c>
      <c r="H120" s="82"/>
      <c r="I120" s="130">
        <f t="shared" si="28"/>
        <v>2161951.2400000002</v>
      </c>
      <c r="J120" s="130"/>
      <c r="K120" s="76"/>
      <c r="L120" s="76"/>
      <c r="M120" s="76"/>
      <c r="N120" s="76">
        <f>N121</f>
        <v>2161951.2400000002</v>
      </c>
      <c r="O120" s="131"/>
    </row>
    <row r="121" spans="2:15" ht="56.25">
      <c r="B121" s="88"/>
      <c r="C121" s="36" t="s">
        <v>340</v>
      </c>
      <c r="D121" s="128" t="s">
        <v>366</v>
      </c>
      <c r="E121" s="91" t="s">
        <v>20</v>
      </c>
      <c r="F121" s="91" t="s">
        <v>39</v>
      </c>
      <c r="G121" s="81">
        <v>9900200000</v>
      </c>
      <c r="H121" s="82"/>
      <c r="I121" s="130">
        <f t="shared" si="28"/>
        <v>2161951.2400000002</v>
      </c>
      <c r="J121" s="130"/>
      <c r="K121" s="76"/>
      <c r="L121" s="76"/>
      <c r="M121" s="76"/>
      <c r="N121" s="76">
        <f>N122</f>
        <v>2161951.2400000002</v>
      </c>
      <c r="O121" s="131"/>
    </row>
    <row r="122" spans="2:15" ht="56.25">
      <c r="B122" s="88"/>
      <c r="C122" s="36" t="s">
        <v>340</v>
      </c>
      <c r="D122" s="128" t="s">
        <v>366</v>
      </c>
      <c r="E122" s="91" t="s">
        <v>20</v>
      </c>
      <c r="F122" s="91" t="s">
        <v>39</v>
      </c>
      <c r="G122" s="81">
        <v>9900210010</v>
      </c>
      <c r="H122" s="82"/>
      <c r="I122" s="130">
        <f t="shared" si="28"/>
        <v>2161951.2400000002</v>
      </c>
      <c r="J122" s="130"/>
      <c r="K122" s="76"/>
      <c r="L122" s="76"/>
      <c r="M122" s="76"/>
      <c r="N122" s="76">
        <f>N123</f>
        <v>2161951.2400000002</v>
      </c>
      <c r="O122" s="131"/>
    </row>
    <row r="123" spans="2:15" ht="37.5">
      <c r="B123" s="88"/>
      <c r="C123" s="36" t="s">
        <v>104</v>
      </c>
      <c r="D123" s="128" t="s">
        <v>366</v>
      </c>
      <c r="E123" s="91" t="s">
        <v>20</v>
      </c>
      <c r="F123" s="91" t="s">
        <v>39</v>
      </c>
      <c r="G123" s="81">
        <v>9900210010</v>
      </c>
      <c r="H123" s="82" t="s">
        <v>105</v>
      </c>
      <c r="I123" s="130">
        <f t="shared" si="28"/>
        <v>2161951.2400000002</v>
      </c>
      <c r="J123" s="130"/>
      <c r="K123" s="76"/>
      <c r="L123" s="76"/>
      <c r="M123" s="76"/>
      <c r="N123" s="76">
        <f>286200+450000+711552.54+614198.7+100000</f>
        <v>2161951.2400000002</v>
      </c>
      <c r="O123" s="131"/>
    </row>
    <row r="124" spans="2:15" ht="37.5">
      <c r="B124" s="88"/>
      <c r="C124" s="36" t="s">
        <v>40</v>
      </c>
      <c r="D124" s="128" t="s">
        <v>366</v>
      </c>
      <c r="E124" s="91" t="s">
        <v>20</v>
      </c>
      <c r="F124" s="91" t="s">
        <v>41</v>
      </c>
      <c r="G124" s="81"/>
      <c r="H124" s="82"/>
      <c r="I124" s="130">
        <f t="shared" si="28"/>
        <v>2651000</v>
      </c>
      <c r="J124" s="130">
        <f>J125+J129+J136</f>
        <v>6520000</v>
      </c>
      <c r="K124" s="76">
        <f>K125+K129+K136+K140</f>
        <v>-3869000</v>
      </c>
      <c r="L124" s="76">
        <f>L125+L129+L136</f>
        <v>0</v>
      </c>
      <c r="M124" s="76">
        <f>M125+M129+M136</f>
        <v>0</v>
      </c>
      <c r="N124" s="76">
        <f>N125+N129+N136</f>
        <v>0</v>
      </c>
      <c r="O124" s="131">
        <f>O125+O129+O136</f>
        <v>0</v>
      </c>
    </row>
    <row r="125" spans="2:15" ht="75">
      <c r="B125" s="88"/>
      <c r="C125" s="36" t="s">
        <v>278</v>
      </c>
      <c r="D125" s="128" t="s">
        <v>366</v>
      </c>
      <c r="E125" s="91" t="s">
        <v>20</v>
      </c>
      <c r="F125" s="91" t="s">
        <v>41</v>
      </c>
      <c r="G125" s="81">
        <v>6600000000</v>
      </c>
      <c r="H125" s="82"/>
      <c r="I125" s="130">
        <f t="shared" si="28"/>
        <v>2238500</v>
      </c>
      <c r="J125" s="130">
        <f t="shared" ref="J125:O127" si="49">J126</f>
        <v>6070000</v>
      </c>
      <c r="K125" s="76">
        <f t="shared" si="49"/>
        <v>-3831500</v>
      </c>
      <c r="L125" s="76">
        <f t="shared" si="49"/>
        <v>0</v>
      </c>
      <c r="M125" s="76">
        <f t="shared" si="49"/>
        <v>0</v>
      </c>
      <c r="N125" s="76">
        <f t="shared" si="49"/>
        <v>0</v>
      </c>
      <c r="O125" s="131">
        <f t="shared" si="49"/>
        <v>0</v>
      </c>
    </row>
    <row r="126" spans="2:15" ht="37.5">
      <c r="B126" s="88"/>
      <c r="C126" s="36" t="s">
        <v>279</v>
      </c>
      <c r="D126" s="128" t="s">
        <v>366</v>
      </c>
      <c r="E126" s="91" t="s">
        <v>20</v>
      </c>
      <c r="F126" s="91" t="s">
        <v>41</v>
      </c>
      <c r="G126" s="81">
        <v>6610000000</v>
      </c>
      <c r="H126" s="82"/>
      <c r="I126" s="130">
        <f t="shared" si="28"/>
        <v>2238500</v>
      </c>
      <c r="J126" s="130">
        <f t="shared" si="49"/>
        <v>6070000</v>
      </c>
      <c r="K126" s="76">
        <f t="shared" si="49"/>
        <v>-3831500</v>
      </c>
      <c r="L126" s="76">
        <f t="shared" si="49"/>
        <v>0</v>
      </c>
      <c r="M126" s="76">
        <f t="shared" si="49"/>
        <v>0</v>
      </c>
      <c r="N126" s="76">
        <f t="shared" si="49"/>
        <v>0</v>
      </c>
      <c r="O126" s="131">
        <f t="shared" si="49"/>
        <v>0</v>
      </c>
    </row>
    <row r="127" spans="2:15" ht="65.650000000000006" customHeight="1">
      <c r="B127" s="88"/>
      <c r="C127" s="36" t="s">
        <v>370</v>
      </c>
      <c r="D127" s="128" t="s">
        <v>366</v>
      </c>
      <c r="E127" s="91" t="s">
        <v>20</v>
      </c>
      <c r="F127" s="91" t="s">
        <v>41</v>
      </c>
      <c r="G127" s="81">
        <v>6610010040</v>
      </c>
      <c r="H127" s="82"/>
      <c r="I127" s="130">
        <f t="shared" si="28"/>
        <v>2238500</v>
      </c>
      <c r="J127" s="130">
        <f t="shared" si="49"/>
        <v>6070000</v>
      </c>
      <c r="K127" s="76">
        <f t="shared" si="49"/>
        <v>-3831500</v>
      </c>
      <c r="L127" s="76">
        <f t="shared" si="49"/>
        <v>0</v>
      </c>
      <c r="M127" s="76">
        <f t="shared" si="49"/>
        <v>0</v>
      </c>
      <c r="N127" s="76">
        <f t="shared" si="49"/>
        <v>0</v>
      </c>
      <c r="O127" s="131">
        <f t="shared" si="49"/>
        <v>0</v>
      </c>
    </row>
    <row r="128" spans="2:15" ht="37.5">
      <c r="B128" s="88"/>
      <c r="C128" s="36" t="s">
        <v>104</v>
      </c>
      <c r="D128" s="128" t="s">
        <v>366</v>
      </c>
      <c r="E128" s="91" t="s">
        <v>20</v>
      </c>
      <c r="F128" s="91" t="s">
        <v>41</v>
      </c>
      <c r="G128" s="81">
        <v>6610010040</v>
      </c>
      <c r="H128" s="82" t="s">
        <v>105</v>
      </c>
      <c r="I128" s="130">
        <f t="shared" si="28"/>
        <v>2238500</v>
      </c>
      <c r="J128" s="130">
        <v>6070000</v>
      </c>
      <c r="K128" s="76">
        <v>-3831500</v>
      </c>
      <c r="L128" s="76">
        <v>0</v>
      </c>
      <c r="M128" s="76">
        <v>0</v>
      </c>
      <c r="N128" s="76">
        <v>0</v>
      </c>
      <c r="O128" s="131">
        <v>0</v>
      </c>
    </row>
    <row r="129" spans="2:15" ht="56.25">
      <c r="B129" s="88"/>
      <c r="C129" s="36" t="s">
        <v>282</v>
      </c>
      <c r="D129" s="128" t="s">
        <v>366</v>
      </c>
      <c r="E129" s="91" t="s">
        <v>20</v>
      </c>
      <c r="F129" s="91" t="s">
        <v>41</v>
      </c>
      <c r="G129" s="81">
        <v>6700000000</v>
      </c>
      <c r="H129" s="82"/>
      <c r="I129" s="130">
        <f t="shared" si="28"/>
        <v>110000</v>
      </c>
      <c r="J129" s="130">
        <f t="shared" ref="J129:O129" si="50">J130+J133</f>
        <v>350000</v>
      </c>
      <c r="K129" s="76">
        <f t="shared" si="50"/>
        <v>-240000</v>
      </c>
      <c r="L129" s="76">
        <f t="shared" si="50"/>
        <v>0</v>
      </c>
      <c r="M129" s="76">
        <f t="shared" si="50"/>
        <v>0</v>
      </c>
      <c r="N129" s="76">
        <f t="shared" si="50"/>
        <v>0</v>
      </c>
      <c r="O129" s="131">
        <f t="shared" si="50"/>
        <v>0</v>
      </c>
    </row>
    <row r="130" spans="2:15" ht="37.5">
      <c r="B130" s="88"/>
      <c r="C130" s="36" t="s">
        <v>283</v>
      </c>
      <c r="D130" s="128" t="s">
        <v>366</v>
      </c>
      <c r="E130" s="91" t="s">
        <v>20</v>
      </c>
      <c r="F130" s="91" t="s">
        <v>41</v>
      </c>
      <c r="G130" s="81">
        <v>6710000000</v>
      </c>
      <c r="H130" s="82"/>
      <c r="I130" s="130">
        <f t="shared" si="28"/>
        <v>27500</v>
      </c>
      <c r="J130" s="130">
        <f t="shared" ref="J130:O131" si="51">J131</f>
        <v>200000</v>
      </c>
      <c r="K130" s="76">
        <f t="shared" si="51"/>
        <v>-172500</v>
      </c>
      <c r="L130" s="76">
        <f t="shared" si="51"/>
        <v>0</v>
      </c>
      <c r="M130" s="76">
        <f t="shared" si="51"/>
        <v>0</v>
      </c>
      <c r="N130" s="76">
        <f t="shared" si="51"/>
        <v>0</v>
      </c>
      <c r="O130" s="131">
        <f t="shared" si="51"/>
        <v>0</v>
      </c>
    </row>
    <row r="131" spans="2:15">
      <c r="B131" s="88"/>
      <c r="C131" s="36" t="s">
        <v>284</v>
      </c>
      <c r="D131" s="128" t="s">
        <v>366</v>
      </c>
      <c r="E131" s="91" t="s">
        <v>20</v>
      </c>
      <c r="F131" s="91" t="s">
        <v>41</v>
      </c>
      <c r="G131" s="81">
        <v>6710010220</v>
      </c>
      <c r="H131" s="82"/>
      <c r="I131" s="130">
        <f t="shared" si="28"/>
        <v>27500</v>
      </c>
      <c r="J131" s="130">
        <f t="shared" si="51"/>
        <v>200000</v>
      </c>
      <c r="K131" s="76">
        <f t="shared" si="51"/>
        <v>-172500</v>
      </c>
      <c r="L131" s="76">
        <f t="shared" si="51"/>
        <v>0</v>
      </c>
      <c r="M131" s="76">
        <f t="shared" si="51"/>
        <v>0</v>
      </c>
      <c r="N131" s="76">
        <f t="shared" si="51"/>
        <v>0</v>
      </c>
      <c r="O131" s="131">
        <f t="shared" si="51"/>
        <v>0</v>
      </c>
    </row>
    <row r="132" spans="2:15" ht="37.5">
      <c r="B132" s="88"/>
      <c r="C132" s="36" t="s">
        <v>104</v>
      </c>
      <c r="D132" s="128" t="s">
        <v>366</v>
      </c>
      <c r="E132" s="91" t="s">
        <v>20</v>
      </c>
      <c r="F132" s="91" t="s">
        <v>41</v>
      </c>
      <c r="G132" s="81">
        <v>6710010220</v>
      </c>
      <c r="H132" s="82" t="s">
        <v>105</v>
      </c>
      <c r="I132" s="130">
        <f t="shared" si="28"/>
        <v>27500</v>
      </c>
      <c r="J132" s="130">
        <v>200000</v>
      </c>
      <c r="K132" s="76">
        <v>-172500</v>
      </c>
      <c r="L132" s="76"/>
      <c r="M132" s="76"/>
      <c r="N132" s="76"/>
      <c r="O132" s="131"/>
    </row>
    <row r="133" spans="2:15" ht="56.25">
      <c r="B133" s="88"/>
      <c r="C133" s="36" t="s">
        <v>285</v>
      </c>
      <c r="D133" s="128" t="s">
        <v>366</v>
      </c>
      <c r="E133" s="91" t="s">
        <v>20</v>
      </c>
      <c r="F133" s="91" t="s">
        <v>41</v>
      </c>
      <c r="G133" s="81">
        <v>6720000000</v>
      </c>
      <c r="H133" s="82"/>
      <c r="I133" s="130">
        <f t="shared" si="28"/>
        <v>82500</v>
      </c>
      <c r="J133" s="130">
        <f t="shared" ref="J133:O134" si="52">J134</f>
        <v>150000</v>
      </c>
      <c r="K133" s="76">
        <f t="shared" si="52"/>
        <v>-67500</v>
      </c>
      <c r="L133" s="76">
        <f t="shared" si="52"/>
        <v>0</v>
      </c>
      <c r="M133" s="76">
        <f t="shared" si="52"/>
        <v>0</v>
      </c>
      <c r="N133" s="76">
        <f t="shared" si="52"/>
        <v>0</v>
      </c>
      <c r="O133" s="131">
        <f t="shared" si="52"/>
        <v>0</v>
      </c>
    </row>
    <row r="134" spans="2:15" ht="37.5">
      <c r="B134" s="88"/>
      <c r="C134" s="36" t="s">
        <v>286</v>
      </c>
      <c r="D134" s="128" t="s">
        <v>366</v>
      </c>
      <c r="E134" s="91" t="s">
        <v>20</v>
      </c>
      <c r="F134" s="91" t="s">
        <v>41</v>
      </c>
      <c r="G134" s="81">
        <v>6720010530</v>
      </c>
      <c r="H134" s="82"/>
      <c r="I134" s="130">
        <f t="shared" si="28"/>
        <v>82500</v>
      </c>
      <c r="J134" s="130">
        <f t="shared" si="52"/>
        <v>150000</v>
      </c>
      <c r="K134" s="76">
        <f t="shared" si="52"/>
        <v>-67500</v>
      </c>
      <c r="L134" s="76">
        <f t="shared" si="52"/>
        <v>0</v>
      </c>
      <c r="M134" s="76">
        <f t="shared" si="52"/>
        <v>0</v>
      </c>
      <c r="N134" s="76">
        <f t="shared" si="52"/>
        <v>0</v>
      </c>
      <c r="O134" s="131">
        <f t="shared" si="52"/>
        <v>0</v>
      </c>
    </row>
    <row r="135" spans="2:15" ht="37.5">
      <c r="B135" s="88"/>
      <c r="C135" s="36" t="s">
        <v>104</v>
      </c>
      <c r="D135" s="128" t="s">
        <v>366</v>
      </c>
      <c r="E135" s="91" t="s">
        <v>20</v>
      </c>
      <c r="F135" s="91" t="s">
        <v>41</v>
      </c>
      <c r="G135" s="81">
        <v>6720010530</v>
      </c>
      <c r="H135" s="82" t="s">
        <v>105</v>
      </c>
      <c r="I135" s="130">
        <f t="shared" si="28"/>
        <v>82500</v>
      </c>
      <c r="J135" s="130">
        <v>150000</v>
      </c>
      <c r="K135" s="76">
        <v>-67500</v>
      </c>
      <c r="L135" s="76"/>
      <c r="M135" s="76"/>
      <c r="N135" s="76"/>
      <c r="O135" s="131"/>
    </row>
    <row r="136" spans="2:15">
      <c r="B136" s="88"/>
      <c r="C136" s="36" t="s">
        <v>288</v>
      </c>
      <c r="D136" s="128" t="s">
        <v>366</v>
      </c>
      <c r="E136" s="91" t="s">
        <v>20</v>
      </c>
      <c r="F136" s="91" t="s">
        <v>41</v>
      </c>
      <c r="G136" s="81">
        <v>6800000000</v>
      </c>
      <c r="H136" s="82"/>
      <c r="I136" s="130">
        <f t="shared" ref="I136:I199" si="53">SUM(J136:O136)</f>
        <v>27500</v>
      </c>
      <c r="J136" s="130">
        <f t="shared" ref="J136:O138" si="54">J137</f>
        <v>100000</v>
      </c>
      <c r="K136" s="76">
        <f t="shared" si="54"/>
        <v>-72500</v>
      </c>
      <c r="L136" s="76">
        <f t="shared" si="54"/>
        <v>0</v>
      </c>
      <c r="M136" s="76">
        <f t="shared" si="54"/>
        <v>0</v>
      </c>
      <c r="N136" s="76">
        <f t="shared" si="54"/>
        <v>0</v>
      </c>
      <c r="O136" s="131">
        <f t="shared" si="54"/>
        <v>0</v>
      </c>
    </row>
    <row r="137" spans="2:15" ht="37.5">
      <c r="B137" s="88"/>
      <c r="C137" s="36" t="s">
        <v>289</v>
      </c>
      <c r="D137" s="128" t="s">
        <v>366</v>
      </c>
      <c r="E137" s="91" t="s">
        <v>20</v>
      </c>
      <c r="F137" s="91" t="s">
        <v>41</v>
      </c>
      <c r="G137" s="81">
        <v>6810000000</v>
      </c>
      <c r="H137" s="82"/>
      <c r="I137" s="130">
        <f t="shared" si="53"/>
        <v>27500</v>
      </c>
      <c r="J137" s="130">
        <f t="shared" si="54"/>
        <v>100000</v>
      </c>
      <c r="K137" s="76">
        <f t="shared" si="54"/>
        <v>-72500</v>
      </c>
      <c r="L137" s="76">
        <f t="shared" si="54"/>
        <v>0</v>
      </c>
      <c r="M137" s="76">
        <f t="shared" si="54"/>
        <v>0</v>
      </c>
      <c r="N137" s="76">
        <f t="shared" si="54"/>
        <v>0</v>
      </c>
      <c r="O137" s="131">
        <f t="shared" si="54"/>
        <v>0</v>
      </c>
    </row>
    <row r="138" spans="2:15">
      <c r="B138" s="88"/>
      <c r="C138" s="36" t="s">
        <v>290</v>
      </c>
      <c r="D138" s="128" t="s">
        <v>366</v>
      </c>
      <c r="E138" s="91" t="s">
        <v>20</v>
      </c>
      <c r="F138" s="91" t="s">
        <v>41</v>
      </c>
      <c r="G138" s="81">
        <v>6810010490</v>
      </c>
      <c r="H138" s="82"/>
      <c r="I138" s="130">
        <f t="shared" si="53"/>
        <v>27500</v>
      </c>
      <c r="J138" s="130">
        <f t="shared" si="54"/>
        <v>100000</v>
      </c>
      <c r="K138" s="76">
        <f t="shared" si="54"/>
        <v>-72500</v>
      </c>
      <c r="L138" s="76">
        <f t="shared" si="54"/>
        <v>0</v>
      </c>
      <c r="M138" s="76">
        <f t="shared" si="54"/>
        <v>0</v>
      </c>
      <c r="N138" s="76">
        <f t="shared" si="54"/>
        <v>0</v>
      </c>
      <c r="O138" s="131">
        <f t="shared" si="54"/>
        <v>0</v>
      </c>
    </row>
    <row r="139" spans="2:15" ht="37.5">
      <c r="B139" s="88"/>
      <c r="C139" s="36" t="s">
        <v>104</v>
      </c>
      <c r="D139" s="128" t="s">
        <v>366</v>
      </c>
      <c r="E139" s="91" t="s">
        <v>20</v>
      </c>
      <c r="F139" s="91" t="s">
        <v>41</v>
      </c>
      <c r="G139" s="81">
        <v>6810010490</v>
      </c>
      <c r="H139" s="82" t="s">
        <v>105</v>
      </c>
      <c r="I139" s="130">
        <f t="shared" si="53"/>
        <v>27500</v>
      </c>
      <c r="J139" s="130">
        <v>100000</v>
      </c>
      <c r="K139" s="76">
        <v>-72500</v>
      </c>
      <c r="L139" s="76"/>
      <c r="M139" s="76"/>
      <c r="N139" s="76"/>
      <c r="O139" s="131"/>
    </row>
    <row r="140" spans="2:15" ht="37.5">
      <c r="B140" s="88"/>
      <c r="C140" s="36" t="s">
        <v>306</v>
      </c>
      <c r="D140" s="128" t="s">
        <v>366</v>
      </c>
      <c r="E140" s="91" t="s">
        <v>20</v>
      </c>
      <c r="F140" s="91" t="s">
        <v>41</v>
      </c>
      <c r="G140" s="81">
        <v>7100000000</v>
      </c>
      <c r="H140" s="82"/>
      <c r="I140" s="130">
        <f t="shared" si="53"/>
        <v>275000</v>
      </c>
      <c r="J140" s="130">
        <v>0</v>
      </c>
      <c r="K140" s="76">
        <f t="shared" ref="K140:O142" si="55">K141</f>
        <v>275000</v>
      </c>
      <c r="L140" s="76">
        <f t="shared" si="55"/>
        <v>0</v>
      </c>
      <c r="M140" s="76">
        <f t="shared" si="55"/>
        <v>0</v>
      </c>
      <c r="N140" s="76">
        <f t="shared" si="55"/>
        <v>0</v>
      </c>
      <c r="O140" s="131">
        <f t="shared" si="55"/>
        <v>0</v>
      </c>
    </row>
    <row r="141" spans="2:15" ht="56.25">
      <c r="B141" s="88"/>
      <c r="C141" s="36" t="s">
        <v>307</v>
      </c>
      <c r="D141" s="128" t="s">
        <v>366</v>
      </c>
      <c r="E141" s="91" t="s">
        <v>20</v>
      </c>
      <c r="F141" s="91" t="s">
        <v>41</v>
      </c>
      <c r="G141" s="81">
        <v>7110000000</v>
      </c>
      <c r="H141" s="82"/>
      <c r="I141" s="130">
        <f t="shared" si="53"/>
        <v>275000</v>
      </c>
      <c r="J141" s="130">
        <v>0</v>
      </c>
      <c r="K141" s="76">
        <f t="shared" si="55"/>
        <v>275000</v>
      </c>
      <c r="L141" s="76">
        <f t="shared" si="55"/>
        <v>0</v>
      </c>
      <c r="M141" s="76">
        <f t="shared" si="55"/>
        <v>0</v>
      </c>
      <c r="N141" s="76">
        <f t="shared" si="55"/>
        <v>0</v>
      </c>
      <c r="O141" s="131">
        <f t="shared" si="55"/>
        <v>0</v>
      </c>
    </row>
    <row r="142" spans="2:15" ht="37.5">
      <c r="B142" s="88"/>
      <c r="C142" s="36" t="s">
        <v>308</v>
      </c>
      <c r="D142" s="128" t="s">
        <v>366</v>
      </c>
      <c r="E142" s="91" t="s">
        <v>20</v>
      </c>
      <c r="F142" s="91" t="s">
        <v>41</v>
      </c>
      <c r="G142" s="81">
        <v>7110010610</v>
      </c>
      <c r="H142" s="82"/>
      <c r="I142" s="130">
        <f t="shared" si="53"/>
        <v>275000</v>
      </c>
      <c r="J142" s="130">
        <v>0</v>
      </c>
      <c r="K142" s="76">
        <f t="shared" si="55"/>
        <v>275000</v>
      </c>
      <c r="L142" s="76">
        <f t="shared" si="55"/>
        <v>0</v>
      </c>
      <c r="M142" s="76">
        <f t="shared" si="55"/>
        <v>0</v>
      </c>
      <c r="N142" s="76">
        <f t="shared" si="55"/>
        <v>0</v>
      </c>
      <c r="O142" s="131">
        <f t="shared" si="55"/>
        <v>0</v>
      </c>
    </row>
    <row r="143" spans="2:15" ht="37.5">
      <c r="B143" s="88"/>
      <c r="C143" s="36" t="s">
        <v>104</v>
      </c>
      <c r="D143" s="128" t="s">
        <v>366</v>
      </c>
      <c r="E143" s="91" t="s">
        <v>20</v>
      </c>
      <c r="F143" s="91" t="s">
        <v>41</v>
      </c>
      <c r="G143" s="81">
        <v>7110010610</v>
      </c>
      <c r="H143" s="82" t="s">
        <v>105</v>
      </c>
      <c r="I143" s="130">
        <f t="shared" si="53"/>
        <v>275000</v>
      </c>
      <c r="J143" s="130">
        <v>0</v>
      </c>
      <c r="K143" s="76">
        <v>275000</v>
      </c>
      <c r="L143" s="76"/>
      <c r="M143" s="76"/>
      <c r="N143" s="76"/>
      <c r="O143" s="131"/>
    </row>
    <row r="144" spans="2:15">
      <c r="B144" s="88"/>
      <c r="C144" s="36" t="s">
        <v>43</v>
      </c>
      <c r="D144" s="128" t="s">
        <v>366</v>
      </c>
      <c r="E144" s="91" t="s">
        <v>23</v>
      </c>
      <c r="F144" s="91" t="s">
        <v>83</v>
      </c>
      <c r="G144" s="81"/>
      <c r="H144" s="82"/>
      <c r="I144" s="130">
        <f t="shared" si="53"/>
        <v>213154497.31999999</v>
      </c>
      <c r="J144" s="130">
        <f t="shared" ref="J144:O144" si="56">J150+J145+J160</f>
        <v>10576000</v>
      </c>
      <c r="K144" s="76">
        <f t="shared" si="56"/>
        <v>1084600</v>
      </c>
      <c r="L144" s="76">
        <f t="shared" si="56"/>
        <v>185923000</v>
      </c>
      <c r="M144" s="76">
        <f t="shared" si="56"/>
        <v>0</v>
      </c>
      <c r="N144" s="76">
        <f t="shared" si="56"/>
        <v>15570897.32</v>
      </c>
      <c r="O144" s="131">
        <f t="shared" si="56"/>
        <v>0</v>
      </c>
    </row>
    <row r="145" spans="2:15">
      <c r="B145" s="88"/>
      <c r="C145" s="36" t="s">
        <v>45</v>
      </c>
      <c r="D145" s="128" t="s">
        <v>366</v>
      </c>
      <c r="E145" s="91" t="s">
        <v>23</v>
      </c>
      <c r="F145" s="91" t="s">
        <v>46</v>
      </c>
      <c r="G145" s="81"/>
      <c r="H145" s="82"/>
      <c r="I145" s="130">
        <f t="shared" si="53"/>
        <v>11396000</v>
      </c>
      <c r="J145" s="130">
        <f t="shared" ref="J145:O148" si="57">J146</f>
        <v>1250000</v>
      </c>
      <c r="K145" s="76">
        <f t="shared" si="57"/>
        <v>125000</v>
      </c>
      <c r="L145" s="76">
        <f t="shared" si="57"/>
        <v>0</v>
      </c>
      <c r="M145" s="76">
        <f t="shared" si="57"/>
        <v>0</v>
      </c>
      <c r="N145" s="76">
        <f t="shared" si="57"/>
        <v>10021000</v>
      </c>
      <c r="O145" s="131">
        <f t="shared" si="57"/>
        <v>0</v>
      </c>
    </row>
    <row r="146" spans="2:15" ht="37.5">
      <c r="B146" s="88"/>
      <c r="C146" s="36" t="s">
        <v>231</v>
      </c>
      <c r="D146" s="128" t="s">
        <v>366</v>
      </c>
      <c r="E146" s="91" t="s">
        <v>23</v>
      </c>
      <c r="F146" s="91" t="s">
        <v>46</v>
      </c>
      <c r="G146" s="81">
        <v>6200000000</v>
      </c>
      <c r="H146" s="82"/>
      <c r="I146" s="130">
        <f t="shared" si="53"/>
        <v>11396000</v>
      </c>
      <c r="J146" s="130">
        <f t="shared" si="57"/>
        <v>1250000</v>
      </c>
      <c r="K146" s="76">
        <f t="shared" si="57"/>
        <v>125000</v>
      </c>
      <c r="L146" s="76">
        <f t="shared" si="57"/>
        <v>0</v>
      </c>
      <c r="M146" s="76">
        <f t="shared" si="57"/>
        <v>0</v>
      </c>
      <c r="N146" s="76">
        <f t="shared" si="57"/>
        <v>10021000</v>
      </c>
      <c r="O146" s="131">
        <f t="shared" si="57"/>
        <v>0</v>
      </c>
    </row>
    <row r="147" spans="2:15" ht="37.5">
      <c r="B147" s="88"/>
      <c r="C147" s="36" t="s">
        <v>232</v>
      </c>
      <c r="D147" s="128" t="s">
        <v>366</v>
      </c>
      <c r="E147" s="91" t="s">
        <v>23</v>
      </c>
      <c r="F147" s="91" t="s">
        <v>46</v>
      </c>
      <c r="G147" s="81">
        <v>6240000000</v>
      </c>
      <c r="H147" s="82"/>
      <c r="I147" s="130">
        <f t="shared" si="53"/>
        <v>11396000</v>
      </c>
      <c r="J147" s="130">
        <f t="shared" si="57"/>
        <v>1250000</v>
      </c>
      <c r="K147" s="76">
        <f t="shared" si="57"/>
        <v>125000</v>
      </c>
      <c r="L147" s="76">
        <f t="shared" si="57"/>
        <v>0</v>
      </c>
      <c r="M147" s="76">
        <f t="shared" si="57"/>
        <v>0</v>
      </c>
      <c r="N147" s="76">
        <f t="shared" si="57"/>
        <v>10021000</v>
      </c>
      <c r="O147" s="131">
        <f t="shared" si="57"/>
        <v>0</v>
      </c>
    </row>
    <row r="148" spans="2:15" ht="56.25">
      <c r="B148" s="88"/>
      <c r="C148" s="36" t="s">
        <v>233</v>
      </c>
      <c r="D148" s="128" t="s">
        <v>366</v>
      </c>
      <c r="E148" s="91" t="s">
        <v>23</v>
      </c>
      <c r="F148" s="91" t="s">
        <v>46</v>
      </c>
      <c r="G148" s="81">
        <v>6240010070</v>
      </c>
      <c r="H148" s="82"/>
      <c r="I148" s="130">
        <f t="shared" si="53"/>
        <v>11396000</v>
      </c>
      <c r="J148" s="130">
        <f t="shared" si="57"/>
        <v>1250000</v>
      </c>
      <c r="K148" s="76">
        <f t="shared" si="57"/>
        <v>125000</v>
      </c>
      <c r="L148" s="76">
        <f t="shared" si="57"/>
        <v>0</v>
      </c>
      <c r="M148" s="76">
        <f t="shared" si="57"/>
        <v>0</v>
      </c>
      <c r="N148" s="76">
        <f t="shared" si="57"/>
        <v>10021000</v>
      </c>
      <c r="O148" s="131">
        <f t="shared" si="57"/>
        <v>0</v>
      </c>
    </row>
    <row r="149" spans="2:15" ht="37.5">
      <c r="B149" s="88"/>
      <c r="C149" s="36" t="s">
        <v>104</v>
      </c>
      <c r="D149" s="128" t="s">
        <v>366</v>
      </c>
      <c r="E149" s="91" t="s">
        <v>23</v>
      </c>
      <c r="F149" s="91" t="s">
        <v>46</v>
      </c>
      <c r="G149" s="81">
        <v>6240010070</v>
      </c>
      <c r="H149" s="82" t="s">
        <v>105</v>
      </c>
      <c r="I149" s="130">
        <f t="shared" si="53"/>
        <v>11396000</v>
      </c>
      <c r="J149" s="130">
        <v>1250000</v>
      </c>
      <c r="K149" s="76">
        <v>125000</v>
      </c>
      <c r="L149" s="76"/>
      <c r="M149" s="76"/>
      <c r="N149" s="76">
        <v>10021000</v>
      </c>
      <c r="O149" s="131"/>
    </row>
    <row r="150" spans="2:15">
      <c r="B150" s="88"/>
      <c r="C150" s="36" t="s">
        <v>47</v>
      </c>
      <c r="D150" s="128" t="s">
        <v>366</v>
      </c>
      <c r="E150" s="91" t="s">
        <v>23</v>
      </c>
      <c r="F150" s="91" t="s">
        <v>37</v>
      </c>
      <c r="G150" s="81"/>
      <c r="H150" s="82"/>
      <c r="I150" s="130">
        <f t="shared" si="53"/>
        <v>200273497.31999999</v>
      </c>
      <c r="J150" s="130">
        <f t="shared" ref="J150:O150" si="58">J151</f>
        <v>8466000</v>
      </c>
      <c r="K150" s="76">
        <f t="shared" si="58"/>
        <v>547600</v>
      </c>
      <c r="L150" s="76">
        <f t="shared" si="58"/>
        <v>185923000</v>
      </c>
      <c r="M150" s="76">
        <f t="shared" si="58"/>
        <v>0</v>
      </c>
      <c r="N150" s="76">
        <f t="shared" si="58"/>
        <v>5336897.32</v>
      </c>
      <c r="O150" s="131">
        <f t="shared" si="58"/>
        <v>0</v>
      </c>
    </row>
    <row r="151" spans="2:15" ht="56.25">
      <c r="B151" s="88"/>
      <c r="C151" s="90" t="s">
        <v>239</v>
      </c>
      <c r="D151" s="128" t="s">
        <v>366</v>
      </c>
      <c r="E151" s="91" t="s">
        <v>23</v>
      </c>
      <c r="F151" s="91" t="s">
        <v>37</v>
      </c>
      <c r="G151" s="81">
        <v>6400000000</v>
      </c>
      <c r="H151" s="82"/>
      <c r="I151" s="130">
        <f t="shared" si="53"/>
        <v>200273497.31999999</v>
      </c>
      <c r="J151" s="130">
        <f t="shared" ref="J151:K153" si="59">J152</f>
        <v>8466000</v>
      </c>
      <c r="K151" s="76">
        <f t="shared" si="59"/>
        <v>547600</v>
      </c>
      <c r="L151" s="76">
        <f>L152+L155</f>
        <v>185923000</v>
      </c>
      <c r="M151" s="76">
        <f t="shared" ref="M151:O153" si="60">M152</f>
        <v>0</v>
      </c>
      <c r="N151" s="76">
        <f t="shared" si="60"/>
        <v>5336897.32</v>
      </c>
      <c r="O151" s="131">
        <f t="shared" si="60"/>
        <v>0</v>
      </c>
    </row>
    <row r="152" spans="2:15" ht="56.25">
      <c r="B152" s="88"/>
      <c r="C152" s="90" t="s">
        <v>240</v>
      </c>
      <c r="D152" s="128" t="s">
        <v>366</v>
      </c>
      <c r="E152" s="91" t="s">
        <v>23</v>
      </c>
      <c r="F152" s="91" t="s">
        <v>37</v>
      </c>
      <c r="G152" s="81">
        <v>6410000000</v>
      </c>
      <c r="H152" s="82"/>
      <c r="I152" s="130">
        <f t="shared" si="53"/>
        <v>8200197.3200000003</v>
      </c>
      <c r="J152" s="130">
        <f t="shared" si="59"/>
        <v>8466000</v>
      </c>
      <c r="K152" s="130">
        <f t="shared" si="59"/>
        <v>547600</v>
      </c>
      <c r="L152" s="76">
        <f>L153</f>
        <v>-6150300</v>
      </c>
      <c r="M152" s="76">
        <f t="shared" si="60"/>
        <v>0</v>
      </c>
      <c r="N152" s="76">
        <f t="shared" si="60"/>
        <v>5336897.32</v>
      </c>
      <c r="O152" s="131">
        <f t="shared" si="60"/>
        <v>0</v>
      </c>
    </row>
    <row r="153" spans="2:15" ht="72" customHeight="1">
      <c r="B153" s="88"/>
      <c r="C153" s="90" t="s">
        <v>241</v>
      </c>
      <c r="D153" s="128" t="s">
        <v>366</v>
      </c>
      <c r="E153" s="91" t="s">
        <v>23</v>
      </c>
      <c r="F153" s="91" t="s">
        <v>37</v>
      </c>
      <c r="G153" s="81" t="s">
        <v>242</v>
      </c>
      <c r="H153" s="82"/>
      <c r="I153" s="130">
        <f t="shared" si="53"/>
        <v>8200197.3200000003</v>
      </c>
      <c r="J153" s="130">
        <f t="shared" si="59"/>
        <v>8466000</v>
      </c>
      <c r="K153" s="76">
        <f t="shared" si="59"/>
        <v>547600</v>
      </c>
      <c r="L153" s="76">
        <f>L154</f>
        <v>-6150300</v>
      </c>
      <c r="M153" s="76">
        <f t="shared" si="60"/>
        <v>0</v>
      </c>
      <c r="N153" s="76">
        <f t="shared" si="60"/>
        <v>5336897.32</v>
      </c>
      <c r="O153" s="131">
        <f t="shared" si="60"/>
        <v>0</v>
      </c>
    </row>
    <row r="154" spans="2:15" ht="37.5">
      <c r="B154" s="88"/>
      <c r="C154" s="36" t="s">
        <v>104</v>
      </c>
      <c r="D154" s="128" t="s">
        <v>366</v>
      </c>
      <c r="E154" s="91" t="s">
        <v>23</v>
      </c>
      <c r="F154" s="91" t="s">
        <v>37</v>
      </c>
      <c r="G154" s="81" t="s">
        <v>242</v>
      </c>
      <c r="H154" s="82" t="s">
        <v>105</v>
      </c>
      <c r="I154" s="130">
        <f t="shared" si="53"/>
        <v>8200197.3200000003</v>
      </c>
      <c r="J154" s="130">
        <v>8466000</v>
      </c>
      <c r="K154" s="76">
        <v>547600</v>
      </c>
      <c r="L154" s="76">
        <v>-6150300</v>
      </c>
      <c r="M154" s="76"/>
      <c r="N154" s="76">
        <v>5336897.32</v>
      </c>
      <c r="O154" s="131"/>
    </row>
    <row r="155" spans="2:15" ht="37.5">
      <c r="B155" s="88"/>
      <c r="C155" s="36" t="s">
        <v>243</v>
      </c>
      <c r="D155" s="128" t="s">
        <v>366</v>
      </c>
      <c r="E155" s="91" t="s">
        <v>23</v>
      </c>
      <c r="F155" s="91" t="s">
        <v>37</v>
      </c>
      <c r="G155" s="81">
        <v>6420000000</v>
      </c>
      <c r="H155" s="82"/>
      <c r="I155" s="130">
        <f t="shared" si="53"/>
        <v>192073300</v>
      </c>
      <c r="J155" s="130"/>
      <c r="K155" s="76"/>
      <c r="L155" s="76">
        <f>L156+L158</f>
        <v>192073300</v>
      </c>
      <c r="M155" s="76">
        <f>M156+M158</f>
        <v>0</v>
      </c>
      <c r="N155" s="76">
        <f>N156+N158</f>
        <v>0</v>
      </c>
      <c r="O155" s="131">
        <f>O156+O158</f>
        <v>0</v>
      </c>
    </row>
    <row r="156" spans="2:15" ht="37.5">
      <c r="B156" s="88"/>
      <c r="C156" s="36" t="s">
        <v>244</v>
      </c>
      <c r="D156" s="128" t="s">
        <v>366</v>
      </c>
      <c r="E156" s="91" t="s">
        <v>23</v>
      </c>
      <c r="F156" s="91" t="s">
        <v>37</v>
      </c>
      <c r="G156" s="81" t="s">
        <v>245</v>
      </c>
      <c r="H156" s="82"/>
      <c r="I156" s="130">
        <f t="shared" si="53"/>
        <v>191673300</v>
      </c>
      <c r="J156" s="130"/>
      <c r="K156" s="76"/>
      <c r="L156" s="76">
        <f>L157</f>
        <v>191673300</v>
      </c>
      <c r="M156" s="76">
        <f>M157</f>
        <v>0</v>
      </c>
      <c r="N156" s="76">
        <f>N157</f>
        <v>0</v>
      </c>
      <c r="O156" s="131">
        <f>O157</f>
        <v>0</v>
      </c>
    </row>
    <row r="157" spans="2:15" ht="37.5">
      <c r="B157" s="88"/>
      <c r="C157" s="36" t="s">
        <v>104</v>
      </c>
      <c r="D157" s="128" t="s">
        <v>366</v>
      </c>
      <c r="E157" s="91" t="s">
        <v>23</v>
      </c>
      <c r="F157" s="91" t="s">
        <v>37</v>
      </c>
      <c r="G157" s="81" t="s">
        <v>245</v>
      </c>
      <c r="H157" s="82" t="s">
        <v>105</v>
      </c>
      <c r="I157" s="130">
        <f t="shared" si="53"/>
        <v>191673300</v>
      </c>
      <c r="J157" s="130"/>
      <c r="K157" s="76"/>
      <c r="L157" s="76">
        <v>191673300</v>
      </c>
      <c r="M157" s="76"/>
      <c r="N157" s="76"/>
      <c r="O157" s="131"/>
    </row>
    <row r="158" spans="2:15" ht="37.5">
      <c r="B158" s="88"/>
      <c r="C158" s="36" t="s">
        <v>244</v>
      </c>
      <c r="D158" s="128" t="s">
        <v>366</v>
      </c>
      <c r="E158" s="91" t="s">
        <v>23</v>
      </c>
      <c r="F158" s="91" t="s">
        <v>37</v>
      </c>
      <c r="G158" s="81" t="s">
        <v>246</v>
      </c>
      <c r="H158" s="82"/>
      <c r="I158" s="130">
        <f t="shared" si="53"/>
        <v>400000</v>
      </c>
      <c r="J158" s="130"/>
      <c r="K158" s="76"/>
      <c r="L158" s="76">
        <f>L159</f>
        <v>400000</v>
      </c>
      <c r="M158" s="76">
        <f>M159</f>
        <v>0</v>
      </c>
      <c r="N158" s="76">
        <f>N159</f>
        <v>0</v>
      </c>
      <c r="O158" s="131">
        <f>O159</f>
        <v>0</v>
      </c>
    </row>
    <row r="159" spans="2:15" ht="37.5">
      <c r="B159" s="88"/>
      <c r="C159" s="36" t="s">
        <v>104</v>
      </c>
      <c r="D159" s="128" t="s">
        <v>366</v>
      </c>
      <c r="E159" s="91" t="s">
        <v>23</v>
      </c>
      <c r="F159" s="91" t="s">
        <v>37</v>
      </c>
      <c r="G159" s="81" t="s">
        <v>246</v>
      </c>
      <c r="H159" s="82" t="s">
        <v>105</v>
      </c>
      <c r="I159" s="130">
        <f t="shared" si="53"/>
        <v>400000</v>
      </c>
      <c r="J159" s="130"/>
      <c r="K159" s="76"/>
      <c r="L159" s="76">
        <v>400000</v>
      </c>
      <c r="M159" s="76"/>
      <c r="N159" s="76"/>
      <c r="O159" s="131"/>
    </row>
    <row r="160" spans="2:15">
      <c r="B160" s="88"/>
      <c r="C160" s="36" t="s">
        <v>48</v>
      </c>
      <c r="D160" s="128" t="s">
        <v>366</v>
      </c>
      <c r="E160" s="91" t="s">
        <v>23</v>
      </c>
      <c r="F160" s="91" t="s">
        <v>49</v>
      </c>
      <c r="G160" s="81"/>
      <c r="H160" s="82"/>
      <c r="I160" s="130">
        <f t="shared" si="53"/>
        <v>1485000</v>
      </c>
      <c r="J160" s="130">
        <f>J161+J165</f>
        <v>860000</v>
      </c>
      <c r="K160" s="76">
        <f>K161+K165+K169</f>
        <v>412000</v>
      </c>
      <c r="L160" s="76">
        <f>L161+L165</f>
        <v>0</v>
      </c>
      <c r="M160" s="76">
        <f>M161+M165</f>
        <v>0</v>
      </c>
      <c r="N160" s="76">
        <f>N161+N165</f>
        <v>213000</v>
      </c>
      <c r="O160" s="131">
        <f>O161+O165</f>
        <v>0</v>
      </c>
    </row>
    <row r="161" spans="2:15" ht="37.5">
      <c r="B161" s="88"/>
      <c r="C161" s="36" t="s">
        <v>157</v>
      </c>
      <c r="D161" s="128" t="s">
        <v>366</v>
      </c>
      <c r="E161" s="91" t="s">
        <v>23</v>
      </c>
      <c r="F161" s="91" t="s">
        <v>49</v>
      </c>
      <c r="G161" s="81">
        <v>5600000000</v>
      </c>
      <c r="H161" s="82"/>
      <c r="I161" s="130">
        <f t="shared" si="53"/>
        <v>286000</v>
      </c>
      <c r="J161" s="130">
        <f t="shared" ref="J161:O163" si="61">J162</f>
        <v>520000</v>
      </c>
      <c r="K161" s="76">
        <f t="shared" si="61"/>
        <v>-234000</v>
      </c>
      <c r="L161" s="76">
        <f t="shared" si="61"/>
        <v>0</v>
      </c>
      <c r="M161" s="76">
        <f t="shared" si="61"/>
        <v>0</v>
      </c>
      <c r="N161" s="76">
        <f t="shared" si="61"/>
        <v>0</v>
      </c>
      <c r="O161" s="131">
        <f t="shared" si="61"/>
        <v>0</v>
      </c>
    </row>
    <row r="162" spans="2:15" ht="56.25">
      <c r="B162" s="88"/>
      <c r="C162" s="36" t="s">
        <v>158</v>
      </c>
      <c r="D162" s="128" t="s">
        <v>366</v>
      </c>
      <c r="E162" s="91" t="s">
        <v>23</v>
      </c>
      <c r="F162" s="91" t="s">
        <v>49</v>
      </c>
      <c r="G162" s="81">
        <v>5610000000</v>
      </c>
      <c r="H162" s="82"/>
      <c r="I162" s="130">
        <f t="shared" si="53"/>
        <v>286000</v>
      </c>
      <c r="J162" s="130">
        <f t="shared" si="61"/>
        <v>520000</v>
      </c>
      <c r="K162" s="76">
        <f t="shared" si="61"/>
        <v>-234000</v>
      </c>
      <c r="L162" s="76">
        <f t="shared" si="61"/>
        <v>0</v>
      </c>
      <c r="M162" s="76">
        <f t="shared" si="61"/>
        <v>0</v>
      </c>
      <c r="N162" s="76">
        <f t="shared" si="61"/>
        <v>0</v>
      </c>
      <c r="O162" s="131">
        <f t="shared" si="61"/>
        <v>0</v>
      </c>
    </row>
    <row r="163" spans="2:15" ht="37.5">
      <c r="B163" s="88"/>
      <c r="C163" s="36" t="s">
        <v>159</v>
      </c>
      <c r="D163" s="128" t="s">
        <v>366</v>
      </c>
      <c r="E163" s="91" t="s">
        <v>23</v>
      </c>
      <c r="F163" s="91" t="s">
        <v>49</v>
      </c>
      <c r="G163" s="81">
        <v>5610010550</v>
      </c>
      <c r="H163" s="82"/>
      <c r="I163" s="130">
        <f t="shared" si="53"/>
        <v>286000</v>
      </c>
      <c r="J163" s="130">
        <f t="shared" si="61"/>
        <v>520000</v>
      </c>
      <c r="K163" s="76">
        <f t="shared" si="61"/>
        <v>-234000</v>
      </c>
      <c r="L163" s="76">
        <f t="shared" si="61"/>
        <v>0</v>
      </c>
      <c r="M163" s="76">
        <f t="shared" si="61"/>
        <v>0</v>
      </c>
      <c r="N163" s="76">
        <f t="shared" si="61"/>
        <v>0</v>
      </c>
      <c r="O163" s="131">
        <f t="shared" si="61"/>
        <v>0</v>
      </c>
    </row>
    <row r="164" spans="2:15" ht="37.5">
      <c r="B164" s="88"/>
      <c r="C164" s="36" t="s">
        <v>104</v>
      </c>
      <c r="D164" s="128" t="s">
        <v>366</v>
      </c>
      <c r="E164" s="91" t="s">
        <v>23</v>
      </c>
      <c r="F164" s="91" t="s">
        <v>49</v>
      </c>
      <c r="G164" s="81">
        <v>5610010550</v>
      </c>
      <c r="H164" s="82" t="s">
        <v>105</v>
      </c>
      <c r="I164" s="130">
        <f t="shared" si="53"/>
        <v>286000</v>
      </c>
      <c r="J164" s="130">
        <v>520000</v>
      </c>
      <c r="K164" s="76">
        <v>-234000</v>
      </c>
      <c r="L164" s="76"/>
      <c r="M164" s="76"/>
      <c r="N164" s="76"/>
      <c r="O164" s="131"/>
    </row>
    <row r="165" spans="2:15" ht="37.5">
      <c r="B165" s="88"/>
      <c r="C165" s="36" t="s">
        <v>160</v>
      </c>
      <c r="D165" s="128" t="s">
        <v>366</v>
      </c>
      <c r="E165" s="91" t="s">
        <v>23</v>
      </c>
      <c r="F165" s="91" t="s">
        <v>49</v>
      </c>
      <c r="G165" s="81">
        <v>5700000000</v>
      </c>
      <c r="H165" s="82"/>
      <c r="I165" s="130">
        <f t="shared" si="53"/>
        <v>400000</v>
      </c>
      <c r="J165" s="130">
        <f t="shared" ref="J165:O167" si="62">J166</f>
        <v>340000</v>
      </c>
      <c r="K165" s="76">
        <f t="shared" si="62"/>
        <v>-153000</v>
      </c>
      <c r="L165" s="76">
        <f t="shared" si="62"/>
        <v>0</v>
      </c>
      <c r="M165" s="76">
        <f t="shared" si="62"/>
        <v>0</v>
      </c>
      <c r="N165" s="76">
        <f t="shared" si="62"/>
        <v>213000</v>
      </c>
      <c r="O165" s="131">
        <f t="shared" si="62"/>
        <v>0</v>
      </c>
    </row>
    <row r="166" spans="2:15" ht="37.5">
      <c r="B166" s="88"/>
      <c r="C166" s="36" t="s">
        <v>161</v>
      </c>
      <c r="D166" s="128" t="s">
        <v>366</v>
      </c>
      <c r="E166" s="91" t="s">
        <v>23</v>
      </c>
      <c r="F166" s="91" t="s">
        <v>49</v>
      </c>
      <c r="G166" s="81">
        <v>5710000000</v>
      </c>
      <c r="H166" s="82"/>
      <c r="I166" s="130">
        <f t="shared" si="53"/>
        <v>400000</v>
      </c>
      <c r="J166" s="130">
        <f t="shared" si="62"/>
        <v>340000</v>
      </c>
      <c r="K166" s="76">
        <f t="shared" si="62"/>
        <v>-153000</v>
      </c>
      <c r="L166" s="76">
        <f t="shared" si="62"/>
        <v>0</v>
      </c>
      <c r="M166" s="76">
        <f t="shared" si="62"/>
        <v>0</v>
      </c>
      <c r="N166" s="76">
        <f t="shared" si="62"/>
        <v>213000</v>
      </c>
      <c r="O166" s="131">
        <f t="shared" si="62"/>
        <v>0</v>
      </c>
    </row>
    <row r="167" spans="2:15" ht="37.5">
      <c r="B167" s="88"/>
      <c r="C167" s="36" t="s">
        <v>162</v>
      </c>
      <c r="D167" s="128" t="s">
        <v>366</v>
      </c>
      <c r="E167" s="91" t="s">
        <v>23</v>
      </c>
      <c r="F167" s="91" t="s">
        <v>49</v>
      </c>
      <c r="G167" s="81">
        <v>5710010400</v>
      </c>
      <c r="H167" s="82"/>
      <c r="I167" s="130">
        <f t="shared" si="53"/>
        <v>400000</v>
      </c>
      <c r="J167" s="130">
        <f t="shared" si="62"/>
        <v>340000</v>
      </c>
      <c r="K167" s="76">
        <f t="shared" si="62"/>
        <v>-153000</v>
      </c>
      <c r="L167" s="76">
        <f t="shared" si="62"/>
        <v>0</v>
      </c>
      <c r="M167" s="76">
        <f t="shared" si="62"/>
        <v>0</v>
      </c>
      <c r="N167" s="76">
        <f t="shared" si="62"/>
        <v>213000</v>
      </c>
      <c r="O167" s="131">
        <f t="shared" si="62"/>
        <v>0</v>
      </c>
    </row>
    <row r="168" spans="2:15" ht="37.5">
      <c r="B168" s="88"/>
      <c r="C168" s="36" t="s">
        <v>104</v>
      </c>
      <c r="D168" s="128" t="s">
        <v>366</v>
      </c>
      <c r="E168" s="91" t="s">
        <v>23</v>
      </c>
      <c r="F168" s="91" t="s">
        <v>49</v>
      </c>
      <c r="G168" s="81">
        <v>5710010400</v>
      </c>
      <c r="H168" s="82" t="s">
        <v>105</v>
      </c>
      <c r="I168" s="130">
        <f t="shared" si="53"/>
        <v>400000</v>
      </c>
      <c r="J168" s="130">
        <v>340000</v>
      </c>
      <c r="K168" s="76">
        <v>-153000</v>
      </c>
      <c r="L168" s="76"/>
      <c r="M168" s="76"/>
      <c r="N168" s="76">
        <v>213000</v>
      </c>
      <c r="O168" s="131"/>
    </row>
    <row r="169" spans="2:15" ht="56.25">
      <c r="B169" s="88"/>
      <c r="C169" s="36" t="s">
        <v>310</v>
      </c>
      <c r="D169" s="128" t="s">
        <v>366</v>
      </c>
      <c r="E169" s="91" t="s">
        <v>23</v>
      </c>
      <c r="F169" s="91" t="s">
        <v>49</v>
      </c>
      <c r="G169" s="81">
        <v>7200000000</v>
      </c>
      <c r="H169" s="82"/>
      <c r="I169" s="130">
        <f t="shared" si="53"/>
        <v>799000</v>
      </c>
      <c r="J169" s="130">
        <v>0</v>
      </c>
      <c r="K169" s="76">
        <f>K170</f>
        <v>799000</v>
      </c>
      <c r="L169" s="76">
        <f>L170</f>
        <v>0</v>
      </c>
      <c r="M169" s="76">
        <f>M170</f>
        <v>0</v>
      </c>
      <c r="N169" s="76">
        <f>N170</f>
        <v>0</v>
      </c>
      <c r="O169" s="131">
        <f>O170</f>
        <v>0</v>
      </c>
    </row>
    <row r="170" spans="2:15" ht="37.5">
      <c r="B170" s="88"/>
      <c r="C170" s="36" t="s">
        <v>311</v>
      </c>
      <c r="D170" s="128" t="s">
        <v>366</v>
      </c>
      <c r="E170" s="91" t="s">
        <v>23</v>
      </c>
      <c r="F170" s="91" t="s">
        <v>49</v>
      </c>
      <c r="G170" s="81">
        <v>7210000000</v>
      </c>
      <c r="H170" s="82"/>
      <c r="I170" s="130">
        <f t="shared" si="53"/>
        <v>799000</v>
      </c>
      <c r="J170" s="130">
        <v>0</v>
      </c>
      <c r="K170" s="76">
        <f>K171+K173</f>
        <v>799000</v>
      </c>
      <c r="L170" s="76">
        <f t="shared" ref="L170:O171" si="63">L171</f>
        <v>0</v>
      </c>
      <c r="M170" s="76">
        <f t="shared" si="63"/>
        <v>0</v>
      </c>
      <c r="N170" s="76">
        <f t="shared" si="63"/>
        <v>0</v>
      </c>
      <c r="O170" s="131">
        <f t="shared" si="63"/>
        <v>0</v>
      </c>
    </row>
    <row r="171" spans="2:15">
      <c r="B171" s="88"/>
      <c r="C171" s="36" t="s">
        <v>312</v>
      </c>
      <c r="D171" s="128" t="s">
        <v>366</v>
      </c>
      <c r="E171" s="91" t="s">
        <v>23</v>
      </c>
      <c r="F171" s="91" t="s">
        <v>49</v>
      </c>
      <c r="G171" s="81">
        <v>7210010870</v>
      </c>
      <c r="H171" s="82"/>
      <c r="I171" s="130">
        <f t="shared" si="53"/>
        <v>660000</v>
      </c>
      <c r="J171" s="130">
        <v>0</v>
      </c>
      <c r="K171" s="76">
        <f>K172</f>
        <v>660000</v>
      </c>
      <c r="L171" s="76">
        <f t="shared" si="63"/>
        <v>0</v>
      </c>
      <c r="M171" s="76">
        <f t="shared" si="63"/>
        <v>0</v>
      </c>
      <c r="N171" s="76">
        <f t="shared" si="63"/>
        <v>0</v>
      </c>
      <c r="O171" s="131">
        <f t="shared" si="63"/>
        <v>0</v>
      </c>
    </row>
    <row r="172" spans="2:15" ht="37.5">
      <c r="B172" s="88"/>
      <c r="C172" s="36" t="s">
        <v>104</v>
      </c>
      <c r="D172" s="128" t="s">
        <v>366</v>
      </c>
      <c r="E172" s="91" t="s">
        <v>23</v>
      </c>
      <c r="F172" s="91" t="s">
        <v>49</v>
      </c>
      <c r="G172" s="81">
        <v>7210010870</v>
      </c>
      <c r="H172" s="82" t="s">
        <v>105</v>
      </c>
      <c r="I172" s="130">
        <f t="shared" si="53"/>
        <v>660000</v>
      </c>
      <c r="J172" s="130">
        <v>0</v>
      </c>
      <c r="K172" s="76">
        <v>660000</v>
      </c>
      <c r="L172" s="76"/>
      <c r="M172" s="76"/>
      <c r="N172" s="76"/>
      <c r="O172" s="131"/>
    </row>
    <row r="173" spans="2:15" ht="37.5">
      <c r="B173" s="88"/>
      <c r="C173" s="36" t="s">
        <v>313</v>
      </c>
      <c r="D173" s="128" t="s">
        <v>366</v>
      </c>
      <c r="E173" s="91" t="s">
        <v>23</v>
      </c>
      <c r="F173" s="91" t="s">
        <v>49</v>
      </c>
      <c r="G173" s="81" t="s">
        <v>314</v>
      </c>
      <c r="H173" s="82"/>
      <c r="I173" s="130">
        <f t="shared" si="53"/>
        <v>139000</v>
      </c>
      <c r="J173" s="130">
        <v>0</v>
      </c>
      <c r="K173" s="76">
        <f>K174</f>
        <v>139000</v>
      </c>
      <c r="L173" s="76">
        <f>L174</f>
        <v>0</v>
      </c>
      <c r="M173" s="76">
        <f>M174</f>
        <v>0</v>
      </c>
      <c r="N173" s="76">
        <f>N174</f>
        <v>0</v>
      </c>
      <c r="O173" s="131">
        <f>O174</f>
        <v>0</v>
      </c>
    </row>
    <row r="174" spans="2:15" ht="37.5">
      <c r="B174" s="88"/>
      <c r="C174" s="36" t="s">
        <v>104</v>
      </c>
      <c r="D174" s="128" t="s">
        <v>366</v>
      </c>
      <c r="E174" s="91" t="s">
        <v>23</v>
      </c>
      <c r="F174" s="91" t="s">
        <v>49</v>
      </c>
      <c r="G174" s="81" t="s">
        <v>314</v>
      </c>
      <c r="H174" s="82" t="s">
        <v>105</v>
      </c>
      <c r="I174" s="130">
        <f t="shared" si="53"/>
        <v>139000</v>
      </c>
      <c r="J174" s="130">
        <v>0</v>
      </c>
      <c r="K174" s="76">
        <v>139000</v>
      </c>
      <c r="L174" s="76"/>
      <c r="M174" s="76"/>
      <c r="N174" s="76"/>
      <c r="O174" s="131"/>
    </row>
    <row r="175" spans="2:15">
      <c r="B175" s="88"/>
      <c r="C175" s="36" t="s">
        <v>51</v>
      </c>
      <c r="D175" s="128" t="s">
        <v>366</v>
      </c>
      <c r="E175" s="91" t="s">
        <v>25</v>
      </c>
      <c r="F175" s="91" t="s">
        <v>83</v>
      </c>
      <c r="G175" s="81"/>
      <c r="H175" s="82"/>
      <c r="I175" s="130">
        <f t="shared" si="53"/>
        <v>142263112.23000002</v>
      </c>
      <c r="J175" s="130">
        <f>J186</f>
        <v>113600100</v>
      </c>
      <c r="K175" s="76">
        <f>K186+K176</f>
        <v>-78301400</v>
      </c>
      <c r="L175" s="76">
        <f>L186+L176</f>
        <v>0</v>
      </c>
      <c r="M175" s="76">
        <f>M186+M176</f>
        <v>0</v>
      </c>
      <c r="N175" s="76">
        <f>N186+N176</f>
        <v>106964412.23</v>
      </c>
      <c r="O175" s="131">
        <f>O186+O176</f>
        <v>0</v>
      </c>
    </row>
    <row r="176" spans="2:15">
      <c r="B176" s="88"/>
      <c r="C176" s="36" t="s">
        <v>52</v>
      </c>
      <c r="D176" s="128" t="s">
        <v>366</v>
      </c>
      <c r="E176" s="91" t="s">
        <v>25</v>
      </c>
      <c r="F176" s="91" t="s">
        <v>16</v>
      </c>
      <c r="G176" s="81"/>
      <c r="H176" s="82"/>
      <c r="I176" s="130">
        <f t="shared" si="53"/>
        <v>14904100</v>
      </c>
      <c r="J176" s="130">
        <v>0</v>
      </c>
      <c r="K176" s="76">
        <f t="shared" ref="K176:O177" si="64">K177</f>
        <v>1320000</v>
      </c>
      <c r="L176" s="76">
        <f t="shared" si="64"/>
        <v>0</v>
      </c>
      <c r="M176" s="76">
        <f t="shared" si="64"/>
        <v>0</v>
      </c>
      <c r="N176" s="76">
        <f t="shared" si="64"/>
        <v>13584100</v>
      </c>
      <c r="O176" s="131">
        <f t="shared" si="64"/>
        <v>0</v>
      </c>
    </row>
    <row r="177" spans="2:15" ht="37.5">
      <c r="B177" s="88"/>
      <c r="C177" s="36" t="s">
        <v>328</v>
      </c>
      <c r="D177" s="128" t="s">
        <v>366</v>
      </c>
      <c r="E177" s="91" t="s">
        <v>25</v>
      </c>
      <c r="F177" s="91" t="s">
        <v>16</v>
      </c>
      <c r="G177" s="81">
        <v>7600000000</v>
      </c>
      <c r="H177" s="82"/>
      <c r="I177" s="130">
        <f t="shared" si="53"/>
        <v>14904100</v>
      </c>
      <c r="J177" s="130">
        <v>0</v>
      </c>
      <c r="K177" s="76">
        <f t="shared" si="64"/>
        <v>1320000</v>
      </c>
      <c r="L177" s="76">
        <f t="shared" si="64"/>
        <v>0</v>
      </c>
      <c r="M177" s="76">
        <f t="shared" si="64"/>
        <v>0</v>
      </c>
      <c r="N177" s="76">
        <f t="shared" si="64"/>
        <v>13584100</v>
      </c>
      <c r="O177" s="131">
        <f t="shared" si="64"/>
        <v>0</v>
      </c>
    </row>
    <row r="178" spans="2:15" ht="37.5">
      <c r="B178" s="88"/>
      <c r="C178" s="36" t="s">
        <v>329</v>
      </c>
      <c r="D178" s="128" t="s">
        <v>366</v>
      </c>
      <c r="E178" s="91" t="s">
        <v>25</v>
      </c>
      <c r="F178" s="91" t="s">
        <v>16</v>
      </c>
      <c r="G178" s="81">
        <v>7610000000</v>
      </c>
      <c r="H178" s="82"/>
      <c r="I178" s="130">
        <f t="shared" si="53"/>
        <v>14904100</v>
      </c>
      <c r="J178" s="130">
        <v>0</v>
      </c>
      <c r="K178" s="76">
        <f t="shared" ref="K178:M179" si="65">K179</f>
        <v>1320000</v>
      </c>
      <c r="L178" s="76">
        <f t="shared" si="65"/>
        <v>0</v>
      </c>
      <c r="M178" s="76">
        <f t="shared" si="65"/>
        <v>0</v>
      </c>
      <c r="N178" s="76">
        <f>N179+N181+N184</f>
        <v>13584100</v>
      </c>
      <c r="O178" s="131">
        <f>O179</f>
        <v>0</v>
      </c>
    </row>
    <row r="179" spans="2:15" ht="37.5">
      <c r="B179" s="88"/>
      <c r="C179" s="36" t="s">
        <v>330</v>
      </c>
      <c r="D179" s="128" t="s">
        <v>366</v>
      </c>
      <c r="E179" s="91" t="s">
        <v>25</v>
      </c>
      <c r="F179" s="91" t="s">
        <v>16</v>
      </c>
      <c r="G179" s="81">
        <v>7610010960</v>
      </c>
      <c r="H179" s="82"/>
      <c r="I179" s="130">
        <f t="shared" si="53"/>
        <v>3135600</v>
      </c>
      <c r="J179" s="130">
        <v>0</v>
      </c>
      <c r="K179" s="76">
        <f t="shared" si="65"/>
        <v>1320000</v>
      </c>
      <c r="L179" s="76">
        <f t="shared" si="65"/>
        <v>0</v>
      </c>
      <c r="M179" s="76">
        <f t="shared" si="65"/>
        <v>0</v>
      </c>
      <c r="N179" s="76">
        <f>N180</f>
        <v>1815600</v>
      </c>
      <c r="O179" s="131">
        <f>O180</f>
        <v>0</v>
      </c>
    </row>
    <row r="180" spans="2:15" ht="37.5">
      <c r="B180" s="88"/>
      <c r="C180" s="36" t="s">
        <v>104</v>
      </c>
      <c r="D180" s="128" t="s">
        <v>366</v>
      </c>
      <c r="E180" s="91" t="s">
        <v>25</v>
      </c>
      <c r="F180" s="91" t="s">
        <v>16</v>
      </c>
      <c r="G180" s="81">
        <v>7610010960</v>
      </c>
      <c r="H180" s="82" t="s">
        <v>105</v>
      </c>
      <c r="I180" s="130">
        <f t="shared" si="53"/>
        <v>3135600</v>
      </c>
      <c r="J180" s="130">
        <v>0</v>
      </c>
      <c r="K180" s="76">
        <v>1320000</v>
      </c>
      <c r="L180" s="76"/>
      <c r="M180" s="76"/>
      <c r="N180" s="76">
        <v>1815600</v>
      </c>
      <c r="O180" s="131"/>
    </row>
    <row r="181" spans="2:15" ht="26.85" customHeight="1">
      <c r="B181" s="88"/>
      <c r="C181" s="36" t="s">
        <v>331</v>
      </c>
      <c r="D181" s="128" t="s">
        <v>366</v>
      </c>
      <c r="E181" s="91" t="s">
        <v>25</v>
      </c>
      <c r="F181" s="91" t="s">
        <v>16</v>
      </c>
      <c r="G181" s="81">
        <v>7610011200</v>
      </c>
      <c r="H181" s="82"/>
      <c r="I181" s="130">
        <f t="shared" si="53"/>
        <v>11518500</v>
      </c>
      <c r="J181" s="130"/>
      <c r="K181" s="76"/>
      <c r="L181" s="76"/>
      <c r="M181" s="76"/>
      <c r="N181" s="76">
        <f>N182+N183</f>
        <v>11518500</v>
      </c>
      <c r="O181" s="131"/>
    </row>
    <row r="182" spans="2:15" ht="37.5">
      <c r="B182" s="88"/>
      <c r="C182" s="36" t="s">
        <v>257</v>
      </c>
      <c r="D182" s="128" t="s">
        <v>366</v>
      </c>
      <c r="E182" s="91" t="s">
        <v>25</v>
      </c>
      <c r="F182" s="91" t="s">
        <v>16</v>
      </c>
      <c r="G182" s="81">
        <v>7610011200</v>
      </c>
      <c r="H182" s="82" t="s">
        <v>258</v>
      </c>
      <c r="I182" s="130">
        <f t="shared" si="53"/>
        <v>5120000</v>
      </c>
      <c r="J182" s="130"/>
      <c r="K182" s="76"/>
      <c r="L182" s="76"/>
      <c r="M182" s="76"/>
      <c r="N182" s="76">
        <v>5120000</v>
      </c>
      <c r="O182" s="131"/>
    </row>
    <row r="183" spans="2:15">
      <c r="B183" s="88"/>
      <c r="C183" s="36" t="s">
        <v>107</v>
      </c>
      <c r="D183" s="128" t="s">
        <v>366</v>
      </c>
      <c r="E183" s="91" t="s">
        <v>25</v>
      </c>
      <c r="F183" s="91" t="s">
        <v>16</v>
      </c>
      <c r="G183" s="81">
        <v>7610011200</v>
      </c>
      <c r="H183" s="82" t="s">
        <v>108</v>
      </c>
      <c r="I183" s="130">
        <f t="shared" si="53"/>
        <v>6398500</v>
      </c>
      <c r="J183" s="130"/>
      <c r="K183" s="76"/>
      <c r="L183" s="76"/>
      <c r="M183" s="76"/>
      <c r="N183" s="76">
        <v>6398500</v>
      </c>
      <c r="O183" s="131"/>
    </row>
    <row r="184" spans="2:15" ht="56.25">
      <c r="B184" s="88"/>
      <c r="C184" s="36" t="s">
        <v>332</v>
      </c>
      <c r="D184" s="128" t="s">
        <v>366</v>
      </c>
      <c r="E184" s="91" t="s">
        <v>25</v>
      </c>
      <c r="F184" s="91" t="s">
        <v>16</v>
      </c>
      <c r="G184" s="81">
        <v>7610011300</v>
      </c>
      <c r="H184" s="82"/>
      <c r="I184" s="130">
        <f t="shared" si="53"/>
        <v>250000</v>
      </c>
      <c r="J184" s="130"/>
      <c r="K184" s="76"/>
      <c r="L184" s="76"/>
      <c r="M184" s="76"/>
      <c r="N184" s="76">
        <f>N185</f>
        <v>250000</v>
      </c>
      <c r="O184" s="131"/>
    </row>
    <row r="185" spans="2:15" ht="37.5">
      <c r="B185" s="88"/>
      <c r="C185" s="36" t="s">
        <v>104</v>
      </c>
      <c r="D185" s="128" t="s">
        <v>366</v>
      </c>
      <c r="E185" s="91" t="s">
        <v>25</v>
      </c>
      <c r="F185" s="91" t="s">
        <v>16</v>
      </c>
      <c r="G185" s="81">
        <v>7610011300</v>
      </c>
      <c r="H185" s="82" t="s">
        <v>105</v>
      </c>
      <c r="I185" s="130">
        <f t="shared" si="53"/>
        <v>250000</v>
      </c>
      <c r="J185" s="130"/>
      <c r="K185" s="76"/>
      <c r="L185" s="76"/>
      <c r="M185" s="76"/>
      <c r="N185" s="76">
        <v>250000</v>
      </c>
      <c r="O185" s="131"/>
    </row>
    <row r="186" spans="2:15">
      <c r="B186" s="88"/>
      <c r="C186" s="36" t="s">
        <v>53</v>
      </c>
      <c r="D186" s="128" t="s">
        <v>366</v>
      </c>
      <c r="E186" s="91" t="s">
        <v>25</v>
      </c>
      <c r="F186" s="91" t="s">
        <v>18</v>
      </c>
      <c r="G186" s="81"/>
      <c r="H186" s="82"/>
      <c r="I186" s="130">
        <f t="shared" si="53"/>
        <v>127359012.23</v>
      </c>
      <c r="J186" s="130">
        <f t="shared" ref="J186:O186" si="66">J187+J194</f>
        <v>113600100</v>
      </c>
      <c r="K186" s="76">
        <f t="shared" si="66"/>
        <v>-79621400</v>
      </c>
      <c r="L186" s="76">
        <f t="shared" si="66"/>
        <v>0</v>
      </c>
      <c r="M186" s="76">
        <f t="shared" si="66"/>
        <v>0</v>
      </c>
      <c r="N186" s="76">
        <f t="shared" si="66"/>
        <v>93380312.230000004</v>
      </c>
      <c r="O186" s="131">
        <f t="shared" si="66"/>
        <v>0</v>
      </c>
    </row>
    <row r="187" spans="2:15" ht="56.25">
      <c r="B187" s="88"/>
      <c r="C187" s="36" t="s">
        <v>248</v>
      </c>
      <c r="D187" s="128" t="s">
        <v>366</v>
      </c>
      <c r="E187" s="91" t="s">
        <v>25</v>
      </c>
      <c r="F187" s="91" t="s">
        <v>18</v>
      </c>
      <c r="G187" s="81">
        <v>6500000000</v>
      </c>
      <c r="H187" s="82"/>
      <c r="I187" s="130">
        <f t="shared" si="53"/>
        <v>26340900</v>
      </c>
      <c r="J187" s="130">
        <f t="shared" ref="J187:O187" si="67">J191+J188</f>
        <v>63883100</v>
      </c>
      <c r="K187" s="76">
        <f t="shared" si="67"/>
        <v>-37542200</v>
      </c>
      <c r="L187" s="76">
        <f t="shared" si="67"/>
        <v>0</v>
      </c>
      <c r="M187" s="76">
        <f t="shared" si="67"/>
        <v>0</v>
      </c>
      <c r="N187" s="76">
        <f t="shared" si="67"/>
        <v>0</v>
      </c>
      <c r="O187" s="131">
        <f t="shared" si="67"/>
        <v>0</v>
      </c>
    </row>
    <row r="188" spans="2:15">
      <c r="B188" s="88"/>
      <c r="C188" s="36" t="s">
        <v>260</v>
      </c>
      <c r="D188" s="128" t="s">
        <v>366</v>
      </c>
      <c r="E188" s="91" t="s">
        <v>25</v>
      </c>
      <c r="F188" s="91" t="s">
        <v>18</v>
      </c>
      <c r="G188" s="81">
        <v>6540000000</v>
      </c>
      <c r="H188" s="82"/>
      <c r="I188" s="130">
        <f t="shared" si="53"/>
        <v>390500</v>
      </c>
      <c r="J188" s="130">
        <f t="shared" ref="J188:O188" si="68">J189</f>
        <v>160000</v>
      </c>
      <c r="K188" s="76">
        <f t="shared" si="68"/>
        <v>230500</v>
      </c>
      <c r="L188" s="76">
        <f t="shared" si="68"/>
        <v>0</v>
      </c>
      <c r="M188" s="76">
        <f t="shared" si="68"/>
        <v>0</v>
      </c>
      <c r="N188" s="76">
        <f t="shared" si="68"/>
        <v>0</v>
      </c>
      <c r="O188" s="131">
        <f t="shared" si="68"/>
        <v>0</v>
      </c>
    </row>
    <row r="189" spans="2:15" ht="104.45" customHeight="1">
      <c r="B189" s="88"/>
      <c r="C189" s="36" t="s">
        <v>261</v>
      </c>
      <c r="D189" s="128" t="s">
        <v>366</v>
      </c>
      <c r="E189" s="91" t="s">
        <v>25</v>
      </c>
      <c r="F189" s="91" t="s">
        <v>18</v>
      </c>
      <c r="G189" s="81" t="s">
        <v>262</v>
      </c>
      <c r="H189" s="82"/>
      <c r="I189" s="130">
        <f t="shared" si="53"/>
        <v>390500</v>
      </c>
      <c r="J189" s="130">
        <f>J190</f>
        <v>160000</v>
      </c>
      <c r="K189" s="76">
        <f>K190</f>
        <v>230500</v>
      </c>
      <c r="L189" s="76"/>
      <c r="M189" s="76"/>
      <c r="N189" s="76"/>
      <c r="O189" s="131"/>
    </row>
    <row r="190" spans="2:15" ht="47.1" customHeight="1">
      <c r="B190" s="88"/>
      <c r="C190" s="36" t="s">
        <v>257</v>
      </c>
      <c r="D190" s="128" t="s">
        <v>366</v>
      </c>
      <c r="E190" s="91" t="s">
        <v>25</v>
      </c>
      <c r="F190" s="91" t="s">
        <v>18</v>
      </c>
      <c r="G190" s="81" t="s">
        <v>262</v>
      </c>
      <c r="H190" s="82" t="s">
        <v>258</v>
      </c>
      <c r="I190" s="130">
        <f t="shared" si="53"/>
        <v>390500</v>
      </c>
      <c r="J190" s="130">
        <v>160000</v>
      </c>
      <c r="K190" s="76">
        <v>230500</v>
      </c>
      <c r="L190" s="76"/>
      <c r="M190" s="76"/>
      <c r="N190" s="76"/>
      <c r="O190" s="131"/>
    </row>
    <row r="191" spans="2:15">
      <c r="B191" s="88"/>
      <c r="C191" s="36" t="s">
        <v>263</v>
      </c>
      <c r="D191" s="128" t="s">
        <v>366</v>
      </c>
      <c r="E191" s="91" t="s">
        <v>25</v>
      </c>
      <c r="F191" s="91" t="s">
        <v>18</v>
      </c>
      <c r="G191" s="81">
        <v>6550000000</v>
      </c>
      <c r="H191" s="82"/>
      <c r="I191" s="130">
        <f t="shared" si="53"/>
        <v>25950400</v>
      </c>
      <c r="J191" s="130">
        <f t="shared" ref="J191:O192" si="69">J192</f>
        <v>63723100</v>
      </c>
      <c r="K191" s="130">
        <f t="shared" si="69"/>
        <v>-37772700</v>
      </c>
      <c r="L191" s="76">
        <f t="shared" si="69"/>
        <v>0</v>
      </c>
      <c r="M191" s="76">
        <f t="shared" si="69"/>
        <v>0</v>
      </c>
      <c r="N191" s="76">
        <f t="shared" si="69"/>
        <v>0</v>
      </c>
      <c r="O191" s="131">
        <f t="shared" si="69"/>
        <v>0</v>
      </c>
    </row>
    <row r="192" spans="2:15" ht="56.25">
      <c r="B192" s="88"/>
      <c r="C192" s="36" t="s">
        <v>264</v>
      </c>
      <c r="D192" s="128" t="s">
        <v>366</v>
      </c>
      <c r="E192" s="91" t="s">
        <v>25</v>
      </c>
      <c r="F192" s="91" t="s">
        <v>18</v>
      </c>
      <c r="G192" s="81" t="s">
        <v>265</v>
      </c>
      <c r="H192" s="82"/>
      <c r="I192" s="130">
        <f t="shared" si="53"/>
        <v>25950400</v>
      </c>
      <c r="J192" s="130">
        <f t="shared" si="69"/>
        <v>63723100</v>
      </c>
      <c r="K192" s="76">
        <f t="shared" si="69"/>
        <v>-37772700</v>
      </c>
      <c r="L192" s="76">
        <f t="shared" si="69"/>
        <v>0</v>
      </c>
      <c r="M192" s="76">
        <f t="shared" si="69"/>
        <v>0</v>
      </c>
      <c r="N192" s="76">
        <f t="shared" si="69"/>
        <v>0</v>
      </c>
      <c r="O192" s="131">
        <f t="shared" si="69"/>
        <v>0</v>
      </c>
    </row>
    <row r="193" spans="2:15" ht="37.5">
      <c r="B193" s="88"/>
      <c r="C193" s="36" t="s">
        <v>257</v>
      </c>
      <c r="D193" s="128" t="s">
        <v>366</v>
      </c>
      <c r="E193" s="91" t="s">
        <v>25</v>
      </c>
      <c r="F193" s="91" t="s">
        <v>18</v>
      </c>
      <c r="G193" s="81" t="s">
        <v>265</v>
      </c>
      <c r="H193" s="82" t="s">
        <v>258</v>
      </c>
      <c r="I193" s="130">
        <f t="shared" si="53"/>
        <v>25950400</v>
      </c>
      <c r="J193" s="130">
        <v>63723100</v>
      </c>
      <c r="K193" s="76">
        <v>-37772700</v>
      </c>
      <c r="L193" s="76"/>
      <c r="M193" s="76"/>
      <c r="N193" s="76"/>
      <c r="O193" s="131"/>
    </row>
    <row r="194" spans="2:15">
      <c r="B194" s="88"/>
      <c r="C194" s="36" t="s">
        <v>318</v>
      </c>
      <c r="D194" s="128" t="s">
        <v>366</v>
      </c>
      <c r="E194" s="91" t="s">
        <v>25</v>
      </c>
      <c r="F194" s="91" t="s">
        <v>18</v>
      </c>
      <c r="G194" s="81">
        <v>7300000000</v>
      </c>
      <c r="H194" s="82"/>
      <c r="I194" s="130">
        <f t="shared" si="53"/>
        <v>101018112.23</v>
      </c>
      <c r="J194" s="130">
        <f t="shared" ref="J194:O194" si="70">J195+J200+J203</f>
        <v>49717000</v>
      </c>
      <c r="K194" s="76">
        <f t="shared" si="70"/>
        <v>-42079200</v>
      </c>
      <c r="L194" s="76">
        <f t="shared" si="70"/>
        <v>0</v>
      </c>
      <c r="M194" s="76">
        <f t="shared" si="70"/>
        <v>0</v>
      </c>
      <c r="N194" s="76">
        <f t="shared" si="70"/>
        <v>93380312.230000004</v>
      </c>
      <c r="O194" s="131">
        <f t="shared" si="70"/>
        <v>0</v>
      </c>
    </row>
    <row r="195" spans="2:15" ht="32.85" customHeight="1">
      <c r="B195" s="88"/>
      <c r="C195" s="36" t="s">
        <v>319</v>
      </c>
      <c r="D195" s="128" t="s">
        <v>366</v>
      </c>
      <c r="E195" s="91" t="s">
        <v>25</v>
      </c>
      <c r="F195" s="91" t="s">
        <v>18</v>
      </c>
      <c r="G195" s="81">
        <v>7310000000</v>
      </c>
      <c r="H195" s="82"/>
      <c r="I195" s="130">
        <f t="shared" si="53"/>
        <v>4841400</v>
      </c>
      <c r="J195" s="130">
        <f t="shared" ref="J195:O195" si="71">J196+J198</f>
        <v>21165500</v>
      </c>
      <c r="K195" s="76">
        <f t="shared" si="71"/>
        <v>-16324100</v>
      </c>
      <c r="L195" s="76">
        <f t="shared" si="71"/>
        <v>0</v>
      </c>
      <c r="M195" s="76">
        <f t="shared" si="71"/>
        <v>0</v>
      </c>
      <c r="N195" s="76">
        <f t="shared" si="71"/>
        <v>0</v>
      </c>
      <c r="O195" s="131">
        <f t="shared" si="71"/>
        <v>0</v>
      </c>
    </row>
    <row r="196" spans="2:15" ht="37.5">
      <c r="B196" s="88"/>
      <c r="C196" s="36" t="s">
        <v>320</v>
      </c>
      <c r="D196" s="128" t="s">
        <v>366</v>
      </c>
      <c r="E196" s="91" t="s">
        <v>25</v>
      </c>
      <c r="F196" s="91" t="s">
        <v>18</v>
      </c>
      <c r="G196" s="81">
        <v>7310010140</v>
      </c>
      <c r="H196" s="82"/>
      <c r="I196" s="130">
        <f t="shared" si="53"/>
        <v>1650000</v>
      </c>
      <c r="J196" s="130">
        <f t="shared" ref="J196:O196" si="72">J197</f>
        <v>15363000</v>
      </c>
      <c r="K196" s="76">
        <f t="shared" si="72"/>
        <v>-13713000</v>
      </c>
      <c r="L196" s="76">
        <f t="shared" si="72"/>
        <v>0</v>
      </c>
      <c r="M196" s="76">
        <f t="shared" si="72"/>
        <v>0</v>
      </c>
      <c r="N196" s="76">
        <f t="shared" si="72"/>
        <v>0</v>
      </c>
      <c r="O196" s="131">
        <f t="shared" si="72"/>
        <v>0</v>
      </c>
    </row>
    <row r="197" spans="2:15" ht="37.5">
      <c r="B197" s="88"/>
      <c r="C197" s="36" t="s">
        <v>104</v>
      </c>
      <c r="D197" s="128" t="s">
        <v>366</v>
      </c>
      <c r="E197" s="91" t="s">
        <v>25</v>
      </c>
      <c r="F197" s="91" t="s">
        <v>18</v>
      </c>
      <c r="G197" s="81">
        <v>7310010140</v>
      </c>
      <c r="H197" s="82" t="s">
        <v>105</v>
      </c>
      <c r="I197" s="130">
        <f t="shared" si="53"/>
        <v>1650000</v>
      </c>
      <c r="J197" s="130">
        <v>15363000</v>
      </c>
      <c r="K197" s="76">
        <v>-13713000</v>
      </c>
      <c r="L197" s="76"/>
      <c r="M197" s="76"/>
      <c r="N197" s="76"/>
      <c r="O197" s="131"/>
    </row>
    <row r="198" spans="2:15" ht="37.5">
      <c r="B198" s="88"/>
      <c r="C198" s="36" t="s">
        <v>321</v>
      </c>
      <c r="D198" s="128" t="s">
        <v>366</v>
      </c>
      <c r="E198" s="91" t="s">
        <v>25</v>
      </c>
      <c r="F198" s="91" t="s">
        <v>18</v>
      </c>
      <c r="G198" s="81">
        <v>7310010860</v>
      </c>
      <c r="H198" s="82"/>
      <c r="I198" s="130">
        <f t="shared" si="53"/>
        <v>3191400</v>
      </c>
      <c r="J198" s="130">
        <f t="shared" ref="J198:O198" si="73">J199</f>
        <v>5802500</v>
      </c>
      <c r="K198" s="76">
        <f t="shared" si="73"/>
        <v>-2611100</v>
      </c>
      <c r="L198" s="76">
        <f t="shared" si="73"/>
        <v>0</v>
      </c>
      <c r="M198" s="76">
        <f t="shared" si="73"/>
        <v>0</v>
      </c>
      <c r="N198" s="76">
        <f t="shared" si="73"/>
        <v>0</v>
      </c>
      <c r="O198" s="131">
        <f t="shared" si="73"/>
        <v>0</v>
      </c>
    </row>
    <row r="199" spans="2:15" ht="37.5">
      <c r="B199" s="88"/>
      <c r="C199" s="36" t="s">
        <v>104</v>
      </c>
      <c r="D199" s="128" t="s">
        <v>366</v>
      </c>
      <c r="E199" s="91" t="s">
        <v>25</v>
      </c>
      <c r="F199" s="91" t="s">
        <v>18</v>
      </c>
      <c r="G199" s="81">
        <v>7310010860</v>
      </c>
      <c r="H199" s="82" t="s">
        <v>105</v>
      </c>
      <c r="I199" s="130">
        <f t="shared" si="53"/>
        <v>3191400</v>
      </c>
      <c r="J199" s="130">
        <v>5802500</v>
      </c>
      <c r="K199" s="76">
        <v>-2611100</v>
      </c>
      <c r="L199" s="76"/>
      <c r="M199" s="76"/>
      <c r="N199" s="76"/>
      <c r="O199" s="131"/>
    </row>
    <row r="200" spans="2:15" ht="37.5">
      <c r="B200" s="88"/>
      <c r="C200" s="36" t="s">
        <v>322</v>
      </c>
      <c r="D200" s="128" t="s">
        <v>366</v>
      </c>
      <c r="E200" s="91" t="s">
        <v>25</v>
      </c>
      <c r="F200" s="91" t="s">
        <v>18</v>
      </c>
      <c r="G200" s="81">
        <v>7320000000</v>
      </c>
      <c r="H200" s="82"/>
      <c r="I200" s="130">
        <f t="shared" ref="I200:I263" si="74">SUM(J200:O200)</f>
        <v>22900</v>
      </c>
      <c r="J200" s="130">
        <f t="shared" ref="J200:O201" si="75">J201</f>
        <v>50000</v>
      </c>
      <c r="K200" s="76">
        <f t="shared" si="75"/>
        <v>-27100</v>
      </c>
      <c r="L200" s="76">
        <f t="shared" si="75"/>
        <v>0</v>
      </c>
      <c r="M200" s="76">
        <f t="shared" si="75"/>
        <v>0</v>
      </c>
      <c r="N200" s="76">
        <f t="shared" si="75"/>
        <v>0</v>
      </c>
      <c r="O200" s="131">
        <f t="shared" si="75"/>
        <v>0</v>
      </c>
    </row>
    <row r="201" spans="2:15" ht="75">
      <c r="B201" s="88"/>
      <c r="C201" s="36" t="s">
        <v>323</v>
      </c>
      <c r="D201" s="128" t="s">
        <v>366</v>
      </c>
      <c r="E201" s="91" t="s">
        <v>25</v>
      </c>
      <c r="F201" s="91" t="s">
        <v>18</v>
      </c>
      <c r="G201" s="81">
        <v>7320010080</v>
      </c>
      <c r="H201" s="82"/>
      <c r="I201" s="130">
        <f t="shared" si="74"/>
        <v>22900</v>
      </c>
      <c r="J201" s="130">
        <f t="shared" si="75"/>
        <v>50000</v>
      </c>
      <c r="K201" s="76">
        <f t="shared" si="75"/>
        <v>-27100</v>
      </c>
      <c r="L201" s="76">
        <f t="shared" si="75"/>
        <v>0</v>
      </c>
      <c r="M201" s="76">
        <f t="shared" si="75"/>
        <v>0</v>
      </c>
      <c r="N201" s="76">
        <f t="shared" si="75"/>
        <v>0</v>
      </c>
      <c r="O201" s="131">
        <f t="shared" si="75"/>
        <v>0</v>
      </c>
    </row>
    <row r="202" spans="2:15" ht="37.5">
      <c r="B202" s="88"/>
      <c r="C202" s="36" t="s">
        <v>104</v>
      </c>
      <c r="D202" s="128" t="s">
        <v>366</v>
      </c>
      <c r="E202" s="91" t="s">
        <v>25</v>
      </c>
      <c r="F202" s="91" t="s">
        <v>18</v>
      </c>
      <c r="G202" s="81">
        <v>7320010080</v>
      </c>
      <c r="H202" s="82" t="s">
        <v>105</v>
      </c>
      <c r="I202" s="130">
        <f t="shared" si="74"/>
        <v>22900</v>
      </c>
      <c r="J202" s="130">
        <v>50000</v>
      </c>
      <c r="K202" s="76">
        <v>-27100</v>
      </c>
      <c r="L202" s="76"/>
      <c r="M202" s="76"/>
      <c r="N202" s="76"/>
      <c r="O202" s="131"/>
    </row>
    <row r="203" spans="2:15" ht="37.5">
      <c r="B203" s="88"/>
      <c r="C203" s="36" t="s">
        <v>324</v>
      </c>
      <c r="D203" s="128" t="s">
        <v>366</v>
      </c>
      <c r="E203" s="91" t="s">
        <v>25</v>
      </c>
      <c r="F203" s="91" t="s">
        <v>18</v>
      </c>
      <c r="G203" s="81">
        <v>7330000000</v>
      </c>
      <c r="H203" s="82"/>
      <c r="I203" s="130">
        <f t="shared" si="74"/>
        <v>96153812.230000004</v>
      </c>
      <c r="J203" s="130">
        <f t="shared" ref="J203:O203" si="76">J204+J207</f>
        <v>28501500</v>
      </c>
      <c r="K203" s="130">
        <f t="shared" si="76"/>
        <v>-25728000</v>
      </c>
      <c r="L203" s="76">
        <f t="shared" si="76"/>
        <v>0</v>
      </c>
      <c r="M203" s="76">
        <f t="shared" si="76"/>
        <v>0</v>
      </c>
      <c r="N203" s="76">
        <f t="shared" si="76"/>
        <v>93380312.230000004</v>
      </c>
      <c r="O203" s="131">
        <f t="shared" si="76"/>
        <v>0</v>
      </c>
    </row>
    <row r="204" spans="2:15" ht="37.5">
      <c r="B204" s="88"/>
      <c r="C204" s="36" t="s">
        <v>325</v>
      </c>
      <c r="D204" s="128" t="s">
        <v>366</v>
      </c>
      <c r="E204" s="91" t="s">
        <v>25</v>
      </c>
      <c r="F204" s="91" t="s">
        <v>18</v>
      </c>
      <c r="G204" s="81">
        <v>7330010720</v>
      </c>
      <c r="H204" s="82"/>
      <c r="I204" s="130">
        <f t="shared" si="74"/>
        <v>94310312.230000004</v>
      </c>
      <c r="J204" s="130">
        <f t="shared" ref="J204:O204" si="77">J206+J205</f>
        <v>26658000</v>
      </c>
      <c r="K204" s="76">
        <f t="shared" si="77"/>
        <v>-25728000</v>
      </c>
      <c r="L204" s="76">
        <f t="shared" si="77"/>
        <v>0</v>
      </c>
      <c r="M204" s="76">
        <f t="shared" si="77"/>
        <v>0</v>
      </c>
      <c r="N204" s="76">
        <f t="shared" si="77"/>
        <v>93380312.230000004</v>
      </c>
      <c r="O204" s="131">
        <f t="shared" si="77"/>
        <v>0</v>
      </c>
    </row>
    <row r="205" spans="2:15" ht="37.5">
      <c r="B205" s="88"/>
      <c r="C205" s="36" t="s">
        <v>104</v>
      </c>
      <c r="D205" s="128" t="s">
        <v>366</v>
      </c>
      <c r="E205" s="91" t="s">
        <v>25</v>
      </c>
      <c r="F205" s="91" t="s">
        <v>18</v>
      </c>
      <c r="G205" s="81">
        <v>7330010720</v>
      </c>
      <c r="H205" s="82" t="s">
        <v>105</v>
      </c>
      <c r="I205" s="130">
        <f t="shared" si="74"/>
        <v>94310312.230000004</v>
      </c>
      <c r="J205" s="130">
        <v>26658000</v>
      </c>
      <c r="K205" s="76">
        <v>-25728000</v>
      </c>
      <c r="L205" s="76"/>
      <c r="M205" s="76"/>
      <c r="N205" s="76">
        <v>93380312.230000004</v>
      </c>
      <c r="O205" s="131"/>
    </row>
    <row r="206" spans="2:15" ht="37.5" hidden="1">
      <c r="B206" s="88"/>
      <c r="C206" s="36" t="s">
        <v>257</v>
      </c>
      <c r="D206" s="128" t="s">
        <v>366</v>
      </c>
      <c r="E206" s="91" t="s">
        <v>25</v>
      </c>
      <c r="F206" s="91" t="s">
        <v>18</v>
      </c>
      <c r="G206" s="81">
        <v>7330010720</v>
      </c>
      <c r="H206" s="82" t="s">
        <v>258</v>
      </c>
      <c r="I206" s="130">
        <f t="shared" si="74"/>
        <v>0</v>
      </c>
      <c r="J206" s="130"/>
      <c r="K206" s="76"/>
      <c r="L206" s="76"/>
      <c r="M206" s="76"/>
      <c r="N206" s="76"/>
      <c r="O206" s="131"/>
    </row>
    <row r="207" spans="2:15" ht="93.75">
      <c r="B207" s="88"/>
      <c r="C207" s="36" t="s">
        <v>326</v>
      </c>
      <c r="D207" s="128" t="s">
        <v>366</v>
      </c>
      <c r="E207" s="91" t="s">
        <v>25</v>
      </c>
      <c r="F207" s="91" t="s">
        <v>18</v>
      </c>
      <c r="G207" s="81" t="s">
        <v>327</v>
      </c>
      <c r="H207" s="82"/>
      <c r="I207" s="130">
        <f t="shared" si="74"/>
        <v>1843500</v>
      </c>
      <c r="J207" s="130">
        <f t="shared" ref="J207:O207" si="78">J209+J208</f>
        <v>1843500</v>
      </c>
      <c r="K207" s="76">
        <f t="shared" si="78"/>
        <v>0</v>
      </c>
      <c r="L207" s="76">
        <f t="shared" si="78"/>
        <v>0</v>
      </c>
      <c r="M207" s="76">
        <f t="shared" si="78"/>
        <v>0</v>
      </c>
      <c r="N207" s="76">
        <f t="shared" si="78"/>
        <v>0</v>
      </c>
      <c r="O207" s="131">
        <f t="shared" si="78"/>
        <v>0</v>
      </c>
    </row>
    <row r="208" spans="2:15" ht="37.5">
      <c r="B208" s="88"/>
      <c r="C208" s="36" t="s">
        <v>104</v>
      </c>
      <c r="D208" s="128" t="s">
        <v>366</v>
      </c>
      <c r="E208" s="91" t="s">
        <v>25</v>
      </c>
      <c r="F208" s="91" t="s">
        <v>18</v>
      </c>
      <c r="G208" s="81" t="s">
        <v>327</v>
      </c>
      <c r="H208" s="82" t="s">
        <v>105</v>
      </c>
      <c r="I208" s="130">
        <f t="shared" si="74"/>
        <v>1843500</v>
      </c>
      <c r="J208" s="130">
        <v>1843500</v>
      </c>
      <c r="K208" s="76">
        <v>0</v>
      </c>
      <c r="L208" s="76"/>
      <c r="M208" s="76"/>
      <c r="N208" s="76"/>
      <c r="O208" s="131"/>
    </row>
    <row r="209" spans="2:15" ht="37.5" hidden="1">
      <c r="B209" s="88"/>
      <c r="C209" s="36" t="s">
        <v>257</v>
      </c>
      <c r="D209" s="128" t="s">
        <v>366</v>
      </c>
      <c r="E209" s="91" t="s">
        <v>25</v>
      </c>
      <c r="F209" s="91" t="s">
        <v>18</v>
      </c>
      <c r="G209" s="81" t="s">
        <v>327</v>
      </c>
      <c r="H209" s="82" t="s">
        <v>258</v>
      </c>
      <c r="I209" s="130">
        <f t="shared" si="74"/>
        <v>0</v>
      </c>
      <c r="J209" s="130"/>
      <c r="K209" s="76"/>
      <c r="L209" s="76"/>
      <c r="M209" s="76"/>
      <c r="N209" s="76"/>
      <c r="O209" s="131"/>
    </row>
    <row r="210" spans="2:15">
      <c r="B210" s="88"/>
      <c r="C210" s="36" t="s">
        <v>55</v>
      </c>
      <c r="D210" s="128" t="s">
        <v>366</v>
      </c>
      <c r="E210" s="91" t="s">
        <v>56</v>
      </c>
      <c r="F210" s="91" t="s">
        <v>83</v>
      </c>
      <c r="G210" s="81"/>
      <c r="H210" s="82"/>
      <c r="I210" s="130">
        <f t="shared" si="74"/>
        <v>64812600</v>
      </c>
      <c r="J210" s="130">
        <f>J231</f>
        <v>29186300</v>
      </c>
      <c r="K210" s="130">
        <f>K231+K211+K219+K226</f>
        <v>1696400</v>
      </c>
      <c r="L210" s="76">
        <f>L231+L211</f>
        <v>0</v>
      </c>
      <c r="M210" s="76">
        <f>M231+M211</f>
        <v>14238600</v>
      </c>
      <c r="N210" s="76">
        <f>N231+N211+N219</f>
        <v>19691300</v>
      </c>
      <c r="O210" s="131">
        <f>O231+O211</f>
        <v>0</v>
      </c>
    </row>
    <row r="211" spans="2:15">
      <c r="B211" s="88"/>
      <c r="C211" s="36" t="s">
        <v>57</v>
      </c>
      <c r="D211" s="128" t="s">
        <v>366</v>
      </c>
      <c r="E211" s="91" t="s">
        <v>56</v>
      </c>
      <c r="F211" s="91" t="s">
        <v>16</v>
      </c>
      <c r="G211" s="81"/>
      <c r="H211" s="82"/>
      <c r="I211" s="130">
        <f t="shared" si="74"/>
        <v>14690700</v>
      </c>
      <c r="J211" s="130">
        <v>0</v>
      </c>
      <c r="K211" s="130">
        <f t="shared" ref="K211:O212" si="79">K212</f>
        <v>247500</v>
      </c>
      <c r="L211" s="76">
        <f t="shared" si="79"/>
        <v>0</v>
      </c>
      <c r="M211" s="76">
        <f t="shared" si="79"/>
        <v>14443200</v>
      </c>
      <c r="N211" s="76">
        <f t="shared" si="79"/>
        <v>0</v>
      </c>
      <c r="O211" s="131">
        <f t="shared" si="79"/>
        <v>0</v>
      </c>
    </row>
    <row r="212" spans="2:15" ht="56.25">
      <c r="B212" s="88"/>
      <c r="C212" s="36" t="s">
        <v>248</v>
      </c>
      <c r="D212" s="128" t="s">
        <v>366</v>
      </c>
      <c r="E212" s="91" t="s">
        <v>56</v>
      </c>
      <c r="F212" s="91" t="s">
        <v>16</v>
      </c>
      <c r="G212" s="81">
        <v>6500000000</v>
      </c>
      <c r="H212" s="82"/>
      <c r="I212" s="130">
        <f t="shared" si="74"/>
        <v>14690700</v>
      </c>
      <c r="J212" s="130">
        <v>0</v>
      </c>
      <c r="K212" s="130">
        <f t="shared" si="79"/>
        <v>247500</v>
      </c>
      <c r="L212" s="76">
        <f t="shared" si="79"/>
        <v>0</v>
      </c>
      <c r="M212" s="76">
        <f t="shared" si="79"/>
        <v>14443200</v>
      </c>
      <c r="N212" s="76">
        <f t="shared" si="79"/>
        <v>0</v>
      </c>
      <c r="O212" s="131">
        <f t="shared" si="79"/>
        <v>0</v>
      </c>
    </row>
    <row r="213" spans="2:15">
      <c r="B213" s="88"/>
      <c r="C213" s="36" t="s">
        <v>266</v>
      </c>
      <c r="D213" s="128" t="s">
        <v>366</v>
      </c>
      <c r="E213" s="91" t="s">
        <v>56</v>
      </c>
      <c r="F213" s="91" t="s">
        <v>16</v>
      </c>
      <c r="G213" s="81">
        <v>6570000000</v>
      </c>
      <c r="H213" s="82"/>
      <c r="I213" s="130">
        <f t="shared" si="74"/>
        <v>14690700</v>
      </c>
      <c r="J213" s="130">
        <v>0</v>
      </c>
      <c r="K213" s="130">
        <f>K214</f>
        <v>247500</v>
      </c>
      <c r="L213" s="76">
        <f>L214</f>
        <v>0</v>
      </c>
      <c r="M213" s="76">
        <f>M214+M216</f>
        <v>14443200</v>
      </c>
      <c r="N213" s="76">
        <f>N214</f>
        <v>0</v>
      </c>
      <c r="O213" s="131">
        <f>O214</f>
        <v>0</v>
      </c>
    </row>
    <row r="214" spans="2:15" ht="37.5">
      <c r="B214" s="88"/>
      <c r="C214" s="36" t="s">
        <v>268</v>
      </c>
      <c r="D214" s="128" t="s">
        <v>366</v>
      </c>
      <c r="E214" s="91" t="s">
        <v>56</v>
      </c>
      <c r="F214" s="91" t="s">
        <v>16</v>
      </c>
      <c r="G214" s="81">
        <v>6570010970</v>
      </c>
      <c r="H214" s="82"/>
      <c r="I214" s="130">
        <f t="shared" si="74"/>
        <v>247500</v>
      </c>
      <c r="J214" s="130">
        <v>0</v>
      </c>
      <c r="K214" s="130">
        <f>K215</f>
        <v>247500</v>
      </c>
      <c r="L214" s="76">
        <f>L215</f>
        <v>0</v>
      </c>
      <c r="M214" s="76">
        <f>M215</f>
        <v>0</v>
      </c>
      <c r="N214" s="76">
        <f>N215</f>
        <v>0</v>
      </c>
      <c r="O214" s="131">
        <f>O215</f>
        <v>0</v>
      </c>
    </row>
    <row r="215" spans="2:15" ht="37.5">
      <c r="B215" s="88"/>
      <c r="C215" s="36" t="s">
        <v>257</v>
      </c>
      <c r="D215" s="128" t="s">
        <v>366</v>
      </c>
      <c r="E215" s="91" t="s">
        <v>56</v>
      </c>
      <c r="F215" s="91" t="s">
        <v>16</v>
      </c>
      <c r="G215" s="81">
        <v>6570010970</v>
      </c>
      <c r="H215" s="82" t="s">
        <v>258</v>
      </c>
      <c r="I215" s="130">
        <f t="shared" si="74"/>
        <v>247500</v>
      </c>
      <c r="J215" s="130">
        <v>0</v>
      </c>
      <c r="K215" s="130">
        <v>247500</v>
      </c>
      <c r="L215" s="76"/>
      <c r="M215" s="76"/>
      <c r="N215" s="76"/>
      <c r="O215" s="131"/>
    </row>
    <row r="216" spans="2:15" ht="37.5">
      <c r="B216" s="88"/>
      <c r="C216" s="36" t="s">
        <v>274</v>
      </c>
      <c r="D216" s="128" t="s">
        <v>366</v>
      </c>
      <c r="E216" s="91" t="s">
        <v>56</v>
      </c>
      <c r="F216" s="91" t="s">
        <v>16</v>
      </c>
      <c r="G216" s="81">
        <v>6570100000</v>
      </c>
      <c r="H216" s="82"/>
      <c r="I216" s="130">
        <f t="shared" si="74"/>
        <v>14443200</v>
      </c>
      <c r="J216" s="130"/>
      <c r="K216" s="130"/>
      <c r="L216" s="76"/>
      <c r="M216" s="76">
        <f>M217</f>
        <v>14443200</v>
      </c>
      <c r="N216" s="76"/>
      <c r="O216" s="131"/>
    </row>
    <row r="217" spans="2:15" ht="75">
      <c r="B217" s="88"/>
      <c r="C217" s="36" t="s">
        <v>275</v>
      </c>
      <c r="D217" s="128" t="s">
        <v>366</v>
      </c>
      <c r="E217" s="91" t="s">
        <v>56</v>
      </c>
      <c r="F217" s="91" t="s">
        <v>16</v>
      </c>
      <c r="G217" s="81" t="s">
        <v>276</v>
      </c>
      <c r="H217" s="82"/>
      <c r="I217" s="130">
        <f t="shared" si="74"/>
        <v>14443200</v>
      </c>
      <c r="J217" s="130"/>
      <c r="K217" s="130"/>
      <c r="L217" s="76"/>
      <c r="M217" s="76">
        <f>M218</f>
        <v>14443200</v>
      </c>
      <c r="N217" s="76"/>
      <c r="O217" s="131"/>
    </row>
    <row r="218" spans="2:15" ht="37.5">
      <c r="B218" s="88"/>
      <c r="C218" s="36" t="s">
        <v>257</v>
      </c>
      <c r="D218" s="128" t="s">
        <v>366</v>
      </c>
      <c r="E218" s="91" t="s">
        <v>56</v>
      </c>
      <c r="F218" s="91" t="s">
        <v>16</v>
      </c>
      <c r="G218" s="81" t="s">
        <v>276</v>
      </c>
      <c r="H218" s="82" t="s">
        <v>258</v>
      </c>
      <c r="I218" s="130">
        <f t="shared" si="74"/>
        <v>14443200</v>
      </c>
      <c r="J218" s="130"/>
      <c r="K218" s="130"/>
      <c r="L218" s="76"/>
      <c r="M218" s="76">
        <v>14443200</v>
      </c>
      <c r="N218" s="76"/>
      <c r="O218" s="131"/>
    </row>
    <row r="219" spans="2:15">
      <c r="B219" s="88"/>
      <c r="C219" s="36" t="s">
        <v>58</v>
      </c>
      <c r="D219" s="128" t="s">
        <v>366</v>
      </c>
      <c r="E219" s="91" t="s">
        <v>56</v>
      </c>
      <c r="F219" s="91" t="s">
        <v>18</v>
      </c>
      <c r="G219" s="81"/>
      <c r="H219" s="82"/>
      <c r="I219" s="130">
        <f t="shared" si="74"/>
        <v>19719800</v>
      </c>
      <c r="J219" s="130">
        <v>0</v>
      </c>
      <c r="K219" s="130">
        <f t="shared" ref="K219:O220" si="80">K220</f>
        <v>28500</v>
      </c>
      <c r="L219" s="76">
        <f t="shared" si="80"/>
        <v>0</v>
      </c>
      <c r="M219" s="76">
        <f t="shared" si="80"/>
        <v>0</v>
      </c>
      <c r="N219" s="76">
        <f t="shared" si="80"/>
        <v>19691300</v>
      </c>
      <c r="O219" s="131">
        <f t="shared" si="80"/>
        <v>0</v>
      </c>
    </row>
    <row r="220" spans="2:15" ht="56.25">
      <c r="B220" s="88"/>
      <c r="C220" s="36" t="s">
        <v>248</v>
      </c>
      <c r="D220" s="128" t="s">
        <v>366</v>
      </c>
      <c r="E220" s="91" t="s">
        <v>56</v>
      </c>
      <c r="F220" s="91" t="s">
        <v>18</v>
      </c>
      <c r="G220" s="81">
        <v>6500000000</v>
      </c>
      <c r="H220" s="82"/>
      <c r="I220" s="130">
        <f t="shared" si="74"/>
        <v>19719800</v>
      </c>
      <c r="J220" s="130">
        <v>0</v>
      </c>
      <c r="K220" s="130">
        <f t="shared" si="80"/>
        <v>28500</v>
      </c>
      <c r="L220" s="76">
        <f t="shared" si="80"/>
        <v>0</v>
      </c>
      <c r="M220" s="76">
        <f t="shared" si="80"/>
        <v>0</v>
      </c>
      <c r="N220" s="76">
        <f t="shared" si="80"/>
        <v>19691300</v>
      </c>
      <c r="O220" s="131">
        <f t="shared" si="80"/>
        <v>0</v>
      </c>
    </row>
    <row r="221" spans="2:15">
      <c r="B221" s="88"/>
      <c r="C221" s="36" t="s">
        <v>266</v>
      </c>
      <c r="D221" s="128" t="s">
        <v>366</v>
      </c>
      <c r="E221" s="91" t="s">
        <v>56</v>
      </c>
      <c r="F221" s="91" t="s">
        <v>18</v>
      </c>
      <c r="G221" s="81">
        <v>6570000000</v>
      </c>
      <c r="H221" s="82"/>
      <c r="I221" s="130">
        <f t="shared" si="74"/>
        <v>19719800</v>
      </c>
      <c r="J221" s="130">
        <v>0</v>
      </c>
      <c r="K221" s="130">
        <f>K222+K224</f>
        <v>28500</v>
      </c>
      <c r="L221" s="76">
        <f>L222+L224</f>
        <v>0</v>
      </c>
      <c r="M221" s="76">
        <f>M222+M224</f>
        <v>0</v>
      </c>
      <c r="N221" s="76">
        <f>N222+N224</f>
        <v>19691300</v>
      </c>
      <c r="O221" s="131">
        <f>O222+O224</f>
        <v>0</v>
      </c>
    </row>
    <row r="222" spans="2:15" ht="37.5">
      <c r="B222" s="88"/>
      <c r="C222" s="36" t="s">
        <v>267</v>
      </c>
      <c r="D222" s="128" t="s">
        <v>366</v>
      </c>
      <c r="E222" s="91" t="s">
        <v>56</v>
      </c>
      <c r="F222" s="91" t="s">
        <v>18</v>
      </c>
      <c r="G222" s="81">
        <v>6570010710</v>
      </c>
      <c r="H222" s="82"/>
      <c r="I222" s="130">
        <f t="shared" si="74"/>
        <v>17060800</v>
      </c>
      <c r="J222" s="130">
        <v>0</v>
      </c>
      <c r="K222" s="130">
        <f>K223</f>
        <v>27500</v>
      </c>
      <c r="L222" s="76">
        <f>L223</f>
        <v>0</v>
      </c>
      <c r="M222" s="76">
        <f>M223</f>
        <v>0</v>
      </c>
      <c r="N222" s="76">
        <f>N223</f>
        <v>17033300</v>
      </c>
      <c r="O222" s="131">
        <f>O223</f>
        <v>0</v>
      </c>
    </row>
    <row r="223" spans="2:15" ht="37.5">
      <c r="B223" s="88"/>
      <c r="C223" s="36" t="s">
        <v>257</v>
      </c>
      <c r="D223" s="128" t="s">
        <v>366</v>
      </c>
      <c r="E223" s="91" t="s">
        <v>56</v>
      </c>
      <c r="F223" s="91" t="s">
        <v>18</v>
      </c>
      <c r="G223" s="81">
        <v>6570010710</v>
      </c>
      <c r="H223" s="82" t="s">
        <v>258</v>
      </c>
      <c r="I223" s="130">
        <f t="shared" si="74"/>
        <v>17060800</v>
      </c>
      <c r="J223" s="130">
        <v>0</v>
      </c>
      <c r="K223" s="130">
        <v>27500</v>
      </c>
      <c r="L223" s="76"/>
      <c r="M223" s="76"/>
      <c r="N223" s="76">
        <v>17033300</v>
      </c>
      <c r="O223" s="131"/>
    </row>
    <row r="224" spans="2:15" ht="37.5">
      <c r="B224" s="88"/>
      <c r="C224" s="36" t="s">
        <v>271</v>
      </c>
      <c r="D224" s="128" t="s">
        <v>366</v>
      </c>
      <c r="E224" s="91" t="s">
        <v>56</v>
      </c>
      <c r="F224" s="91" t="s">
        <v>18</v>
      </c>
      <c r="G224" s="81">
        <v>6570011100</v>
      </c>
      <c r="H224" s="82"/>
      <c r="I224" s="130">
        <f t="shared" si="74"/>
        <v>2659000</v>
      </c>
      <c r="J224" s="130">
        <v>0</v>
      </c>
      <c r="K224" s="130">
        <f>K225</f>
        <v>1000</v>
      </c>
      <c r="L224" s="76">
        <f>L225</f>
        <v>0</v>
      </c>
      <c r="M224" s="76">
        <f>M225</f>
        <v>0</v>
      </c>
      <c r="N224" s="76">
        <f>N225</f>
        <v>2658000</v>
      </c>
      <c r="O224" s="131">
        <f>O225</f>
        <v>0</v>
      </c>
    </row>
    <row r="225" spans="2:15" ht="37.5">
      <c r="B225" s="88"/>
      <c r="C225" s="36" t="s">
        <v>257</v>
      </c>
      <c r="D225" s="128" t="s">
        <v>366</v>
      </c>
      <c r="E225" s="91" t="s">
        <v>56</v>
      </c>
      <c r="F225" s="91" t="s">
        <v>18</v>
      </c>
      <c r="G225" s="81">
        <v>6570011100</v>
      </c>
      <c r="H225" s="82" t="s">
        <v>258</v>
      </c>
      <c r="I225" s="130">
        <f t="shared" si="74"/>
        <v>2659000</v>
      </c>
      <c r="J225" s="130">
        <v>0</v>
      </c>
      <c r="K225" s="130">
        <v>1000</v>
      </c>
      <c r="L225" s="76"/>
      <c r="M225" s="76"/>
      <c r="N225" s="76">
        <v>2658000</v>
      </c>
      <c r="O225" s="131"/>
    </row>
    <row r="226" spans="2:15">
      <c r="B226" s="88"/>
      <c r="C226" s="36" t="s">
        <v>60</v>
      </c>
      <c r="D226" s="128" t="s">
        <v>366</v>
      </c>
      <c r="E226" s="91" t="s">
        <v>56</v>
      </c>
      <c r="F226" s="91" t="s">
        <v>56</v>
      </c>
      <c r="G226" s="81"/>
      <c r="H226" s="82"/>
      <c r="I226" s="130">
        <f t="shared" si="74"/>
        <v>55000</v>
      </c>
      <c r="J226" s="130">
        <v>0</v>
      </c>
      <c r="K226" s="130">
        <f t="shared" ref="K226:O229" si="81">K227</f>
        <v>55000</v>
      </c>
      <c r="L226" s="76">
        <f t="shared" si="81"/>
        <v>0</v>
      </c>
      <c r="M226" s="76">
        <f t="shared" si="81"/>
        <v>0</v>
      </c>
      <c r="N226" s="76">
        <f t="shared" si="81"/>
        <v>0</v>
      </c>
      <c r="O226" s="131">
        <f t="shared" si="81"/>
        <v>0</v>
      </c>
    </row>
    <row r="227" spans="2:15">
      <c r="B227" s="88"/>
      <c r="C227" s="36" t="s">
        <v>296</v>
      </c>
      <c r="D227" s="128" t="s">
        <v>366</v>
      </c>
      <c r="E227" s="91" t="s">
        <v>56</v>
      </c>
      <c r="F227" s="91" t="s">
        <v>56</v>
      </c>
      <c r="G227" s="81">
        <v>700000000</v>
      </c>
      <c r="H227" s="82"/>
      <c r="I227" s="130">
        <f t="shared" si="74"/>
        <v>55000</v>
      </c>
      <c r="J227" s="130">
        <v>0</v>
      </c>
      <c r="K227" s="130">
        <f t="shared" si="81"/>
        <v>55000</v>
      </c>
      <c r="L227" s="76">
        <f t="shared" si="81"/>
        <v>0</v>
      </c>
      <c r="M227" s="76">
        <f t="shared" si="81"/>
        <v>0</v>
      </c>
      <c r="N227" s="76">
        <f t="shared" si="81"/>
        <v>0</v>
      </c>
      <c r="O227" s="131">
        <f t="shared" si="81"/>
        <v>0</v>
      </c>
    </row>
    <row r="228" spans="2:15" ht="37.5">
      <c r="B228" s="88"/>
      <c r="C228" s="36" t="s">
        <v>297</v>
      </c>
      <c r="D228" s="128" t="s">
        <v>366</v>
      </c>
      <c r="E228" s="91" t="s">
        <v>56</v>
      </c>
      <c r="F228" s="91" t="s">
        <v>56</v>
      </c>
      <c r="G228" s="81">
        <v>701000000</v>
      </c>
      <c r="H228" s="82"/>
      <c r="I228" s="130">
        <f t="shared" si="74"/>
        <v>55000</v>
      </c>
      <c r="J228" s="130">
        <v>0</v>
      </c>
      <c r="K228" s="130">
        <f t="shared" si="81"/>
        <v>55000</v>
      </c>
      <c r="L228" s="76">
        <f t="shared" si="81"/>
        <v>0</v>
      </c>
      <c r="M228" s="76">
        <f t="shared" si="81"/>
        <v>0</v>
      </c>
      <c r="N228" s="76">
        <f t="shared" si="81"/>
        <v>0</v>
      </c>
      <c r="O228" s="131">
        <f t="shared" si="81"/>
        <v>0</v>
      </c>
    </row>
    <row r="229" spans="2:15" ht="37.5">
      <c r="B229" s="88"/>
      <c r="C229" s="36" t="s">
        <v>131</v>
      </c>
      <c r="D229" s="128" t="s">
        <v>366</v>
      </c>
      <c r="E229" s="91" t="s">
        <v>56</v>
      </c>
      <c r="F229" s="91" t="s">
        <v>56</v>
      </c>
      <c r="G229" s="81">
        <v>7010000590</v>
      </c>
      <c r="H229" s="82"/>
      <c r="I229" s="130">
        <f t="shared" si="74"/>
        <v>55000</v>
      </c>
      <c r="J229" s="130">
        <v>0</v>
      </c>
      <c r="K229" s="130">
        <f t="shared" si="81"/>
        <v>55000</v>
      </c>
      <c r="L229" s="76">
        <f t="shared" si="81"/>
        <v>0</v>
      </c>
      <c r="M229" s="76">
        <f t="shared" si="81"/>
        <v>0</v>
      </c>
      <c r="N229" s="76">
        <f t="shared" si="81"/>
        <v>0</v>
      </c>
      <c r="O229" s="131">
        <f t="shared" si="81"/>
        <v>0</v>
      </c>
    </row>
    <row r="230" spans="2:15" ht="37.5">
      <c r="B230" s="88"/>
      <c r="C230" s="36" t="s">
        <v>104</v>
      </c>
      <c r="D230" s="128" t="s">
        <v>366</v>
      </c>
      <c r="E230" s="91" t="s">
        <v>56</v>
      </c>
      <c r="F230" s="91" t="s">
        <v>56</v>
      </c>
      <c r="G230" s="81">
        <v>7010000590</v>
      </c>
      <c r="H230" s="82" t="s">
        <v>105</v>
      </c>
      <c r="I230" s="130">
        <f t="shared" si="74"/>
        <v>55000</v>
      </c>
      <c r="J230" s="130">
        <v>0</v>
      </c>
      <c r="K230" s="130">
        <v>55000</v>
      </c>
      <c r="L230" s="76"/>
      <c r="M230" s="76"/>
      <c r="N230" s="76"/>
      <c r="O230" s="131"/>
    </row>
    <row r="231" spans="2:15">
      <c r="B231" s="88"/>
      <c r="C231" s="36" t="s">
        <v>61</v>
      </c>
      <c r="D231" s="128" t="s">
        <v>366</v>
      </c>
      <c r="E231" s="91" t="s">
        <v>56</v>
      </c>
      <c r="F231" s="91" t="s">
        <v>37</v>
      </c>
      <c r="G231" s="81"/>
      <c r="H231" s="82"/>
      <c r="I231" s="130">
        <f t="shared" si="74"/>
        <v>30347100</v>
      </c>
      <c r="J231" s="130">
        <f t="shared" ref="J231:O233" si="82">J232</f>
        <v>29186300</v>
      </c>
      <c r="K231" s="76">
        <f t="shared" si="82"/>
        <v>1365400</v>
      </c>
      <c r="L231" s="76">
        <f t="shared" si="82"/>
        <v>0</v>
      </c>
      <c r="M231" s="76">
        <f t="shared" si="82"/>
        <v>-204600</v>
      </c>
      <c r="N231" s="76">
        <f t="shared" si="82"/>
        <v>0</v>
      </c>
      <c r="O231" s="131">
        <f t="shared" si="82"/>
        <v>0</v>
      </c>
    </row>
    <row r="232" spans="2:15" ht="37.5">
      <c r="B232" s="88"/>
      <c r="C232" s="36" t="s">
        <v>129</v>
      </c>
      <c r="D232" s="128" t="s">
        <v>366</v>
      </c>
      <c r="E232" s="91" t="s">
        <v>56</v>
      </c>
      <c r="F232" s="91" t="s">
        <v>37</v>
      </c>
      <c r="G232" s="81">
        <v>5200000000</v>
      </c>
      <c r="H232" s="86"/>
      <c r="I232" s="130">
        <f t="shared" si="74"/>
        <v>30347100</v>
      </c>
      <c r="J232" s="130">
        <f t="shared" si="82"/>
        <v>29186300</v>
      </c>
      <c r="K232" s="76">
        <f t="shared" si="82"/>
        <v>1365400</v>
      </c>
      <c r="L232" s="76">
        <f t="shared" si="82"/>
        <v>0</v>
      </c>
      <c r="M232" s="76">
        <f t="shared" si="82"/>
        <v>-204600</v>
      </c>
      <c r="N232" s="76">
        <f t="shared" si="82"/>
        <v>0</v>
      </c>
      <c r="O232" s="131">
        <f t="shared" si="82"/>
        <v>0</v>
      </c>
    </row>
    <row r="233" spans="2:15">
      <c r="B233" s="88"/>
      <c r="C233" s="36" t="s">
        <v>130</v>
      </c>
      <c r="D233" s="128" t="s">
        <v>366</v>
      </c>
      <c r="E233" s="91" t="s">
        <v>56</v>
      </c>
      <c r="F233" s="91" t="s">
        <v>37</v>
      </c>
      <c r="G233" s="81">
        <v>5210000000</v>
      </c>
      <c r="H233" s="86"/>
      <c r="I233" s="130">
        <f t="shared" si="74"/>
        <v>30347100</v>
      </c>
      <c r="J233" s="130">
        <f t="shared" si="82"/>
        <v>29186300</v>
      </c>
      <c r="K233" s="76">
        <f t="shared" si="82"/>
        <v>1365400</v>
      </c>
      <c r="L233" s="76">
        <f t="shared" si="82"/>
        <v>0</v>
      </c>
      <c r="M233" s="76">
        <f t="shared" si="82"/>
        <v>-204600</v>
      </c>
      <c r="N233" s="76">
        <f t="shared" si="82"/>
        <v>0</v>
      </c>
      <c r="O233" s="131">
        <f t="shared" si="82"/>
        <v>0</v>
      </c>
    </row>
    <row r="234" spans="2:15" ht="37.5">
      <c r="B234" s="88"/>
      <c r="C234" s="36" t="s">
        <v>131</v>
      </c>
      <c r="D234" s="128" t="s">
        <v>366</v>
      </c>
      <c r="E234" s="91" t="s">
        <v>56</v>
      </c>
      <c r="F234" s="91" t="s">
        <v>37</v>
      </c>
      <c r="G234" s="81">
        <v>5210000590</v>
      </c>
      <c r="H234" s="86"/>
      <c r="I234" s="130">
        <f t="shared" si="74"/>
        <v>30347100</v>
      </c>
      <c r="J234" s="130">
        <f t="shared" ref="J234:O234" si="83">J235+J236+J237</f>
        <v>29186300</v>
      </c>
      <c r="K234" s="76">
        <f t="shared" si="83"/>
        <v>1365400</v>
      </c>
      <c r="L234" s="76">
        <f t="shared" si="83"/>
        <v>0</v>
      </c>
      <c r="M234" s="76">
        <f t="shared" si="83"/>
        <v>-204600</v>
      </c>
      <c r="N234" s="76">
        <f t="shared" si="83"/>
        <v>0</v>
      </c>
      <c r="O234" s="131">
        <f t="shared" si="83"/>
        <v>0</v>
      </c>
    </row>
    <row r="235" spans="2:15" ht="76.150000000000006" customHeight="1">
      <c r="B235" s="88"/>
      <c r="C235" s="36" t="s">
        <v>101</v>
      </c>
      <c r="D235" s="128" t="s">
        <v>366</v>
      </c>
      <c r="E235" s="91" t="s">
        <v>56</v>
      </c>
      <c r="F235" s="91" t="s">
        <v>37</v>
      </c>
      <c r="G235" s="81">
        <v>5210000590</v>
      </c>
      <c r="H235" s="86">
        <v>100</v>
      </c>
      <c r="I235" s="130">
        <f t="shared" si="74"/>
        <v>29003036.960000001</v>
      </c>
      <c r="J235" s="130">
        <v>21789200</v>
      </c>
      <c r="K235" s="76">
        <v>-13500</v>
      </c>
      <c r="L235" s="76"/>
      <c r="M235" s="76">
        <v>7227336.96</v>
      </c>
      <c r="N235" s="76"/>
      <c r="O235" s="131"/>
    </row>
    <row r="236" spans="2:15" ht="37.5">
      <c r="B236" s="88"/>
      <c r="C236" s="36" t="s">
        <v>104</v>
      </c>
      <c r="D236" s="128" t="s">
        <v>366</v>
      </c>
      <c r="E236" s="91" t="s">
        <v>56</v>
      </c>
      <c r="F236" s="91" t="s">
        <v>37</v>
      </c>
      <c r="G236" s="81">
        <v>5210000590</v>
      </c>
      <c r="H236" s="86">
        <v>200</v>
      </c>
      <c r="I236" s="130">
        <f t="shared" si="74"/>
        <v>1344063.04</v>
      </c>
      <c r="J236" s="130">
        <v>7397100</v>
      </c>
      <c r="K236" s="76">
        <v>1378900</v>
      </c>
      <c r="L236" s="76"/>
      <c r="M236" s="76">
        <v>-7431936.96</v>
      </c>
      <c r="N236" s="76"/>
      <c r="O236" s="131"/>
    </row>
    <row r="237" spans="2:15" hidden="1">
      <c r="B237" s="88"/>
      <c r="C237" s="36" t="s">
        <v>107</v>
      </c>
      <c r="D237" s="128" t="s">
        <v>366</v>
      </c>
      <c r="E237" s="91" t="s">
        <v>56</v>
      </c>
      <c r="F237" s="91" t="s">
        <v>37</v>
      </c>
      <c r="G237" s="81">
        <v>5210000590</v>
      </c>
      <c r="H237" s="86">
        <v>800</v>
      </c>
      <c r="I237" s="130">
        <f t="shared" si="74"/>
        <v>0</v>
      </c>
      <c r="J237" s="130"/>
      <c r="K237" s="76"/>
      <c r="L237" s="76"/>
      <c r="M237" s="76"/>
      <c r="N237" s="76"/>
      <c r="O237" s="131"/>
    </row>
    <row r="238" spans="2:15">
      <c r="B238" s="88"/>
      <c r="C238" s="36" t="s">
        <v>67</v>
      </c>
      <c r="D238" s="128" t="s">
        <v>366</v>
      </c>
      <c r="E238" s="91" t="s">
        <v>37</v>
      </c>
      <c r="F238" s="91" t="s">
        <v>83</v>
      </c>
      <c r="G238" s="81"/>
      <c r="H238" s="86"/>
      <c r="I238" s="130">
        <f t="shared" si="74"/>
        <v>850000</v>
      </c>
      <c r="J238" s="130"/>
      <c r="K238" s="76"/>
      <c r="L238" s="76"/>
      <c r="M238" s="76">
        <f t="shared" ref="M238:N243" si="84">M239</f>
        <v>850000</v>
      </c>
      <c r="N238" s="76">
        <f t="shared" si="84"/>
        <v>0</v>
      </c>
      <c r="O238" s="131"/>
    </row>
    <row r="239" spans="2:15">
      <c r="B239" s="88"/>
      <c r="C239" s="36" t="s">
        <v>68</v>
      </c>
      <c r="D239" s="128" t="s">
        <v>366</v>
      </c>
      <c r="E239" s="91" t="s">
        <v>37</v>
      </c>
      <c r="F239" s="91" t="s">
        <v>18</v>
      </c>
      <c r="G239" s="81"/>
      <c r="H239" s="86"/>
      <c r="I239" s="130">
        <f t="shared" si="74"/>
        <v>850000</v>
      </c>
      <c r="J239" s="130"/>
      <c r="K239" s="76"/>
      <c r="L239" s="76"/>
      <c r="M239" s="76">
        <f t="shared" si="84"/>
        <v>850000</v>
      </c>
      <c r="N239" s="76">
        <f t="shared" si="84"/>
        <v>0</v>
      </c>
      <c r="O239" s="131"/>
    </row>
    <row r="240" spans="2:15" ht="56.25">
      <c r="B240" s="88"/>
      <c r="C240" s="36" t="s">
        <v>248</v>
      </c>
      <c r="D240" s="128" t="s">
        <v>366</v>
      </c>
      <c r="E240" s="91" t="s">
        <v>37</v>
      </c>
      <c r="F240" s="91" t="s">
        <v>18</v>
      </c>
      <c r="G240" s="81">
        <v>6500000000</v>
      </c>
      <c r="H240" s="86"/>
      <c r="I240" s="130">
        <f t="shared" si="74"/>
        <v>850000</v>
      </c>
      <c r="J240" s="130"/>
      <c r="K240" s="76"/>
      <c r="L240" s="76"/>
      <c r="M240" s="76">
        <f t="shared" si="84"/>
        <v>850000</v>
      </c>
      <c r="N240" s="76">
        <f t="shared" si="84"/>
        <v>0</v>
      </c>
      <c r="O240" s="131"/>
    </row>
    <row r="241" spans="2:15">
      <c r="B241" s="88"/>
      <c r="C241" s="36" t="s">
        <v>249</v>
      </c>
      <c r="D241" s="128" t="s">
        <v>366</v>
      </c>
      <c r="E241" s="91" t="s">
        <v>37</v>
      </c>
      <c r="F241" s="91" t="s">
        <v>18</v>
      </c>
      <c r="G241" s="81">
        <v>6510000000</v>
      </c>
      <c r="H241" s="86"/>
      <c r="I241" s="130">
        <f t="shared" si="74"/>
        <v>850000</v>
      </c>
      <c r="J241" s="130"/>
      <c r="K241" s="76"/>
      <c r="L241" s="76"/>
      <c r="M241" s="76">
        <f t="shared" si="84"/>
        <v>850000</v>
      </c>
      <c r="N241" s="76">
        <f t="shared" si="84"/>
        <v>0</v>
      </c>
      <c r="O241" s="131"/>
    </row>
    <row r="242" spans="2:15" ht="37.5">
      <c r="B242" s="88"/>
      <c r="C242" s="36" t="s">
        <v>250</v>
      </c>
      <c r="D242" s="128" t="s">
        <v>366</v>
      </c>
      <c r="E242" s="91" t="s">
        <v>37</v>
      </c>
      <c r="F242" s="91" t="s">
        <v>18</v>
      </c>
      <c r="G242" s="81" t="s">
        <v>251</v>
      </c>
      <c r="H242" s="86"/>
      <c r="I242" s="130">
        <f t="shared" si="74"/>
        <v>850000</v>
      </c>
      <c r="J242" s="130"/>
      <c r="K242" s="76"/>
      <c r="L242" s="76"/>
      <c r="M242" s="76">
        <f t="shared" si="84"/>
        <v>850000</v>
      </c>
      <c r="N242" s="76">
        <f t="shared" si="84"/>
        <v>0</v>
      </c>
      <c r="O242" s="131"/>
    </row>
    <row r="243" spans="2:15" ht="225">
      <c r="B243" s="88"/>
      <c r="C243" s="36" t="s">
        <v>252</v>
      </c>
      <c r="D243" s="128" t="s">
        <v>366</v>
      </c>
      <c r="E243" s="91" t="s">
        <v>37</v>
      </c>
      <c r="F243" s="91" t="s">
        <v>18</v>
      </c>
      <c r="G243" s="81" t="s">
        <v>253</v>
      </c>
      <c r="H243" s="86"/>
      <c r="I243" s="130">
        <f t="shared" si="74"/>
        <v>850000</v>
      </c>
      <c r="J243" s="130"/>
      <c r="K243" s="76"/>
      <c r="L243" s="76"/>
      <c r="M243" s="76">
        <f t="shared" si="84"/>
        <v>850000</v>
      </c>
      <c r="N243" s="76">
        <f t="shared" si="84"/>
        <v>0</v>
      </c>
      <c r="O243" s="131"/>
    </row>
    <row r="244" spans="2:15" ht="37.5">
      <c r="B244" s="88"/>
      <c r="C244" s="36" t="s">
        <v>104</v>
      </c>
      <c r="D244" s="128" t="s">
        <v>366</v>
      </c>
      <c r="E244" s="91" t="s">
        <v>37</v>
      </c>
      <c r="F244" s="91" t="s">
        <v>18</v>
      </c>
      <c r="G244" s="81" t="s">
        <v>253</v>
      </c>
      <c r="H244" s="86">
        <v>200</v>
      </c>
      <c r="I244" s="130">
        <f t="shared" si="74"/>
        <v>850000</v>
      </c>
      <c r="J244" s="130"/>
      <c r="K244" s="76"/>
      <c r="L244" s="76"/>
      <c r="M244" s="76">
        <v>850000</v>
      </c>
      <c r="N244" s="76"/>
      <c r="O244" s="131"/>
    </row>
    <row r="245" spans="2:15">
      <c r="B245" s="88"/>
      <c r="C245" s="36" t="s">
        <v>70</v>
      </c>
      <c r="D245" s="128" t="s">
        <v>366</v>
      </c>
      <c r="E245" s="91" t="s">
        <v>39</v>
      </c>
      <c r="F245" s="91"/>
      <c r="G245" s="81"/>
      <c r="H245" s="82"/>
      <c r="I245" s="130">
        <f t="shared" si="74"/>
        <v>145982300</v>
      </c>
      <c r="J245" s="130">
        <f t="shared" ref="J245:O245" si="85">J246+J252</f>
        <v>87201700</v>
      </c>
      <c r="K245" s="76">
        <f t="shared" si="85"/>
        <v>6143600</v>
      </c>
      <c r="L245" s="76">
        <f t="shared" si="85"/>
        <v>0</v>
      </c>
      <c r="M245" s="76">
        <f t="shared" si="85"/>
        <v>-7363000</v>
      </c>
      <c r="N245" s="76">
        <f t="shared" si="85"/>
        <v>60000000</v>
      </c>
      <c r="O245" s="131">
        <f t="shared" si="85"/>
        <v>0</v>
      </c>
    </row>
    <row r="246" spans="2:15">
      <c r="B246" s="88"/>
      <c r="C246" s="36" t="s">
        <v>71</v>
      </c>
      <c r="D246" s="128" t="s">
        <v>366</v>
      </c>
      <c r="E246" s="91" t="s">
        <v>39</v>
      </c>
      <c r="F246" s="91" t="s">
        <v>20</v>
      </c>
      <c r="G246" s="81"/>
      <c r="H246" s="82"/>
      <c r="I246" s="130">
        <f t="shared" si="74"/>
        <v>65115000</v>
      </c>
      <c r="J246" s="130">
        <f t="shared" ref="J246:O246" si="86">J247</f>
        <v>5970700</v>
      </c>
      <c r="K246" s="76">
        <f t="shared" si="86"/>
        <v>-855700</v>
      </c>
      <c r="L246" s="76">
        <f t="shared" si="86"/>
        <v>0</v>
      </c>
      <c r="M246" s="76">
        <f t="shared" si="86"/>
        <v>0</v>
      </c>
      <c r="N246" s="76">
        <f t="shared" si="86"/>
        <v>60000000</v>
      </c>
      <c r="O246" s="131">
        <f t="shared" si="86"/>
        <v>0</v>
      </c>
    </row>
    <row r="247" spans="2:15" ht="37.5">
      <c r="B247" s="88"/>
      <c r="C247" s="36" t="s">
        <v>333</v>
      </c>
      <c r="D247" s="128" t="s">
        <v>366</v>
      </c>
      <c r="E247" s="91" t="s">
        <v>39</v>
      </c>
      <c r="F247" s="91" t="s">
        <v>20</v>
      </c>
      <c r="G247" s="81">
        <v>9900000000</v>
      </c>
      <c r="H247" s="82"/>
      <c r="I247" s="130">
        <f t="shared" si="74"/>
        <v>65115000</v>
      </c>
      <c r="J247" s="130">
        <f>J250</f>
        <v>5970700</v>
      </c>
      <c r="K247" s="76">
        <f>K250</f>
        <v>-855700</v>
      </c>
      <c r="L247" s="76">
        <f>L250</f>
        <v>0</v>
      </c>
      <c r="M247" s="76">
        <f>M250</f>
        <v>0</v>
      </c>
      <c r="N247" s="76">
        <f>N250+N248</f>
        <v>60000000</v>
      </c>
      <c r="O247" s="131">
        <f>O250</f>
        <v>0</v>
      </c>
    </row>
    <row r="248" spans="2:15" ht="37.5">
      <c r="B248" s="133"/>
      <c r="C248" s="36" t="s">
        <v>336</v>
      </c>
      <c r="D248" s="138" t="s">
        <v>366</v>
      </c>
      <c r="E248" s="91" t="s">
        <v>39</v>
      </c>
      <c r="F248" s="91" t="s">
        <v>20</v>
      </c>
      <c r="G248" s="81">
        <v>9900010580</v>
      </c>
      <c r="H248" s="91"/>
      <c r="I248" s="130">
        <f t="shared" si="74"/>
        <v>60000000</v>
      </c>
      <c r="J248" s="130"/>
      <c r="K248" s="76"/>
      <c r="L248" s="76"/>
      <c r="M248" s="76"/>
      <c r="N248" s="76">
        <f>N249</f>
        <v>60000000</v>
      </c>
      <c r="O248" s="131"/>
    </row>
    <row r="249" spans="2:15">
      <c r="B249" s="133"/>
      <c r="C249" s="36" t="s">
        <v>143</v>
      </c>
      <c r="D249" s="138" t="s">
        <v>366</v>
      </c>
      <c r="E249" s="91" t="s">
        <v>39</v>
      </c>
      <c r="F249" s="91" t="s">
        <v>20</v>
      </c>
      <c r="G249" s="81">
        <v>9900010580</v>
      </c>
      <c r="H249" s="91" t="s">
        <v>144</v>
      </c>
      <c r="I249" s="130">
        <f t="shared" si="74"/>
        <v>60000000</v>
      </c>
      <c r="J249" s="130"/>
      <c r="K249" s="76"/>
      <c r="L249" s="76"/>
      <c r="M249" s="76"/>
      <c r="N249" s="76">
        <f>30000000+30000000</f>
        <v>60000000</v>
      </c>
      <c r="O249" s="131"/>
    </row>
    <row r="250" spans="2:15" ht="56.25">
      <c r="B250" s="88"/>
      <c r="C250" s="36" t="s">
        <v>337</v>
      </c>
      <c r="D250" s="128" t="s">
        <v>366</v>
      </c>
      <c r="E250" s="91" t="s">
        <v>39</v>
      </c>
      <c r="F250" s="91" t="s">
        <v>20</v>
      </c>
      <c r="G250" s="81">
        <v>9900010620</v>
      </c>
      <c r="H250" s="82"/>
      <c r="I250" s="130">
        <f t="shared" si="74"/>
        <v>5115000</v>
      </c>
      <c r="J250" s="130">
        <f t="shared" ref="J250:O250" si="87">J251</f>
        <v>5970700</v>
      </c>
      <c r="K250" s="76">
        <f t="shared" si="87"/>
        <v>-855700</v>
      </c>
      <c r="L250" s="76">
        <f t="shared" si="87"/>
        <v>0</v>
      </c>
      <c r="M250" s="76">
        <f t="shared" si="87"/>
        <v>0</v>
      </c>
      <c r="N250" s="76">
        <f t="shared" si="87"/>
        <v>0</v>
      </c>
      <c r="O250" s="131">
        <f t="shared" si="87"/>
        <v>0</v>
      </c>
    </row>
    <row r="251" spans="2:15">
      <c r="B251" s="88"/>
      <c r="C251" s="36" t="s">
        <v>143</v>
      </c>
      <c r="D251" s="128" t="s">
        <v>366</v>
      </c>
      <c r="E251" s="91" t="s">
        <v>39</v>
      </c>
      <c r="F251" s="91" t="s">
        <v>20</v>
      </c>
      <c r="G251" s="81">
        <v>9900010620</v>
      </c>
      <c r="H251" s="82" t="s">
        <v>144</v>
      </c>
      <c r="I251" s="130">
        <f t="shared" si="74"/>
        <v>5115000</v>
      </c>
      <c r="J251" s="130">
        <v>5970700</v>
      </c>
      <c r="K251" s="76">
        <v>-855700</v>
      </c>
      <c r="L251" s="76"/>
      <c r="M251" s="76"/>
      <c r="N251" s="76"/>
      <c r="O251" s="131"/>
    </row>
    <row r="252" spans="2:15">
      <c r="B252" s="88"/>
      <c r="C252" s="36" t="s">
        <v>72</v>
      </c>
      <c r="D252" s="128" t="s">
        <v>366</v>
      </c>
      <c r="E252" s="91" t="s">
        <v>39</v>
      </c>
      <c r="F252" s="91" t="s">
        <v>23</v>
      </c>
      <c r="G252" s="81"/>
      <c r="H252" s="82"/>
      <c r="I252" s="130">
        <f t="shared" si="74"/>
        <v>80867300</v>
      </c>
      <c r="J252" s="130">
        <f t="shared" ref="J252:O252" si="88">J253+J259</f>
        <v>81231000</v>
      </c>
      <c r="K252" s="76">
        <f t="shared" si="88"/>
        <v>6999300</v>
      </c>
      <c r="L252" s="76">
        <f t="shared" si="88"/>
        <v>0</v>
      </c>
      <c r="M252" s="76">
        <f t="shared" si="88"/>
        <v>-7363000</v>
      </c>
      <c r="N252" s="76">
        <f t="shared" si="88"/>
        <v>0</v>
      </c>
      <c r="O252" s="131">
        <f t="shared" si="88"/>
        <v>0</v>
      </c>
    </row>
    <row r="253" spans="2:15" ht="37.5">
      <c r="B253" s="82"/>
      <c r="C253" s="36" t="s">
        <v>214</v>
      </c>
      <c r="D253" s="128" t="s">
        <v>366</v>
      </c>
      <c r="E253" s="91" t="s">
        <v>39</v>
      </c>
      <c r="F253" s="91" t="s">
        <v>23</v>
      </c>
      <c r="G253" s="81">
        <v>600000000</v>
      </c>
      <c r="H253" s="82"/>
      <c r="I253" s="130">
        <f t="shared" si="74"/>
        <v>7342800</v>
      </c>
      <c r="J253" s="130">
        <f t="shared" ref="J253:O253" si="89">J254</f>
        <v>10055100</v>
      </c>
      <c r="K253" s="76">
        <f t="shared" si="89"/>
        <v>-3056700</v>
      </c>
      <c r="L253" s="76">
        <f t="shared" si="89"/>
        <v>0</v>
      </c>
      <c r="M253" s="76">
        <f t="shared" si="89"/>
        <v>344400</v>
      </c>
      <c r="N253" s="76">
        <f t="shared" si="89"/>
        <v>0</v>
      </c>
      <c r="O253" s="131">
        <f t="shared" si="89"/>
        <v>0</v>
      </c>
    </row>
    <row r="254" spans="2:15">
      <c r="B254" s="88"/>
      <c r="C254" s="36" t="s">
        <v>215</v>
      </c>
      <c r="D254" s="128" t="s">
        <v>366</v>
      </c>
      <c r="E254" s="91" t="s">
        <v>39</v>
      </c>
      <c r="F254" s="91" t="s">
        <v>23</v>
      </c>
      <c r="G254" s="81">
        <v>601000000</v>
      </c>
      <c r="H254" s="82"/>
      <c r="I254" s="130">
        <f t="shared" si="74"/>
        <v>7342800</v>
      </c>
      <c r="J254" s="130">
        <f t="shared" ref="J254:O254" si="90">J257+J255</f>
        <v>10055100</v>
      </c>
      <c r="K254" s="76">
        <f t="shared" si="90"/>
        <v>-3056700</v>
      </c>
      <c r="L254" s="76">
        <f t="shared" si="90"/>
        <v>0</v>
      </c>
      <c r="M254" s="76">
        <f t="shared" si="90"/>
        <v>344400</v>
      </c>
      <c r="N254" s="76">
        <f t="shared" si="90"/>
        <v>0</v>
      </c>
      <c r="O254" s="131">
        <f t="shared" si="90"/>
        <v>0</v>
      </c>
    </row>
    <row r="255" spans="2:15" ht="37.5" hidden="1">
      <c r="B255" s="88"/>
      <c r="C255" s="36" t="s">
        <v>216</v>
      </c>
      <c r="D255" s="128" t="s">
        <v>366</v>
      </c>
      <c r="E255" s="91" t="s">
        <v>39</v>
      </c>
      <c r="F255" s="91" t="s">
        <v>23</v>
      </c>
      <c r="G255" s="81">
        <v>6010010680</v>
      </c>
      <c r="H255" s="82"/>
      <c r="I255" s="130">
        <f t="shared" si="74"/>
        <v>0</v>
      </c>
      <c r="J255" s="130">
        <f t="shared" ref="J255:O255" si="91">J256</f>
        <v>4091700</v>
      </c>
      <c r="K255" s="76">
        <f t="shared" si="91"/>
        <v>-4091700</v>
      </c>
      <c r="L255" s="76">
        <f t="shared" si="91"/>
        <v>0</v>
      </c>
      <c r="M255" s="76">
        <f t="shared" si="91"/>
        <v>0</v>
      </c>
      <c r="N255" s="76">
        <f t="shared" si="91"/>
        <v>0</v>
      </c>
      <c r="O255" s="131">
        <f t="shared" si="91"/>
        <v>0</v>
      </c>
    </row>
    <row r="256" spans="2:15" hidden="1">
      <c r="B256" s="88"/>
      <c r="C256" s="36" t="s">
        <v>143</v>
      </c>
      <c r="D256" s="128" t="s">
        <v>366</v>
      </c>
      <c r="E256" s="91" t="s">
        <v>39</v>
      </c>
      <c r="F256" s="91" t="s">
        <v>23</v>
      </c>
      <c r="G256" s="81">
        <v>6010010680</v>
      </c>
      <c r="H256" s="82" t="s">
        <v>144</v>
      </c>
      <c r="I256" s="130">
        <f t="shared" si="74"/>
        <v>0</v>
      </c>
      <c r="J256" s="130">
        <v>4091700</v>
      </c>
      <c r="K256" s="76">
        <v>-4091700</v>
      </c>
      <c r="L256" s="76">
        <v>0</v>
      </c>
      <c r="M256" s="76">
        <v>0</v>
      </c>
      <c r="N256" s="76">
        <v>0</v>
      </c>
      <c r="O256" s="131">
        <v>0</v>
      </c>
    </row>
    <row r="257" spans="1:1024" ht="37.5">
      <c r="B257" s="88"/>
      <c r="C257" s="36" t="s">
        <v>217</v>
      </c>
      <c r="D257" s="128" t="s">
        <v>366</v>
      </c>
      <c r="E257" s="91" t="s">
        <v>39</v>
      </c>
      <c r="F257" s="91" t="s">
        <v>23</v>
      </c>
      <c r="G257" s="81" t="s">
        <v>218</v>
      </c>
      <c r="H257" s="82"/>
      <c r="I257" s="130">
        <f t="shared" si="74"/>
        <v>7342800</v>
      </c>
      <c r="J257" s="130">
        <f t="shared" ref="J257:O257" si="92">J258</f>
        <v>5963400</v>
      </c>
      <c r="K257" s="76">
        <f t="shared" si="92"/>
        <v>1035000</v>
      </c>
      <c r="L257" s="76">
        <f t="shared" si="92"/>
        <v>0</v>
      </c>
      <c r="M257" s="76">
        <f t="shared" si="92"/>
        <v>344400</v>
      </c>
      <c r="N257" s="76">
        <f t="shared" si="92"/>
        <v>0</v>
      </c>
      <c r="O257" s="131">
        <f t="shared" si="92"/>
        <v>0</v>
      </c>
    </row>
    <row r="258" spans="1:1024">
      <c r="B258" s="88"/>
      <c r="C258" s="36" t="s">
        <v>143</v>
      </c>
      <c r="D258" s="128" t="s">
        <v>366</v>
      </c>
      <c r="E258" s="91" t="s">
        <v>39</v>
      </c>
      <c r="F258" s="91" t="s">
        <v>23</v>
      </c>
      <c r="G258" s="81" t="s">
        <v>218</v>
      </c>
      <c r="H258" s="82" t="s">
        <v>144</v>
      </c>
      <c r="I258" s="130">
        <f t="shared" si="74"/>
        <v>7342800</v>
      </c>
      <c r="J258" s="130">
        <v>5963400</v>
      </c>
      <c r="K258" s="76">
        <v>1035000</v>
      </c>
      <c r="L258" s="76">
        <v>0</v>
      </c>
      <c r="M258" s="76">
        <v>344400</v>
      </c>
      <c r="N258" s="76">
        <v>0</v>
      </c>
      <c r="O258" s="131">
        <v>0</v>
      </c>
    </row>
    <row r="259" spans="1:1024" ht="41.65" customHeight="1">
      <c r="B259" s="88"/>
      <c r="C259" s="36" t="s">
        <v>248</v>
      </c>
      <c r="D259" s="128" t="s">
        <v>366</v>
      </c>
      <c r="E259" s="91" t="s">
        <v>39</v>
      </c>
      <c r="F259" s="91" t="s">
        <v>23</v>
      </c>
      <c r="G259" s="81">
        <v>6500000000</v>
      </c>
      <c r="H259" s="82"/>
      <c r="I259" s="130">
        <f t="shared" si="74"/>
        <v>73524500</v>
      </c>
      <c r="J259" s="130">
        <f t="shared" ref="J259:O259" si="93">J260</f>
        <v>71175900</v>
      </c>
      <c r="K259" s="76">
        <f t="shared" si="93"/>
        <v>10056000</v>
      </c>
      <c r="L259" s="76">
        <f t="shared" si="93"/>
        <v>0</v>
      </c>
      <c r="M259" s="76">
        <f t="shared" si="93"/>
        <v>-7707400</v>
      </c>
      <c r="N259" s="76">
        <f t="shared" si="93"/>
        <v>0</v>
      </c>
      <c r="O259" s="131">
        <f t="shared" si="93"/>
        <v>0</v>
      </c>
    </row>
    <row r="260" spans="1:1024">
      <c r="B260" s="88"/>
      <c r="C260" s="36" t="s">
        <v>371</v>
      </c>
      <c r="D260" s="128" t="s">
        <v>366</v>
      </c>
      <c r="E260" s="91" t="s">
        <v>39</v>
      </c>
      <c r="F260" s="91" t="s">
        <v>23</v>
      </c>
      <c r="G260" s="81">
        <v>6520000000</v>
      </c>
      <c r="H260" s="82"/>
      <c r="I260" s="130">
        <f t="shared" si="74"/>
        <v>73524500</v>
      </c>
      <c r="J260" s="130">
        <f t="shared" ref="J260:O260" si="94">J263+J261</f>
        <v>71175900</v>
      </c>
      <c r="K260" s="130">
        <f t="shared" si="94"/>
        <v>10056000</v>
      </c>
      <c r="L260" s="76">
        <f t="shared" si="94"/>
        <v>0</v>
      </c>
      <c r="M260" s="76">
        <f t="shared" si="94"/>
        <v>-7707400</v>
      </c>
      <c r="N260" s="76">
        <f t="shared" si="94"/>
        <v>0</v>
      </c>
      <c r="O260" s="131">
        <f t="shared" si="94"/>
        <v>0</v>
      </c>
    </row>
    <row r="261" spans="1:1024" ht="71.25" customHeight="1">
      <c r="B261" s="88"/>
      <c r="C261" s="36" t="s">
        <v>255</v>
      </c>
      <c r="D261" s="128" t="s">
        <v>366</v>
      </c>
      <c r="E261" s="91" t="s">
        <v>39</v>
      </c>
      <c r="F261" s="91" t="s">
        <v>23</v>
      </c>
      <c r="G261" s="81" t="s">
        <v>256</v>
      </c>
      <c r="H261" s="82"/>
      <c r="I261" s="130">
        <f t="shared" si="74"/>
        <v>36726800</v>
      </c>
      <c r="J261" s="130">
        <f t="shared" ref="J261:O261" si="95">J262</f>
        <v>10158200</v>
      </c>
      <c r="K261" s="76">
        <f t="shared" si="95"/>
        <v>427100</v>
      </c>
      <c r="L261" s="76">
        <f t="shared" si="95"/>
        <v>0</v>
      </c>
      <c r="M261" s="76">
        <f t="shared" si="95"/>
        <v>26141500</v>
      </c>
      <c r="N261" s="76">
        <f t="shared" si="95"/>
        <v>0</v>
      </c>
      <c r="O261" s="131">
        <f t="shared" si="95"/>
        <v>0</v>
      </c>
    </row>
    <row r="262" spans="1:1024" ht="37.5">
      <c r="B262" s="88"/>
      <c r="C262" s="36" t="s">
        <v>257</v>
      </c>
      <c r="D262" s="128" t="s">
        <v>366</v>
      </c>
      <c r="E262" s="91" t="s">
        <v>39</v>
      </c>
      <c r="F262" s="91" t="s">
        <v>23</v>
      </c>
      <c r="G262" s="81" t="s">
        <v>256</v>
      </c>
      <c r="H262" s="82" t="s">
        <v>258</v>
      </c>
      <c r="I262" s="130">
        <f t="shared" si="74"/>
        <v>36726800</v>
      </c>
      <c r="J262" s="130">
        <v>10158200</v>
      </c>
      <c r="K262" s="76">
        <v>427100</v>
      </c>
      <c r="L262" s="76">
        <v>0</v>
      </c>
      <c r="M262" s="76">
        <v>26141500</v>
      </c>
      <c r="N262" s="76">
        <v>0</v>
      </c>
      <c r="O262" s="131">
        <v>0</v>
      </c>
    </row>
    <row r="263" spans="1:1024" ht="67.150000000000006" customHeight="1">
      <c r="B263" s="88"/>
      <c r="C263" s="36" t="s">
        <v>255</v>
      </c>
      <c r="D263" s="128" t="s">
        <v>366</v>
      </c>
      <c r="E263" s="91" t="s">
        <v>39</v>
      </c>
      <c r="F263" s="91" t="s">
        <v>23</v>
      </c>
      <c r="G263" s="81" t="s">
        <v>259</v>
      </c>
      <c r="H263" s="82"/>
      <c r="I263" s="130">
        <f t="shared" si="74"/>
        <v>36797700</v>
      </c>
      <c r="J263" s="130">
        <f t="shared" ref="J263:O263" si="96">J264+J265</f>
        <v>61017700</v>
      </c>
      <c r="K263" s="76">
        <f t="shared" si="96"/>
        <v>9628900</v>
      </c>
      <c r="L263" s="76">
        <f t="shared" si="96"/>
        <v>0</v>
      </c>
      <c r="M263" s="76">
        <f t="shared" si="96"/>
        <v>-33848900</v>
      </c>
      <c r="N263" s="76">
        <f t="shared" si="96"/>
        <v>0</v>
      </c>
      <c r="O263" s="131">
        <f t="shared" si="96"/>
        <v>0</v>
      </c>
    </row>
    <row r="264" spans="1:1024" ht="37.5">
      <c r="B264" s="88"/>
      <c r="C264" s="36" t="s">
        <v>104</v>
      </c>
      <c r="D264" s="128" t="s">
        <v>366</v>
      </c>
      <c r="E264" s="91" t="s">
        <v>39</v>
      </c>
      <c r="F264" s="91" t="s">
        <v>23</v>
      </c>
      <c r="G264" s="81" t="s">
        <v>259</v>
      </c>
      <c r="H264" s="82" t="s">
        <v>105</v>
      </c>
      <c r="I264" s="130">
        <f t="shared" ref="I264:I327" si="97">SUM(J264:O264)</f>
        <v>68760.5</v>
      </c>
      <c r="J264" s="130">
        <v>68760.5</v>
      </c>
      <c r="K264" s="76">
        <v>0</v>
      </c>
      <c r="L264" s="76">
        <v>0</v>
      </c>
      <c r="M264" s="76">
        <v>0</v>
      </c>
      <c r="N264" s="76">
        <v>0</v>
      </c>
      <c r="O264" s="131">
        <v>0</v>
      </c>
    </row>
    <row r="265" spans="1:1024" ht="37.5">
      <c r="B265" s="88"/>
      <c r="C265" s="36" t="s">
        <v>257</v>
      </c>
      <c r="D265" s="128" t="s">
        <v>366</v>
      </c>
      <c r="E265" s="91" t="s">
        <v>39</v>
      </c>
      <c r="F265" s="91" t="s">
        <v>23</v>
      </c>
      <c r="G265" s="81" t="s">
        <v>259</v>
      </c>
      <c r="H265" s="82" t="s">
        <v>258</v>
      </c>
      <c r="I265" s="130">
        <f t="shared" si="97"/>
        <v>36728939.5</v>
      </c>
      <c r="J265" s="130">
        <v>60948939.5</v>
      </c>
      <c r="K265" s="76">
        <v>9628900</v>
      </c>
      <c r="L265" s="76">
        <v>0</v>
      </c>
      <c r="M265" s="76">
        <v>-33848900</v>
      </c>
      <c r="N265" s="76">
        <v>0</v>
      </c>
      <c r="O265" s="131">
        <v>0</v>
      </c>
    </row>
    <row r="266" spans="1:1024" s="112" customFormat="1" ht="63.6" customHeight="1">
      <c r="A266" s="109"/>
      <c r="B266" s="133" t="s">
        <v>42</v>
      </c>
      <c r="C266" s="27" t="s">
        <v>372</v>
      </c>
      <c r="D266" s="27">
        <v>905</v>
      </c>
      <c r="E266" s="135"/>
      <c r="F266" s="135"/>
      <c r="G266" s="87"/>
      <c r="H266" s="88"/>
      <c r="I266" s="125">
        <f t="shared" si="97"/>
        <v>66461900</v>
      </c>
      <c r="J266" s="125">
        <f t="shared" ref="J266:O266" si="98">J267+J279+J285</f>
        <v>89813300</v>
      </c>
      <c r="K266" s="74">
        <f t="shared" si="98"/>
        <v>-23351400</v>
      </c>
      <c r="L266" s="74">
        <f t="shared" si="98"/>
        <v>0</v>
      </c>
      <c r="M266" s="74">
        <f t="shared" si="98"/>
        <v>0</v>
      </c>
      <c r="N266" s="74">
        <f t="shared" si="98"/>
        <v>0</v>
      </c>
      <c r="O266" s="126">
        <f t="shared" si="98"/>
        <v>0</v>
      </c>
      <c r="ALN266" s="39"/>
      <c r="ALO266" s="39"/>
      <c r="ALP266" s="39"/>
      <c r="ALQ266" s="39"/>
      <c r="ALR266" s="39"/>
      <c r="ALS266" s="39"/>
      <c r="ALT266" s="39"/>
      <c r="ALU266" s="39"/>
      <c r="ALV266" s="39"/>
      <c r="ALW266" s="39"/>
      <c r="ALX266" s="39"/>
      <c r="ALY266" s="39"/>
      <c r="ALZ266" s="39"/>
      <c r="AMA266" s="39"/>
      <c r="AMB266" s="39"/>
      <c r="AMC266" s="39"/>
      <c r="AMD266" s="39"/>
      <c r="AME266" s="39"/>
      <c r="AMF266" s="39"/>
      <c r="AMG266" s="39"/>
      <c r="AMH266" s="39"/>
      <c r="AMI266" s="39"/>
      <c r="AMJ266" s="39"/>
    </row>
    <row r="267" spans="1:1024">
      <c r="B267" s="88"/>
      <c r="C267" s="36" t="s">
        <v>15</v>
      </c>
      <c r="D267" s="36">
        <v>905</v>
      </c>
      <c r="E267" s="91" t="s">
        <v>16</v>
      </c>
      <c r="F267" s="91" t="s">
        <v>83</v>
      </c>
      <c r="G267" s="81"/>
      <c r="H267" s="82"/>
      <c r="I267" s="130">
        <f t="shared" si="97"/>
        <v>41461900</v>
      </c>
      <c r="J267" s="130">
        <f t="shared" ref="J267:O267" si="99">J268+J274</f>
        <v>27813300</v>
      </c>
      <c r="K267" s="76">
        <f t="shared" si="99"/>
        <v>13648600</v>
      </c>
      <c r="L267" s="76">
        <f t="shared" si="99"/>
        <v>0</v>
      </c>
      <c r="M267" s="76">
        <f t="shared" si="99"/>
        <v>0</v>
      </c>
      <c r="N267" s="76">
        <f t="shared" si="99"/>
        <v>0</v>
      </c>
      <c r="O267" s="131">
        <f t="shared" si="99"/>
        <v>0</v>
      </c>
    </row>
    <row r="268" spans="1:1024" ht="37.5">
      <c r="B268" s="88"/>
      <c r="C268" s="36" t="s">
        <v>373</v>
      </c>
      <c r="D268" s="36">
        <v>905</v>
      </c>
      <c r="E268" s="91" t="s">
        <v>16</v>
      </c>
      <c r="F268" s="91" t="s">
        <v>27</v>
      </c>
      <c r="G268" s="81"/>
      <c r="H268" s="82"/>
      <c r="I268" s="130">
        <f t="shared" si="97"/>
        <v>34018400</v>
      </c>
      <c r="J268" s="130">
        <f t="shared" ref="J268:O270" si="100">J269</f>
        <v>22855500</v>
      </c>
      <c r="K268" s="76">
        <f t="shared" si="100"/>
        <v>11162900</v>
      </c>
      <c r="L268" s="76">
        <f t="shared" si="100"/>
        <v>0</v>
      </c>
      <c r="M268" s="76">
        <f t="shared" si="100"/>
        <v>0</v>
      </c>
      <c r="N268" s="76">
        <f t="shared" si="100"/>
        <v>0</v>
      </c>
      <c r="O268" s="131">
        <f t="shared" si="100"/>
        <v>0</v>
      </c>
    </row>
    <row r="269" spans="1:1024" ht="37.5">
      <c r="B269" s="88"/>
      <c r="C269" s="36" t="s">
        <v>98</v>
      </c>
      <c r="D269" s="36">
        <v>905</v>
      </c>
      <c r="E269" s="91" t="s">
        <v>16</v>
      </c>
      <c r="F269" s="91" t="s">
        <v>27</v>
      </c>
      <c r="G269" s="81">
        <v>5000000000</v>
      </c>
      <c r="H269" s="82"/>
      <c r="I269" s="130">
        <f t="shared" si="97"/>
        <v>34018400</v>
      </c>
      <c r="J269" s="130">
        <f t="shared" si="100"/>
        <v>22855500</v>
      </c>
      <c r="K269" s="76">
        <f t="shared" si="100"/>
        <v>11162900</v>
      </c>
      <c r="L269" s="76">
        <f t="shared" si="100"/>
        <v>0</v>
      </c>
      <c r="M269" s="76">
        <f t="shared" si="100"/>
        <v>0</v>
      </c>
      <c r="N269" s="76">
        <f t="shared" si="100"/>
        <v>0</v>
      </c>
      <c r="O269" s="131">
        <f t="shared" si="100"/>
        <v>0</v>
      </c>
    </row>
    <row r="270" spans="1:1024" ht="37.5">
      <c r="B270" s="88"/>
      <c r="C270" s="36" t="s">
        <v>106</v>
      </c>
      <c r="D270" s="36">
        <v>905</v>
      </c>
      <c r="E270" s="91" t="s">
        <v>16</v>
      </c>
      <c r="F270" s="91" t="s">
        <v>27</v>
      </c>
      <c r="G270" s="81">
        <v>5020000000</v>
      </c>
      <c r="H270" s="82"/>
      <c r="I270" s="130">
        <f t="shared" si="97"/>
        <v>34018400</v>
      </c>
      <c r="J270" s="130">
        <f t="shared" si="100"/>
        <v>22855500</v>
      </c>
      <c r="K270" s="76">
        <f t="shared" si="100"/>
        <v>11162900</v>
      </c>
      <c r="L270" s="76">
        <f t="shared" si="100"/>
        <v>0</v>
      </c>
      <c r="M270" s="76">
        <f t="shared" si="100"/>
        <v>0</v>
      </c>
      <c r="N270" s="76">
        <f t="shared" si="100"/>
        <v>0</v>
      </c>
      <c r="O270" s="131">
        <f t="shared" si="100"/>
        <v>0</v>
      </c>
    </row>
    <row r="271" spans="1:1024" ht="35.85" customHeight="1">
      <c r="B271" s="88"/>
      <c r="C271" s="36" t="s">
        <v>100</v>
      </c>
      <c r="D271" s="36">
        <v>905</v>
      </c>
      <c r="E271" s="91" t="s">
        <v>16</v>
      </c>
      <c r="F271" s="91" t="s">
        <v>27</v>
      </c>
      <c r="G271" s="81">
        <v>5020000190</v>
      </c>
      <c r="H271" s="82"/>
      <c r="I271" s="130">
        <f t="shared" si="97"/>
        <v>34018400</v>
      </c>
      <c r="J271" s="130">
        <f t="shared" ref="J271:O271" si="101">J273+J272</f>
        <v>22855500</v>
      </c>
      <c r="K271" s="76">
        <f t="shared" si="101"/>
        <v>11162900</v>
      </c>
      <c r="L271" s="76">
        <f t="shared" si="101"/>
        <v>0</v>
      </c>
      <c r="M271" s="76">
        <f t="shared" si="101"/>
        <v>0</v>
      </c>
      <c r="N271" s="76">
        <f t="shared" si="101"/>
        <v>0</v>
      </c>
      <c r="O271" s="131">
        <f t="shared" si="101"/>
        <v>0</v>
      </c>
    </row>
    <row r="272" spans="1:1024" ht="75">
      <c r="B272" s="88"/>
      <c r="C272" s="36" t="s">
        <v>101</v>
      </c>
      <c r="D272" s="36">
        <v>905</v>
      </c>
      <c r="E272" s="91" t="s">
        <v>16</v>
      </c>
      <c r="F272" s="91" t="s">
        <v>27</v>
      </c>
      <c r="G272" s="81">
        <v>5020000190</v>
      </c>
      <c r="H272" s="82" t="s">
        <v>102</v>
      </c>
      <c r="I272" s="130">
        <f t="shared" si="97"/>
        <v>34014400</v>
      </c>
      <c r="J272" s="130">
        <v>22851500</v>
      </c>
      <c r="K272" s="76">
        <v>11162900</v>
      </c>
      <c r="L272" s="76"/>
      <c r="M272" s="76"/>
      <c r="N272" s="76"/>
      <c r="O272" s="131"/>
    </row>
    <row r="273" spans="1:1024">
      <c r="B273" s="88"/>
      <c r="C273" s="36" t="s">
        <v>107</v>
      </c>
      <c r="D273" s="36">
        <v>905</v>
      </c>
      <c r="E273" s="91" t="s">
        <v>16</v>
      </c>
      <c r="F273" s="91" t="s">
        <v>27</v>
      </c>
      <c r="G273" s="81">
        <v>5020000190</v>
      </c>
      <c r="H273" s="82" t="s">
        <v>108</v>
      </c>
      <c r="I273" s="130">
        <f t="shared" si="97"/>
        <v>4000</v>
      </c>
      <c r="J273" s="130">
        <v>4000</v>
      </c>
      <c r="K273" s="76">
        <v>0</v>
      </c>
      <c r="L273" s="76"/>
      <c r="M273" s="76"/>
      <c r="N273" s="76"/>
      <c r="O273" s="131"/>
    </row>
    <row r="274" spans="1:1024">
      <c r="B274" s="88"/>
      <c r="C274" s="36" t="s">
        <v>31</v>
      </c>
      <c r="D274" s="36">
        <v>905</v>
      </c>
      <c r="E274" s="91" t="s">
        <v>16</v>
      </c>
      <c r="F274" s="91" t="s">
        <v>32</v>
      </c>
      <c r="G274" s="81"/>
      <c r="H274" s="82"/>
      <c r="I274" s="130">
        <f t="shared" si="97"/>
        <v>7443500</v>
      </c>
      <c r="J274" s="130">
        <f t="shared" ref="J274:O277" si="102">J275</f>
        <v>4957800</v>
      </c>
      <c r="K274" s="76">
        <f t="shared" si="102"/>
        <v>2485700</v>
      </c>
      <c r="L274" s="76">
        <f t="shared" si="102"/>
        <v>0</v>
      </c>
      <c r="M274" s="76">
        <f t="shared" si="102"/>
        <v>0</v>
      </c>
      <c r="N274" s="76">
        <f t="shared" si="102"/>
        <v>0</v>
      </c>
      <c r="O274" s="131">
        <f t="shared" si="102"/>
        <v>0</v>
      </c>
    </row>
    <row r="275" spans="1:1024" ht="37.5">
      <c r="B275" s="88"/>
      <c r="C275" s="36" t="s">
        <v>98</v>
      </c>
      <c r="D275" s="36">
        <v>905</v>
      </c>
      <c r="E275" s="91" t="s">
        <v>16</v>
      </c>
      <c r="F275" s="91" t="s">
        <v>32</v>
      </c>
      <c r="G275" s="81">
        <v>500000000</v>
      </c>
      <c r="H275" s="82"/>
      <c r="I275" s="130">
        <f t="shared" si="97"/>
        <v>7443500</v>
      </c>
      <c r="J275" s="130">
        <f t="shared" si="102"/>
        <v>4957800</v>
      </c>
      <c r="K275" s="76">
        <f t="shared" si="102"/>
        <v>2485700</v>
      </c>
      <c r="L275" s="76">
        <f t="shared" si="102"/>
        <v>0</v>
      </c>
      <c r="M275" s="76">
        <f t="shared" si="102"/>
        <v>0</v>
      </c>
      <c r="N275" s="76">
        <f t="shared" si="102"/>
        <v>0</v>
      </c>
      <c r="O275" s="131">
        <f t="shared" si="102"/>
        <v>0</v>
      </c>
    </row>
    <row r="276" spans="1:1024" ht="37.5">
      <c r="B276" s="88"/>
      <c r="C276" s="36" t="s">
        <v>117</v>
      </c>
      <c r="D276" s="36">
        <v>905</v>
      </c>
      <c r="E276" s="91" t="s">
        <v>16</v>
      </c>
      <c r="F276" s="91" t="s">
        <v>32</v>
      </c>
      <c r="G276" s="81">
        <v>5030000000</v>
      </c>
      <c r="H276" s="82"/>
      <c r="I276" s="130">
        <f t="shared" si="97"/>
        <v>7443500</v>
      </c>
      <c r="J276" s="130">
        <f t="shared" si="102"/>
        <v>4957800</v>
      </c>
      <c r="K276" s="76">
        <f t="shared" si="102"/>
        <v>2485700</v>
      </c>
      <c r="L276" s="76">
        <f t="shared" si="102"/>
        <v>0</v>
      </c>
      <c r="M276" s="76">
        <f t="shared" si="102"/>
        <v>0</v>
      </c>
      <c r="N276" s="76">
        <f t="shared" si="102"/>
        <v>0</v>
      </c>
      <c r="O276" s="131">
        <f t="shared" si="102"/>
        <v>0</v>
      </c>
    </row>
    <row r="277" spans="1:1024" ht="37.5">
      <c r="B277" s="88"/>
      <c r="C277" s="36" t="s">
        <v>118</v>
      </c>
      <c r="D277" s="36">
        <v>905</v>
      </c>
      <c r="E277" s="91" t="s">
        <v>16</v>
      </c>
      <c r="F277" s="91" t="s">
        <v>32</v>
      </c>
      <c r="G277" s="81">
        <v>5030010030</v>
      </c>
      <c r="H277" s="82"/>
      <c r="I277" s="130">
        <f t="shared" si="97"/>
        <v>7443500</v>
      </c>
      <c r="J277" s="130">
        <f t="shared" si="102"/>
        <v>4957800</v>
      </c>
      <c r="K277" s="76">
        <f t="shared" si="102"/>
        <v>2485700</v>
      </c>
      <c r="L277" s="76">
        <f t="shared" si="102"/>
        <v>0</v>
      </c>
      <c r="M277" s="76">
        <f t="shared" si="102"/>
        <v>0</v>
      </c>
      <c r="N277" s="76">
        <f t="shared" si="102"/>
        <v>0</v>
      </c>
      <c r="O277" s="131">
        <f t="shared" si="102"/>
        <v>0</v>
      </c>
    </row>
    <row r="278" spans="1:1024" ht="37.5">
      <c r="B278" s="88"/>
      <c r="C278" s="36" t="s">
        <v>104</v>
      </c>
      <c r="D278" s="36">
        <v>905</v>
      </c>
      <c r="E278" s="91" t="s">
        <v>16</v>
      </c>
      <c r="F278" s="91" t="s">
        <v>32</v>
      </c>
      <c r="G278" s="81">
        <v>5030010030</v>
      </c>
      <c r="H278" s="82" t="s">
        <v>105</v>
      </c>
      <c r="I278" s="130">
        <f t="shared" si="97"/>
        <v>7443500</v>
      </c>
      <c r="J278" s="130">
        <v>4957800</v>
      </c>
      <c r="K278" s="76">
        <v>2485700</v>
      </c>
      <c r="L278" s="76"/>
      <c r="M278" s="76"/>
      <c r="N278" s="76"/>
      <c r="O278" s="131"/>
    </row>
    <row r="279" spans="1:1024" ht="37.5">
      <c r="B279" s="88"/>
      <c r="C279" s="36" t="s">
        <v>82</v>
      </c>
      <c r="D279" s="36">
        <v>905</v>
      </c>
      <c r="E279" s="91" t="s">
        <v>41</v>
      </c>
      <c r="F279" s="91" t="s">
        <v>83</v>
      </c>
      <c r="G279" s="81"/>
      <c r="H279" s="82"/>
      <c r="I279" s="130">
        <f t="shared" si="97"/>
        <v>25000000</v>
      </c>
      <c r="J279" s="130">
        <f t="shared" ref="J279:O283" si="103">J280</f>
        <v>20000000</v>
      </c>
      <c r="K279" s="76">
        <f t="shared" si="103"/>
        <v>5000000</v>
      </c>
      <c r="L279" s="76">
        <f t="shared" si="103"/>
        <v>0</v>
      </c>
      <c r="M279" s="76">
        <f t="shared" si="103"/>
        <v>0</v>
      </c>
      <c r="N279" s="76">
        <f t="shared" si="103"/>
        <v>0</v>
      </c>
      <c r="O279" s="131">
        <f t="shared" si="103"/>
        <v>0</v>
      </c>
    </row>
    <row r="280" spans="1:1024" ht="56.25">
      <c r="B280" s="88"/>
      <c r="C280" s="36" t="s">
        <v>84</v>
      </c>
      <c r="D280" s="36">
        <v>905</v>
      </c>
      <c r="E280" s="91" t="s">
        <v>41</v>
      </c>
      <c r="F280" s="91" t="s">
        <v>16</v>
      </c>
      <c r="G280" s="81"/>
      <c r="H280" s="82"/>
      <c r="I280" s="130">
        <f t="shared" si="97"/>
        <v>25000000</v>
      </c>
      <c r="J280" s="130">
        <f t="shared" si="103"/>
        <v>20000000</v>
      </c>
      <c r="K280" s="76">
        <f t="shared" si="103"/>
        <v>5000000</v>
      </c>
      <c r="L280" s="76">
        <f t="shared" si="103"/>
        <v>0</v>
      </c>
      <c r="M280" s="76">
        <f t="shared" si="103"/>
        <v>0</v>
      </c>
      <c r="N280" s="76">
        <f t="shared" si="103"/>
        <v>0</v>
      </c>
      <c r="O280" s="131">
        <f t="shared" si="103"/>
        <v>0</v>
      </c>
    </row>
    <row r="281" spans="1:1024" ht="37.5">
      <c r="B281" s="88"/>
      <c r="C281" s="36" t="s">
        <v>123</v>
      </c>
      <c r="D281" s="36">
        <v>905</v>
      </c>
      <c r="E281" s="91" t="s">
        <v>41</v>
      </c>
      <c r="F281" s="91" t="s">
        <v>16</v>
      </c>
      <c r="G281" s="81">
        <v>5100000000</v>
      </c>
      <c r="H281" s="82"/>
      <c r="I281" s="130">
        <f t="shared" si="97"/>
        <v>25000000</v>
      </c>
      <c r="J281" s="130">
        <f t="shared" si="103"/>
        <v>20000000</v>
      </c>
      <c r="K281" s="76">
        <f t="shared" si="103"/>
        <v>5000000</v>
      </c>
      <c r="L281" s="76">
        <f t="shared" si="103"/>
        <v>0</v>
      </c>
      <c r="M281" s="76">
        <f t="shared" si="103"/>
        <v>0</v>
      </c>
      <c r="N281" s="76">
        <f t="shared" si="103"/>
        <v>0</v>
      </c>
      <c r="O281" s="131">
        <f t="shared" si="103"/>
        <v>0</v>
      </c>
    </row>
    <row r="282" spans="1:1024" ht="37.5">
      <c r="B282" s="88"/>
      <c r="C282" s="36" t="s">
        <v>124</v>
      </c>
      <c r="D282" s="36">
        <v>905</v>
      </c>
      <c r="E282" s="91" t="s">
        <v>41</v>
      </c>
      <c r="F282" s="91" t="s">
        <v>16</v>
      </c>
      <c r="G282" s="81">
        <v>5110000000</v>
      </c>
      <c r="H282" s="82"/>
      <c r="I282" s="130">
        <f t="shared" si="97"/>
        <v>25000000</v>
      </c>
      <c r="J282" s="130">
        <f t="shared" si="103"/>
        <v>20000000</v>
      </c>
      <c r="K282" s="76">
        <f t="shared" si="103"/>
        <v>5000000</v>
      </c>
      <c r="L282" s="76">
        <f t="shared" si="103"/>
        <v>0</v>
      </c>
      <c r="M282" s="76">
        <f t="shared" si="103"/>
        <v>0</v>
      </c>
      <c r="N282" s="76">
        <f t="shared" si="103"/>
        <v>0</v>
      </c>
      <c r="O282" s="131">
        <f t="shared" si="103"/>
        <v>0</v>
      </c>
    </row>
    <row r="283" spans="1:1024" ht="37.5">
      <c r="B283" s="88"/>
      <c r="C283" s="36" t="s">
        <v>125</v>
      </c>
      <c r="D283" s="36">
        <v>905</v>
      </c>
      <c r="E283" s="91" t="s">
        <v>41</v>
      </c>
      <c r="F283" s="91" t="s">
        <v>16</v>
      </c>
      <c r="G283" s="81" t="s">
        <v>126</v>
      </c>
      <c r="H283" s="82"/>
      <c r="I283" s="130">
        <f t="shared" si="97"/>
        <v>25000000</v>
      </c>
      <c r="J283" s="130">
        <f t="shared" si="103"/>
        <v>20000000</v>
      </c>
      <c r="K283" s="76">
        <f t="shared" si="103"/>
        <v>5000000</v>
      </c>
      <c r="L283" s="76">
        <f t="shared" si="103"/>
        <v>0</v>
      </c>
      <c r="M283" s="76">
        <f t="shared" si="103"/>
        <v>0</v>
      </c>
      <c r="N283" s="76">
        <f t="shared" si="103"/>
        <v>0</v>
      </c>
      <c r="O283" s="131">
        <f t="shared" si="103"/>
        <v>0</v>
      </c>
    </row>
    <row r="284" spans="1:1024">
      <c r="B284" s="88"/>
      <c r="C284" s="36" t="s">
        <v>127</v>
      </c>
      <c r="D284" s="36">
        <v>905</v>
      </c>
      <c r="E284" s="91" t="s">
        <v>41</v>
      </c>
      <c r="F284" s="91" t="s">
        <v>16</v>
      </c>
      <c r="G284" s="81" t="s">
        <v>126</v>
      </c>
      <c r="H284" s="82" t="s">
        <v>128</v>
      </c>
      <c r="I284" s="130">
        <f t="shared" si="97"/>
        <v>25000000</v>
      </c>
      <c r="J284" s="130">
        <v>20000000</v>
      </c>
      <c r="K284" s="76">
        <v>5000000</v>
      </c>
      <c r="L284" s="76"/>
      <c r="M284" s="76"/>
      <c r="N284" s="76"/>
      <c r="O284" s="131"/>
    </row>
    <row r="285" spans="1:1024" hidden="1">
      <c r="B285" s="88"/>
      <c r="C285" s="36" t="s">
        <v>374</v>
      </c>
      <c r="D285" s="36"/>
      <c r="E285" s="91"/>
      <c r="F285" s="91"/>
      <c r="G285" s="81"/>
      <c r="H285" s="82"/>
      <c r="I285" s="130">
        <f t="shared" si="97"/>
        <v>0</v>
      </c>
      <c r="J285" s="130">
        <v>42000000</v>
      </c>
      <c r="K285" s="76">
        <v>-42000000</v>
      </c>
      <c r="L285" s="76"/>
      <c r="M285" s="76"/>
      <c r="N285" s="76"/>
      <c r="O285" s="131"/>
    </row>
    <row r="286" spans="1:1024" s="112" customFormat="1" ht="48.75" customHeight="1">
      <c r="A286" s="109"/>
      <c r="B286" s="133" t="s">
        <v>50</v>
      </c>
      <c r="C286" s="27" t="s">
        <v>375</v>
      </c>
      <c r="D286" s="27">
        <v>910</v>
      </c>
      <c r="E286" s="135"/>
      <c r="F286" s="135"/>
      <c r="G286" s="87"/>
      <c r="H286" s="88"/>
      <c r="I286" s="125">
        <f t="shared" si="97"/>
        <v>7490400</v>
      </c>
      <c r="J286" s="125">
        <f t="shared" ref="J286:O286" si="104">J287</f>
        <v>5996800</v>
      </c>
      <c r="K286" s="74">
        <f t="shared" si="104"/>
        <v>1493600</v>
      </c>
      <c r="L286" s="74">
        <f t="shared" si="104"/>
        <v>0</v>
      </c>
      <c r="M286" s="74">
        <f t="shared" si="104"/>
        <v>0</v>
      </c>
      <c r="N286" s="74">
        <f t="shared" si="104"/>
        <v>0</v>
      </c>
      <c r="O286" s="126">
        <f t="shared" si="104"/>
        <v>0</v>
      </c>
      <c r="ALN286" s="39"/>
      <c r="ALO286" s="39"/>
      <c r="ALP286" s="39"/>
      <c r="ALQ286" s="39"/>
      <c r="ALR286" s="39"/>
      <c r="ALS286" s="39"/>
      <c r="ALT286" s="39"/>
      <c r="ALU286" s="39"/>
      <c r="ALV286" s="39"/>
      <c r="ALW286" s="39"/>
      <c r="ALX286" s="39"/>
      <c r="ALY286" s="39"/>
      <c r="ALZ286" s="39"/>
      <c r="AMA286" s="39"/>
      <c r="AMB286" s="39"/>
      <c r="AMC286" s="39"/>
      <c r="AMD286" s="39"/>
      <c r="AME286" s="39"/>
      <c r="AMF286" s="39"/>
      <c r="AMG286" s="39"/>
      <c r="AMH286" s="39"/>
      <c r="AMI286" s="39"/>
      <c r="AMJ286" s="39"/>
    </row>
    <row r="287" spans="1:1024">
      <c r="B287" s="88"/>
      <c r="C287" s="36" t="s">
        <v>15</v>
      </c>
      <c r="D287" s="36">
        <v>910</v>
      </c>
      <c r="E287" s="91" t="s">
        <v>16</v>
      </c>
      <c r="F287" s="91" t="s">
        <v>83</v>
      </c>
      <c r="G287" s="81"/>
      <c r="H287" s="82"/>
      <c r="I287" s="130">
        <f t="shared" si="97"/>
        <v>7490400</v>
      </c>
      <c r="J287" s="130">
        <f t="shared" ref="J287:O287" si="105">J288+J297</f>
        <v>5996800</v>
      </c>
      <c r="K287" s="76">
        <f t="shared" si="105"/>
        <v>1493600</v>
      </c>
      <c r="L287" s="76">
        <f t="shared" si="105"/>
        <v>0</v>
      </c>
      <c r="M287" s="76">
        <f t="shared" si="105"/>
        <v>0</v>
      </c>
      <c r="N287" s="76">
        <f t="shared" si="105"/>
        <v>0</v>
      </c>
      <c r="O287" s="131">
        <f t="shared" si="105"/>
        <v>0</v>
      </c>
    </row>
    <row r="288" spans="1:1024" ht="37.5">
      <c r="B288" s="88"/>
      <c r="C288" s="36" t="s">
        <v>373</v>
      </c>
      <c r="D288" s="36">
        <v>910</v>
      </c>
      <c r="E288" s="91" t="s">
        <v>16</v>
      </c>
      <c r="F288" s="91" t="s">
        <v>27</v>
      </c>
      <c r="G288" s="81"/>
      <c r="H288" s="82"/>
      <c r="I288" s="130">
        <f t="shared" si="97"/>
        <v>7325400</v>
      </c>
      <c r="J288" s="130">
        <f t="shared" ref="J288:O288" si="106">J289</f>
        <v>5696800</v>
      </c>
      <c r="K288" s="76">
        <f t="shared" si="106"/>
        <v>1628600</v>
      </c>
      <c r="L288" s="76">
        <f t="shared" si="106"/>
        <v>0</v>
      </c>
      <c r="M288" s="76">
        <f t="shared" si="106"/>
        <v>0</v>
      </c>
      <c r="N288" s="76">
        <f t="shared" si="106"/>
        <v>0</v>
      </c>
      <c r="O288" s="131">
        <f t="shared" si="106"/>
        <v>0</v>
      </c>
    </row>
    <row r="289" spans="1:1024" ht="37.5">
      <c r="B289" s="88"/>
      <c r="C289" s="36" t="s">
        <v>333</v>
      </c>
      <c r="D289" s="36">
        <v>910</v>
      </c>
      <c r="E289" s="91" t="s">
        <v>16</v>
      </c>
      <c r="F289" s="91" t="s">
        <v>27</v>
      </c>
      <c r="G289" s="81">
        <v>9900000000</v>
      </c>
      <c r="H289" s="82"/>
      <c r="I289" s="130">
        <f t="shared" si="97"/>
        <v>7325400</v>
      </c>
      <c r="J289" s="130">
        <f t="shared" ref="J289:O289" si="107">J290+J293</f>
        <v>5696800</v>
      </c>
      <c r="K289" s="76">
        <f t="shared" si="107"/>
        <v>1628600</v>
      </c>
      <c r="L289" s="76">
        <f t="shared" si="107"/>
        <v>0</v>
      </c>
      <c r="M289" s="76">
        <f t="shared" si="107"/>
        <v>0</v>
      </c>
      <c r="N289" s="76">
        <f t="shared" si="107"/>
        <v>0</v>
      </c>
      <c r="O289" s="131">
        <f t="shared" si="107"/>
        <v>0</v>
      </c>
    </row>
    <row r="290" spans="1:1024" ht="56.25">
      <c r="B290" s="88"/>
      <c r="C290" s="36" t="s">
        <v>342</v>
      </c>
      <c r="D290" s="36">
        <v>910</v>
      </c>
      <c r="E290" s="91" t="s">
        <v>16</v>
      </c>
      <c r="F290" s="91" t="s">
        <v>27</v>
      </c>
      <c r="G290" s="81">
        <v>9910000000</v>
      </c>
      <c r="H290" s="82"/>
      <c r="I290" s="130">
        <f t="shared" si="97"/>
        <v>4234600</v>
      </c>
      <c r="J290" s="130">
        <f t="shared" ref="J290:O291" si="108">J291</f>
        <v>2707200</v>
      </c>
      <c r="K290" s="76">
        <f t="shared" si="108"/>
        <v>1527400</v>
      </c>
      <c r="L290" s="76">
        <f t="shared" si="108"/>
        <v>0</v>
      </c>
      <c r="M290" s="76">
        <f t="shared" si="108"/>
        <v>0</v>
      </c>
      <c r="N290" s="76">
        <f t="shared" si="108"/>
        <v>0</v>
      </c>
      <c r="O290" s="131">
        <f t="shared" si="108"/>
        <v>0</v>
      </c>
    </row>
    <row r="291" spans="1:1024" ht="31.9" customHeight="1">
      <c r="B291" s="88"/>
      <c r="C291" s="36" t="s">
        <v>100</v>
      </c>
      <c r="D291" s="36">
        <v>910</v>
      </c>
      <c r="E291" s="91" t="s">
        <v>16</v>
      </c>
      <c r="F291" s="91" t="s">
        <v>27</v>
      </c>
      <c r="G291" s="81">
        <v>9910000190</v>
      </c>
      <c r="H291" s="82"/>
      <c r="I291" s="130">
        <f t="shared" si="97"/>
        <v>4234600</v>
      </c>
      <c r="J291" s="130">
        <f t="shared" si="108"/>
        <v>2707200</v>
      </c>
      <c r="K291" s="76">
        <f t="shared" si="108"/>
        <v>1527400</v>
      </c>
      <c r="L291" s="76">
        <f t="shared" si="108"/>
        <v>0</v>
      </c>
      <c r="M291" s="76">
        <f t="shared" si="108"/>
        <v>0</v>
      </c>
      <c r="N291" s="76">
        <f t="shared" si="108"/>
        <v>0</v>
      </c>
      <c r="O291" s="131">
        <f t="shared" si="108"/>
        <v>0</v>
      </c>
    </row>
    <row r="292" spans="1:1024" ht="75">
      <c r="B292" s="88"/>
      <c r="C292" s="36" t="s">
        <v>101</v>
      </c>
      <c r="D292" s="36">
        <v>910</v>
      </c>
      <c r="E292" s="91" t="s">
        <v>16</v>
      </c>
      <c r="F292" s="91" t="s">
        <v>27</v>
      </c>
      <c r="G292" s="81">
        <v>9910000190</v>
      </c>
      <c r="H292" s="82" t="s">
        <v>102</v>
      </c>
      <c r="I292" s="130">
        <f t="shared" si="97"/>
        <v>4234600</v>
      </c>
      <c r="J292" s="130">
        <v>2707200</v>
      </c>
      <c r="K292" s="76">
        <v>1527400</v>
      </c>
      <c r="L292" s="76"/>
      <c r="M292" s="76"/>
      <c r="N292" s="76"/>
      <c r="O292" s="131"/>
    </row>
    <row r="293" spans="1:1024" ht="56.25">
      <c r="B293" s="88"/>
      <c r="C293" s="36" t="s">
        <v>343</v>
      </c>
      <c r="D293" s="36">
        <v>910</v>
      </c>
      <c r="E293" s="91" t="s">
        <v>16</v>
      </c>
      <c r="F293" s="91" t="s">
        <v>27</v>
      </c>
      <c r="G293" s="81">
        <v>9920000000</v>
      </c>
      <c r="H293" s="82"/>
      <c r="I293" s="130">
        <f t="shared" si="97"/>
        <v>3090800</v>
      </c>
      <c r="J293" s="130">
        <f t="shared" ref="J293:O293" si="109">J294</f>
        <v>2989600</v>
      </c>
      <c r="K293" s="76">
        <f t="shared" si="109"/>
        <v>101200</v>
      </c>
      <c r="L293" s="76">
        <f t="shared" si="109"/>
        <v>0</v>
      </c>
      <c r="M293" s="76">
        <f t="shared" si="109"/>
        <v>0</v>
      </c>
      <c r="N293" s="76">
        <f t="shared" si="109"/>
        <v>0</v>
      </c>
      <c r="O293" s="131">
        <f t="shared" si="109"/>
        <v>0</v>
      </c>
    </row>
    <row r="294" spans="1:1024" ht="34.9" customHeight="1">
      <c r="B294" s="88"/>
      <c r="C294" s="36" t="s">
        <v>100</v>
      </c>
      <c r="D294" s="36">
        <v>910</v>
      </c>
      <c r="E294" s="91" t="s">
        <v>364</v>
      </c>
      <c r="F294" s="91" t="s">
        <v>27</v>
      </c>
      <c r="G294" s="81">
        <v>9920000190</v>
      </c>
      <c r="H294" s="82"/>
      <c r="I294" s="130">
        <f t="shared" si="97"/>
        <v>3090800</v>
      </c>
      <c r="J294" s="130">
        <f t="shared" ref="J294:O294" si="110">J295+J296</f>
        <v>2989600</v>
      </c>
      <c r="K294" s="76">
        <f t="shared" si="110"/>
        <v>101200</v>
      </c>
      <c r="L294" s="76">
        <f t="shared" si="110"/>
        <v>0</v>
      </c>
      <c r="M294" s="76">
        <f t="shared" si="110"/>
        <v>0</v>
      </c>
      <c r="N294" s="76">
        <f t="shared" si="110"/>
        <v>0</v>
      </c>
      <c r="O294" s="131">
        <f t="shared" si="110"/>
        <v>0</v>
      </c>
    </row>
    <row r="295" spans="1:1024" ht="75">
      <c r="B295" s="88"/>
      <c r="C295" s="36" t="s">
        <v>101</v>
      </c>
      <c r="D295" s="36">
        <v>910</v>
      </c>
      <c r="E295" s="91" t="s">
        <v>16</v>
      </c>
      <c r="F295" s="91" t="s">
        <v>27</v>
      </c>
      <c r="G295" s="81">
        <v>9920000190</v>
      </c>
      <c r="H295" s="82" t="s">
        <v>102</v>
      </c>
      <c r="I295" s="130">
        <f t="shared" si="97"/>
        <v>3089800</v>
      </c>
      <c r="J295" s="130">
        <v>2988800</v>
      </c>
      <c r="K295" s="76">
        <v>101000</v>
      </c>
      <c r="L295" s="76"/>
      <c r="M295" s="76"/>
      <c r="N295" s="76"/>
      <c r="O295" s="131"/>
    </row>
    <row r="296" spans="1:1024">
      <c r="B296" s="88"/>
      <c r="C296" s="36" t="s">
        <v>107</v>
      </c>
      <c r="D296" s="36">
        <v>910</v>
      </c>
      <c r="E296" s="91" t="s">
        <v>16</v>
      </c>
      <c r="F296" s="91" t="s">
        <v>27</v>
      </c>
      <c r="G296" s="81">
        <v>9920000190</v>
      </c>
      <c r="H296" s="82" t="s">
        <v>108</v>
      </c>
      <c r="I296" s="130">
        <f t="shared" si="97"/>
        <v>1000</v>
      </c>
      <c r="J296" s="130">
        <v>800</v>
      </c>
      <c r="K296" s="76">
        <v>200</v>
      </c>
      <c r="L296" s="76"/>
      <c r="M296" s="76"/>
      <c r="N296" s="76"/>
      <c r="O296" s="131"/>
    </row>
    <row r="297" spans="1:1024">
      <c r="B297" s="88"/>
      <c r="C297" s="36" t="s">
        <v>31</v>
      </c>
      <c r="D297" s="36">
        <v>910</v>
      </c>
      <c r="E297" s="91" t="s">
        <v>16</v>
      </c>
      <c r="F297" s="91" t="s">
        <v>32</v>
      </c>
      <c r="G297" s="81"/>
      <c r="H297" s="82"/>
      <c r="I297" s="130">
        <f t="shared" si="97"/>
        <v>165000</v>
      </c>
      <c r="J297" s="130">
        <f t="shared" ref="J297:O300" si="111">J298</f>
        <v>300000</v>
      </c>
      <c r="K297" s="76">
        <f t="shared" si="111"/>
        <v>-135000</v>
      </c>
      <c r="L297" s="76">
        <f t="shared" si="111"/>
        <v>0</v>
      </c>
      <c r="M297" s="76">
        <f t="shared" si="111"/>
        <v>0</v>
      </c>
      <c r="N297" s="76">
        <f t="shared" si="111"/>
        <v>0</v>
      </c>
      <c r="O297" s="131">
        <f t="shared" si="111"/>
        <v>0</v>
      </c>
    </row>
    <row r="298" spans="1:1024" ht="37.5">
      <c r="B298" s="88"/>
      <c r="C298" s="36" t="s">
        <v>98</v>
      </c>
      <c r="D298" s="36">
        <v>910</v>
      </c>
      <c r="E298" s="91" t="s">
        <v>16</v>
      </c>
      <c r="F298" s="91" t="s">
        <v>32</v>
      </c>
      <c r="G298" s="81">
        <v>500000000</v>
      </c>
      <c r="H298" s="82"/>
      <c r="I298" s="130">
        <f t="shared" si="97"/>
        <v>165000</v>
      </c>
      <c r="J298" s="130">
        <f t="shared" si="111"/>
        <v>300000</v>
      </c>
      <c r="K298" s="76">
        <f t="shared" si="111"/>
        <v>-135000</v>
      </c>
      <c r="L298" s="76">
        <f t="shared" si="111"/>
        <v>0</v>
      </c>
      <c r="M298" s="76">
        <f t="shared" si="111"/>
        <v>0</v>
      </c>
      <c r="N298" s="76">
        <f t="shared" si="111"/>
        <v>0</v>
      </c>
      <c r="O298" s="131">
        <f t="shared" si="111"/>
        <v>0</v>
      </c>
    </row>
    <row r="299" spans="1:1024" ht="37.5">
      <c r="B299" s="88"/>
      <c r="C299" s="36" t="s">
        <v>117</v>
      </c>
      <c r="D299" s="36">
        <v>910</v>
      </c>
      <c r="E299" s="91" t="s">
        <v>16</v>
      </c>
      <c r="F299" s="91" t="s">
        <v>32</v>
      </c>
      <c r="G299" s="81">
        <v>5030000000</v>
      </c>
      <c r="H299" s="82"/>
      <c r="I299" s="130">
        <f t="shared" si="97"/>
        <v>165000</v>
      </c>
      <c r="J299" s="130">
        <f t="shared" si="111"/>
        <v>300000</v>
      </c>
      <c r="K299" s="76">
        <f t="shared" si="111"/>
        <v>-135000</v>
      </c>
      <c r="L299" s="76">
        <f t="shared" si="111"/>
        <v>0</v>
      </c>
      <c r="M299" s="76">
        <f t="shared" si="111"/>
        <v>0</v>
      </c>
      <c r="N299" s="76">
        <f t="shared" si="111"/>
        <v>0</v>
      </c>
      <c r="O299" s="131">
        <f t="shared" si="111"/>
        <v>0</v>
      </c>
    </row>
    <row r="300" spans="1:1024" ht="37.5">
      <c r="B300" s="88"/>
      <c r="C300" s="36" t="s">
        <v>118</v>
      </c>
      <c r="D300" s="36">
        <v>910</v>
      </c>
      <c r="E300" s="91" t="s">
        <v>16</v>
      </c>
      <c r="F300" s="91" t="s">
        <v>32</v>
      </c>
      <c r="G300" s="81">
        <v>5030010030</v>
      </c>
      <c r="H300" s="82"/>
      <c r="I300" s="130">
        <f t="shared" si="97"/>
        <v>165000</v>
      </c>
      <c r="J300" s="130">
        <f t="shared" si="111"/>
        <v>300000</v>
      </c>
      <c r="K300" s="76">
        <f t="shared" si="111"/>
        <v>-135000</v>
      </c>
      <c r="L300" s="76">
        <f t="shared" si="111"/>
        <v>0</v>
      </c>
      <c r="M300" s="76">
        <f t="shared" si="111"/>
        <v>0</v>
      </c>
      <c r="N300" s="76">
        <f t="shared" si="111"/>
        <v>0</v>
      </c>
      <c r="O300" s="131">
        <f t="shared" si="111"/>
        <v>0</v>
      </c>
    </row>
    <row r="301" spans="1:1024" ht="37.5">
      <c r="B301" s="88"/>
      <c r="C301" s="36" t="s">
        <v>104</v>
      </c>
      <c r="D301" s="36">
        <v>910</v>
      </c>
      <c r="E301" s="91" t="s">
        <v>16</v>
      </c>
      <c r="F301" s="91" t="s">
        <v>32</v>
      </c>
      <c r="G301" s="81">
        <v>5030010030</v>
      </c>
      <c r="H301" s="82" t="s">
        <v>105</v>
      </c>
      <c r="I301" s="130">
        <f t="shared" si="97"/>
        <v>165000</v>
      </c>
      <c r="J301" s="130">
        <v>300000</v>
      </c>
      <c r="K301" s="76">
        <v>-135000</v>
      </c>
      <c r="L301" s="76"/>
      <c r="M301" s="76"/>
      <c r="N301" s="76"/>
      <c r="O301" s="131"/>
    </row>
    <row r="302" spans="1:1024" s="112" customFormat="1" ht="63.6" customHeight="1">
      <c r="A302" s="109"/>
      <c r="B302" s="133" t="s">
        <v>54</v>
      </c>
      <c r="C302" s="27" t="s">
        <v>376</v>
      </c>
      <c r="D302" s="27">
        <v>919</v>
      </c>
      <c r="E302" s="135"/>
      <c r="F302" s="135"/>
      <c r="G302" s="87"/>
      <c r="H302" s="88"/>
      <c r="I302" s="125">
        <f t="shared" si="97"/>
        <v>33678900</v>
      </c>
      <c r="J302" s="125">
        <f t="shared" ref="J302:O302" si="112">J309+J303</f>
        <v>30553300</v>
      </c>
      <c r="K302" s="74">
        <f t="shared" si="112"/>
        <v>3125600</v>
      </c>
      <c r="L302" s="74">
        <f t="shared" si="112"/>
        <v>0</v>
      </c>
      <c r="M302" s="74">
        <f t="shared" si="112"/>
        <v>0</v>
      </c>
      <c r="N302" s="74">
        <f t="shared" si="112"/>
        <v>0</v>
      </c>
      <c r="O302" s="126">
        <f t="shared" si="112"/>
        <v>0</v>
      </c>
      <c r="ALN302" s="39"/>
      <c r="ALO302" s="39"/>
      <c r="ALP302" s="39"/>
      <c r="ALQ302" s="39"/>
      <c r="ALR302" s="39"/>
      <c r="ALS302" s="39"/>
      <c r="ALT302" s="39"/>
      <c r="ALU302" s="39"/>
      <c r="ALV302" s="39"/>
      <c r="ALW302" s="39"/>
      <c r="ALX302" s="39"/>
      <c r="ALY302" s="39"/>
      <c r="ALZ302" s="39"/>
      <c r="AMA302" s="39"/>
      <c r="AMB302" s="39"/>
      <c r="AMC302" s="39"/>
      <c r="AMD302" s="39"/>
      <c r="AME302" s="39"/>
      <c r="AMF302" s="39"/>
      <c r="AMG302" s="39"/>
      <c r="AMH302" s="39"/>
      <c r="AMI302" s="39"/>
      <c r="AMJ302" s="39"/>
    </row>
    <row r="303" spans="1:1024" s="112" customFormat="1">
      <c r="A303" s="109"/>
      <c r="B303" s="88"/>
      <c r="C303" s="36" t="s">
        <v>15</v>
      </c>
      <c r="D303" s="36">
        <v>919</v>
      </c>
      <c r="E303" s="91" t="s">
        <v>16</v>
      </c>
      <c r="F303" s="91" t="s">
        <v>83</v>
      </c>
      <c r="G303" s="81"/>
      <c r="H303" s="82"/>
      <c r="I303" s="130">
        <f t="shared" si="97"/>
        <v>577500</v>
      </c>
      <c r="J303" s="130">
        <f t="shared" ref="J303:O307" si="113">J304</f>
        <v>1500000</v>
      </c>
      <c r="K303" s="76">
        <f t="shared" si="113"/>
        <v>-922500</v>
      </c>
      <c r="L303" s="76">
        <f t="shared" si="113"/>
        <v>0</v>
      </c>
      <c r="M303" s="76">
        <f t="shared" si="113"/>
        <v>0</v>
      </c>
      <c r="N303" s="76">
        <f t="shared" si="113"/>
        <v>0</v>
      </c>
      <c r="O303" s="131">
        <f t="shared" si="113"/>
        <v>0</v>
      </c>
      <c r="ALN303"/>
      <c r="ALO303"/>
      <c r="ALP303"/>
      <c r="ALQ303"/>
      <c r="ALR303"/>
      <c r="ALS303"/>
      <c r="ALT303"/>
      <c r="ALU303"/>
      <c r="ALV303"/>
      <c r="ALW303"/>
      <c r="ALX303"/>
      <c r="ALY303"/>
      <c r="ALZ303"/>
      <c r="AMA303"/>
      <c r="AMB303"/>
      <c r="AMC303"/>
      <c r="AMD303"/>
      <c r="AME303"/>
      <c r="AMF303"/>
      <c r="AMG303"/>
      <c r="AMH303"/>
      <c r="AMI303"/>
      <c r="AMJ303"/>
    </row>
    <row r="304" spans="1:1024" s="112" customFormat="1">
      <c r="A304" s="109"/>
      <c r="B304" s="88"/>
      <c r="C304" s="36" t="s">
        <v>31</v>
      </c>
      <c r="D304" s="36">
        <v>919</v>
      </c>
      <c r="E304" s="91" t="s">
        <v>16</v>
      </c>
      <c r="F304" s="91" t="s">
        <v>32</v>
      </c>
      <c r="G304" s="81"/>
      <c r="H304" s="82"/>
      <c r="I304" s="130">
        <f t="shared" si="97"/>
        <v>577500</v>
      </c>
      <c r="J304" s="130">
        <f t="shared" si="113"/>
        <v>1500000</v>
      </c>
      <c r="K304" s="76">
        <f t="shared" si="113"/>
        <v>-922500</v>
      </c>
      <c r="L304" s="76">
        <f t="shared" si="113"/>
        <v>0</v>
      </c>
      <c r="M304" s="76">
        <f t="shared" si="113"/>
        <v>0</v>
      </c>
      <c r="N304" s="76">
        <f t="shared" si="113"/>
        <v>0</v>
      </c>
      <c r="O304" s="131">
        <f t="shared" si="113"/>
        <v>0</v>
      </c>
      <c r="ALN304"/>
      <c r="ALO304"/>
      <c r="ALP304"/>
      <c r="ALQ304"/>
      <c r="ALR304"/>
      <c r="ALS304"/>
      <c r="ALT304"/>
      <c r="ALU304"/>
      <c r="ALV304"/>
      <c r="ALW304"/>
      <c r="ALX304"/>
      <c r="ALY304"/>
      <c r="ALZ304"/>
      <c r="AMA304"/>
      <c r="AMB304"/>
      <c r="AMC304"/>
      <c r="AMD304"/>
      <c r="AME304"/>
      <c r="AMF304"/>
      <c r="AMG304"/>
      <c r="AMH304"/>
      <c r="AMI304"/>
      <c r="AMJ304"/>
    </row>
    <row r="305" spans="1:1024" s="112" customFormat="1" ht="37.5">
      <c r="A305" s="109"/>
      <c r="B305" s="88"/>
      <c r="C305" s="36" t="s">
        <v>98</v>
      </c>
      <c r="D305" s="36">
        <v>919</v>
      </c>
      <c r="E305" s="91" t="s">
        <v>16</v>
      </c>
      <c r="F305" s="91" t="s">
        <v>32</v>
      </c>
      <c r="G305" s="81">
        <v>500000000</v>
      </c>
      <c r="H305" s="82"/>
      <c r="I305" s="130">
        <f t="shared" si="97"/>
        <v>577500</v>
      </c>
      <c r="J305" s="130">
        <f t="shared" si="113"/>
        <v>1500000</v>
      </c>
      <c r="K305" s="76">
        <f t="shared" si="113"/>
        <v>-922500</v>
      </c>
      <c r="L305" s="76">
        <f t="shared" si="113"/>
        <v>0</v>
      </c>
      <c r="M305" s="76">
        <f t="shared" si="113"/>
        <v>0</v>
      </c>
      <c r="N305" s="76">
        <f t="shared" si="113"/>
        <v>0</v>
      </c>
      <c r="O305" s="131">
        <f t="shared" si="113"/>
        <v>0</v>
      </c>
      <c r="ALN305"/>
      <c r="ALO305"/>
      <c r="ALP305"/>
      <c r="ALQ305"/>
      <c r="ALR305"/>
      <c r="ALS305"/>
      <c r="ALT305"/>
      <c r="ALU305"/>
      <c r="ALV305"/>
      <c r="ALW305"/>
      <c r="ALX305"/>
      <c r="ALY305"/>
      <c r="ALZ305"/>
      <c r="AMA305"/>
      <c r="AMB305"/>
      <c r="AMC305"/>
      <c r="AMD305"/>
      <c r="AME305"/>
      <c r="AMF305"/>
      <c r="AMG305"/>
      <c r="AMH305"/>
      <c r="AMI305"/>
      <c r="AMJ305"/>
    </row>
    <row r="306" spans="1:1024" s="112" customFormat="1" ht="37.5">
      <c r="A306" s="109"/>
      <c r="B306" s="88"/>
      <c r="C306" s="36" t="s">
        <v>117</v>
      </c>
      <c r="D306" s="36">
        <v>919</v>
      </c>
      <c r="E306" s="91" t="s">
        <v>16</v>
      </c>
      <c r="F306" s="91" t="s">
        <v>32</v>
      </c>
      <c r="G306" s="81">
        <v>5030000000</v>
      </c>
      <c r="H306" s="82"/>
      <c r="I306" s="130">
        <f t="shared" si="97"/>
        <v>577500</v>
      </c>
      <c r="J306" s="130">
        <f t="shared" si="113"/>
        <v>1500000</v>
      </c>
      <c r="K306" s="76">
        <f t="shared" si="113"/>
        <v>-922500</v>
      </c>
      <c r="L306" s="76">
        <f t="shared" si="113"/>
        <v>0</v>
      </c>
      <c r="M306" s="76">
        <f t="shared" si="113"/>
        <v>0</v>
      </c>
      <c r="N306" s="76">
        <f t="shared" si="113"/>
        <v>0</v>
      </c>
      <c r="O306" s="131">
        <f t="shared" si="113"/>
        <v>0</v>
      </c>
      <c r="ALN306"/>
      <c r="ALO306"/>
      <c r="ALP306"/>
      <c r="ALQ306"/>
      <c r="ALR306"/>
      <c r="ALS306"/>
      <c r="ALT306"/>
      <c r="ALU306"/>
      <c r="ALV306"/>
      <c r="ALW306"/>
      <c r="ALX306"/>
      <c r="ALY306"/>
      <c r="ALZ306"/>
      <c r="AMA306"/>
      <c r="AMB306"/>
      <c r="AMC306"/>
      <c r="AMD306"/>
      <c r="AME306"/>
      <c r="AMF306"/>
      <c r="AMG306"/>
      <c r="AMH306"/>
      <c r="AMI306"/>
      <c r="AMJ306"/>
    </row>
    <row r="307" spans="1:1024" s="112" customFormat="1" ht="37.5">
      <c r="A307" s="109"/>
      <c r="B307" s="88"/>
      <c r="C307" s="36" t="s">
        <v>118</v>
      </c>
      <c r="D307" s="36">
        <v>919</v>
      </c>
      <c r="E307" s="91" t="s">
        <v>16</v>
      </c>
      <c r="F307" s="91" t="s">
        <v>32</v>
      </c>
      <c r="G307" s="81">
        <v>5030010030</v>
      </c>
      <c r="H307" s="82"/>
      <c r="I307" s="130">
        <f t="shared" si="97"/>
        <v>577500</v>
      </c>
      <c r="J307" s="130">
        <f t="shared" si="113"/>
        <v>1500000</v>
      </c>
      <c r="K307" s="76">
        <f t="shared" si="113"/>
        <v>-922500</v>
      </c>
      <c r="L307" s="76">
        <f t="shared" si="113"/>
        <v>0</v>
      </c>
      <c r="M307" s="76">
        <f t="shared" si="113"/>
        <v>0</v>
      </c>
      <c r="N307" s="76">
        <f t="shared" si="113"/>
        <v>0</v>
      </c>
      <c r="O307" s="131">
        <f t="shared" si="113"/>
        <v>0</v>
      </c>
      <c r="ALN307"/>
      <c r="ALO307"/>
      <c r="ALP307"/>
      <c r="ALQ307"/>
      <c r="ALR307"/>
      <c r="ALS307"/>
      <c r="ALT307"/>
      <c r="ALU307"/>
      <c r="ALV307"/>
      <c r="ALW307"/>
      <c r="ALX307"/>
      <c r="ALY307"/>
      <c r="ALZ307"/>
      <c r="AMA307"/>
      <c r="AMB307"/>
      <c r="AMC307"/>
      <c r="AMD307"/>
      <c r="AME307"/>
      <c r="AMF307"/>
      <c r="AMG307"/>
      <c r="AMH307"/>
      <c r="AMI307"/>
      <c r="AMJ307"/>
    </row>
    <row r="308" spans="1:1024" s="112" customFormat="1" ht="37.5">
      <c r="A308" s="109"/>
      <c r="B308" s="88"/>
      <c r="C308" s="36" t="s">
        <v>104</v>
      </c>
      <c r="D308" s="36">
        <v>919</v>
      </c>
      <c r="E308" s="91" t="s">
        <v>16</v>
      </c>
      <c r="F308" s="91" t="s">
        <v>32</v>
      </c>
      <c r="G308" s="81">
        <v>5030010030</v>
      </c>
      <c r="H308" s="82" t="s">
        <v>105</v>
      </c>
      <c r="I308" s="130">
        <f t="shared" si="97"/>
        <v>577500</v>
      </c>
      <c r="J308" s="130">
        <v>1500000</v>
      </c>
      <c r="K308" s="76">
        <v>-922500</v>
      </c>
      <c r="L308" s="76"/>
      <c r="M308" s="76"/>
      <c r="N308" s="76"/>
      <c r="O308" s="131"/>
      <c r="ALN308"/>
      <c r="ALO308"/>
      <c r="ALP308"/>
      <c r="ALQ308"/>
      <c r="ALR308"/>
      <c r="ALS308"/>
      <c r="ALT308"/>
      <c r="ALU308"/>
      <c r="ALV308"/>
      <c r="ALW308"/>
      <c r="ALX308"/>
      <c r="ALY308"/>
      <c r="ALZ308"/>
      <c r="AMA308"/>
      <c r="AMB308"/>
      <c r="AMC308"/>
      <c r="AMD308"/>
      <c r="AME308"/>
      <c r="AMF308"/>
      <c r="AMG308"/>
      <c r="AMH308"/>
      <c r="AMI308"/>
      <c r="AMJ308"/>
    </row>
    <row r="309" spans="1:1024">
      <c r="B309" s="88"/>
      <c r="C309" s="36" t="s">
        <v>43</v>
      </c>
      <c r="D309" s="36">
        <v>919</v>
      </c>
      <c r="E309" s="91" t="s">
        <v>23</v>
      </c>
      <c r="F309" s="91" t="s">
        <v>83</v>
      </c>
      <c r="G309" s="81"/>
      <c r="H309" s="82"/>
      <c r="I309" s="130">
        <f t="shared" si="97"/>
        <v>33101400</v>
      </c>
      <c r="J309" s="130">
        <f t="shared" ref="J309:O309" si="114">J310</f>
        <v>29053300</v>
      </c>
      <c r="K309" s="76">
        <f t="shared" si="114"/>
        <v>4048100</v>
      </c>
      <c r="L309" s="76">
        <f t="shared" si="114"/>
        <v>0</v>
      </c>
      <c r="M309" s="76">
        <f t="shared" si="114"/>
        <v>0</v>
      </c>
      <c r="N309" s="76">
        <f t="shared" si="114"/>
        <v>0</v>
      </c>
      <c r="O309" s="131">
        <f t="shared" si="114"/>
        <v>0</v>
      </c>
    </row>
    <row r="310" spans="1:1024">
      <c r="B310" s="88"/>
      <c r="C310" s="36" t="s">
        <v>44</v>
      </c>
      <c r="D310" s="36">
        <v>919</v>
      </c>
      <c r="E310" s="91" t="s">
        <v>23</v>
      </c>
      <c r="F310" s="91" t="s">
        <v>25</v>
      </c>
      <c r="G310" s="81"/>
      <c r="H310" s="82"/>
      <c r="I310" s="130">
        <f t="shared" si="97"/>
        <v>33101400</v>
      </c>
      <c r="J310" s="130">
        <f t="shared" ref="J310:O310" si="115">J311+J319</f>
        <v>29053300</v>
      </c>
      <c r="K310" s="76">
        <f t="shared" si="115"/>
        <v>4048100</v>
      </c>
      <c r="L310" s="76">
        <f t="shared" si="115"/>
        <v>0</v>
      </c>
      <c r="M310" s="76">
        <f t="shared" si="115"/>
        <v>0</v>
      </c>
      <c r="N310" s="76">
        <f t="shared" si="115"/>
        <v>0</v>
      </c>
      <c r="O310" s="131">
        <f t="shared" si="115"/>
        <v>0</v>
      </c>
    </row>
    <row r="311" spans="1:1024" ht="37.5">
      <c r="B311" s="88"/>
      <c r="C311" s="36" t="s">
        <v>98</v>
      </c>
      <c r="D311" s="36">
        <v>919</v>
      </c>
      <c r="E311" s="91" t="s">
        <v>23</v>
      </c>
      <c r="F311" s="91" t="s">
        <v>25</v>
      </c>
      <c r="G311" s="81">
        <v>5000000000</v>
      </c>
      <c r="H311" s="82"/>
      <c r="I311" s="130">
        <f t="shared" si="97"/>
        <v>14457000</v>
      </c>
      <c r="J311" s="130">
        <f t="shared" ref="J311:O311" si="116">J312</f>
        <v>10683400</v>
      </c>
      <c r="K311" s="76">
        <f t="shared" si="116"/>
        <v>3773600</v>
      </c>
      <c r="L311" s="76">
        <f t="shared" si="116"/>
        <v>0</v>
      </c>
      <c r="M311" s="76">
        <f t="shared" si="116"/>
        <v>0</v>
      </c>
      <c r="N311" s="76">
        <f t="shared" si="116"/>
        <v>0</v>
      </c>
      <c r="O311" s="131">
        <f t="shared" si="116"/>
        <v>0</v>
      </c>
    </row>
    <row r="312" spans="1:1024" ht="37.5">
      <c r="B312" s="88"/>
      <c r="C312" s="36" t="s">
        <v>106</v>
      </c>
      <c r="D312" s="36">
        <v>919</v>
      </c>
      <c r="E312" s="91" t="s">
        <v>23</v>
      </c>
      <c r="F312" s="91" t="s">
        <v>25</v>
      </c>
      <c r="G312" s="81">
        <v>5020000000</v>
      </c>
      <c r="H312" s="82"/>
      <c r="I312" s="130">
        <f t="shared" si="97"/>
        <v>14457000</v>
      </c>
      <c r="J312" s="130">
        <f t="shared" ref="J312:O312" si="117">J313+J316</f>
        <v>10683400</v>
      </c>
      <c r="K312" s="76">
        <f t="shared" si="117"/>
        <v>3773600</v>
      </c>
      <c r="L312" s="76">
        <f t="shared" si="117"/>
        <v>0</v>
      </c>
      <c r="M312" s="76">
        <f t="shared" si="117"/>
        <v>0</v>
      </c>
      <c r="N312" s="76">
        <f t="shared" si="117"/>
        <v>0</v>
      </c>
      <c r="O312" s="131">
        <f t="shared" si="117"/>
        <v>0</v>
      </c>
    </row>
    <row r="313" spans="1:1024" ht="31.9" customHeight="1">
      <c r="B313" s="88"/>
      <c r="C313" s="36" t="s">
        <v>100</v>
      </c>
      <c r="D313" s="36">
        <v>919</v>
      </c>
      <c r="E313" s="91" t="s">
        <v>23</v>
      </c>
      <c r="F313" s="91" t="s">
        <v>25</v>
      </c>
      <c r="G313" s="81">
        <v>5020000190</v>
      </c>
      <c r="H313" s="82"/>
      <c r="I313" s="130">
        <f t="shared" si="97"/>
        <v>12497800</v>
      </c>
      <c r="J313" s="130">
        <f t="shared" ref="J313:O313" si="118">J314+J315</f>
        <v>8730000</v>
      </c>
      <c r="K313" s="76">
        <f t="shared" si="118"/>
        <v>3767800</v>
      </c>
      <c r="L313" s="76">
        <f t="shared" si="118"/>
        <v>0</v>
      </c>
      <c r="M313" s="76">
        <f t="shared" si="118"/>
        <v>0</v>
      </c>
      <c r="N313" s="76">
        <f t="shared" si="118"/>
        <v>0</v>
      </c>
      <c r="O313" s="131">
        <f t="shared" si="118"/>
        <v>0</v>
      </c>
    </row>
    <row r="314" spans="1:1024" ht="75">
      <c r="B314" s="88"/>
      <c r="C314" s="36" t="s">
        <v>101</v>
      </c>
      <c r="D314" s="36">
        <v>919</v>
      </c>
      <c r="E314" s="91" t="s">
        <v>23</v>
      </c>
      <c r="F314" s="91" t="s">
        <v>25</v>
      </c>
      <c r="G314" s="81">
        <v>5020000190</v>
      </c>
      <c r="H314" s="82" t="s">
        <v>102</v>
      </c>
      <c r="I314" s="130">
        <f t="shared" si="97"/>
        <v>12495800</v>
      </c>
      <c r="J314" s="130">
        <v>8728500</v>
      </c>
      <c r="K314" s="76">
        <v>3767300</v>
      </c>
      <c r="L314" s="76"/>
      <c r="M314" s="76"/>
      <c r="N314" s="76"/>
      <c r="O314" s="131"/>
    </row>
    <row r="315" spans="1:1024">
      <c r="B315" s="88"/>
      <c r="C315" s="36" t="s">
        <v>107</v>
      </c>
      <c r="D315" s="36">
        <v>919</v>
      </c>
      <c r="E315" s="91" t="s">
        <v>23</v>
      </c>
      <c r="F315" s="91" t="s">
        <v>25</v>
      </c>
      <c r="G315" s="81">
        <v>5020000190</v>
      </c>
      <c r="H315" s="82" t="s">
        <v>108</v>
      </c>
      <c r="I315" s="130">
        <f t="shared" si="97"/>
        <v>2000</v>
      </c>
      <c r="J315" s="130">
        <v>1500</v>
      </c>
      <c r="K315" s="76">
        <v>500</v>
      </c>
      <c r="L315" s="76"/>
      <c r="M315" s="76"/>
      <c r="N315" s="76"/>
      <c r="O315" s="131"/>
    </row>
    <row r="316" spans="1:1024" ht="56.25">
      <c r="B316" s="88"/>
      <c r="C316" s="128" t="s">
        <v>110</v>
      </c>
      <c r="D316" s="36">
        <v>919</v>
      </c>
      <c r="E316" s="91" t="s">
        <v>23</v>
      </c>
      <c r="F316" s="91" t="s">
        <v>25</v>
      </c>
      <c r="G316" s="81">
        <v>5020060910</v>
      </c>
      <c r="H316" s="82"/>
      <c r="I316" s="130">
        <f t="shared" si="97"/>
        <v>1959200</v>
      </c>
      <c r="J316" s="130">
        <f t="shared" ref="J316:O316" si="119">J317+J318</f>
        <v>1953400</v>
      </c>
      <c r="K316" s="76">
        <f t="shared" si="119"/>
        <v>5800</v>
      </c>
      <c r="L316" s="76">
        <f t="shared" si="119"/>
        <v>0</v>
      </c>
      <c r="M316" s="76">
        <f t="shared" si="119"/>
        <v>0</v>
      </c>
      <c r="N316" s="76">
        <f t="shared" si="119"/>
        <v>0</v>
      </c>
      <c r="O316" s="131">
        <f t="shared" si="119"/>
        <v>0</v>
      </c>
    </row>
    <row r="317" spans="1:1024" ht="75">
      <c r="B317" s="88"/>
      <c r="C317" s="36" t="s">
        <v>101</v>
      </c>
      <c r="D317" s="36">
        <v>919</v>
      </c>
      <c r="E317" s="91" t="s">
        <v>23</v>
      </c>
      <c r="F317" s="91" t="s">
        <v>25</v>
      </c>
      <c r="G317" s="81">
        <v>5020060910</v>
      </c>
      <c r="H317" s="82" t="s">
        <v>102</v>
      </c>
      <c r="I317" s="130">
        <f t="shared" si="97"/>
        <v>1959200</v>
      </c>
      <c r="J317" s="130">
        <v>1953400</v>
      </c>
      <c r="K317" s="76">
        <v>5800</v>
      </c>
      <c r="L317" s="76"/>
      <c r="M317" s="76"/>
      <c r="N317" s="76"/>
      <c r="O317" s="131"/>
    </row>
    <row r="318" spans="1:1024" ht="37.5" hidden="1">
      <c r="B318" s="88"/>
      <c r="C318" s="36" t="s">
        <v>104</v>
      </c>
      <c r="D318" s="36">
        <v>919</v>
      </c>
      <c r="E318" s="91" t="s">
        <v>23</v>
      </c>
      <c r="F318" s="91" t="s">
        <v>25</v>
      </c>
      <c r="G318" s="81">
        <v>5020060910</v>
      </c>
      <c r="H318" s="82" t="s">
        <v>105</v>
      </c>
      <c r="I318" s="130">
        <f t="shared" si="97"/>
        <v>0</v>
      </c>
      <c r="J318" s="130"/>
      <c r="K318" s="76"/>
      <c r="L318" s="76"/>
      <c r="M318" s="76"/>
      <c r="N318" s="76"/>
      <c r="O318" s="131"/>
    </row>
    <row r="319" spans="1:1024" ht="56.25">
      <c r="B319" s="88"/>
      <c r="C319" s="36" t="s">
        <v>152</v>
      </c>
      <c r="D319" s="36">
        <v>919</v>
      </c>
      <c r="E319" s="91" t="s">
        <v>23</v>
      </c>
      <c r="F319" s="91" t="s">
        <v>25</v>
      </c>
      <c r="G319" s="81">
        <v>5500000000</v>
      </c>
      <c r="H319" s="82"/>
      <c r="I319" s="130">
        <f t="shared" si="97"/>
        <v>18644400</v>
      </c>
      <c r="J319" s="130">
        <f t="shared" ref="J319:O319" si="120">J320+J323</f>
        <v>18369900</v>
      </c>
      <c r="K319" s="76">
        <f t="shared" si="120"/>
        <v>274500</v>
      </c>
      <c r="L319" s="76">
        <f t="shared" si="120"/>
        <v>0</v>
      </c>
      <c r="M319" s="76">
        <f t="shared" si="120"/>
        <v>0</v>
      </c>
      <c r="N319" s="76">
        <f t="shared" si="120"/>
        <v>0</v>
      </c>
      <c r="O319" s="131">
        <f t="shared" si="120"/>
        <v>0</v>
      </c>
    </row>
    <row r="320" spans="1:1024">
      <c r="B320" s="88"/>
      <c r="C320" s="36" t="s">
        <v>153</v>
      </c>
      <c r="D320" s="36">
        <v>919</v>
      </c>
      <c r="E320" s="91" t="s">
        <v>23</v>
      </c>
      <c r="F320" s="91" t="s">
        <v>25</v>
      </c>
      <c r="G320" s="81">
        <v>5510000000</v>
      </c>
      <c r="H320" s="82"/>
      <c r="I320" s="130">
        <f t="shared" si="97"/>
        <v>17683800</v>
      </c>
      <c r="J320" s="130">
        <f t="shared" ref="J320:O321" si="121">J321</f>
        <v>17683800</v>
      </c>
      <c r="K320" s="76">
        <f t="shared" si="121"/>
        <v>0</v>
      </c>
      <c r="L320" s="76">
        <f t="shared" si="121"/>
        <v>0</v>
      </c>
      <c r="M320" s="76">
        <f t="shared" si="121"/>
        <v>0</v>
      </c>
      <c r="N320" s="76">
        <f t="shared" si="121"/>
        <v>0</v>
      </c>
      <c r="O320" s="131">
        <f t="shared" si="121"/>
        <v>0</v>
      </c>
    </row>
    <row r="321" spans="1:1024" ht="131.25">
      <c r="B321" s="88"/>
      <c r="C321" s="36" t="s">
        <v>154</v>
      </c>
      <c r="D321" s="36">
        <v>919</v>
      </c>
      <c r="E321" s="91" t="s">
        <v>23</v>
      </c>
      <c r="F321" s="91" t="s">
        <v>25</v>
      </c>
      <c r="G321" s="81">
        <v>5510060912</v>
      </c>
      <c r="H321" s="82"/>
      <c r="I321" s="130">
        <f t="shared" si="97"/>
        <v>17683800</v>
      </c>
      <c r="J321" s="130">
        <f t="shared" si="121"/>
        <v>17683800</v>
      </c>
      <c r="K321" s="76">
        <f t="shared" si="121"/>
        <v>0</v>
      </c>
      <c r="L321" s="76">
        <f t="shared" si="121"/>
        <v>0</v>
      </c>
      <c r="M321" s="76">
        <f t="shared" si="121"/>
        <v>0</v>
      </c>
      <c r="N321" s="76">
        <f t="shared" si="121"/>
        <v>0</v>
      </c>
      <c r="O321" s="131">
        <f t="shared" si="121"/>
        <v>0</v>
      </c>
    </row>
    <row r="322" spans="1:1024">
      <c r="B322" s="88"/>
      <c r="C322" s="36" t="s">
        <v>107</v>
      </c>
      <c r="D322" s="36">
        <v>919</v>
      </c>
      <c r="E322" s="91" t="s">
        <v>23</v>
      </c>
      <c r="F322" s="91" t="s">
        <v>25</v>
      </c>
      <c r="G322" s="81">
        <v>5510060912</v>
      </c>
      <c r="H322" s="82" t="s">
        <v>108</v>
      </c>
      <c r="I322" s="130">
        <f t="shared" si="97"/>
        <v>17683800</v>
      </c>
      <c r="J322" s="130">
        <v>17683800</v>
      </c>
      <c r="K322" s="76">
        <v>0</v>
      </c>
      <c r="L322" s="76"/>
      <c r="M322" s="76"/>
      <c r="N322" s="76"/>
      <c r="O322" s="131"/>
    </row>
    <row r="323" spans="1:1024" ht="37.5">
      <c r="B323" s="88"/>
      <c r="C323" s="36" t="s">
        <v>155</v>
      </c>
      <c r="D323" s="36">
        <v>919</v>
      </c>
      <c r="E323" s="91" t="s">
        <v>23</v>
      </c>
      <c r="F323" s="91" t="s">
        <v>25</v>
      </c>
      <c r="G323" s="81">
        <v>5520000000</v>
      </c>
      <c r="H323" s="82"/>
      <c r="I323" s="130">
        <f t="shared" si="97"/>
        <v>960600</v>
      </c>
      <c r="J323" s="130">
        <f t="shared" ref="J323:O324" si="122">J324</f>
        <v>686100</v>
      </c>
      <c r="K323" s="76">
        <f t="shared" si="122"/>
        <v>274500</v>
      </c>
      <c r="L323" s="76">
        <f t="shared" si="122"/>
        <v>0</v>
      </c>
      <c r="M323" s="76">
        <f t="shared" si="122"/>
        <v>0</v>
      </c>
      <c r="N323" s="76">
        <f t="shared" si="122"/>
        <v>0</v>
      </c>
      <c r="O323" s="131">
        <f t="shared" si="122"/>
        <v>0</v>
      </c>
    </row>
    <row r="324" spans="1:1024" ht="119.25" customHeight="1">
      <c r="B324" s="88"/>
      <c r="C324" s="36" t="s">
        <v>156</v>
      </c>
      <c r="D324" s="36">
        <v>919</v>
      </c>
      <c r="E324" s="91" t="s">
        <v>23</v>
      </c>
      <c r="F324" s="91" t="s">
        <v>25</v>
      </c>
      <c r="G324" s="81">
        <v>5520061650</v>
      </c>
      <c r="H324" s="82"/>
      <c r="I324" s="130">
        <f t="shared" si="97"/>
        <v>960600</v>
      </c>
      <c r="J324" s="130">
        <f t="shared" si="122"/>
        <v>686100</v>
      </c>
      <c r="K324" s="76">
        <f t="shared" si="122"/>
        <v>274500</v>
      </c>
      <c r="L324" s="76">
        <f t="shared" si="122"/>
        <v>0</v>
      </c>
      <c r="M324" s="76">
        <f t="shared" si="122"/>
        <v>0</v>
      </c>
      <c r="N324" s="76">
        <f t="shared" si="122"/>
        <v>0</v>
      </c>
      <c r="O324" s="131">
        <f t="shared" si="122"/>
        <v>0</v>
      </c>
    </row>
    <row r="325" spans="1:1024" ht="37.5">
      <c r="B325" s="88"/>
      <c r="C325" s="36" t="s">
        <v>104</v>
      </c>
      <c r="D325" s="36">
        <v>919</v>
      </c>
      <c r="E325" s="91" t="s">
        <v>23</v>
      </c>
      <c r="F325" s="91" t="s">
        <v>25</v>
      </c>
      <c r="G325" s="81">
        <v>5520061650</v>
      </c>
      <c r="H325" s="82" t="s">
        <v>105</v>
      </c>
      <c r="I325" s="130">
        <f t="shared" si="97"/>
        <v>960600</v>
      </c>
      <c r="J325" s="130">
        <v>686100</v>
      </c>
      <c r="K325" s="76">
        <v>274500</v>
      </c>
      <c r="L325" s="76"/>
      <c r="M325" s="76"/>
      <c r="N325" s="76"/>
      <c r="O325" s="131"/>
    </row>
    <row r="326" spans="1:1024" s="112" customFormat="1" ht="56.25">
      <c r="A326" s="109"/>
      <c r="B326" s="133" t="s">
        <v>62</v>
      </c>
      <c r="C326" s="27" t="s">
        <v>377</v>
      </c>
      <c r="D326" s="27">
        <v>921</v>
      </c>
      <c r="E326" s="135"/>
      <c r="F326" s="135"/>
      <c r="G326" s="87"/>
      <c r="H326" s="88"/>
      <c r="I326" s="125">
        <f t="shared" si="97"/>
        <v>20003000</v>
      </c>
      <c r="J326" s="125">
        <f t="shared" ref="J326:O326" si="123">J327+J341</f>
        <v>22992600</v>
      </c>
      <c r="K326" s="74">
        <f t="shared" si="123"/>
        <v>-2989600</v>
      </c>
      <c r="L326" s="74">
        <f t="shared" si="123"/>
        <v>0</v>
      </c>
      <c r="M326" s="74">
        <f t="shared" si="123"/>
        <v>0</v>
      </c>
      <c r="N326" s="74">
        <f t="shared" si="123"/>
        <v>0</v>
      </c>
      <c r="O326" s="126">
        <f t="shared" si="123"/>
        <v>0</v>
      </c>
      <c r="ALN326" s="39"/>
      <c r="ALO326" s="39"/>
      <c r="ALP326" s="39"/>
      <c r="ALQ326" s="39"/>
      <c r="ALR326" s="39"/>
      <c r="ALS326" s="39"/>
      <c r="ALT326" s="39"/>
      <c r="ALU326" s="39"/>
      <c r="ALV326" s="39"/>
      <c r="ALW326" s="39"/>
      <c r="ALX326" s="39"/>
      <c r="ALY326" s="39"/>
      <c r="ALZ326" s="39"/>
      <c r="AMA326" s="39"/>
      <c r="AMB326" s="39"/>
      <c r="AMC326" s="39"/>
      <c r="AMD326" s="39"/>
      <c r="AME326" s="39"/>
      <c r="AMF326" s="39"/>
      <c r="AMG326" s="39"/>
      <c r="AMH326" s="39"/>
      <c r="AMI326" s="39"/>
      <c r="AMJ326" s="39"/>
    </row>
    <row r="327" spans="1:1024">
      <c r="B327" s="88"/>
      <c r="C327" s="36" t="s">
        <v>15</v>
      </c>
      <c r="D327" s="36">
        <v>921</v>
      </c>
      <c r="E327" s="91" t="s">
        <v>16</v>
      </c>
      <c r="F327" s="91" t="s">
        <v>83</v>
      </c>
      <c r="G327" s="81"/>
      <c r="H327" s="82"/>
      <c r="I327" s="130">
        <f t="shared" si="97"/>
        <v>20003000</v>
      </c>
      <c r="J327" s="130">
        <f t="shared" ref="J327:O327" si="124">J328</f>
        <v>17636900</v>
      </c>
      <c r="K327" s="76">
        <f t="shared" si="124"/>
        <v>2366100</v>
      </c>
      <c r="L327" s="76">
        <f t="shared" si="124"/>
        <v>0</v>
      </c>
      <c r="M327" s="76">
        <f t="shared" si="124"/>
        <v>0</v>
      </c>
      <c r="N327" s="76">
        <f t="shared" si="124"/>
        <v>0</v>
      </c>
      <c r="O327" s="131">
        <f t="shared" si="124"/>
        <v>0</v>
      </c>
    </row>
    <row r="328" spans="1:1024">
      <c r="B328" s="88"/>
      <c r="C328" s="36" t="s">
        <v>31</v>
      </c>
      <c r="D328" s="36">
        <v>921</v>
      </c>
      <c r="E328" s="91" t="s">
        <v>16</v>
      </c>
      <c r="F328" s="91" t="s">
        <v>32</v>
      </c>
      <c r="G328" s="81"/>
      <c r="H328" s="82"/>
      <c r="I328" s="130">
        <f t="shared" ref="I328:I391" si="125">SUM(J328:O328)</f>
        <v>20003000</v>
      </c>
      <c r="J328" s="130">
        <f t="shared" ref="J328:O328" si="126">J329+J338</f>
        <v>17636900</v>
      </c>
      <c r="K328" s="76">
        <f t="shared" si="126"/>
        <v>2366100</v>
      </c>
      <c r="L328" s="76">
        <f t="shared" si="126"/>
        <v>0</v>
      </c>
      <c r="M328" s="76">
        <f t="shared" si="126"/>
        <v>0</v>
      </c>
      <c r="N328" s="76">
        <f t="shared" si="126"/>
        <v>0</v>
      </c>
      <c r="O328" s="131">
        <f t="shared" si="126"/>
        <v>0</v>
      </c>
    </row>
    <row r="329" spans="1:1024" ht="37.5">
      <c r="B329" s="88"/>
      <c r="C329" s="36" t="s">
        <v>98</v>
      </c>
      <c r="D329" s="36">
        <v>921</v>
      </c>
      <c r="E329" s="91" t="s">
        <v>16</v>
      </c>
      <c r="F329" s="91" t="s">
        <v>32</v>
      </c>
      <c r="G329" s="81">
        <v>5000000000</v>
      </c>
      <c r="H329" s="82"/>
      <c r="I329" s="130">
        <f t="shared" si="125"/>
        <v>19123000</v>
      </c>
      <c r="J329" s="130">
        <f t="shared" ref="J329:O329" si="127">J330+J335</f>
        <v>16106000</v>
      </c>
      <c r="K329" s="76">
        <f t="shared" si="127"/>
        <v>3017000</v>
      </c>
      <c r="L329" s="76">
        <f t="shared" si="127"/>
        <v>0</v>
      </c>
      <c r="M329" s="76">
        <f t="shared" si="127"/>
        <v>0</v>
      </c>
      <c r="N329" s="76">
        <f t="shared" si="127"/>
        <v>0</v>
      </c>
      <c r="O329" s="131">
        <f t="shared" si="127"/>
        <v>0</v>
      </c>
    </row>
    <row r="330" spans="1:1024" ht="37.5">
      <c r="B330" s="88"/>
      <c r="C330" s="36" t="s">
        <v>106</v>
      </c>
      <c r="D330" s="36">
        <v>921</v>
      </c>
      <c r="E330" s="91" t="s">
        <v>16</v>
      </c>
      <c r="F330" s="91" t="s">
        <v>32</v>
      </c>
      <c r="G330" s="81">
        <v>5020000000</v>
      </c>
      <c r="H330" s="82"/>
      <c r="I330" s="130">
        <f t="shared" si="125"/>
        <v>17583000</v>
      </c>
      <c r="J330" s="130">
        <f t="shared" ref="J330:O330" si="128">J331</f>
        <v>13306000</v>
      </c>
      <c r="K330" s="76">
        <f t="shared" si="128"/>
        <v>4277000</v>
      </c>
      <c r="L330" s="76">
        <f t="shared" si="128"/>
        <v>0</v>
      </c>
      <c r="M330" s="76">
        <f t="shared" si="128"/>
        <v>0</v>
      </c>
      <c r="N330" s="76">
        <f t="shared" si="128"/>
        <v>0</v>
      </c>
      <c r="O330" s="131">
        <f t="shared" si="128"/>
        <v>0</v>
      </c>
    </row>
    <row r="331" spans="1:1024" ht="30.75" customHeight="1">
      <c r="B331" s="88"/>
      <c r="C331" s="36" t="s">
        <v>100</v>
      </c>
      <c r="D331" s="36">
        <v>921</v>
      </c>
      <c r="E331" s="91" t="s">
        <v>16</v>
      </c>
      <c r="F331" s="91" t="s">
        <v>32</v>
      </c>
      <c r="G331" s="81">
        <v>5020000190</v>
      </c>
      <c r="H331" s="82"/>
      <c r="I331" s="130">
        <f t="shared" si="125"/>
        <v>17583000</v>
      </c>
      <c r="J331" s="130">
        <f t="shared" ref="J331:O331" si="129">J332+J333+J334</f>
        <v>13306000</v>
      </c>
      <c r="K331" s="76">
        <f t="shared" si="129"/>
        <v>4277000</v>
      </c>
      <c r="L331" s="76">
        <f t="shared" si="129"/>
        <v>0</v>
      </c>
      <c r="M331" s="76">
        <f t="shared" si="129"/>
        <v>0</v>
      </c>
      <c r="N331" s="76">
        <f t="shared" si="129"/>
        <v>0</v>
      </c>
      <c r="O331" s="131">
        <f t="shared" si="129"/>
        <v>0</v>
      </c>
    </row>
    <row r="332" spans="1:1024" ht="75">
      <c r="B332" s="88"/>
      <c r="C332" s="36" t="s">
        <v>101</v>
      </c>
      <c r="D332" s="36">
        <v>921</v>
      </c>
      <c r="E332" s="91" t="s">
        <v>16</v>
      </c>
      <c r="F332" s="91" t="s">
        <v>32</v>
      </c>
      <c r="G332" s="81">
        <v>5020000190</v>
      </c>
      <c r="H332" s="82" t="s">
        <v>102</v>
      </c>
      <c r="I332" s="130">
        <f t="shared" si="125"/>
        <v>17574600</v>
      </c>
      <c r="J332" s="130">
        <v>13299600</v>
      </c>
      <c r="K332" s="76">
        <v>4275000</v>
      </c>
      <c r="L332" s="76"/>
      <c r="M332" s="76"/>
      <c r="N332" s="76"/>
      <c r="O332" s="131"/>
    </row>
    <row r="333" spans="1:1024" ht="37.5" hidden="1">
      <c r="B333" s="88"/>
      <c r="C333" s="36" t="s">
        <v>104</v>
      </c>
      <c r="D333" s="36">
        <v>921</v>
      </c>
      <c r="E333" s="91" t="s">
        <v>16</v>
      </c>
      <c r="F333" s="91" t="s">
        <v>32</v>
      </c>
      <c r="G333" s="81">
        <v>5020000190</v>
      </c>
      <c r="H333" s="82" t="s">
        <v>105</v>
      </c>
      <c r="I333" s="130">
        <f t="shared" si="125"/>
        <v>0</v>
      </c>
      <c r="J333" s="130">
        <v>0</v>
      </c>
      <c r="K333" s="76"/>
      <c r="L333" s="76"/>
      <c r="M333" s="76"/>
      <c r="N333" s="76"/>
      <c r="O333" s="131"/>
    </row>
    <row r="334" spans="1:1024">
      <c r="B334" s="88"/>
      <c r="C334" s="36" t="s">
        <v>107</v>
      </c>
      <c r="D334" s="36">
        <v>921</v>
      </c>
      <c r="E334" s="91" t="s">
        <v>16</v>
      </c>
      <c r="F334" s="91" t="s">
        <v>32</v>
      </c>
      <c r="G334" s="81">
        <v>5020000190</v>
      </c>
      <c r="H334" s="82" t="s">
        <v>108</v>
      </c>
      <c r="I334" s="130">
        <f t="shared" si="125"/>
        <v>8400</v>
      </c>
      <c r="J334" s="130">
        <v>6400</v>
      </c>
      <c r="K334" s="76">
        <v>2000</v>
      </c>
      <c r="L334" s="76"/>
      <c r="M334" s="76"/>
      <c r="N334" s="76"/>
      <c r="O334" s="131"/>
    </row>
    <row r="335" spans="1:1024" ht="37.5">
      <c r="B335" s="88"/>
      <c r="C335" s="36" t="s">
        <v>117</v>
      </c>
      <c r="D335" s="36">
        <v>921</v>
      </c>
      <c r="E335" s="91" t="s">
        <v>16</v>
      </c>
      <c r="F335" s="91" t="s">
        <v>32</v>
      </c>
      <c r="G335" s="81">
        <v>5030000000</v>
      </c>
      <c r="H335" s="82"/>
      <c r="I335" s="130">
        <f t="shared" si="125"/>
        <v>1540000</v>
      </c>
      <c r="J335" s="130">
        <f t="shared" ref="J335:O336" si="130">J336</f>
        <v>2800000</v>
      </c>
      <c r="K335" s="76">
        <f t="shared" si="130"/>
        <v>-1260000</v>
      </c>
      <c r="L335" s="76">
        <f t="shared" si="130"/>
        <v>0</v>
      </c>
      <c r="M335" s="76">
        <f t="shared" si="130"/>
        <v>0</v>
      </c>
      <c r="N335" s="76">
        <f t="shared" si="130"/>
        <v>0</v>
      </c>
      <c r="O335" s="131">
        <f t="shared" si="130"/>
        <v>0</v>
      </c>
    </row>
    <row r="336" spans="1:1024" ht="37.5">
      <c r="B336" s="88"/>
      <c r="C336" s="36" t="s">
        <v>118</v>
      </c>
      <c r="D336" s="36">
        <v>921</v>
      </c>
      <c r="E336" s="91" t="s">
        <v>16</v>
      </c>
      <c r="F336" s="91" t="s">
        <v>32</v>
      </c>
      <c r="G336" s="81">
        <v>5030010030</v>
      </c>
      <c r="H336" s="82"/>
      <c r="I336" s="130">
        <f t="shared" si="125"/>
        <v>1540000</v>
      </c>
      <c r="J336" s="130">
        <f t="shared" si="130"/>
        <v>2800000</v>
      </c>
      <c r="K336" s="76">
        <f t="shared" si="130"/>
        <v>-1260000</v>
      </c>
      <c r="L336" s="76">
        <f t="shared" si="130"/>
        <v>0</v>
      </c>
      <c r="M336" s="76">
        <f t="shared" si="130"/>
        <v>0</v>
      </c>
      <c r="N336" s="76">
        <f t="shared" si="130"/>
        <v>0</v>
      </c>
      <c r="O336" s="131">
        <f t="shared" si="130"/>
        <v>0</v>
      </c>
    </row>
    <row r="337" spans="1:1024" ht="37.5">
      <c r="B337" s="88"/>
      <c r="C337" s="36" t="s">
        <v>104</v>
      </c>
      <c r="D337" s="36">
        <v>921</v>
      </c>
      <c r="E337" s="91" t="s">
        <v>16</v>
      </c>
      <c r="F337" s="91" t="s">
        <v>32</v>
      </c>
      <c r="G337" s="81">
        <v>5030010030</v>
      </c>
      <c r="H337" s="82" t="s">
        <v>105</v>
      </c>
      <c r="I337" s="130">
        <f t="shared" si="125"/>
        <v>1540000</v>
      </c>
      <c r="J337" s="130">
        <v>2800000</v>
      </c>
      <c r="K337" s="76">
        <v>-1260000</v>
      </c>
      <c r="L337" s="76"/>
      <c r="M337" s="76"/>
      <c r="N337" s="76"/>
      <c r="O337" s="131"/>
    </row>
    <row r="338" spans="1:1024" ht="37.5">
      <c r="B338" s="88"/>
      <c r="C338" s="36" t="s">
        <v>333</v>
      </c>
      <c r="D338" s="36">
        <v>921</v>
      </c>
      <c r="E338" s="91" t="s">
        <v>16</v>
      </c>
      <c r="F338" s="91" t="s">
        <v>378</v>
      </c>
      <c r="G338" s="81">
        <v>9900000000</v>
      </c>
      <c r="H338" s="82"/>
      <c r="I338" s="130">
        <f t="shared" si="125"/>
        <v>880000</v>
      </c>
      <c r="J338" s="130">
        <f t="shared" ref="J338:O339" si="131">J339</f>
        <v>1530900</v>
      </c>
      <c r="K338" s="76">
        <f t="shared" si="131"/>
        <v>-650900</v>
      </c>
      <c r="L338" s="76">
        <f t="shared" si="131"/>
        <v>0</v>
      </c>
      <c r="M338" s="76">
        <f t="shared" si="131"/>
        <v>0</v>
      </c>
      <c r="N338" s="76">
        <f t="shared" si="131"/>
        <v>0</v>
      </c>
      <c r="O338" s="131">
        <f t="shared" si="131"/>
        <v>0</v>
      </c>
    </row>
    <row r="339" spans="1:1024" ht="56.25">
      <c r="B339" s="88"/>
      <c r="C339" s="36" t="s">
        <v>334</v>
      </c>
      <c r="D339" s="36">
        <v>921</v>
      </c>
      <c r="E339" s="91" t="s">
        <v>16</v>
      </c>
      <c r="F339" s="91" t="s">
        <v>32</v>
      </c>
      <c r="G339" s="81">
        <v>9900010110</v>
      </c>
      <c r="H339" s="82"/>
      <c r="I339" s="130">
        <f t="shared" si="125"/>
        <v>880000</v>
      </c>
      <c r="J339" s="130">
        <f t="shared" si="131"/>
        <v>1530900</v>
      </c>
      <c r="K339" s="76">
        <f t="shared" si="131"/>
        <v>-650900</v>
      </c>
      <c r="L339" s="76">
        <f t="shared" si="131"/>
        <v>0</v>
      </c>
      <c r="M339" s="76">
        <f t="shared" si="131"/>
        <v>0</v>
      </c>
      <c r="N339" s="76">
        <f t="shared" si="131"/>
        <v>0</v>
      </c>
      <c r="O339" s="131">
        <f t="shared" si="131"/>
        <v>0</v>
      </c>
    </row>
    <row r="340" spans="1:1024" ht="37.5">
      <c r="B340" s="88"/>
      <c r="C340" s="36" t="s">
        <v>104</v>
      </c>
      <c r="D340" s="36">
        <v>921</v>
      </c>
      <c r="E340" s="91" t="s">
        <v>16</v>
      </c>
      <c r="F340" s="91" t="s">
        <v>32</v>
      </c>
      <c r="G340" s="81">
        <v>9900010110</v>
      </c>
      <c r="H340" s="82" t="s">
        <v>105</v>
      </c>
      <c r="I340" s="130">
        <f t="shared" si="125"/>
        <v>880000</v>
      </c>
      <c r="J340" s="130">
        <v>1530900</v>
      </c>
      <c r="K340" s="76">
        <v>-650900</v>
      </c>
      <c r="L340" s="76"/>
      <c r="M340" s="76"/>
      <c r="N340" s="76"/>
      <c r="O340" s="131"/>
    </row>
    <row r="341" spans="1:1024" hidden="1">
      <c r="B341" s="88"/>
      <c r="C341" s="36" t="s">
        <v>43</v>
      </c>
      <c r="D341" s="36">
        <v>921</v>
      </c>
      <c r="E341" s="91" t="s">
        <v>23</v>
      </c>
      <c r="F341" s="91" t="s">
        <v>83</v>
      </c>
      <c r="G341" s="81"/>
      <c r="H341" s="82"/>
      <c r="I341" s="130">
        <f t="shared" si="125"/>
        <v>0</v>
      </c>
      <c r="J341" s="130">
        <f t="shared" ref="J341:O345" si="132">J342</f>
        <v>5355700</v>
      </c>
      <c r="K341" s="76">
        <f t="shared" si="132"/>
        <v>-5355700</v>
      </c>
      <c r="L341" s="76">
        <f t="shared" si="132"/>
        <v>0</v>
      </c>
      <c r="M341" s="76">
        <f t="shared" si="132"/>
        <v>0</v>
      </c>
      <c r="N341" s="76">
        <f t="shared" si="132"/>
        <v>0</v>
      </c>
      <c r="O341" s="131">
        <f t="shared" si="132"/>
        <v>0</v>
      </c>
    </row>
    <row r="342" spans="1:1024" hidden="1">
      <c r="B342" s="88"/>
      <c r="C342" s="36" t="s">
        <v>48</v>
      </c>
      <c r="D342" s="36">
        <v>921</v>
      </c>
      <c r="E342" s="91" t="s">
        <v>23</v>
      </c>
      <c r="F342" s="91" t="s">
        <v>49</v>
      </c>
      <c r="G342" s="81"/>
      <c r="H342" s="82"/>
      <c r="I342" s="130">
        <f t="shared" si="125"/>
        <v>0</v>
      </c>
      <c r="J342" s="130">
        <f t="shared" si="132"/>
        <v>5355700</v>
      </c>
      <c r="K342" s="76">
        <f t="shared" si="132"/>
        <v>-5355700</v>
      </c>
      <c r="L342" s="76">
        <f t="shared" si="132"/>
        <v>0</v>
      </c>
      <c r="M342" s="76">
        <f t="shared" si="132"/>
        <v>0</v>
      </c>
      <c r="N342" s="76">
        <f t="shared" si="132"/>
        <v>0</v>
      </c>
      <c r="O342" s="131">
        <f t="shared" si="132"/>
        <v>0</v>
      </c>
    </row>
    <row r="343" spans="1:1024" ht="56.25" hidden="1">
      <c r="B343" s="88"/>
      <c r="C343" s="36" t="s">
        <v>379</v>
      </c>
      <c r="D343" s="36">
        <v>921</v>
      </c>
      <c r="E343" s="91" t="s">
        <v>23</v>
      </c>
      <c r="F343" s="91" t="s">
        <v>49</v>
      </c>
      <c r="G343" s="81">
        <v>7200000000</v>
      </c>
      <c r="H343" s="82"/>
      <c r="I343" s="130">
        <f t="shared" si="125"/>
        <v>0</v>
      </c>
      <c r="J343" s="130">
        <f t="shared" si="132"/>
        <v>5355700</v>
      </c>
      <c r="K343" s="76">
        <f t="shared" si="132"/>
        <v>-5355700</v>
      </c>
      <c r="L343" s="76">
        <f t="shared" si="132"/>
        <v>0</v>
      </c>
      <c r="M343" s="76">
        <f t="shared" si="132"/>
        <v>0</v>
      </c>
      <c r="N343" s="76">
        <f t="shared" si="132"/>
        <v>0</v>
      </c>
      <c r="O343" s="131">
        <f t="shared" si="132"/>
        <v>0</v>
      </c>
    </row>
    <row r="344" spans="1:1024" ht="37.5" hidden="1">
      <c r="B344" s="88"/>
      <c r="C344" s="36" t="s">
        <v>311</v>
      </c>
      <c r="D344" s="36">
        <v>921</v>
      </c>
      <c r="E344" s="91" t="s">
        <v>23</v>
      </c>
      <c r="F344" s="91" t="s">
        <v>49</v>
      </c>
      <c r="G344" s="81">
        <v>7210000000</v>
      </c>
      <c r="H344" s="82"/>
      <c r="I344" s="130">
        <f t="shared" si="125"/>
        <v>0</v>
      </c>
      <c r="J344" s="130">
        <f t="shared" si="132"/>
        <v>5355700</v>
      </c>
      <c r="K344" s="76">
        <f t="shared" si="132"/>
        <v>-5355700</v>
      </c>
      <c r="L344" s="76">
        <f t="shared" si="132"/>
        <v>0</v>
      </c>
      <c r="M344" s="76">
        <f t="shared" si="132"/>
        <v>0</v>
      </c>
      <c r="N344" s="76">
        <f t="shared" si="132"/>
        <v>0</v>
      </c>
      <c r="O344" s="131">
        <f t="shared" si="132"/>
        <v>0</v>
      </c>
    </row>
    <row r="345" spans="1:1024" hidden="1">
      <c r="B345" s="88"/>
      <c r="C345" s="36" t="s">
        <v>315</v>
      </c>
      <c r="D345" s="36">
        <v>921</v>
      </c>
      <c r="E345" s="91" t="s">
        <v>23</v>
      </c>
      <c r="F345" s="91" t="s">
        <v>49</v>
      </c>
      <c r="G345" s="81" t="s">
        <v>316</v>
      </c>
      <c r="H345" s="82"/>
      <c r="I345" s="130">
        <f t="shared" si="125"/>
        <v>0</v>
      </c>
      <c r="J345" s="130">
        <f t="shared" si="132"/>
        <v>5355700</v>
      </c>
      <c r="K345" s="76">
        <f t="shared" si="132"/>
        <v>-5355700</v>
      </c>
      <c r="L345" s="76">
        <f t="shared" si="132"/>
        <v>0</v>
      </c>
      <c r="M345" s="76">
        <f t="shared" si="132"/>
        <v>0</v>
      </c>
      <c r="N345" s="76">
        <f t="shared" si="132"/>
        <v>0</v>
      </c>
      <c r="O345" s="131">
        <f t="shared" si="132"/>
        <v>0</v>
      </c>
    </row>
    <row r="346" spans="1:1024" ht="37.5" hidden="1">
      <c r="B346" s="88"/>
      <c r="C346" s="36" t="s">
        <v>104</v>
      </c>
      <c r="D346" s="36">
        <v>921</v>
      </c>
      <c r="E346" s="91" t="s">
        <v>23</v>
      </c>
      <c r="F346" s="91" t="s">
        <v>49</v>
      </c>
      <c r="G346" s="81" t="s">
        <v>316</v>
      </c>
      <c r="H346" s="82" t="s">
        <v>105</v>
      </c>
      <c r="I346" s="130">
        <f t="shared" si="125"/>
        <v>0</v>
      </c>
      <c r="J346" s="130">
        <v>5355700</v>
      </c>
      <c r="K346" s="76">
        <v>-5355700</v>
      </c>
      <c r="L346" s="76"/>
      <c r="M346" s="76"/>
      <c r="N346" s="76"/>
      <c r="O346" s="131"/>
    </row>
    <row r="347" spans="1:1024" s="112" customFormat="1" ht="56.25">
      <c r="A347" s="109"/>
      <c r="B347" s="133" t="s">
        <v>66</v>
      </c>
      <c r="C347" s="27" t="s">
        <v>380</v>
      </c>
      <c r="D347" s="27">
        <v>925</v>
      </c>
      <c r="E347" s="135"/>
      <c r="F347" s="135"/>
      <c r="G347" s="87"/>
      <c r="H347" s="88"/>
      <c r="I347" s="125">
        <f t="shared" si="125"/>
        <v>3190354400</v>
      </c>
      <c r="J347" s="125">
        <f>J355+J493+J348</f>
        <v>3180292700</v>
      </c>
      <c r="K347" s="74">
        <f>K355+K493+K348+K499</f>
        <v>16288700</v>
      </c>
      <c r="L347" s="74">
        <f>L355+L493+L348</f>
        <v>0</v>
      </c>
      <c r="M347" s="74">
        <f>M355+M493+M348+M499</f>
        <v>-7418300</v>
      </c>
      <c r="N347" s="74">
        <f>N355+N493+N348</f>
        <v>1191300</v>
      </c>
      <c r="O347" s="126">
        <f>O355+O493+O348</f>
        <v>0</v>
      </c>
      <c r="ALN347" s="39"/>
      <c r="ALO347" s="39"/>
      <c r="ALP347" s="39"/>
      <c r="ALQ347" s="39"/>
      <c r="ALR347" s="39"/>
      <c r="ALS347" s="39"/>
      <c r="ALT347" s="39"/>
      <c r="ALU347" s="39"/>
      <c r="ALV347" s="39"/>
      <c r="ALW347" s="39"/>
      <c r="ALX347" s="39"/>
      <c r="ALY347" s="39"/>
      <c r="ALZ347" s="39"/>
      <c r="AMA347" s="39"/>
      <c r="AMB347" s="39"/>
      <c r="AMC347" s="39"/>
      <c r="AMD347" s="39"/>
      <c r="AME347" s="39"/>
      <c r="AMF347" s="39"/>
      <c r="AMG347" s="39"/>
      <c r="AMH347" s="39"/>
      <c r="AMI347" s="39"/>
      <c r="AMJ347" s="39"/>
    </row>
    <row r="348" spans="1:1024" s="112" customFormat="1">
      <c r="A348" s="109"/>
      <c r="B348" s="88"/>
      <c r="C348" s="36" t="s">
        <v>15</v>
      </c>
      <c r="D348" s="36">
        <v>925</v>
      </c>
      <c r="E348" s="91" t="s">
        <v>16</v>
      </c>
      <c r="F348" s="91" t="s">
        <v>83</v>
      </c>
      <c r="G348" s="81"/>
      <c r="H348" s="82"/>
      <c r="I348" s="130">
        <f t="shared" si="125"/>
        <v>1430000</v>
      </c>
      <c r="J348" s="130">
        <f t="shared" ref="J348:O351" si="133">J349</f>
        <v>2500000</v>
      </c>
      <c r="K348" s="76">
        <f t="shared" si="133"/>
        <v>-1070000</v>
      </c>
      <c r="L348" s="76">
        <f t="shared" si="133"/>
        <v>0</v>
      </c>
      <c r="M348" s="76">
        <f t="shared" si="133"/>
        <v>0</v>
      </c>
      <c r="N348" s="76">
        <f t="shared" si="133"/>
        <v>0</v>
      </c>
      <c r="O348" s="131">
        <f t="shared" si="133"/>
        <v>0</v>
      </c>
      <c r="ALN348"/>
      <c r="ALO348"/>
      <c r="ALP348"/>
      <c r="ALQ348"/>
      <c r="ALR348"/>
      <c r="ALS348"/>
      <c r="ALT348"/>
      <c r="ALU348"/>
      <c r="ALV348"/>
      <c r="ALW348"/>
      <c r="ALX348"/>
      <c r="ALY348"/>
      <c r="ALZ348"/>
      <c r="AMA348"/>
      <c r="AMB348"/>
      <c r="AMC348"/>
      <c r="AMD348"/>
      <c r="AME348"/>
      <c r="AMF348"/>
      <c r="AMG348"/>
      <c r="AMH348"/>
      <c r="AMI348"/>
      <c r="AMJ348"/>
    </row>
    <row r="349" spans="1:1024" s="112" customFormat="1">
      <c r="A349" s="109"/>
      <c r="B349" s="88"/>
      <c r="C349" s="36" t="s">
        <v>31</v>
      </c>
      <c r="D349" s="36">
        <v>925</v>
      </c>
      <c r="E349" s="91" t="s">
        <v>16</v>
      </c>
      <c r="F349" s="91" t="s">
        <v>32</v>
      </c>
      <c r="G349" s="81"/>
      <c r="H349" s="82"/>
      <c r="I349" s="130">
        <f t="shared" si="125"/>
        <v>1430000</v>
      </c>
      <c r="J349" s="130">
        <f t="shared" si="133"/>
        <v>2500000</v>
      </c>
      <c r="K349" s="76">
        <f t="shared" si="133"/>
        <v>-1070000</v>
      </c>
      <c r="L349" s="76">
        <f t="shared" si="133"/>
        <v>0</v>
      </c>
      <c r="M349" s="76">
        <f t="shared" si="133"/>
        <v>0</v>
      </c>
      <c r="N349" s="76">
        <f t="shared" si="133"/>
        <v>0</v>
      </c>
      <c r="O349" s="131">
        <f t="shared" si="133"/>
        <v>0</v>
      </c>
      <c r="ALN349"/>
      <c r="ALO349"/>
      <c r="ALP349"/>
      <c r="ALQ349"/>
      <c r="ALR349"/>
      <c r="ALS349"/>
      <c r="ALT349"/>
      <c r="ALU349"/>
      <c r="ALV349"/>
      <c r="ALW349"/>
      <c r="ALX349"/>
      <c r="ALY349"/>
      <c r="ALZ349"/>
      <c r="AMA349"/>
      <c r="AMB349"/>
      <c r="AMC349"/>
      <c r="AMD349"/>
      <c r="AME349"/>
      <c r="AMF349"/>
      <c r="AMG349"/>
      <c r="AMH349"/>
      <c r="AMI349"/>
      <c r="AMJ349"/>
    </row>
    <row r="350" spans="1:1024" s="112" customFormat="1" ht="37.5">
      <c r="A350" s="109"/>
      <c r="B350" s="88"/>
      <c r="C350" s="36" t="s">
        <v>98</v>
      </c>
      <c r="D350" s="36">
        <v>925</v>
      </c>
      <c r="E350" s="91" t="s">
        <v>16</v>
      </c>
      <c r="F350" s="91" t="s">
        <v>32</v>
      </c>
      <c r="G350" s="81">
        <v>5000000000</v>
      </c>
      <c r="H350" s="82"/>
      <c r="I350" s="130">
        <f t="shared" si="125"/>
        <v>1430000</v>
      </c>
      <c r="J350" s="130">
        <f t="shared" si="133"/>
        <v>2500000</v>
      </c>
      <c r="K350" s="76">
        <f t="shared" si="133"/>
        <v>-1070000</v>
      </c>
      <c r="L350" s="76">
        <f t="shared" si="133"/>
        <v>0</v>
      </c>
      <c r="M350" s="76">
        <f t="shared" si="133"/>
        <v>0</v>
      </c>
      <c r="N350" s="76">
        <f t="shared" si="133"/>
        <v>0</v>
      </c>
      <c r="O350" s="131">
        <f t="shared" si="133"/>
        <v>0</v>
      </c>
      <c r="ALN350"/>
      <c r="ALO350"/>
      <c r="ALP350"/>
      <c r="ALQ350"/>
      <c r="ALR350"/>
      <c r="ALS350"/>
      <c r="ALT350"/>
      <c r="ALU350"/>
      <c r="ALV350"/>
      <c r="ALW350"/>
      <c r="ALX350"/>
      <c r="ALY350"/>
      <c r="ALZ350"/>
      <c r="AMA350"/>
      <c r="AMB350"/>
      <c r="AMC350"/>
      <c r="AMD350"/>
      <c r="AME350"/>
      <c r="AMF350"/>
      <c r="AMG350"/>
      <c r="AMH350"/>
      <c r="AMI350"/>
      <c r="AMJ350"/>
    </row>
    <row r="351" spans="1:1024" s="112" customFormat="1" ht="37.5">
      <c r="A351" s="109"/>
      <c r="B351" s="88"/>
      <c r="C351" s="36" t="s">
        <v>117</v>
      </c>
      <c r="D351" s="36">
        <v>925</v>
      </c>
      <c r="E351" s="91" t="s">
        <v>16</v>
      </c>
      <c r="F351" s="91" t="s">
        <v>32</v>
      </c>
      <c r="G351" s="81">
        <v>5030000000</v>
      </c>
      <c r="H351" s="82"/>
      <c r="I351" s="130">
        <f t="shared" si="125"/>
        <v>1430000</v>
      </c>
      <c r="J351" s="130">
        <f t="shared" si="133"/>
        <v>2500000</v>
      </c>
      <c r="K351" s="76">
        <f t="shared" si="133"/>
        <v>-1070000</v>
      </c>
      <c r="L351" s="76">
        <f t="shared" si="133"/>
        <v>0</v>
      </c>
      <c r="M351" s="76">
        <f t="shared" si="133"/>
        <v>0</v>
      </c>
      <c r="N351" s="76">
        <f t="shared" si="133"/>
        <v>0</v>
      </c>
      <c r="O351" s="131">
        <f t="shared" si="133"/>
        <v>0</v>
      </c>
      <c r="ALN351"/>
      <c r="ALO351"/>
      <c r="ALP351"/>
      <c r="ALQ351"/>
      <c r="ALR351"/>
      <c r="ALS351"/>
      <c r="ALT351"/>
      <c r="ALU351"/>
      <c r="ALV351"/>
      <c r="ALW351"/>
      <c r="ALX351"/>
      <c r="ALY351"/>
      <c r="ALZ351"/>
      <c r="AMA351"/>
      <c r="AMB351"/>
      <c r="AMC351"/>
      <c r="AMD351"/>
      <c r="AME351"/>
      <c r="AMF351"/>
      <c r="AMG351"/>
      <c r="AMH351"/>
      <c r="AMI351"/>
      <c r="AMJ351"/>
    </row>
    <row r="352" spans="1:1024" s="112" customFormat="1" ht="37.5">
      <c r="A352" s="109"/>
      <c r="B352" s="88"/>
      <c r="C352" s="36" t="s">
        <v>118</v>
      </c>
      <c r="D352" s="36">
        <v>925</v>
      </c>
      <c r="E352" s="91" t="s">
        <v>16</v>
      </c>
      <c r="F352" s="91" t="s">
        <v>32</v>
      </c>
      <c r="G352" s="81">
        <v>5030010030</v>
      </c>
      <c r="H352" s="82"/>
      <c r="I352" s="130">
        <f t="shared" si="125"/>
        <v>1430000</v>
      </c>
      <c r="J352" s="130">
        <f t="shared" ref="J352:O352" si="134">J353+J354</f>
        <v>2500000</v>
      </c>
      <c r="K352" s="76">
        <f t="shared" si="134"/>
        <v>-1070000</v>
      </c>
      <c r="L352" s="76">
        <f t="shared" si="134"/>
        <v>0</v>
      </c>
      <c r="M352" s="76">
        <f t="shared" si="134"/>
        <v>0</v>
      </c>
      <c r="N352" s="76">
        <f t="shared" si="134"/>
        <v>0</v>
      </c>
      <c r="O352" s="131">
        <f t="shared" si="134"/>
        <v>0</v>
      </c>
      <c r="ALN352"/>
      <c r="ALO352"/>
      <c r="ALP352"/>
      <c r="ALQ352"/>
      <c r="ALR352"/>
      <c r="ALS352"/>
      <c r="ALT352"/>
      <c r="ALU352"/>
      <c r="ALV352"/>
      <c r="ALW352"/>
      <c r="ALX352"/>
      <c r="ALY352"/>
      <c r="ALZ352"/>
      <c r="AMA352"/>
      <c r="AMB352"/>
      <c r="AMC352"/>
      <c r="AMD352"/>
      <c r="AME352"/>
      <c r="AMF352"/>
      <c r="AMG352"/>
      <c r="AMH352"/>
      <c r="AMI352"/>
      <c r="AMJ352"/>
    </row>
    <row r="353" spans="1:1024" s="112" customFormat="1" ht="37.5">
      <c r="A353" s="109"/>
      <c r="B353" s="88"/>
      <c r="C353" s="36" t="s">
        <v>104</v>
      </c>
      <c r="D353" s="36">
        <v>925</v>
      </c>
      <c r="E353" s="91" t="s">
        <v>16</v>
      </c>
      <c r="F353" s="91" t="s">
        <v>32</v>
      </c>
      <c r="G353" s="81">
        <v>5030010030</v>
      </c>
      <c r="H353" s="82" t="s">
        <v>105</v>
      </c>
      <c r="I353" s="130">
        <f t="shared" si="125"/>
        <v>1418000</v>
      </c>
      <c r="J353" s="130">
        <v>2485000</v>
      </c>
      <c r="K353" s="76">
        <v>-1067000</v>
      </c>
      <c r="L353" s="76"/>
      <c r="M353" s="76"/>
      <c r="N353" s="76"/>
      <c r="O353" s="131"/>
      <c r="ALN353"/>
      <c r="ALO353"/>
      <c r="ALP353"/>
      <c r="ALQ353"/>
      <c r="ALR353"/>
      <c r="ALS353"/>
      <c r="ALT353"/>
      <c r="ALU353"/>
      <c r="ALV353"/>
      <c r="ALW353"/>
      <c r="ALX353"/>
      <c r="ALY353"/>
      <c r="ALZ353"/>
      <c r="AMA353"/>
      <c r="AMB353"/>
      <c r="AMC353"/>
      <c r="AMD353"/>
      <c r="AME353"/>
      <c r="AMF353"/>
      <c r="AMG353"/>
      <c r="AMH353"/>
      <c r="AMI353"/>
      <c r="AMJ353"/>
    </row>
    <row r="354" spans="1:1024" s="112" customFormat="1">
      <c r="A354" s="109"/>
      <c r="B354" s="88"/>
      <c r="C354" s="36" t="s">
        <v>107</v>
      </c>
      <c r="D354" s="36">
        <v>925</v>
      </c>
      <c r="E354" s="91" t="s">
        <v>16</v>
      </c>
      <c r="F354" s="91" t="s">
        <v>32</v>
      </c>
      <c r="G354" s="81">
        <v>5030010030</v>
      </c>
      <c r="H354" s="82" t="s">
        <v>108</v>
      </c>
      <c r="I354" s="130">
        <f t="shared" si="125"/>
        <v>12000</v>
      </c>
      <c r="J354" s="130">
        <v>15000</v>
      </c>
      <c r="K354" s="76">
        <v>-3000</v>
      </c>
      <c r="L354" s="76"/>
      <c r="M354" s="76"/>
      <c r="N354" s="76"/>
      <c r="O354" s="131"/>
      <c r="ALN354"/>
      <c r="ALO354"/>
      <c r="ALP354"/>
      <c r="ALQ354"/>
      <c r="ALR354"/>
      <c r="ALS354"/>
      <c r="ALT354"/>
      <c r="ALU354"/>
      <c r="ALV354"/>
      <c r="ALW354"/>
      <c r="ALX354"/>
      <c r="ALY354"/>
      <c r="ALZ354"/>
      <c r="AMA354"/>
      <c r="AMB354"/>
      <c r="AMC354"/>
      <c r="AMD354"/>
      <c r="AME354"/>
      <c r="AMF354"/>
      <c r="AMG354"/>
      <c r="AMH354"/>
      <c r="AMI354"/>
      <c r="AMJ354"/>
    </row>
    <row r="355" spans="1:1024">
      <c r="B355" s="88"/>
      <c r="C355" s="36" t="s">
        <v>55</v>
      </c>
      <c r="D355" s="36">
        <v>925</v>
      </c>
      <c r="E355" s="91" t="s">
        <v>56</v>
      </c>
      <c r="F355" s="91" t="s">
        <v>83</v>
      </c>
      <c r="G355" s="81"/>
      <c r="H355" s="86"/>
      <c r="I355" s="130">
        <f t="shared" si="125"/>
        <v>2982178100</v>
      </c>
      <c r="J355" s="130">
        <f t="shared" ref="J355:O355" si="135">J356+J379+J437+J453</f>
        <v>3163813600</v>
      </c>
      <c r="K355" s="76">
        <f t="shared" si="135"/>
        <v>-175431900</v>
      </c>
      <c r="L355" s="76">
        <f t="shared" si="135"/>
        <v>0</v>
      </c>
      <c r="M355" s="76">
        <f t="shared" si="135"/>
        <v>-7394900</v>
      </c>
      <c r="N355" s="76">
        <f t="shared" si="135"/>
        <v>1191300</v>
      </c>
      <c r="O355" s="131">
        <f t="shared" si="135"/>
        <v>0</v>
      </c>
    </row>
    <row r="356" spans="1:1024">
      <c r="B356" s="88"/>
      <c r="C356" s="36" t="s">
        <v>57</v>
      </c>
      <c r="D356" s="36">
        <v>925</v>
      </c>
      <c r="E356" s="91" t="s">
        <v>56</v>
      </c>
      <c r="F356" s="91" t="s">
        <v>16</v>
      </c>
      <c r="G356" s="81"/>
      <c r="H356" s="86"/>
      <c r="I356" s="130">
        <f t="shared" si="125"/>
        <v>1026510100</v>
      </c>
      <c r="J356" s="130">
        <f>J357+J376+J372</f>
        <v>991524800</v>
      </c>
      <c r="K356" s="76">
        <f>K357+K376+K372</f>
        <v>36016500</v>
      </c>
      <c r="L356" s="76">
        <f>L357+L376</f>
        <v>0</v>
      </c>
      <c r="M356" s="76">
        <f>M357+M376</f>
        <v>-1031200</v>
      </c>
      <c r="N356" s="76">
        <f>N357+N376</f>
        <v>0</v>
      </c>
      <c r="O356" s="131">
        <f>O357+O376</f>
        <v>0</v>
      </c>
    </row>
    <row r="357" spans="1:1024">
      <c r="B357" s="88"/>
      <c r="C357" s="36" t="s">
        <v>163</v>
      </c>
      <c r="D357" s="36">
        <v>925</v>
      </c>
      <c r="E357" s="91" t="s">
        <v>56</v>
      </c>
      <c r="F357" s="91" t="s">
        <v>16</v>
      </c>
      <c r="G357" s="81">
        <v>5800000000</v>
      </c>
      <c r="H357" s="86"/>
      <c r="I357" s="130">
        <f t="shared" si="125"/>
        <v>1024996300</v>
      </c>
      <c r="J357" s="130">
        <f t="shared" ref="J357:O357" si="136">J358</f>
        <v>983272404.72000003</v>
      </c>
      <c r="K357" s="130">
        <f t="shared" si="136"/>
        <v>42755095.280000001</v>
      </c>
      <c r="L357" s="76">
        <f t="shared" si="136"/>
        <v>0</v>
      </c>
      <c r="M357" s="76">
        <f t="shared" si="136"/>
        <v>-1031200</v>
      </c>
      <c r="N357" s="76">
        <f t="shared" si="136"/>
        <v>0</v>
      </c>
      <c r="O357" s="131">
        <f t="shared" si="136"/>
        <v>0</v>
      </c>
    </row>
    <row r="358" spans="1:1024">
      <c r="B358" s="88"/>
      <c r="C358" s="36" t="s">
        <v>164</v>
      </c>
      <c r="D358" s="36">
        <v>925</v>
      </c>
      <c r="E358" s="91" t="s">
        <v>56</v>
      </c>
      <c r="F358" s="91" t="s">
        <v>16</v>
      </c>
      <c r="G358" s="81">
        <v>5810000000</v>
      </c>
      <c r="H358" s="86"/>
      <c r="I358" s="130">
        <f t="shared" si="125"/>
        <v>1024996300</v>
      </c>
      <c r="J358" s="130">
        <f t="shared" ref="J358:O358" si="137">J363+J365+J359+J361+J367</f>
        <v>983272404.72000003</v>
      </c>
      <c r="K358" s="76">
        <f t="shared" si="137"/>
        <v>42755095.280000001</v>
      </c>
      <c r="L358" s="76">
        <f t="shared" si="137"/>
        <v>0</v>
      </c>
      <c r="M358" s="76">
        <f t="shared" si="137"/>
        <v>-1031200</v>
      </c>
      <c r="N358" s="76">
        <f t="shared" si="137"/>
        <v>0</v>
      </c>
      <c r="O358" s="131">
        <f t="shared" si="137"/>
        <v>0</v>
      </c>
    </row>
    <row r="359" spans="1:1024" ht="37.5">
      <c r="B359" s="88"/>
      <c r="C359" s="36" t="s">
        <v>131</v>
      </c>
      <c r="D359" s="36">
        <v>925</v>
      </c>
      <c r="E359" s="91" t="s">
        <v>56</v>
      </c>
      <c r="F359" s="91" t="s">
        <v>16</v>
      </c>
      <c r="G359" s="81">
        <v>5810000590</v>
      </c>
      <c r="H359" s="86"/>
      <c r="I359" s="130">
        <f t="shared" si="125"/>
        <v>260073000</v>
      </c>
      <c r="J359" s="130">
        <f t="shared" ref="J359:O359" si="138">J360</f>
        <v>256946804.72</v>
      </c>
      <c r="K359" s="76">
        <f t="shared" si="138"/>
        <v>2476095.2799999998</v>
      </c>
      <c r="L359" s="76">
        <f t="shared" si="138"/>
        <v>0</v>
      </c>
      <c r="M359" s="76">
        <f t="shared" si="138"/>
        <v>0</v>
      </c>
      <c r="N359" s="76">
        <f t="shared" si="138"/>
        <v>650100</v>
      </c>
      <c r="O359" s="131">
        <f t="shared" si="138"/>
        <v>0</v>
      </c>
    </row>
    <row r="360" spans="1:1024" ht="37.5">
      <c r="B360" s="88"/>
      <c r="C360" s="36" t="s">
        <v>167</v>
      </c>
      <c r="D360" s="36">
        <v>925</v>
      </c>
      <c r="E360" s="91" t="s">
        <v>56</v>
      </c>
      <c r="F360" s="91" t="s">
        <v>16</v>
      </c>
      <c r="G360" s="81">
        <v>5810000590</v>
      </c>
      <c r="H360" s="86">
        <v>600</v>
      </c>
      <c r="I360" s="130">
        <f t="shared" si="125"/>
        <v>260073000</v>
      </c>
      <c r="J360" s="130">
        <v>256946804.72</v>
      </c>
      <c r="K360" s="76">
        <v>2476095.2799999998</v>
      </c>
      <c r="L360" s="76"/>
      <c r="M360" s="76"/>
      <c r="N360" s="76">
        <v>650100</v>
      </c>
      <c r="O360" s="131"/>
    </row>
    <row r="361" spans="1:1024" hidden="1">
      <c r="B361" s="88"/>
      <c r="C361" s="36" t="s">
        <v>168</v>
      </c>
      <c r="D361" s="36">
        <v>925</v>
      </c>
      <c r="E361" s="91" t="s">
        <v>56</v>
      </c>
      <c r="F361" s="91" t="s">
        <v>16</v>
      </c>
      <c r="G361" s="81">
        <v>5810009020</v>
      </c>
      <c r="H361" s="86"/>
      <c r="I361" s="130">
        <f t="shared" si="125"/>
        <v>0</v>
      </c>
      <c r="J361" s="130">
        <f t="shared" ref="J361:O361" si="139">J362</f>
        <v>0</v>
      </c>
      <c r="K361" s="76">
        <f t="shared" si="139"/>
        <v>0</v>
      </c>
      <c r="L361" s="76">
        <f t="shared" si="139"/>
        <v>0</v>
      </c>
      <c r="M361" s="76">
        <f t="shared" si="139"/>
        <v>0</v>
      </c>
      <c r="N361" s="76">
        <f t="shared" si="139"/>
        <v>0</v>
      </c>
      <c r="O361" s="131">
        <f t="shared" si="139"/>
        <v>0</v>
      </c>
    </row>
    <row r="362" spans="1:1024" ht="37.5" hidden="1">
      <c r="B362" s="88"/>
      <c r="C362" s="36" t="s">
        <v>167</v>
      </c>
      <c r="D362" s="36">
        <v>925</v>
      </c>
      <c r="E362" s="91" t="s">
        <v>56</v>
      </c>
      <c r="F362" s="91" t="s">
        <v>16</v>
      </c>
      <c r="G362" s="81">
        <v>5810009020</v>
      </c>
      <c r="H362" s="86">
        <v>600</v>
      </c>
      <c r="I362" s="130">
        <f t="shared" si="125"/>
        <v>0</v>
      </c>
      <c r="J362" s="130"/>
      <c r="K362" s="76"/>
      <c r="L362" s="76"/>
      <c r="M362" s="76"/>
      <c r="N362" s="76"/>
      <c r="O362" s="131"/>
    </row>
    <row r="363" spans="1:1024" ht="142.35" customHeight="1">
      <c r="B363" s="88"/>
      <c r="C363" s="36" t="s">
        <v>169</v>
      </c>
      <c r="D363" s="36">
        <v>925</v>
      </c>
      <c r="E363" s="91" t="s">
        <v>56</v>
      </c>
      <c r="F363" s="91" t="s">
        <v>16</v>
      </c>
      <c r="G363" s="81">
        <v>5810060820</v>
      </c>
      <c r="H363" s="86"/>
      <c r="I363" s="130">
        <f t="shared" si="125"/>
        <v>561400</v>
      </c>
      <c r="J363" s="130">
        <f t="shared" ref="J363:O363" si="140">J364</f>
        <v>583500</v>
      </c>
      <c r="K363" s="76">
        <f t="shared" si="140"/>
        <v>-22100</v>
      </c>
      <c r="L363" s="76">
        <f t="shared" si="140"/>
        <v>0</v>
      </c>
      <c r="M363" s="76">
        <f t="shared" si="140"/>
        <v>0</v>
      </c>
      <c r="N363" s="76">
        <f t="shared" si="140"/>
        <v>0</v>
      </c>
      <c r="O363" s="131">
        <f t="shared" si="140"/>
        <v>0</v>
      </c>
    </row>
    <row r="364" spans="1:1024" ht="37.5">
      <c r="B364" s="88"/>
      <c r="C364" s="36" t="s">
        <v>167</v>
      </c>
      <c r="D364" s="36">
        <v>925</v>
      </c>
      <c r="E364" s="91" t="s">
        <v>56</v>
      </c>
      <c r="F364" s="91" t="s">
        <v>16</v>
      </c>
      <c r="G364" s="81">
        <v>5810060820</v>
      </c>
      <c r="H364" s="86">
        <v>600</v>
      </c>
      <c r="I364" s="130">
        <f t="shared" si="125"/>
        <v>561400</v>
      </c>
      <c r="J364" s="130">
        <v>583500</v>
      </c>
      <c r="K364" s="76">
        <v>-22100</v>
      </c>
      <c r="L364" s="76"/>
      <c r="M364" s="76"/>
      <c r="N364" s="76"/>
      <c r="O364" s="131"/>
    </row>
    <row r="365" spans="1:1024" ht="102.4" customHeight="1">
      <c r="B365" s="88"/>
      <c r="C365" s="36" t="s">
        <v>170</v>
      </c>
      <c r="D365" s="36">
        <v>925</v>
      </c>
      <c r="E365" s="91" t="s">
        <v>56</v>
      </c>
      <c r="F365" s="91" t="s">
        <v>16</v>
      </c>
      <c r="G365" s="81">
        <v>5810060860</v>
      </c>
      <c r="H365" s="86"/>
      <c r="I365" s="130">
        <f t="shared" si="125"/>
        <v>757115200</v>
      </c>
      <c r="J365" s="130">
        <f t="shared" ref="J365:O365" si="141">J366</f>
        <v>713092400</v>
      </c>
      <c r="K365" s="76">
        <f t="shared" si="141"/>
        <v>45054000</v>
      </c>
      <c r="L365" s="76">
        <f t="shared" si="141"/>
        <v>0</v>
      </c>
      <c r="M365" s="76">
        <f t="shared" si="141"/>
        <v>-1031200</v>
      </c>
      <c r="N365" s="76">
        <f t="shared" si="141"/>
        <v>0</v>
      </c>
      <c r="O365" s="131">
        <f t="shared" si="141"/>
        <v>0</v>
      </c>
    </row>
    <row r="366" spans="1:1024" ht="37.5">
      <c r="B366" s="88"/>
      <c r="C366" s="36" t="s">
        <v>167</v>
      </c>
      <c r="D366" s="36">
        <v>925</v>
      </c>
      <c r="E366" s="91" t="s">
        <v>56</v>
      </c>
      <c r="F366" s="91" t="s">
        <v>16</v>
      </c>
      <c r="G366" s="81">
        <v>5810060860</v>
      </c>
      <c r="H366" s="86">
        <v>600</v>
      </c>
      <c r="I366" s="130">
        <f t="shared" si="125"/>
        <v>757115200</v>
      </c>
      <c r="J366" s="130">
        <v>713092400</v>
      </c>
      <c r="K366" s="76">
        <v>45054000</v>
      </c>
      <c r="L366" s="76"/>
      <c r="M366" s="76">
        <v>-1031200</v>
      </c>
      <c r="N366" s="76"/>
      <c r="O366" s="131"/>
    </row>
    <row r="367" spans="1:1024" ht="37.5">
      <c r="B367" s="88"/>
      <c r="C367" s="36" t="s">
        <v>176</v>
      </c>
      <c r="D367" s="36">
        <v>925</v>
      </c>
      <c r="E367" s="91" t="s">
        <v>56</v>
      </c>
      <c r="F367" s="91" t="s">
        <v>16</v>
      </c>
      <c r="G367" s="81">
        <v>5810100000</v>
      </c>
      <c r="H367" s="86"/>
      <c r="I367" s="130">
        <f t="shared" si="125"/>
        <v>7246700</v>
      </c>
      <c r="J367" s="130">
        <f>J368</f>
        <v>12649700</v>
      </c>
      <c r="K367" s="76">
        <f>K368+K370</f>
        <v>-4752900</v>
      </c>
      <c r="L367" s="76">
        <f>L368</f>
        <v>0</v>
      </c>
      <c r="M367" s="76">
        <f>M368</f>
        <v>0</v>
      </c>
      <c r="N367" s="76">
        <f>N368+N370</f>
        <v>-650100</v>
      </c>
      <c r="O367" s="131">
        <f>O368</f>
        <v>0</v>
      </c>
    </row>
    <row r="368" spans="1:1024" ht="37.5">
      <c r="B368" s="88"/>
      <c r="C368" s="36" t="s">
        <v>176</v>
      </c>
      <c r="D368" s="36">
        <v>925</v>
      </c>
      <c r="E368" s="91" t="s">
        <v>56</v>
      </c>
      <c r="F368" s="91" t="s">
        <v>16</v>
      </c>
      <c r="G368" s="81">
        <v>5810100590</v>
      </c>
      <c r="H368" s="86"/>
      <c r="I368" s="130">
        <f t="shared" si="125"/>
        <v>510400</v>
      </c>
      <c r="J368" s="130">
        <f>J369</f>
        <v>12649700</v>
      </c>
      <c r="K368" s="76">
        <f>K369</f>
        <v>-12139300</v>
      </c>
      <c r="L368" s="76">
        <f>L369</f>
        <v>0</v>
      </c>
      <c r="M368" s="76">
        <f>M369</f>
        <v>0</v>
      </c>
      <c r="N368" s="76">
        <f>N369</f>
        <v>0</v>
      </c>
      <c r="O368" s="131">
        <f>O369</f>
        <v>0</v>
      </c>
    </row>
    <row r="369" spans="2:15" ht="37.5">
      <c r="B369" s="88"/>
      <c r="C369" s="36" t="s">
        <v>167</v>
      </c>
      <c r="D369" s="36">
        <v>925</v>
      </c>
      <c r="E369" s="91" t="s">
        <v>56</v>
      </c>
      <c r="F369" s="91" t="s">
        <v>16</v>
      </c>
      <c r="G369" s="81">
        <v>5810100590</v>
      </c>
      <c r="H369" s="86">
        <v>600</v>
      </c>
      <c r="I369" s="130">
        <f t="shared" si="125"/>
        <v>510400</v>
      </c>
      <c r="J369" s="130">
        <v>12649700</v>
      </c>
      <c r="K369" s="76">
        <v>-12139300</v>
      </c>
      <c r="L369" s="76"/>
      <c r="M369" s="76"/>
      <c r="N369" s="76"/>
      <c r="O369" s="131"/>
    </row>
    <row r="370" spans="2:15" ht="93.75">
      <c r="B370" s="88"/>
      <c r="C370" s="36" t="s">
        <v>177</v>
      </c>
      <c r="D370" s="36">
        <v>925</v>
      </c>
      <c r="E370" s="91" t="s">
        <v>56</v>
      </c>
      <c r="F370" s="91" t="s">
        <v>16</v>
      </c>
      <c r="G370" s="81">
        <v>5810100591</v>
      </c>
      <c r="H370" s="86"/>
      <c r="I370" s="130">
        <f t="shared" si="125"/>
        <v>6736300</v>
      </c>
      <c r="J370" s="130">
        <v>0</v>
      </c>
      <c r="K370" s="76">
        <f>K371</f>
        <v>7386400</v>
      </c>
      <c r="L370" s="76"/>
      <c r="M370" s="76"/>
      <c r="N370" s="76">
        <f>N371</f>
        <v>-650100</v>
      </c>
      <c r="O370" s="131"/>
    </row>
    <row r="371" spans="2:15" ht="37.5">
      <c r="B371" s="88"/>
      <c r="C371" s="36" t="s">
        <v>167</v>
      </c>
      <c r="D371" s="36">
        <v>925</v>
      </c>
      <c r="E371" s="91" t="s">
        <v>56</v>
      </c>
      <c r="F371" s="91" t="s">
        <v>16</v>
      </c>
      <c r="G371" s="81">
        <v>5810100591</v>
      </c>
      <c r="H371" s="86">
        <v>600</v>
      </c>
      <c r="I371" s="130">
        <f t="shared" si="125"/>
        <v>6736300</v>
      </c>
      <c r="J371" s="130">
        <v>0</v>
      </c>
      <c r="K371" s="76">
        <v>7386400</v>
      </c>
      <c r="L371" s="76"/>
      <c r="M371" s="76"/>
      <c r="N371" s="76">
        <v>-650100</v>
      </c>
      <c r="O371" s="131"/>
    </row>
    <row r="372" spans="2:15" ht="56.25">
      <c r="B372" s="88"/>
      <c r="C372" s="36" t="s">
        <v>248</v>
      </c>
      <c r="D372" s="36">
        <v>925</v>
      </c>
      <c r="E372" s="91" t="s">
        <v>56</v>
      </c>
      <c r="F372" s="91" t="s">
        <v>16</v>
      </c>
      <c r="G372" s="81">
        <v>6500000000</v>
      </c>
      <c r="H372" s="86"/>
      <c r="I372" s="130">
        <f t="shared" si="125"/>
        <v>1513800</v>
      </c>
      <c r="J372" s="130">
        <f t="shared" ref="J372:O374" si="142">J373</f>
        <v>7752395.2800000003</v>
      </c>
      <c r="K372" s="76">
        <f t="shared" si="142"/>
        <v>-6238595.2800000003</v>
      </c>
      <c r="L372" s="76">
        <f t="shared" si="142"/>
        <v>0</v>
      </c>
      <c r="M372" s="76">
        <f t="shared" si="142"/>
        <v>0</v>
      </c>
      <c r="N372" s="76">
        <f t="shared" si="142"/>
        <v>0</v>
      </c>
      <c r="O372" s="131">
        <f t="shared" si="142"/>
        <v>0</v>
      </c>
    </row>
    <row r="373" spans="2:15">
      <c r="B373" s="88"/>
      <c r="C373" s="36" t="s">
        <v>266</v>
      </c>
      <c r="D373" s="36">
        <v>925</v>
      </c>
      <c r="E373" s="91" t="s">
        <v>56</v>
      </c>
      <c r="F373" s="91" t="s">
        <v>16</v>
      </c>
      <c r="G373" s="81">
        <v>6570000000</v>
      </c>
      <c r="H373" s="86"/>
      <c r="I373" s="130">
        <f t="shared" si="125"/>
        <v>1513800</v>
      </c>
      <c r="J373" s="130">
        <f t="shared" si="142"/>
        <v>7752395.2800000003</v>
      </c>
      <c r="K373" s="76">
        <f t="shared" si="142"/>
        <v>-6238595.2800000003</v>
      </c>
      <c r="L373" s="76">
        <f t="shared" si="142"/>
        <v>0</v>
      </c>
      <c r="M373" s="76">
        <f t="shared" si="142"/>
        <v>0</v>
      </c>
      <c r="N373" s="76">
        <f t="shared" si="142"/>
        <v>0</v>
      </c>
      <c r="O373" s="131">
        <f t="shared" si="142"/>
        <v>0</v>
      </c>
    </row>
    <row r="374" spans="2:15" ht="72" customHeight="1">
      <c r="B374" s="88"/>
      <c r="C374" s="36" t="s">
        <v>272</v>
      </c>
      <c r="D374" s="36">
        <v>925</v>
      </c>
      <c r="E374" s="91" t="s">
        <v>56</v>
      </c>
      <c r="F374" s="91" t="s">
        <v>16</v>
      </c>
      <c r="G374" s="81" t="s">
        <v>273</v>
      </c>
      <c r="H374" s="86"/>
      <c r="I374" s="130">
        <f t="shared" si="125"/>
        <v>1513800</v>
      </c>
      <c r="J374" s="130">
        <f t="shared" si="142"/>
        <v>7752395.2800000003</v>
      </c>
      <c r="K374" s="76">
        <f t="shared" si="142"/>
        <v>-6238595.2800000003</v>
      </c>
      <c r="L374" s="76">
        <f t="shared" si="142"/>
        <v>0</v>
      </c>
      <c r="M374" s="76">
        <f t="shared" si="142"/>
        <v>0</v>
      </c>
      <c r="N374" s="76">
        <f t="shared" si="142"/>
        <v>0</v>
      </c>
      <c r="O374" s="131">
        <f t="shared" si="142"/>
        <v>0</v>
      </c>
    </row>
    <row r="375" spans="2:15" ht="37.5">
      <c r="B375" s="88"/>
      <c r="C375" s="36" t="s">
        <v>257</v>
      </c>
      <c r="D375" s="36">
        <v>925</v>
      </c>
      <c r="E375" s="91" t="s">
        <v>56</v>
      </c>
      <c r="F375" s="91" t="s">
        <v>16</v>
      </c>
      <c r="G375" s="81" t="s">
        <v>273</v>
      </c>
      <c r="H375" s="86">
        <v>400</v>
      </c>
      <c r="I375" s="130">
        <f t="shared" si="125"/>
        <v>1513800</v>
      </c>
      <c r="J375" s="130">
        <v>7752395.2800000003</v>
      </c>
      <c r="K375" s="76">
        <v>-6238595.2800000003</v>
      </c>
      <c r="L375" s="76"/>
      <c r="M375" s="76"/>
      <c r="N375" s="76"/>
      <c r="O375" s="131"/>
    </row>
    <row r="376" spans="2:15" ht="37.5" hidden="1">
      <c r="B376" s="88"/>
      <c r="C376" s="36" t="s">
        <v>333</v>
      </c>
      <c r="D376" s="36">
        <v>925</v>
      </c>
      <c r="E376" s="91" t="s">
        <v>56</v>
      </c>
      <c r="F376" s="91" t="s">
        <v>16</v>
      </c>
      <c r="G376" s="81">
        <v>9900000000</v>
      </c>
      <c r="H376" s="86"/>
      <c r="I376" s="130">
        <f t="shared" si="125"/>
        <v>0</v>
      </c>
      <c r="J376" s="130">
        <f t="shared" ref="J376:O377" si="143">J377</f>
        <v>500000</v>
      </c>
      <c r="K376" s="76">
        <f t="shared" si="143"/>
        <v>-500000</v>
      </c>
      <c r="L376" s="76">
        <f t="shared" si="143"/>
        <v>0</v>
      </c>
      <c r="M376" s="76">
        <f t="shared" si="143"/>
        <v>0</v>
      </c>
      <c r="N376" s="76">
        <f t="shared" si="143"/>
        <v>0</v>
      </c>
      <c r="O376" s="131">
        <f t="shared" si="143"/>
        <v>0</v>
      </c>
    </row>
    <row r="377" spans="2:15" hidden="1">
      <c r="B377" s="88"/>
      <c r="C377" s="36" t="s">
        <v>338</v>
      </c>
      <c r="D377" s="36">
        <v>925</v>
      </c>
      <c r="E377" s="91" t="s">
        <v>56</v>
      </c>
      <c r="F377" s="91" t="s">
        <v>16</v>
      </c>
      <c r="G377" s="81">
        <v>9900010910</v>
      </c>
      <c r="H377" s="86"/>
      <c r="I377" s="130">
        <f t="shared" si="125"/>
        <v>0</v>
      </c>
      <c r="J377" s="130">
        <f t="shared" si="143"/>
        <v>500000</v>
      </c>
      <c r="K377" s="76">
        <f t="shared" si="143"/>
        <v>-500000</v>
      </c>
      <c r="L377" s="76">
        <f t="shared" si="143"/>
        <v>0</v>
      </c>
      <c r="M377" s="76">
        <f t="shared" si="143"/>
        <v>0</v>
      </c>
      <c r="N377" s="76">
        <f t="shared" si="143"/>
        <v>0</v>
      </c>
      <c r="O377" s="131">
        <f t="shared" si="143"/>
        <v>0</v>
      </c>
    </row>
    <row r="378" spans="2:15" hidden="1">
      <c r="B378" s="88"/>
      <c r="C378" s="36" t="s">
        <v>107</v>
      </c>
      <c r="D378" s="36">
        <v>925</v>
      </c>
      <c r="E378" s="91" t="s">
        <v>56</v>
      </c>
      <c r="F378" s="91" t="s">
        <v>16</v>
      </c>
      <c r="G378" s="81">
        <v>9900010910</v>
      </c>
      <c r="H378" s="86">
        <v>800</v>
      </c>
      <c r="I378" s="130">
        <f t="shared" si="125"/>
        <v>0</v>
      </c>
      <c r="J378" s="130">
        <v>500000</v>
      </c>
      <c r="K378" s="76">
        <v>-500000</v>
      </c>
      <c r="L378" s="76"/>
      <c r="M378" s="76"/>
      <c r="N378" s="76"/>
      <c r="O378" s="131"/>
    </row>
    <row r="379" spans="2:15">
      <c r="B379" s="88"/>
      <c r="C379" s="36" t="s">
        <v>58</v>
      </c>
      <c r="D379" s="36">
        <v>925</v>
      </c>
      <c r="E379" s="91" t="s">
        <v>56</v>
      </c>
      <c r="F379" s="91" t="s">
        <v>18</v>
      </c>
      <c r="G379" s="81"/>
      <c r="H379" s="86"/>
      <c r="I379" s="130">
        <f t="shared" si="125"/>
        <v>1828204400</v>
      </c>
      <c r="J379" s="130">
        <f t="shared" ref="J379:O379" si="144">J380+J434+J428</f>
        <v>1892494100</v>
      </c>
      <c r="K379" s="130">
        <f t="shared" si="144"/>
        <v>-58117300</v>
      </c>
      <c r="L379" s="76">
        <f t="shared" si="144"/>
        <v>0</v>
      </c>
      <c r="M379" s="76">
        <f t="shared" si="144"/>
        <v>-6363700</v>
      </c>
      <c r="N379" s="76">
        <f t="shared" si="144"/>
        <v>191300</v>
      </c>
      <c r="O379" s="131">
        <f t="shared" si="144"/>
        <v>0</v>
      </c>
    </row>
    <row r="380" spans="2:15">
      <c r="B380" s="88"/>
      <c r="C380" s="36" t="s">
        <v>163</v>
      </c>
      <c r="D380" s="36">
        <v>925</v>
      </c>
      <c r="E380" s="91" t="s">
        <v>56</v>
      </c>
      <c r="F380" s="91" t="s">
        <v>18</v>
      </c>
      <c r="G380" s="81">
        <v>5800000000</v>
      </c>
      <c r="H380" s="86"/>
      <c r="I380" s="130">
        <f t="shared" si="125"/>
        <v>1823813422.48</v>
      </c>
      <c r="J380" s="130">
        <f t="shared" ref="J380:O380" si="145">J381</f>
        <v>1877820190.3199999</v>
      </c>
      <c r="K380" s="76">
        <f t="shared" si="145"/>
        <v>-44638990.32</v>
      </c>
      <c r="L380" s="76">
        <f t="shared" si="145"/>
        <v>0</v>
      </c>
      <c r="M380" s="76">
        <f t="shared" si="145"/>
        <v>-9559077.5199999996</v>
      </c>
      <c r="N380" s="76">
        <f t="shared" si="145"/>
        <v>191300</v>
      </c>
      <c r="O380" s="131">
        <f t="shared" si="145"/>
        <v>0</v>
      </c>
    </row>
    <row r="381" spans="2:15">
      <c r="B381" s="88"/>
      <c r="C381" s="36" t="s">
        <v>164</v>
      </c>
      <c r="D381" s="36">
        <v>925</v>
      </c>
      <c r="E381" s="91" t="s">
        <v>56</v>
      </c>
      <c r="F381" s="91" t="s">
        <v>18</v>
      </c>
      <c r="G381" s="81">
        <v>5810000000</v>
      </c>
      <c r="H381" s="86"/>
      <c r="I381" s="130">
        <f t="shared" si="125"/>
        <v>1823813422.48</v>
      </c>
      <c r="J381" s="130">
        <f>J388+J390+J392+J394+J382+J400+J396+J386+J398</f>
        <v>1877820190.3199999</v>
      </c>
      <c r="K381" s="76">
        <f>K388+K390+K392+K394+K382+K400+K396+K386</f>
        <v>-44638990.32</v>
      </c>
      <c r="L381" s="76">
        <f>L388+L390+L392+L394+L382+L400+L396+L386+L423</f>
        <v>0</v>
      </c>
      <c r="M381" s="76">
        <f>M388+M390+M392+M394+M382+M400+M396+M386+M423</f>
        <v>-9559077.5199999996</v>
      </c>
      <c r="N381" s="76">
        <f>N388+N390+N392+N394+N382+N400+N396+N386+N423+N384</f>
        <v>191300</v>
      </c>
      <c r="O381" s="131">
        <f>O388+O390+O392+O394+O382+O400+O396+O386+O423</f>
        <v>0</v>
      </c>
    </row>
    <row r="382" spans="2:15" ht="37.5">
      <c r="B382" s="88"/>
      <c r="C382" s="36" t="s">
        <v>131</v>
      </c>
      <c r="D382" s="36">
        <v>925</v>
      </c>
      <c r="E382" s="91" t="s">
        <v>56</v>
      </c>
      <c r="F382" s="91" t="s">
        <v>18</v>
      </c>
      <c r="G382" s="81">
        <v>5810000590</v>
      </c>
      <c r="H382" s="86"/>
      <c r="I382" s="130">
        <f t="shared" si="125"/>
        <v>146194322.47999999</v>
      </c>
      <c r="J382" s="130">
        <f t="shared" ref="J382:O382" si="146">J383</f>
        <v>183550100</v>
      </c>
      <c r="K382" s="76">
        <f t="shared" si="146"/>
        <v>-34160400</v>
      </c>
      <c r="L382" s="76">
        <f t="shared" si="146"/>
        <v>0</v>
      </c>
      <c r="M382" s="76">
        <f t="shared" si="146"/>
        <v>-3195377.52</v>
      </c>
      <c r="N382" s="76">
        <f t="shared" si="146"/>
        <v>0</v>
      </c>
      <c r="O382" s="131">
        <f t="shared" si="146"/>
        <v>0</v>
      </c>
    </row>
    <row r="383" spans="2:15" ht="37.5">
      <c r="B383" s="88"/>
      <c r="C383" s="36" t="s">
        <v>167</v>
      </c>
      <c r="D383" s="36">
        <v>925</v>
      </c>
      <c r="E383" s="91" t="s">
        <v>56</v>
      </c>
      <c r="F383" s="91" t="s">
        <v>18</v>
      </c>
      <c r="G383" s="81">
        <v>5810000590</v>
      </c>
      <c r="H383" s="86">
        <v>600</v>
      </c>
      <c r="I383" s="130">
        <f t="shared" si="125"/>
        <v>146194322.47999999</v>
      </c>
      <c r="J383" s="130">
        <v>183550100</v>
      </c>
      <c r="K383" s="76">
        <v>-34160400</v>
      </c>
      <c r="L383" s="76"/>
      <c r="M383" s="76">
        <v>-3195377.52</v>
      </c>
      <c r="N383" s="76"/>
      <c r="O383" s="131"/>
    </row>
    <row r="384" spans="2:15" ht="37.5">
      <c r="B384" s="88"/>
      <c r="C384" s="36" t="s">
        <v>166</v>
      </c>
      <c r="D384" s="36">
        <v>925</v>
      </c>
      <c r="E384" s="91" t="s">
        <v>56</v>
      </c>
      <c r="F384" s="91" t="s">
        <v>18</v>
      </c>
      <c r="G384" s="81">
        <v>5810009010</v>
      </c>
      <c r="H384" s="86"/>
      <c r="I384" s="130">
        <f t="shared" si="125"/>
        <v>191300</v>
      </c>
      <c r="J384" s="130"/>
      <c r="K384" s="76"/>
      <c r="L384" s="76"/>
      <c r="M384" s="76"/>
      <c r="N384" s="76">
        <f>N385</f>
        <v>191300</v>
      </c>
      <c r="O384" s="131"/>
    </row>
    <row r="385" spans="2:15" ht="37.5">
      <c r="B385" s="88"/>
      <c r="C385" s="36" t="s">
        <v>167</v>
      </c>
      <c r="D385" s="36">
        <v>925</v>
      </c>
      <c r="E385" s="91" t="s">
        <v>56</v>
      </c>
      <c r="F385" s="91" t="s">
        <v>18</v>
      </c>
      <c r="G385" s="81">
        <v>5810009010</v>
      </c>
      <c r="H385" s="86">
        <v>600</v>
      </c>
      <c r="I385" s="130">
        <f t="shared" si="125"/>
        <v>191300</v>
      </c>
      <c r="J385" s="130"/>
      <c r="K385" s="76"/>
      <c r="L385" s="76"/>
      <c r="M385" s="76"/>
      <c r="N385" s="76">
        <v>191300</v>
      </c>
      <c r="O385" s="131"/>
    </row>
    <row r="386" spans="2:15" hidden="1">
      <c r="B386" s="88"/>
      <c r="C386" s="36" t="s">
        <v>168</v>
      </c>
      <c r="D386" s="36">
        <v>925</v>
      </c>
      <c r="E386" s="91" t="s">
        <v>56</v>
      </c>
      <c r="F386" s="91" t="s">
        <v>18</v>
      </c>
      <c r="G386" s="81">
        <v>5810009020</v>
      </c>
      <c r="H386" s="86"/>
      <c r="I386" s="130">
        <f t="shared" si="125"/>
        <v>0</v>
      </c>
      <c r="J386" s="130">
        <f t="shared" ref="J386:O386" si="147">J387</f>
        <v>0</v>
      </c>
      <c r="K386" s="76">
        <f t="shared" si="147"/>
        <v>0</v>
      </c>
      <c r="L386" s="76">
        <f t="shared" si="147"/>
        <v>0</v>
      </c>
      <c r="M386" s="76">
        <f t="shared" si="147"/>
        <v>0</v>
      </c>
      <c r="N386" s="76">
        <f t="shared" si="147"/>
        <v>0</v>
      </c>
      <c r="O386" s="131">
        <f t="shared" si="147"/>
        <v>0</v>
      </c>
    </row>
    <row r="387" spans="2:15" ht="37.5" hidden="1">
      <c r="B387" s="88"/>
      <c r="C387" s="36" t="s">
        <v>167</v>
      </c>
      <c r="D387" s="36">
        <v>925</v>
      </c>
      <c r="E387" s="91" t="s">
        <v>56</v>
      </c>
      <c r="F387" s="91" t="s">
        <v>18</v>
      </c>
      <c r="G387" s="81">
        <v>5810009020</v>
      </c>
      <c r="H387" s="86">
        <v>600</v>
      </c>
      <c r="I387" s="130">
        <f t="shared" si="125"/>
        <v>0</v>
      </c>
      <c r="J387" s="130"/>
      <c r="K387" s="76"/>
      <c r="L387" s="76"/>
      <c r="M387" s="76"/>
      <c r="N387" s="76"/>
      <c r="O387" s="131"/>
    </row>
    <row r="388" spans="2:15" ht="144" customHeight="1">
      <c r="B388" s="88"/>
      <c r="C388" s="36" t="s">
        <v>169</v>
      </c>
      <c r="D388" s="36">
        <v>925</v>
      </c>
      <c r="E388" s="91" t="s">
        <v>56</v>
      </c>
      <c r="F388" s="91" t="s">
        <v>18</v>
      </c>
      <c r="G388" s="81">
        <v>5810060820</v>
      </c>
      <c r="H388" s="86"/>
      <c r="I388" s="130">
        <f t="shared" si="125"/>
        <v>2023200</v>
      </c>
      <c r="J388" s="130">
        <f t="shared" ref="J388:O388" si="148">J389</f>
        <v>2112400</v>
      </c>
      <c r="K388" s="76">
        <f t="shared" si="148"/>
        <v>-89200</v>
      </c>
      <c r="L388" s="76">
        <f t="shared" si="148"/>
        <v>0</v>
      </c>
      <c r="M388" s="76">
        <f t="shared" si="148"/>
        <v>0</v>
      </c>
      <c r="N388" s="76">
        <f t="shared" si="148"/>
        <v>0</v>
      </c>
      <c r="O388" s="131">
        <f t="shared" si="148"/>
        <v>0</v>
      </c>
    </row>
    <row r="389" spans="2:15" ht="37.5">
      <c r="B389" s="88"/>
      <c r="C389" s="36" t="s">
        <v>167</v>
      </c>
      <c r="D389" s="36">
        <v>925</v>
      </c>
      <c r="E389" s="91" t="s">
        <v>56</v>
      </c>
      <c r="F389" s="91" t="s">
        <v>18</v>
      </c>
      <c r="G389" s="81">
        <v>5810060820</v>
      </c>
      <c r="H389" s="86">
        <v>600</v>
      </c>
      <c r="I389" s="130">
        <f t="shared" si="125"/>
        <v>2023200</v>
      </c>
      <c r="J389" s="130">
        <v>2112400</v>
      </c>
      <c r="K389" s="76">
        <v>-89200</v>
      </c>
      <c r="L389" s="76"/>
      <c r="M389" s="76"/>
      <c r="N389" s="76"/>
      <c r="O389" s="131"/>
    </row>
    <row r="390" spans="2:15" ht="93.75">
      <c r="B390" s="88"/>
      <c r="C390" s="36" t="s">
        <v>170</v>
      </c>
      <c r="D390" s="36">
        <v>925</v>
      </c>
      <c r="E390" s="91" t="s">
        <v>56</v>
      </c>
      <c r="F390" s="91" t="s">
        <v>18</v>
      </c>
      <c r="G390" s="81">
        <v>5810060860</v>
      </c>
      <c r="H390" s="86"/>
      <c r="I390" s="130">
        <f t="shared" si="125"/>
        <v>1266028200</v>
      </c>
      <c r="J390" s="130">
        <f t="shared" ref="J390:O390" si="149">J391</f>
        <v>1297665500</v>
      </c>
      <c r="K390" s="76">
        <f t="shared" si="149"/>
        <v>-19030000</v>
      </c>
      <c r="L390" s="76">
        <f t="shared" si="149"/>
        <v>0</v>
      </c>
      <c r="M390" s="76">
        <f t="shared" si="149"/>
        <v>-12607300</v>
      </c>
      <c r="N390" s="76">
        <f t="shared" si="149"/>
        <v>0</v>
      </c>
      <c r="O390" s="131">
        <f t="shared" si="149"/>
        <v>0</v>
      </c>
    </row>
    <row r="391" spans="2:15" ht="37.5">
      <c r="B391" s="88"/>
      <c r="C391" s="36" t="s">
        <v>167</v>
      </c>
      <c r="D391" s="36">
        <v>925</v>
      </c>
      <c r="E391" s="91" t="s">
        <v>56</v>
      </c>
      <c r="F391" s="91" t="s">
        <v>18</v>
      </c>
      <c r="G391" s="81">
        <v>5810060860</v>
      </c>
      <c r="H391" s="86">
        <v>600</v>
      </c>
      <c r="I391" s="130">
        <f t="shared" si="125"/>
        <v>1266028200</v>
      </c>
      <c r="J391" s="130">
        <v>1297665500</v>
      </c>
      <c r="K391" s="76">
        <v>-19030000</v>
      </c>
      <c r="L391" s="76"/>
      <c r="M391" s="76">
        <v>-12607300</v>
      </c>
      <c r="N391" s="76"/>
      <c r="O391" s="131"/>
    </row>
    <row r="392" spans="2:15" ht="165.6" customHeight="1">
      <c r="B392" s="88"/>
      <c r="C392" s="36" t="s">
        <v>171</v>
      </c>
      <c r="D392" s="36">
        <v>925</v>
      </c>
      <c r="E392" s="91" t="s">
        <v>56</v>
      </c>
      <c r="F392" s="91" t="s">
        <v>18</v>
      </c>
      <c r="G392" s="81">
        <v>5810062370</v>
      </c>
      <c r="H392" s="86"/>
      <c r="I392" s="130">
        <f t="shared" ref="I392:I455" si="150">SUM(J392:O392)</f>
        <v>66428600</v>
      </c>
      <c r="J392" s="130">
        <f t="shared" ref="J392:O392" si="151">J393</f>
        <v>54474500</v>
      </c>
      <c r="K392" s="76">
        <f t="shared" si="151"/>
        <v>11954100</v>
      </c>
      <c r="L392" s="76">
        <f t="shared" si="151"/>
        <v>0</v>
      </c>
      <c r="M392" s="76">
        <f t="shared" si="151"/>
        <v>0</v>
      </c>
      <c r="N392" s="76">
        <f t="shared" si="151"/>
        <v>0</v>
      </c>
      <c r="O392" s="131">
        <f t="shared" si="151"/>
        <v>0</v>
      </c>
    </row>
    <row r="393" spans="2:15" ht="37.5">
      <c r="B393" s="88"/>
      <c r="C393" s="36" t="s">
        <v>167</v>
      </c>
      <c r="D393" s="36">
        <v>925</v>
      </c>
      <c r="E393" s="91" t="s">
        <v>56</v>
      </c>
      <c r="F393" s="91" t="s">
        <v>18</v>
      </c>
      <c r="G393" s="81">
        <v>5810062370</v>
      </c>
      <c r="H393" s="86">
        <v>600</v>
      </c>
      <c r="I393" s="130">
        <f t="shared" si="150"/>
        <v>66428600</v>
      </c>
      <c r="J393" s="130">
        <v>54474500</v>
      </c>
      <c r="K393" s="76">
        <v>11954100</v>
      </c>
      <c r="L393" s="76"/>
      <c r="M393" s="76"/>
      <c r="N393" s="76"/>
      <c r="O393" s="131"/>
    </row>
    <row r="394" spans="2:15" ht="157.35" customHeight="1">
      <c r="B394" s="88"/>
      <c r="C394" s="36" t="s">
        <v>172</v>
      </c>
      <c r="D394" s="36">
        <v>925</v>
      </c>
      <c r="E394" s="91" t="s">
        <v>56</v>
      </c>
      <c r="F394" s="91" t="s">
        <v>18</v>
      </c>
      <c r="G394" s="81">
        <v>5810062500</v>
      </c>
      <c r="H394" s="86"/>
      <c r="I394" s="130">
        <f t="shared" si="150"/>
        <v>8855300</v>
      </c>
      <c r="J394" s="130">
        <f t="shared" ref="J394:O394" si="152">J395</f>
        <v>8412400</v>
      </c>
      <c r="K394" s="76">
        <f t="shared" si="152"/>
        <v>442900</v>
      </c>
      <c r="L394" s="76">
        <f t="shared" si="152"/>
        <v>0</v>
      </c>
      <c r="M394" s="76">
        <f t="shared" si="152"/>
        <v>0</v>
      </c>
      <c r="N394" s="76">
        <f t="shared" si="152"/>
        <v>0</v>
      </c>
      <c r="O394" s="131">
        <f t="shared" si="152"/>
        <v>0</v>
      </c>
    </row>
    <row r="395" spans="2:15" ht="37.5">
      <c r="B395" s="88"/>
      <c r="C395" s="36" t="s">
        <v>167</v>
      </c>
      <c r="D395" s="36">
        <v>925</v>
      </c>
      <c r="E395" s="91" t="s">
        <v>56</v>
      </c>
      <c r="F395" s="91" t="s">
        <v>18</v>
      </c>
      <c r="G395" s="81">
        <v>5810062500</v>
      </c>
      <c r="H395" s="86">
        <v>600</v>
      </c>
      <c r="I395" s="130">
        <f t="shared" si="150"/>
        <v>8855300</v>
      </c>
      <c r="J395" s="130">
        <v>8412400</v>
      </c>
      <c r="K395" s="76">
        <v>442900</v>
      </c>
      <c r="L395" s="76"/>
      <c r="M395" s="76"/>
      <c r="N395" s="76"/>
      <c r="O395" s="131"/>
    </row>
    <row r="396" spans="2:15" ht="114.4" customHeight="1">
      <c r="B396" s="88"/>
      <c r="C396" s="36" t="s">
        <v>173</v>
      </c>
      <c r="D396" s="36">
        <v>925</v>
      </c>
      <c r="E396" s="91" t="s">
        <v>56</v>
      </c>
      <c r="F396" s="91" t="s">
        <v>18</v>
      </c>
      <c r="G396" s="81">
        <v>5810063540</v>
      </c>
      <c r="H396" s="86"/>
      <c r="I396" s="130">
        <f t="shared" si="150"/>
        <v>2966900</v>
      </c>
      <c r="J396" s="130">
        <f t="shared" ref="J396:O396" si="153">J397</f>
        <v>2401100</v>
      </c>
      <c r="K396" s="76">
        <f t="shared" si="153"/>
        <v>565800</v>
      </c>
      <c r="L396" s="76">
        <f t="shared" si="153"/>
        <v>0</v>
      </c>
      <c r="M396" s="76">
        <f t="shared" si="153"/>
        <v>0</v>
      </c>
      <c r="N396" s="76">
        <f t="shared" si="153"/>
        <v>0</v>
      </c>
      <c r="O396" s="131">
        <f t="shared" si="153"/>
        <v>0</v>
      </c>
    </row>
    <row r="397" spans="2:15" ht="37.5">
      <c r="B397" s="88"/>
      <c r="C397" s="36" t="s">
        <v>167</v>
      </c>
      <c r="D397" s="36">
        <v>925</v>
      </c>
      <c r="E397" s="91" t="s">
        <v>56</v>
      </c>
      <c r="F397" s="91" t="s">
        <v>18</v>
      </c>
      <c r="G397" s="81">
        <v>5810063540</v>
      </c>
      <c r="H397" s="86">
        <v>600</v>
      </c>
      <c r="I397" s="130">
        <f t="shared" si="150"/>
        <v>2966900</v>
      </c>
      <c r="J397" s="130">
        <v>2401100</v>
      </c>
      <c r="K397" s="76">
        <v>565800</v>
      </c>
      <c r="L397" s="76"/>
      <c r="M397" s="76"/>
      <c r="N397" s="76"/>
      <c r="O397" s="131"/>
    </row>
    <row r="398" spans="2:15" ht="150">
      <c r="B398" s="88"/>
      <c r="C398" s="36" t="s">
        <v>174</v>
      </c>
      <c r="D398" s="36">
        <v>925</v>
      </c>
      <c r="E398" s="91" t="s">
        <v>56</v>
      </c>
      <c r="F398" s="91" t="s">
        <v>18</v>
      </c>
      <c r="G398" s="81" t="s">
        <v>175</v>
      </c>
      <c r="H398" s="86"/>
      <c r="I398" s="130">
        <f t="shared" si="150"/>
        <v>43063800</v>
      </c>
      <c r="J398" s="130">
        <f>J399</f>
        <v>43063800</v>
      </c>
      <c r="K398" s="76">
        <v>0</v>
      </c>
      <c r="L398" s="76"/>
      <c r="M398" s="76"/>
      <c r="N398" s="76"/>
      <c r="O398" s="131"/>
    </row>
    <row r="399" spans="2:15" ht="37.5">
      <c r="B399" s="88"/>
      <c r="C399" s="36" t="s">
        <v>167</v>
      </c>
      <c r="D399" s="36">
        <v>925</v>
      </c>
      <c r="E399" s="91" t="s">
        <v>56</v>
      </c>
      <c r="F399" s="91" t="s">
        <v>18</v>
      </c>
      <c r="G399" s="81" t="s">
        <v>175</v>
      </c>
      <c r="H399" s="86">
        <v>600</v>
      </c>
      <c r="I399" s="130">
        <f t="shared" si="150"/>
        <v>43063800</v>
      </c>
      <c r="J399" s="130">
        <v>43063800</v>
      </c>
      <c r="K399" s="76">
        <v>0</v>
      </c>
      <c r="L399" s="76"/>
      <c r="M399" s="76"/>
      <c r="N399" s="76"/>
      <c r="O399" s="131"/>
    </row>
    <row r="400" spans="2:15" ht="37.5">
      <c r="B400" s="88"/>
      <c r="C400" s="36" t="s">
        <v>176</v>
      </c>
      <c r="D400" s="36">
        <v>925</v>
      </c>
      <c r="E400" s="91" t="s">
        <v>56</v>
      </c>
      <c r="F400" s="91" t="s">
        <v>18</v>
      </c>
      <c r="G400" s="81">
        <v>5810100000</v>
      </c>
      <c r="H400" s="86"/>
      <c r="I400" s="130">
        <f t="shared" si="150"/>
        <v>287720800</v>
      </c>
      <c r="J400" s="130">
        <f>J411+J401+J417+J415+J413+J423</f>
        <v>286140390.31999999</v>
      </c>
      <c r="K400" s="130">
        <f>K411+K401+K417+K415+K403+K405+K407+K409+K413+K419+K421</f>
        <v>-4322190.32</v>
      </c>
      <c r="L400" s="76">
        <f>L411+L401+L417+L415+L403+L405+L407+L409+L413+L419+L421</f>
        <v>0</v>
      </c>
      <c r="M400" s="76">
        <f>M411+M401+M417+M415+M403+M405+M407+M409+M413+M419+M421</f>
        <v>5902600</v>
      </c>
      <c r="N400" s="76">
        <f>N411+N401+N417+N415+N403+N405+N407+N409+N413+N419+N421</f>
        <v>0</v>
      </c>
      <c r="O400" s="131">
        <f>O411+O401+O417+O415+O403+O405+O407+O409+O413+O419+O421</f>
        <v>0</v>
      </c>
    </row>
    <row r="401" spans="2:15" ht="37.5">
      <c r="B401" s="88"/>
      <c r="C401" s="36" t="s">
        <v>176</v>
      </c>
      <c r="D401" s="36">
        <v>925</v>
      </c>
      <c r="E401" s="91" t="s">
        <v>56</v>
      </c>
      <c r="F401" s="91" t="s">
        <v>18</v>
      </c>
      <c r="G401" s="81">
        <v>5810100590</v>
      </c>
      <c r="H401" s="86"/>
      <c r="I401" s="130">
        <f t="shared" si="150"/>
        <v>517800</v>
      </c>
      <c r="J401" s="130">
        <f t="shared" ref="J401:O401" si="154">J402</f>
        <v>36446690.32</v>
      </c>
      <c r="K401" s="76">
        <f t="shared" si="154"/>
        <v>-35928890.32</v>
      </c>
      <c r="L401" s="76">
        <f t="shared" si="154"/>
        <v>0</v>
      </c>
      <c r="M401" s="76">
        <f t="shared" si="154"/>
        <v>0</v>
      </c>
      <c r="N401" s="76">
        <f t="shared" si="154"/>
        <v>0</v>
      </c>
      <c r="O401" s="131">
        <f t="shared" si="154"/>
        <v>0</v>
      </c>
    </row>
    <row r="402" spans="2:15" ht="37.5">
      <c r="B402" s="88"/>
      <c r="C402" s="36" t="s">
        <v>167</v>
      </c>
      <c r="D402" s="36">
        <v>925</v>
      </c>
      <c r="E402" s="91" t="s">
        <v>56</v>
      </c>
      <c r="F402" s="91" t="s">
        <v>18</v>
      </c>
      <c r="G402" s="81">
        <v>5810100590</v>
      </c>
      <c r="H402" s="86">
        <v>600</v>
      </c>
      <c r="I402" s="130">
        <f t="shared" si="150"/>
        <v>517800</v>
      </c>
      <c r="J402" s="130">
        <v>36446690.32</v>
      </c>
      <c r="K402" s="76">
        <v>-35928890.32</v>
      </c>
      <c r="L402" s="76"/>
      <c r="M402" s="76"/>
      <c r="N402" s="76"/>
      <c r="O402" s="131"/>
    </row>
    <row r="403" spans="2:15" ht="93.75">
      <c r="B403" s="88"/>
      <c r="C403" s="36" t="s">
        <v>177</v>
      </c>
      <c r="D403" s="36">
        <v>925</v>
      </c>
      <c r="E403" s="91" t="s">
        <v>56</v>
      </c>
      <c r="F403" s="91" t="s">
        <v>18</v>
      </c>
      <c r="G403" s="81">
        <v>5810100591</v>
      </c>
      <c r="H403" s="86"/>
      <c r="I403" s="130">
        <f t="shared" si="150"/>
        <v>5131200</v>
      </c>
      <c r="J403" s="130">
        <v>0</v>
      </c>
      <c r="K403" s="76">
        <f>K404</f>
        <v>5131200</v>
      </c>
      <c r="L403" s="76">
        <f>L404</f>
        <v>0</v>
      </c>
      <c r="M403" s="76">
        <f>M404</f>
        <v>0</v>
      </c>
      <c r="N403" s="76">
        <f>N404</f>
        <v>0</v>
      </c>
      <c r="O403" s="131">
        <f>O404</f>
        <v>0</v>
      </c>
    </row>
    <row r="404" spans="2:15" ht="37.5">
      <c r="B404" s="88"/>
      <c r="C404" s="36" t="s">
        <v>167</v>
      </c>
      <c r="D404" s="36">
        <v>925</v>
      </c>
      <c r="E404" s="91" t="s">
        <v>56</v>
      </c>
      <c r="F404" s="91" t="s">
        <v>18</v>
      </c>
      <c r="G404" s="81">
        <v>5810100591</v>
      </c>
      <c r="H404" s="86">
        <v>600</v>
      </c>
      <c r="I404" s="130">
        <f t="shared" si="150"/>
        <v>5131200</v>
      </c>
      <c r="J404" s="130">
        <v>0</v>
      </c>
      <c r="K404" s="76">
        <v>5131200</v>
      </c>
      <c r="L404" s="76"/>
      <c r="M404" s="76"/>
      <c r="N404" s="76"/>
      <c r="O404" s="131"/>
    </row>
    <row r="405" spans="2:15" ht="56.25">
      <c r="B405" s="88"/>
      <c r="C405" s="36" t="s">
        <v>178</v>
      </c>
      <c r="D405" s="36">
        <v>925</v>
      </c>
      <c r="E405" s="91" t="s">
        <v>56</v>
      </c>
      <c r="F405" s="91" t="s">
        <v>18</v>
      </c>
      <c r="G405" s="81">
        <v>5810100592</v>
      </c>
      <c r="H405" s="86"/>
      <c r="I405" s="130">
        <f t="shared" si="150"/>
        <v>9161500</v>
      </c>
      <c r="J405" s="130">
        <v>0</v>
      </c>
      <c r="K405" s="76">
        <f>K406</f>
        <v>9344100</v>
      </c>
      <c r="L405" s="76">
        <f>L406</f>
        <v>0</v>
      </c>
      <c r="M405" s="76">
        <f>M406</f>
        <v>0</v>
      </c>
      <c r="N405" s="76">
        <f>N406</f>
        <v>-182600</v>
      </c>
      <c r="O405" s="131">
        <f>O406</f>
        <v>0</v>
      </c>
    </row>
    <row r="406" spans="2:15" ht="37.5">
      <c r="B406" s="88"/>
      <c r="C406" s="36" t="s">
        <v>167</v>
      </c>
      <c r="D406" s="36">
        <v>925</v>
      </c>
      <c r="E406" s="91" t="s">
        <v>56</v>
      </c>
      <c r="F406" s="91" t="s">
        <v>18</v>
      </c>
      <c r="G406" s="81">
        <v>5810100592</v>
      </c>
      <c r="H406" s="86">
        <v>600</v>
      </c>
      <c r="I406" s="130">
        <f t="shared" si="150"/>
        <v>9161500</v>
      </c>
      <c r="J406" s="130">
        <v>0</v>
      </c>
      <c r="K406" s="76">
        <v>9344100</v>
      </c>
      <c r="L406" s="76"/>
      <c r="M406" s="76"/>
      <c r="N406" s="76">
        <v>-182600</v>
      </c>
      <c r="O406" s="131"/>
    </row>
    <row r="407" spans="2:15" ht="56.25">
      <c r="B407" s="88"/>
      <c r="C407" s="36" t="s">
        <v>179</v>
      </c>
      <c r="D407" s="36">
        <v>925</v>
      </c>
      <c r="E407" s="91" t="s">
        <v>56</v>
      </c>
      <c r="F407" s="91" t="s">
        <v>18</v>
      </c>
      <c r="G407" s="81">
        <v>5810100593</v>
      </c>
      <c r="H407" s="86"/>
      <c r="I407" s="130">
        <f t="shared" si="150"/>
        <v>10300</v>
      </c>
      <c r="J407" s="130">
        <v>0</v>
      </c>
      <c r="K407" s="76">
        <f>K408</f>
        <v>10300</v>
      </c>
      <c r="L407" s="76">
        <f>L408</f>
        <v>0</v>
      </c>
      <c r="M407" s="76">
        <f>M408</f>
        <v>0</v>
      </c>
      <c r="N407" s="76">
        <f>N408</f>
        <v>0</v>
      </c>
      <c r="O407" s="131">
        <f>O408</f>
        <v>0</v>
      </c>
    </row>
    <row r="408" spans="2:15" ht="37.5">
      <c r="B408" s="88"/>
      <c r="C408" s="36" t="s">
        <v>167</v>
      </c>
      <c r="D408" s="36">
        <v>925</v>
      </c>
      <c r="E408" s="91" t="s">
        <v>56</v>
      </c>
      <c r="F408" s="91" t="s">
        <v>18</v>
      </c>
      <c r="G408" s="81">
        <v>5810100593</v>
      </c>
      <c r="H408" s="86">
        <v>600</v>
      </c>
      <c r="I408" s="130">
        <f t="shared" si="150"/>
        <v>10300</v>
      </c>
      <c r="J408" s="130">
        <v>0</v>
      </c>
      <c r="K408" s="76">
        <v>10300</v>
      </c>
      <c r="L408" s="76"/>
      <c r="M408" s="76"/>
      <c r="N408" s="76"/>
      <c r="O408" s="131"/>
    </row>
    <row r="409" spans="2:15" ht="131.25">
      <c r="B409" s="88"/>
      <c r="C409" s="36" t="s">
        <v>180</v>
      </c>
      <c r="D409" s="36">
        <v>925</v>
      </c>
      <c r="E409" s="91" t="s">
        <v>56</v>
      </c>
      <c r="F409" s="91" t="s">
        <v>18</v>
      </c>
      <c r="G409" s="81">
        <v>5810100594</v>
      </c>
      <c r="H409" s="86"/>
      <c r="I409" s="130">
        <f t="shared" si="150"/>
        <v>410600</v>
      </c>
      <c r="J409" s="130">
        <v>0</v>
      </c>
      <c r="K409" s="76">
        <f>K410</f>
        <v>410600</v>
      </c>
      <c r="L409" s="76">
        <f>L410</f>
        <v>0</v>
      </c>
      <c r="M409" s="76">
        <f>M410</f>
        <v>0</v>
      </c>
      <c r="N409" s="76">
        <f>N410</f>
        <v>0</v>
      </c>
      <c r="O409" s="131">
        <f>O410</f>
        <v>0</v>
      </c>
    </row>
    <row r="410" spans="2:15" ht="37.5">
      <c r="B410" s="88"/>
      <c r="C410" s="36" t="s">
        <v>167</v>
      </c>
      <c r="D410" s="36">
        <v>925</v>
      </c>
      <c r="E410" s="91" t="s">
        <v>56</v>
      </c>
      <c r="F410" s="91" t="s">
        <v>18</v>
      </c>
      <c r="G410" s="81">
        <v>5810100594</v>
      </c>
      <c r="H410" s="86">
        <v>600</v>
      </c>
      <c r="I410" s="130">
        <f t="shared" si="150"/>
        <v>410600</v>
      </c>
      <c r="J410" s="130">
        <v>0</v>
      </c>
      <c r="K410" s="76">
        <v>410600</v>
      </c>
      <c r="L410" s="76"/>
      <c r="M410" s="76"/>
      <c r="N410" s="76"/>
      <c r="O410" s="131"/>
    </row>
    <row r="411" spans="2:15" ht="49.9" hidden="1" customHeight="1">
      <c r="B411" s="88"/>
      <c r="C411" s="36" t="s">
        <v>181</v>
      </c>
      <c r="D411" s="36">
        <v>925</v>
      </c>
      <c r="E411" s="91" t="s">
        <v>56</v>
      </c>
      <c r="F411" s="91" t="s">
        <v>18</v>
      </c>
      <c r="G411" s="81" t="s">
        <v>182</v>
      </c>
      <c r="H411" s="86"/>
      <c r="I411" s="130">
        <f t="shared" si="150"/>
        <v>0</v>
      </c>
      <c r="J411" s="130">
        <f t="shared" ref="J411:O411" si="155">J412</f>
        <v>0</v>
      </c>
      <c r="K411" s="76">
        <f t="shared" si="155"/>
        <v>0</v>
      </c>
      <c r="L411" s="76">
        <f t="shared" si="155"/>
        <v>0</v>
      </c>
      <c r="M411" s="76">
        <f t="shared" si="155"/>
        <v>0</v>
      </c>
      <c r="N411" s="76">
        <f t="shared" si="155"/>
        <v>0</v>
      </c>
      <c r="O411" s="131">
        <f t="shared" si="155"/>
        <v>0</v>
      </c>
    </row>
    <row r="412" spans="2:15" ht="37.5" hidden="1">
      <c r="B412" s="88"/>
      <c r="C412" s="36" t="s">
        <v>167</v>
      </c>
      <c r="D412" s="36">
        <v>925</v>
      </c>
      <c r="E412" s="91" t="s">
        <v>56</v>
      </c>
      <c r="F412" s="91" t="s">
        <v>18</v>
      </c>
      <c r="G412" s="81" t="s">
        <v>182</v>
      </c>
      <c r="H412" s="86">
        <v>600</v>
      </c>
      <c r="I412" s="130">
        <f t="shared" si="150"/>
        <v>0</v>
      </c>
      <c r="J412" s="130"/>
      <c r="K412" s="76"/>
      <c r="L412" s="76">
        <v>0</v>
      </c>
      <c r="M412" s="76">
        <v>0</v>
      </c>
      <c r="N412" s="76">
        <v>0</v>
      </c>
      <c r="O412" s="131">
        <v>0</v>
      </c>
    </row>
    <row r="413" spans="2:15" ht="117.6" customHeight="1">
      <c r="B413" s="88"/>
      <c r="C413" s="36" t="s">
        <v>183</v>
      </c>
      <c r="D413" s="36">
        <v>925</v>
      </c>
      <c r="E413" s="91" t="s">
        <v>56</v>
      </c>
      <c r="F413" s="91" t="s">
        <v>18</v>
      </c>
      <c r="G413" s="81" t="s">
        <v>184</v>
      </c>
      <c r="H413" s="86"/>
      <c r="I413" s="130">
        <f t="shared" si="150"/>
        <v>134518000</v>
      </c>
      <c r="J413" s="130">
        <f>J414</f>
        <v>128432800</v>
      </c>
      <c r="K413" s="76">
        <v>0</v>
      </c>
      <c r="L413" s="76">
        <f>L414</f>
        <v>0</v>
      </c>
      <c r="M413" s="76">
        <f>M414</f>
        <v>5902600</v>
      </c>
      <c r="N413" s="76">
        <f>N414</f>
        <v>182600</v>
      </c>
      <c r="O413" s="131">
        <f>O414</f>
        <v>0</v>
      </c>
    </row>
    <row r="414" spans="2:15" ht="37.5">
      <c r="B414" s="88"/>
      <c r="C414" s="36" t="s">
        <v>167</v>
      </c>
      <c r="D414" s="36">
        <v>925</v>
      </c>
      <c r="E414" s="91" t="s">
        <v>56</v>
      </c>
      <c r="F414" s="91" t="s">
        <v>18</v>
      </c>
      <c r="G414" s="81" t="s">
        <v>184</v>
      </c>
      <c r="H414" s="86">
        <v>600</v>
      </c>
      <c r="I414" s="130">
        <f t="shared" si="150"/>
        <v>134518000</v>
      </c>
      <c r="J414" s="130">
        <v>128432800</v>
      </c>
      <c r="K414" s="76">
        <v>0</v>
      </c>
      <c r="L414" s="76">
        <v>0</v>
      </c>
      <c r="M414" s="76">
        <v>5902600</v>
      </c>
      <c r="N414" s="76">
        <v>182600</v>
      </c>
      <c r="O414" s="131">
        <v>0</v>
      </c>
    </row>
    <row r="415" spans="2:15" ht="225" hidden="1">
      <c r="B415" s="88"/>
      <c r="C415" s="36" t="s">
        <v>185</v>
      </c>
      <c r="D415" s="36">
        <v>925</v>
      </c>
      <c r="E415" s="91" t="s">
        <v>56</v>
      </c>
      <c r="F415" s="91" t="s">
        <v>18</v>
      </c>
      <c r="G415" s="81" t="s">
        <v>186</v>
      </c>
      <c r="H415" s="86"/>
      <c r="I415" s="130">
        <f t="shared" si="150"/>
        <v>0</v>
      </c>
      <c r="J415" s="130">
        <f t="shared" ref="J415:O415" si="156">J416</f>
        <v>0</v>
      </c>
      <c r="K415" s="76">
        <f t="shared" si="156"/>
        <v>0</v>
      </c>
      <c r="L415" s="76">
        <f t="shared" si="156"/>
        <v>0</v>
      </c>
      <c r="M415" s="76">
        <f t="shared" si="156"/>
        <v>0</v>
      </c>
      <c r="N415" s="76">
        <f t="shared" si="156"/>
        <v>0</v>
      </c>
      <c r="O415" s="131">
        <f t="shared" si="156"/>
        <v>0</v>
      </c>
    </row>
    <row r="416" spans="2:15" ht="37.5" hidden="1">
      <c r="B416" s="88"/>
      <c r="C416" s="36" t="s">
        <v>167</v>
      </c>
      <c r="D416" s="36">
        <v>925</v>
      </c>
      <c r="E416" s="91" t="s">
        <v>56</v>
      </c>
      <c r="F416" s="91" t="s">
        <v>18</v>
      </c>
      <c r="G416" s="81" t="s">
        <v>186</v>
      </c>
      <c r="H416" s="86">
        <v>600</v>
      </c>
      <c r="I416" s="130">
        <f t="shared" si="150"/>
        <v>0</v>
      </c>
      <c r="J416" s="130"/>
      <c r="K416" s="76"/>
      <c r="L416" s="76">
        <v>0</v>
      </c>
      <c r="M416" s="76">
        <v>0</v>
      </c>
      <c r="N416" s="76">
        <v>0</v>
      </c>
      <c r="O416" s="131">
        <v>0</v>
      </c>
    </row>
    <row r="417" spans="2:15" ht="56.25">
      <c r="B417" s="88"/>
      <c r="C417" s="40" t="s">
        <v>187</v>
      </c>
      <c r="D417" s="36">
        <v>925</v>
      </c>
      <c r="E417" s="91" t="s">
        <v>56</v>
      </c>
      <c r="F417" s="91" t="s">
        <v>18</v>
      </c>
      <c r="G417" s="81" t="s">
        <v>188</v>
      </c>
      <c r="H417" s="86"/>
      <c r="I417" s="130">
        <f t="shared" si="150"/>
        <v>13774300</v>
      </c>
      <c r="J417" s="130">
        <f>J418</f>
        <v>13774300</v>
      </c>
      <c r="K417" s="76">
        <v>0</v>
      </c>
      <c r="L417" s="76">
        <f>L418</f>
        <v>0</v>
      </c>
      <c r="M417" s="76">
        <f>M418</f>
        <v>0</v>
      </c>
      <c r="N417" s="76">
        <f>N418</f>
        <v>0</v>
      </c>
      <c r="O417" s="131">
        <f>O418</f>
        <v>0</v>
      </c>
    </row>
    <row r="418" spans="2:15" ht="37.5">
      <c r="B418" s="88"/>
      <c r="C418" s="36" t="s">
        <v>167</v>
      </c>
      <c r="D418" s="36">
        <v>925</v>
      </c>
      <c r="E418" s="91" t="s">
        <v>56</v>
      </c>
      <c r="F418" s="91" t="s">
        <v>18</v>
      </c>
      <c r="G418" s="81" t="s">
        <v>188</v>
      </c>
      <c r="H418" s="86">
        <v>600</v>
      </c>
      <c r="I418" s="130">
        <f t="shared" si="150"/>
        <v>13774300</v>
      </c>
      <c r="J418" s="130">
        <v>13774300</v>
      </c>
      <c r="K418" s="76">
        <v>0</v>
      </c>
      <c r="L418" s="76"/>
      <c r="M418" s="76"/>
      <c r="N418" s="76"/>
      <c r="O418" s="131"/>
    </row>
    <row r="419" spans="2:15" ht="131.25">
      <c r="B419" s="88"/>
      <c r="C419" s="36" t="s">
        <v>183</v>
      </c>
      <c r="D419" s="36">
        <v>925</v>
      </c>
      <c r="E419" s="91" t="s">
        <v>56</v>
      </c>
      <c r="F419" s="91" t="s">
        <v>18</v>
      </c>
      <c r="G419" s="81" t="s">
        <v>189</v>
      </c>
      <c r="H419" s="86"/>
      <c r="I419" s="130">
        <f t="shared" si="150"/>
        <v>15838700</v>
      </c>
      <c r="J419" s="130">
        <v>0</v>
      </c>
      <c r="K419" s="76">
        <f>K420</f>
        <v>15838700</v>
      </c>
      <c r="L419" s="76">
        <f>L420</f>
        <v>0</v>
      </c>
      <c r="M419" s="76">
        <f>M420</f>
        <v>0</v>
      </c>
      <c r="N419" s="76">
        <f>N420</f>
        <v>0</v>
      </c>
      <c r="O419" s="131">
        <f>O420</f>
        <v>0</v>
      </c>
    </row>
    <row r="420" spans="2:15" ht="37.5">
      <c r="B420" s="88"/>
      <c r="C420" s="36" t="s">
        <v>167</v>
      </c>
      <c r="D420" s="36">
        <v>925</v>
      </c>
      <c r="E420" s="91" t="s">
        <v>56</v>
      </c>
      <c r="F420" s="91" t="s">
        <v>18</v>
      </c>
      <c r="G420" s="81" t="s">
        <v>189</v>
      </c>
      <c r="H420" s="86">
        <v>600</v>
      </c>
      <c r="I420" s="130">
        <f t="shared" si="150"/>
        <v>15838700</v>
      </c>
      <c r="J420" s="130">
        <v>0</v>
      </c>
      <c r="K420" s="76">
        <v>15838700</v>
      </c>
      <c r="L420" s="76"/>
      <c r="M420" s="76"/>
      <c r="N420" s="76"/>
      <c r="O420" s="131"/>
    </row>
    <row r="421" spans="2:15" ht="56.25">
      <c r="B421" s="88"/>
      <c r="C421" s="36" t="s">
        <v>187</v>
      </c>
      <c r="D421" s="36">
        <v>925</v>
      </c>
      <c r="E421" s="91" t="s">
        <v>56</v>
      </c>
      <c r="F421" s="91" t="s">
        <v>18</v>
      </c>
      <c r="G421" s="81" t="s">
        <v>190</v>
      </c>
      <c r="H421" s="86"/>
      <c r="I421" s="130">
        <f t="shared" si="150"/>
        <v>871800</v>
      </c>
      <c r="J421" s="130">
        <v>0</v>
      </c>
      <c r="K421" s="76">
        <f>K422</f>
        <v>871800</v>
      </c>
      <c r="L421" s="76">
        <f>L422</f>
        <v>0</v>
      </c>
      <c r="M421" s="76">
        <f>M422</f>
        <v>0</v>
      </c>
      <c r="N421" s="76">
        <f>N422</f>
        <v>0</v>
      </c>
      <c r="O421" s="131">
        <f>O422</f>
        <v>0</v>
      </c>
    </row>
    <row r="422" spans="2:15" ht="37.5">
      <c r="B422" s="88"/>
      <c r="C422" s="36" t="s">
        <v>167</v>
      </c>
      <c r="D422" s="36">
        <v>925</v>
      </c>
      <c r="E422" s="91" t="s">
        <v>56</v>
      </c>
      <c r="F422" s="91" t="s">
        <v>18</v>
      </c>
      <c r="G422" s="81" t="s">
        <v>190</v>
      </c>
      <c r="H422" s="86">
        <v>600</v>
      </c>
      <c r="I422" s="130">
        <f t="shared" si="150"/>
        <v>871800</v>
      </c>
      <c r="J422" s="130">
        <v>0</v>
      </c>
      <c r="K422" s="76">
        <v>871800</v>
      </c>
      <c r="L422" s="76"/>
      <c r="M422" s="76"/>
      <c r="N422" s="76"/>
      <c r="O422" s="131"/>
    </row>
    <row r="423" spans="2:15">
      <c r="B423" s="88"/>
      <c r="C423" s="40" t="s">
        <v>191</v>
      </c>
      <c r="D423" s="36">
        <v>925</v>
      </c>
      <c r="E423" s="91" t="s">
        <v>56</v>
      </c>
      <c r="F423" s="91" t="s">
        <v>18</v>
      </c>
      <c r="G423" s="81" t="s">
        <v>192</v>
      </c>
      <c r="H423" s="79"/>
      <c r="I423" s="130">
        <f t="shared" si="150"/>
        <v>107827600</v>
      </c>
      <c r="J423" s="130">
        <f>J424+J426</f>
        <v>107486600</v>
      </c>
      <c r="K423" s="76">
        <v>0</v>
      </c>
      <c r="L423" s="76">
        <f>L424+L426</f>
        <v>0</v>
      </c>
      <c r="M423" s="76">
        <f>M424+M426</f>
        <v>341000</v>
      </c>
      <c r="N423" s="76">
        <f>N424+N426</f>
        <v>0</v>
      </c>
      <c r="O423" s="131">
        <f>O424+O426</f>
        <v>0</v>
      </c>
    </row>
    <row r="424" spans="2:15" ht="75">
      <c r="B424" s="88"/>
      <c r="C424" s="36" t="s">
        <v>195</v>
      </c>
      <c r="D424" s="36">
        <v>925</v>
      </c>
      <c r="E424" s="91" t="s">
        <v>56</v>
      </c>
      <c r="F424" s="91" t="s">
        <v>18</v>
      </c>
      <c r="G424" s="81" t="s">
        <v>196</v>
      </c>
      <c r="H424" s="86"/>
      <c r="I424" s="130">
        <f t="shared" si="150"/>
        <v>7784000</v>
      </c>
      <c r="J424" s="130">
        <f>J425</f>
        <v>8133600</v>
      </c>
      <c r="K424" s="76">
        <v>0</v>
      </c>
      <c r="L424" s="76">
        <f>L425</f>
        <v>0</v>
      </c>
      <c r="M424" s="76">
        <f>M425</f>
        <v>-349600</v>
      </c>
      <c r="N424" s="76">
        <f>N425</f>
        <v>0</v>
      </c>
      <c r="O424" s="131">
        <f>O425</f>
        <v>0</v>
      </c>
    </row>
    <row r="425" spans="2:15" ht="37.5">
      <c r="B425" s="88"/>
      <c r="C425" s="36" t="s">
        <v>167</v>
      </c>
      <c r="D425" s="36">
        <v>925</v>
      </c>
      <c r="E425" s="91" t="s">
        <v>56</v>
      </c>
      <c r="F425" s="91" t="s">
        <v>18</v>
      </c>
      <c r="G425" s="81" t="s">
        <v>196</v>
      </c>
      <c r="H425" s="86">
        <v>600</v>
      </c>
      <c r="I425" s="130">
        <f t="shared" si="150"/>
        <v>7784000</v>
      </c>
      <c r="J425" s="130">
        <v>8133600</v>
      </c>
      <c r="K425" s="76">
        <v>0</v>
      </c>
      <c r="L425" s="76">
        <v>0</v>
      </c>
      <c r="M425" s="76">
        <v>-349600</v>
      </c>
      <c r="N425" s="76">
        <v>0</v>
      </c>
      <c r="O425" s="131">
        <v>0</v>
      </c>
    </row>
    <row r="426" spans="2:15" ht="225">
      <c r="B426" s="88"/>
      <c r="C426" s="36" t="s">
        <v>185</v>
      </c>
      <c r="D426" s="36">
        <v>925</v>
      </c>
      <c r="E426" s="91" t="s">
        <v>56</v>
      </c>
      <c r="F426" s="91" t="s">
        <v>18</v>
      </c>
      <c r="G426" s="81" t="s">
        <v>197</v>
      </c>
      <c r="H426" s="86"/>
      <c r="I426" s="130">
        <f t="shared" si="150"/>
        <v>100043600</v>
      </c>
      <c r="J426" s="130">
        <f>J427</f>
        <v>99353000</v>
      </c>
      <c r="K426" s="76">
        <v>0</v>
      </c>
      <c r="L426" s="76">
        <f>L427</f>
        <v>0</v>
      </c>
      <c r="M426" s="76">
        <f>M427</f>
        <v>690600</v>
      </c>
      <c r="N426" s="76">
        <f>N427</f>
        <v>0</v>
      </c>
      <c r="O426" s="131">
        <f>O427</f>
        <v>0</v>
      </c>
    </row>
    <row r="427" spans="2:15" ht="37.5">
      <c r="B427" s="88"/>
      <c r="C427" s="36" t="s">
        <v>167</v>
      </c>
      <c r="D427" s="36">
        <v>925</v>
      </c>
      <c r="E427" s="91" t="s">
        <v>56</v>
      </c>
      <c r="F427" s="91" t="s">
        <v>18</v>
      </c>
      <c r="G427" s="81" t="s">
        <v>197</v>
      </c>
      <c r="H427" s="86">
        <v>600</v>
      </c>
      <c r="I427" s="130">
        <f t="shared" si="150"/>
        <v>100043600</v>
      </c>
      <c r="J427" s="130">
        <v>99353000</v>
      </c>
      <c r="K427" s="76">
        <v>0</v>
      </c>
      <c r="L427" s="76">
        <v>0</v>
      </c>
      <c r="M427" s="76">
        <v>690600</v>
      </c>
      <c r="N427" s="76">
        <v>0</v>
      </c>
      <c r="O427" s="131">
        <v>0</v>
      </c>
    </row>
    <row r="428" spans="2:15" ht="56.25">
      <c r="B428" s="88"/>
      <c r="C428" s="36" t="s">
        <v>248</v>
      </c>
      <c r="D428" s="36">
        <v>925</v>
      </c>
      <c r="E428" s="91" t="s">
        <v>56</v>
      </c>
      <c r="F428" s="91" t="s">
        <v>18</v>
      </c>
      <c r="G428" s="81">
        <v>6500000000</v>
      </c>
      <c r="H428" s="86"/>
      <c r="I428" s="130">
        <f t="shared" si="150"/>
        <v>4390977.5199999996</v>
      </c>
      <c r="J428" s="130">
        <f t="shared" ref="J428:O428" si="157">J429</f>
        <v>14173909.68</v>
      </c>
      <c r="K428" s="76">
        <f t="shared" si="157"/>
        <v>-12978309.68</v>
      </c>
      <c r="L428" s="76">
        <f t="shared" si="157"/>
        <v>0</v>
      </c>
      <c r="M428" s="76">
        <f t="shared" si="157"/>
        <v>3195377.52</v>
      </c>
      <c r="N428" s="76">
        <f t="shared" si="157"/>
        <v>0</v>
      </c>
      <c r="O428" s="131">
        <f t="shared" si="157"/>
        <v>0</v>
      </c>
    </row>
    <row r="429" spans="2:15">
      <c r="B429" s="88"/>
      <c r="C429" s="36" t="s">
        <v>266</v>
      </c>
      <c r="D429" s="36">
        <v>925</v>
      </c>
      <c r="E429" s="91" t="s">
        <v>56</v>
      </c>
      <c r="F429" s="91" t="s">
        <v>18</v>
      </c>
      <c r="G429" s="81">
        <v>6570000000</v>
      </c>
      <c r="H429" s="86"/>
      <c r="I429" s="130">
        <f t="shared" si="150"/>
        <v>4390977.5199999996</v>
      </c>
      <c r="J429" s="130">
        <f>J430+J432</f>
        <v>14173909.68</v>
      </c>
      <c r="K429" s="76">
        <f>K430+K432</f>
        <v>-12978309.68</v>
      </c>
      <c r="L429" s="76">
        <f>L430</f>
        <v>0</v>
      </c>
      <c r="M429" s="76">
        <f>M430+M432</f>
        <v>3195377.52</v>
      </c>
      <c r="N429" s="76">
        <f>N430</f>
        <v>0</v>
      </c>
      <c r="O429" s="131">
        <f>O430</f>
        <v>0</v>
      </c>
    </row>
    <row r="430" spans="2:15">
      <c r="B430" s="88"/>
      <c r="C430" s="36" t="s">
        <v>269</v>
      </c>
      <c r="D430" s="36">
        <v>925</v>
      </c>
      <c r="E430" s="91" t="s">
        <v>56</v>
      </c>
      <c r="F430" s="91" t="s">
        <v>18</v>
      </c>
      <c r="G430" s="81">
        <v>6570010980</v>
      </c>
      <c r="H430" s="86"/>
      <c r="I430" s="130">
        <f t="shared" si="150"/>
        <v>1169400</v>
      </c>
      <c r="J430" s="130">
        <f>J431</f>
        <v>14126191.33</v>
      </c>
      <c r="K430" s="76">
        <f>K431</f>
        <v>-12956791.33</v>
      </c>
      <c r="L430" s="76">
        <f>L431+L432</f>
        <v>0</v>
      </c>
      <c r="M430" s="76">
        <f>M431</f>
        <v>0</v>
      </c>
      <c r="N430" s="76">
        <f>N431+N432</f>
        <v>0</v>
      </c>
      <c r="O430" s="131">
        <f>O431+O432</f>
        <v>0</v>
      </c>
    </row>
    <row r="431" spans="2:15" ht="37.5">
      <c r="B431" s="88"/>
      <c r="C431" s="36" t="s">
        <v>257</v>
      </c>
      <c r="D431" s="36">
        <v>925</v>
      </c>
      <c r="E431" s="91" t="s">
        <v>56</v>
      </c>
      <c r="F431" s="91" t="s">
        <v>18</v>
      </c>
      <c r="G431" s="81">
        <v>6570010980</v>
      </c>
      <c r="H431" s="86">
        <v>400</v>
      </c>
      <c r="I431" s="130">
        <f t="shared" si="150"/>
        <v>1169400</v>
      </c>
      <c r="J431" s="130">
        <v>14126191.33</v>
      </c>
      <c r="K431" s="76">
        <v>-12956791.33</v>
      </c>
      <c r="L431" s="76">
        <f>L432</f>
        <v>0</v>
      </c>
      <c r="M431" s="76"/>
      <c r="N431" s="76">
        <f>N432</f>
        <v>0</v>
      </c>
      <c r="O431" s="131">
        <f>O432</f>
        <v>0</v>
      </c>
    </row>
    <row r="432" spans="2:15" ht="68.099999999999994" customHeight="1">
      <c r="B432" s="88"/>
      <c r="C432" s="36" t="s">
        <v>270</v>
      </c>
      <c r="D432" s="36">
        <v>925</v>
      </c>
      <c r="E432" s="91" t="s">
        <v>56</v>
      </c>
      <c r="F432" s="91" t="s">
        <v>18</v>
      </c>
      <c r="G432" s="81">
        <v>6570011080</v>
      </c>
      <c r="H432" s="86"/>
      <c r="I432" s="130">
        <f t="shared" si="150"/>
        <v>3221577.52</v>
      </c>
      <c r="J432" s="130">
        <f>J433</f>
        <v>47718.35</v>
      </c>
      <c r="K432" s="76">
        <f>K433</f>
        <v>-21518.35</v>
      </c>
      <c r="L432" s="76">
        <f>L433</f>
        <v>0</v>
      </c>
      <c r="M432" s="76">
        <f>M433</f>
        <v>3195377.52</v>
      </c>
      <c r="N432" s="76">
        <f>N433</f>
        <v>0</v>
      </c>
      <c r="O432" s="131">
        <f>O433</f>
        <v>0</v>
      </c>
    </row>
    <row r="433" spans="2:15" ht="37.5">
      <c r="B433" s="88"/>
      <c r="C433" s="36" t="s">
        <v>257</v>
      </c>
      <c r="D433" s="36">
        <v>925</v>
      </c>
      <c r="E433" s="91" t="s">
        <v>56</v>
      </c>
      <c r="F433" s="91" t="s">
        <v>18</v>
      </c>
      <c r="G433" s="81">
        <v>6570011080</v>
      </c>
      <c r="H433" s="86">
        <v>400</v>
      </c>
      <c r="I433" s="130">
        <f t="shared" si="150"/>
        <v>3221577.52</v>
      </c>
      <c r="J433" s="130">
        <v>47718.35</v>
      </c>
      <c r="K433" s="76">
        <v>-21518.35</v>
      </c>
      <c r="L433" s="76"/>
      <c r="M433" s="76">
        <v>3195377.52</v>
      </c>
      <c r="N433" s="76"/>
      <c r="O433" s="131"/>
    </row>
    <row r="434" spans="2:15" ht="37.5" hidden="1">
      <c r="B434" s="88"/>
      <c r="C434" s="36" t="s">
        <v>333</v>
      </c>
      <c r="D434" s="36">
        <v>925</v>
      </c>
      <c r="E434" s="91" t="s">
        <v>56</v>
      </c>
      <c r="F434" s="91" t="s">
        <v>18</v>
      </c>
      <c r="G434" s="81">
        <v>9900000000</v>
      </c>
      <c r="H434" s="86"/>
      <c r="I434" s="130">
        <f t="shared" si="150"/>
        <v>0</v>
      </c>
      <c r="J434" s="130">
        <f t="shared" ref="J434:O435" si="158">J435</f>
        <v>500000</v>
      </c>
      <c r="K434" s="76">
        <f t="shared" si="158"/>
        <v>-500000</v>
      </c>
      <c r="L434" s="76">
        <f t="shared" si="158"/>
        <v>0</v>
      </c>
      <c r="M434" s="76">
        <f t="shared" si="158"/>
        <v>0</v>
      </c>
      <c r="N434" s="76">
        <f t="shared" si="158"/>
        <v>0</v>
      </c>
      <c r="O434" s="131">
        <f t="shared" si="158"/>
        <v>0</v>
      </c>
    </row>
    <row r="435" spans="2:15" hidden="1">
      <c r="B435" s="88"/>
      <c r="C435" s="36" t="s">
        <v>338</v>
      </c>
      <c r="D435" s="36">
        <v>925</v>
      </c>
      <c r="E435" s="91" t="s">
        <v>56</v>
      </c>
      <c r="F435" s="91" t="s">
        <v>18</v>
      </c>
      <c r="G435" s="81">
        <v>9900010910</v>
      </c>
      <c r="H435" s="86"/>
      <c r="I435" s="130">
        <f t="shared" si="150"/>
        <v>0</v>
      </c>
      <c r="J435" s="130">
        <f t="shared" si="158"/>
        <v>500000</v>
      </c>
      <c r="K435" s="76">
        <f t="shared" si="158"/>
        <v>-500000</v>
      </c>
      <c r="L435" s="76">
        <f t="shared" si="158"/>
        <v>0</v>
      </c>
      <c r="M435" s="76">
        <f t="shared" si="158"/>
        <v>0</v>
      </c>
      <c r="N435" s="76">
        <f t="shared" si="158"/>
        <v>0</v>
      </c>
      <c r="O435" s="131">
        <f t="shared" si="158"/>
        <v>0</v>
      </c>
    </row>
    <row r="436" spans="2:15" hidden="1">
      <c r="B436" s="88"/>
      <c r="C436" s="36" t="s">
        <v>107</v>
      </c>
      <c r="D436" s="36">
        <v>925</v>
      </c>
      <c r="E436" s="91" t="s">
        <v>56</v>
      </c>
      <c r="F436" s="91" t="s">
        <v>18</v>
      </c>
      <c r="G436" s="81">
        <v>9900010910</v>
      </c>
      <c r="H436" s="86">
        <v>800</v>
      </c>
      <c r="I436" s="130">
        <f t="shared" si="150"/>
        <v>0</v>
      </c>
      <c r="J436" s="130">
        <v>500000</v>
      </c>
      <c r="K436" s="76">
        <v>-500000</v>
      </c>
      <c r="L436" s="76">
        <v>0</v>
      </c>
      <c r="M436" s="76">
        <v>0</v>
      </c>
      <c r="N436" s="76">
        <v>0</v>
      </c>
      <c r="O436" s="131">
        <v>0</v>
      </c>
    </row>
    <row r="437" spans="2:15">
      <c r="B437" s="88"/>
      <c r="C437" s="36" t="s">
        <v>381</v>
      </c>
      <c r="D437" s="36">
        <v>925</v>
      </c>
      <c r="E437" s="91" t="s">
        <v>56</v>
      </c>
      <c r="F437" s="91" t="s">
        <v>20</v>
      </c>
      <c r="G437" s="81"/>
      <c r="H437" s="86"/>
      <c r="I437" s="130">
        <f t="shared" si="150"/>
        <v>63387300</v>
      </c>
      <c r="J437" s="130">
        <f t="shared" ref="J437:O438" si="159">J438</f>
        <v>228075500</v>
      </c>
      <c r="K437" s="76">
        <f t="shared" si="159"/>
        <v>-165688200</v>
      </c>
      <c r="L437" s="76">
        <f t="shared" si="159"/>
        <v>0</v>
      </c>
      <c r="M437" s="76">
        <f t="shared" si="159"/>
        <v>0</v>
      </c>
      <c r="N437" s="76">
        <f t="shared" si="159"/>
        <v>1000000</v>
      </c>
      <c r="O437" s="131">
        <f t="shared" si="159"/>
        <v>0</v>
      </c>
    </row>
    <row r="438" spans="2:15">
      <c r="B438" s="88"/>
      <c r="C438" s="36" t="s">
        <v>163</v>
      </c>
      <c r="D438" s="36">
        <v>925</v>
      </c>
      <c r="E438" s="91" t="s">
        <v>56</v>
      </c>
      <c r="F438" s="91" t="s">
        <v>20</v>
      </c>
      <c r="G438" s="81">
        <v>5800000000</v>
      </c>
      <c r="H438" s="86"/>
      <c r="I438" s="130">
        <f t="shared" si="150"/>
        <v>63387300</v>
      </c>
      <c r="J438" s="130">
        <f t="shared" si="159"/>
        <v>228075500</v>
      </c>
      <c r="K438" s="76">
        <f t="shared" si="159"/>
        <v>-165688200</v>
      </c>
      <c r="L438" s="76">
        <f t="shared" si="159"/>
        <v>0</v>
      </c>
      <c r="M438" s="76">
        <f t="shared" si="159"/>
        <v>0</v>
      </c>
      <c r="N438" s="76">
        <f t="shared" si="159"/>
        <v>1000000</v>
      </c>
      <c r="O438" s="131">
        <f t="shared" si="159"/>
        <v>0</v>
      </c>
    </row>
    <row r="439" spans="2:15">
      <c r="B439" s="88"/>
      <c r="C439" s="36" t="s">
        <v>198</v>
      </c>
      <c r="D439" s="36">
        <v>925</v>
      </c>
      <c r="E439" s="91" t="s">
        <v>56</v>
      </c>
      <c r="F439" s="91" t="s">
        <v>20</v>
      </c>
      <c r="G439" s="81">
        <v>5820000000</v>
      </c>
      <c r="H439" s="86"/>
      <c r="I439" s="130">
        <f t="shared" si="150"/>
        <v>63387300</v>
      </c>
      <c r="J439" s="130">
        <f t="shared" ref="J439:O439" si="160">J440+J446+J448+J443</f>
        <v>228075500</v>
      </c>
      <c r="K439" s="76">
        <f t="shared" si="160"/>
        <v>-165688200</v>
      </c>
      <c r="L439" s="76">
        <f t="shared" si="160"/>
        <v>0</v>
      </c>
      <c r="M439" s="76">
        <f t="shared" si="160"/>
        <v>0</v>
      </c>
      <c r="N439" s="76">
        <f t="shared" si="160"/>
        <v>1000000</v>
      </c>
      <c r="O439" s="131">
        <f t="shared" si="160"/>
        <v>0</v>
      </c>
    </row>
    <row r="440" spans="2:15" ht="37.5">
      <c r="B440" s="88"/>
      <c r="C440" s="90" t="s">
        <v>131</v>
      </c>
      <c r="D440" s="36">
        <v>925</v>
      </c>
      <c r="E440" s="91" t="s">
        <v>56</v>
      </c>
      <c r="F440" s="91" t="s">
        <v>20</v>
      </c>
      <c r="G440" s="81">
        <v>5820000590</v>
      </c>
      <c r="H440" s="86"/>
      <c r="I440" s="130">
        <f t="shared" si="150"/>
        <v>42978669</v>
      </c>
      <c r="J440" s="130">
        <f t="shared" ref="J440:O440" si="161">J441+J442</f>
        <v>166567540</v>
      </c>
      <c r="K440" s="76">
        <f t="shared" si="161"/>
        <v>-121675540</v>
      </c>
      <c r="L440" s="76">
        <f t="shared" si="161"/>
        <v>0</v>
      </c>
      <c r="M440" s="76">
        <f t="shared" si="161"/>
        <v>-1913331</v>
      </c>
      <c r="N440" s="76">
        <f t="shared" si="161"/>
        <v>0</v>
      </c>
      <c r="O440" s="131">
        <f t="shared" si="161"/>
        <v>0</v>
      </c>
    </row>
    <row r="441" spans="2:15" ht="37.5">
      <c r="B441" s="88"/>
      <c r="C441" s="36" t="s">
        <v>167</v>
      </c>
      <c r="D441" s="36">
        <v>925</v>
      </c>
      <c r="E441" s="91" t="s">
        <v>56</v>
      </c>
      <c r="F441" s="91" t="s">
        <v>20</v>
      </c>
      <c r="G441" s="81">
        <v>5820000590</v>
      </c>
      <c r="H441" s="86">
        <v>600</v>
      </c>
      <c r="I441" s="130">
        <f t="shared" si="150"/>
        <v>42978669</v>
      </c>
      <c r="J441" s="130">
        <v>166567540</v>
      </c>
      <c r="K441" s="76">
        <v>-121675540</v>
      </c>
      <c r="L441" s="76"/>
      <c r="M441" s="76">
        <v>-1913331</v>
      </c>
      <c r="N441" s="76"/>
      <c r="O441" s="131"/>
    </row>
    <row r="442" spans="2:15" hidden="1">
      <c r="B442" s="88"/>
      <c r="C442" s="36" t="s">
        <v>107</v>
      </c>
      <c r="D442" s="36">
        <v>925</v>
      </c>
      <c r="E442" s="91" t="s">
        <v>56</v>
      </c>
      <c r="F442" s="91" t="s">
        <v>20</v>
      </c>
      <c r="G442" s="81">
        <v>5820000590</v>
      </c>
      <c r="H442" s="86">
        <v>800</v>
      </c>
      <c r="I442" s="130">
        <f t="shared" si="150"/>
        <v>0</v>
      </c>
      <c r="J442" s="130"/>
      <c r="K442" s="76">
        <v>0</v>
      </c>
      <c r="L442" s="76">
        <v>0</v>
      </c>
      <c r="M442" s="76">
        <v>0</v>
      </c>
      <c r="N442" s="76">
        <v>0</v>
      </c>
      <c r="O442" s="131">
        <v>0</v>
      </c>
    </row>
    <row r="443" spans="2:15" ht="37.5">
      <c r="B443" s="88"/>
      <c r="C443" s="36" t="s">
        <v>199</v>
      </c>
      <c r="D443" s="36">
        <v>925</v>
      </c>
      <c r="E443" s="91" t="s">
        <v>56</v>
      </c>
      <c r="F443" s="91" t="s">
        <v>20</v>
      </c>
      <c r="G443" s="81">
        <v>5820010660</v>
      </c>
      <c r="H443" s="86"/>
      <c r="I443" s="130">
        <f t="shared" si="150"/>
        <v>19124231</v>
      </c>
      <c r="J443" s="130">
        <f t="shared" ref="J443:O443" si="162">J444+J445</f>
        <v>47644160</v>
      </c>
      <c r="K443" s="76">
        <f t="shared" si="162"/>
        <v>-30433260</v>
      </c>
      <c r="L443" s="76">
        <f t="shared" si="162"/>
        <v>0</v>
      </c>
      <c r="M443" s="76">
        <f t="shared" si="162"/>
        <v>1913331</v>
      </c>
      <c r="N443" s="76">
        <f t="shared" si="162"/>
        <v>0</v>
      </c>
      <c r="O443" s="131">
        <f t="shared" si="162"/>
        <v>0</v>
      </c>
    </row>
    <row r="444" spans="2:15" ht="37.5">
      <c r="B444" s="88"/>
      <c r="C444" s="36" t="s">
        <v>167</v>
      </c>
      <c r="D444" s="36">
        <v>925</v>
      </c>
      <c r="E444" s="91" t="s">
        <v>56</v>
      </c>
      <c r="F444" s="91" t="s">
        <v>20</v>
      </c>
      <c r="G444" s="81">
        <v>5820010660</v>
      </c>
      <c r="H444" s="86">
        <v>600</v>
      </c>
      <c r="I444" s="130">
        <f t="shared" si="150"/>
        <v>19104031</v>
      </c>
      <c r="J444" s="130">
        <v>47632160</v>
      </c>
      <c r="K444" s="76">
        <v>-30421260</v>
      </c>
      <c r="L444" s="76"/>
      <c r="M444" s="76">
        <v>1893131</v>
      </c>
      <c r="N444" s="76"/>
      <c r="O444" s="131"/>
    </row>
    <row r="445" spans="2:15">
      <c r="B445" s="88"/>
      <c r="C445" s="36" t="s">
        <v>107</v>
      </c>
      <c r="D445" s="36">
        <v>925</v>
      </c>
      <c r="E445" s="91" t="s">
        <v>56</v>
      </c>
      <c r="F445" s="91" t="s">
        <v>20</v>
      </c>
      <c r="G445" s="81">
        <v>5820010660</v>
      </c>
      <c r="H445" s="86">
        <v>800</v>
      </c>
      <c r="I445" s="130">
        <f t="shared" si="150"/>
        <v>20200</v>
      </c>
      <c r="J445" s="130">
        <v>12000</v>
      </c>
      <c r="K445" s="76">
        <v>-12000</v>
      </c>
      <c r="L445" s="76">
        <v>0</v>
      </c>
      <c r="M445" s="76">
        <v>20200</v>
      </c>
      <c r="N445" s="76">
        <v>0</v>
      </c>
      <c r="O445" s="131">
        <v>0</v>
      </c>
    </row>
    <row r="446" spans="2:15" ht="150" hidden="1">
      <c r="B446" s="88"/>
      <c r="C446" s="36" t="s">
        <v>200</v>
      </c>
      <c r="D446" s="36">
        <v>925</v>
      </c>
      <c r="E446" s="91" t="s">
        <v>56</v>
      </c>
      <c r="F446" s="91" t="s">
        <v>20</v>
      </c>
      <c r="G446" s="81">
        <v>5820060740</v>
      </c>
      <c r="H446" s="86"/>
      <c r="I446" s="130">
        <f t="shared" si="150"/>
        <v>0</v>
      </c>
      <c r="J446" s="130">
        <f t="shared" ref="J446:O446" si="163">J447</f>
        <v>187500</v>
      </c>
      <c r="K446" s="76">
        <f t="shared" si="163"/>
        <v>-187500</v>
      </c>
      <c r="L446" s="76">
        <f t="shared" si="163"/>
        <v>0</v>
      </c>
      <c r="M446" s="76">
        <f t="shared" si="163"/>
        <v>0</v>
      </c>
      <c r="N446" s="76">
        <f t="shared" si="163"/>
        <v>0</v>
      </c>
      <c r="O446" s="131">
        <f t="shared" si="163"/>
        <v>0</v>
      </c>
    </row>
    <row r="447" spans="2:15" ht="37.5" hidden="1">
      <c r="B447" s="88"/>
      <c r="C447" s="36" t="s">
        <v>167</v>
      </c>
      <c r="D447" s="36">
        <v>925</v>
      </c>
      <c r="E447" s="91" t="s">
        <v>56</v>
      </c>
      <c r="F447" s="91" t="s">
        <v>20</v>
      </c>
      <c r="G447" s="81">
        <v>5820060740</v>
      </c>
      <c r="H447" s="86">
        <v>600</v>
      </c>
      <c r="I447" s="130">
        <f t="shared" si="150"/>
        <v>0</v>
      </c>
      <c r="J447" s="130">
        <v>187500</v>
      </c>
      <c r="K447" s="76">
        <v>-187500</v>
      </c>
      <c r="L447" s="76"/>
      <c r="M447" s="76"/>
      <c r="N447" s="76"/>
      <c r="O447" s="131"/>
    </row>
    <row r="448" spans="2:15" ht="103.15" customHeight="1">
      <c r="B448" s="88"/>
      <c r="C448" s="36" t="s">
        <v>202</v>
      </c>
      <c r="D448" s="36">
        <v>925</v>
      </c>
      <c r="E448" s="91" t="s">
        <v>56</v>
      </c>
      <c r="F448" s="91" t="s">
        <v>20</v>
      </c>
      <c r="G448" s="81">
        <v>5820100000</v>
      </c>
      <c r="H448" s="86"/>
      <c r="I448" s="130">
        <f t="shared" si="150"/>
        <v>1284400</v>
      </c>
      <c r="J448" s="130">
        <f>J449</f>
        <v>13676300</v>
      </c>
      <c r="K448" s="76">
        <f>K449+K451</f>
        <v>-13391900</v>
      </c>
      <c r="L448" s="76">
        <f t="shared" ref="L448:O449" si="164">L449</f>
        <v>0</v>
      </c>
      <c r="M448" s="76">
        <f t="shared" si="164"/>
        <v>0</v>
      </c>
      <c r="N448" s="76">
        <f t="shared" si="164"/>
        <v>1000000</v>
      </c>
      <c r="O448" s="131">
        <f t="shared" si="164"/>
        <v>0</v>
      </c>
    </row>
    <row r="449" spans="2:16" ht="37.5">
      <c r="B449" s="88"/>
      <c r="C449" s="36" t="s">
        <v>176</v>
      </c>
      <c r="D449" s="36">
        <v>925</v>
      </c>
      <c r="E449" s="91" t="s">
        <v>56</v>
      </c>
      <c r="F449" s="91" t="s">
        <v>20</v>
      </c>
      <c r="G449" s="81">
        <v>5820100590</v>
      </c>
      <c r="H449" s="86"/>
      <c r="I449" s="130">
        <f t="shared" si="150"/>
        <v>1000000</v>
      </c>
      <c r="J449" s="130">
        <f>J450</f>
        <v>13676300</v>
      </c>
      <c r="K449" s="76">
        <f>K450</f>
        <v>-13676300</v>
      </c>
      <c r="L449" s="76">
        <f t="shared" si="164"/>
        <v>0</v>
      </c>
      <c r="M449" s="76">
        <f t="shared" si="164"/>
        <v>0</v>
      </c>
      <c r="N449" s="76">
        <f t="shared" si="164"/>
        <v>1000000</v>
      </c>
      <c r="O449" s="131">
        <f t="shared" si="164"/>
        <v>0</v>
      </c>
    </row>
    <row r="450" spans="2:16" ht="37.5">
      <c r="B450" s="88"/>
      <c r="C450" s="36" t="s">
        <v>167</v>
      </c>
      <c r="D450" s="36">
        <v>925</v>
      </c>
      <c r="E450" s="91" t="s">
        <v>56</v>
      </c>
      <c r="F450" s="91" t="s">
        <v>20</v>
      </c>
      <c r="G450" s="81">
        <v>5820100590</v>
      </c>
      <c r="H450" s="86">
        <v>600</v>
      </c>
      <c r="I450" s="130">
        <f t="shared" si="150"/>
        <v>1000000</v>
      </c>
      <c r="J450" s="130">
        <v>13676300</v>
      </c>
      <c r="K450" s="76">
        <v>-13676300</v>
      </c>
      <c r="L450" s="76"/>
      <c r="M450" s="76"/>
      <c r="N450" s="76">
        <v>1000000</v>
      </c>
      <c r="O450" s="131"/>
    </row>
    <row r="451" spans="2:16" ht="93.75">
      <c r="B451" s="88"/>
      <c r="C451" s="36" t="s">
        <v>177</v>
      </c>
      <c r="D451" s="36">
        <v>925</v>
      </c>
      <c r="E451" s="91" t="s">
        <v>56</v>
      </c>
      <c r="F451" s="91" t="s">
        <v>20</v>
      </c>
      <c r="G451" s="81">
        <v>5820100591</v>
      </c>
      <c r="H451" s="86"/>
      <c r="I451" s="130">
        <f t="shared" si="150"/>
        <v>284400</v>
      </c>
      <c r="J451" s="130">
        <v>0</v>
      </c>
      <c r="K451" s="76">
        <f>K452</f>
        <v>284400</v>
      </c>
      <c r="L451" s="76"/>
      <c r="M451" s="76"/>
      <c r="N451" s="76"/>
      <c r="O451" s="131"/>
    </row>
    <row r="452" spans="2:16" ht="37.5">
      <c r="B452" s="88"/>
      <c r="C452" s="36" t="s">
        <v>167</v>
      </c>
      <c r="D452" s="36">
        <v>925</v>
      </c>
      <c r="E452" s="91" t="s">
        <v>56</v>
      </c>
      <c r="F452" s="91" t="s">
        <v>20</v>
      </c>
      <c r="G452" s="81">
        <v>5820100591</v>
      </c>
      <c r="H452" s="86">
        <v>600</v>
      </c>
      <c r="I452" s="130">
        <f t="shared" si="150"/>
        <v>284400</v>
      </c>
      <c r="J452" s="130">
        <v>0</v>
      </c>
      <c r="K452" s="76">
        <v>284400</v>
      </c>
      <c r="L452" s="76"/>
      <c r="M452" s="76"/>
      <c r="N452" s="76"/>
      <c r="O452" s="131"/>
    </row>
    <row r="453" spans="2:16">
      <c r="B453" s="88"/>
      <c r="C453" s="36" t="s">
        <v>61</v>
      </c>
      <c r="D453" s="36">
        <v>925</v>
      </c>
      <c r="E453" s="91" t="s">
        <v>56</v>
      </c>
      <c r="F453" s="91" t="s">
        <v>37</v>
      </c>
      <c r="G453" s="81"/>
      <c r="H453" s="86"/>
      <c r="I453" s="130">
        <f t="shared" si="150"/>
        <v>64076300</v>
      </c>
      <c r="J453" s="130">
        <f t="shared" ref="J453:O453" si="165">J454+J460+J466+J479+J483</f>
        <v>51719200</v>
      </c>
      <c r="K453" s="76">
        <f t="shared" si="165"/>
        <v>12357100</v>
      </c>
      <c r="L453" s="76">
        <f t="shared" si="165"/>
        <v>0</v>
      </c>
      <c r="M453" s="76">
        <f t="shared" si="165"/>
        <v>0</v>
      </c>
      <c r="N453" s="76">
        <f t="shared" si="165"/>
        <v>0</v>
      </c>
      <c r="O453" s="131">
        <f t="shared" si="165"/>
        <v>0</v>
      </c>
    </row>
    <row r="454" spans="2:16" ht="37.5">
      <c r="B454" s="88"/>
      <c r="C454" s="36" t="s">
        <v>98</v>
      </c>
      <c r="D454" s="36">
        <v>925</v>
      </c>
      <c r="E454" s="91" t="s">
        <v>56</v>
      </c>
      <c r="F454" s="91" t="s">
        <v>37</v>
      </c>
      <c r="G454" s="81">
        <v>5000000000</v>
      </c>
      <c r="H454" s="86"/>
      <c r="I454" s="130">
        <f t="shared" si="150"/>
        <v>15229200</v>
      </c>
      <c r="J454" s="130">
        <f t="shared" ref="J454:O455" si="166">J455</f>
        <v>10306400</v>
      </c>
      <c r="K454" s="76">
        <f t="shared" si="166"/>
        <v>4922800</v>
      </c>
      <c r="L454" s="76">
        <f t="shared" si="166"/>
        <v>0</v>
      </c>
      <c r="M454" s="76">
        <f t="shared" si="166"/>
        <v>0</v>
      </c>
      <c r="N454" s="76">
        <f t="shared" si="166"/>
        <v>0</v>
      </c>
      <c r="O454" s="131">
        <f t="shared" si="166"/>
        <v>0</v>
      </c>
    </row>
    <row r="455" spans="2:16" ht="37.5">
      <c r="B455" s="88"/>
      <c r="C455" s="36" t="s">
        <v>106</v>
      </c>
      <c r="D455" s="36">
        <v>925</v>
      </c>
      <c r="E455" s="91" t="s">
        <v>56</v>
      </c>
      <c r="F455" s="91" t="s">
        <v>37</v>
      </c>
      <c r="G455" s="81">
        <v>5020000000</v>
      </c>
      <c r="H455" s="86"/>
      <c r="I455" s="130">
        <f t="shared" si="150"/>
        <v>15229200</v>
      </c>
      <c r="J455" s="130">
        <f t="shared" si="166"/>
        <v>10306400</v>
      </c>
      <c r="K455" s="76">
        <f t="shared" si="166"/>
        <v>4922800</v>
      </c>
      <c r="L455" s="76">
        <f t="shared" si="166"/>
        <v>0</v>
      </c>
      <c r="M455" s="76">
        <f t="shared" si="166"/>
        <v>0</v>
      </c>
      <c r="N455" s="76">
        <f t="shared" si="166"/>
        <v>0</v>
      </c>
      <c r="O455" s="131">
        <f t="shared" si="166"/>
        <v>0</v>
      </c>
    </row>
    <row r="456" spans="2:16" ht="31.9" customHeight="1">
      <c r="B456" s="88"/>
      <c r="C456" s="36" t="s">
        <v>100</v>
      </c>
      <c r="D456" s="36">
        <v>925</v>
      </c>
      <c r="E456" s="91" t="s">
        <v>56</v>
      </c>
      <c r="F456" s="91" t="s">
        <v>37</v>
      </c>
      <c r="G456" s="81">
        <v>5020000190</v>
      </c>
      <c r="H456" s="86"/>
      <c r="I456" s="130">
        <f t="shared" ref="I456:I519" si="167">SUM(J456:O456)</f>
        <v>15229200</v>
      </c>
      <c r="J456" s="130">
        <f t="shared" ref="J456:O456" si="168">J457+J458+J459</f>
        <v>10306400</v>
      </c>
      <c r="K456" s="76">
        <f t="shared" si="168"/>
        <v>4922800</v>
      </c>
      <c r="L456" s="76">
        <f t="shared" si="168"/>
        <v>0</v>
      </c>
      <c r="M456" s="76">
        <f t="shared" si="168"/>
        <v>0</v>
      </c>
      <c r="N456" s="76">
        <f t="shared" si="168"/>
        <v>0</v>
      </c>
      <c r="O456" s="131">
        <f t="shared" si="168"/>
        <v>0</v>
      </c>
    </row>
    <row r="457" spans="2:16" ht="75">
      <c r="B457" s="88"/>
      <c r="C457" s="36" t="s">
        <v>101</v>
      </c>
      <c r="D457" s="36">
        <v>925</v>
      </c>
      <c r="E457" s="91" t="s">
        <v>56</v>
      </c>
      <c r="F457" s="91" t="s">
        <v>37</v>
      </c>
      <c r="G457" s="81">
        <v>5020000190</v>
      </c>
      <c r="H457" s="86">
        <v>100</v>
      </c>
      <c r="I457" s="130">
        <f t="shared" si="167"/>
        <v>15229200</v>
      </c>
      <c r="J457" s="130">
        <v>10306400</v>
      </c>
      <c r="K457" s="76">
        <v>4922800</v>
      </c>
      <c r="L457" s="76"/>
      <c r="M457" s="76"/>
      <c r="N457" s="76"/>
      <c r="O457" s="131"/>
    </row>
    <row r="458" spans="2:16" ht="37.5" hidden="1">
      <c r="B458" s="88"/>
      <c r="C458" s="36" t="s">
        <v>104</v>
      </c>
      <c r="D458" s="36">
        <v>925</v>
      </c>
      <c r="E458" s="91" t="s">
        <v>56</v>
      </c>
      <c r="F458" s="91" t="s">
        <v>37</v>
      </c>
      <c r="G458" s="81">
        <v>5020000190</v>
      </c>
      <c r="H458" s="86">
        <v>200</v>
      </c>
      <c r="I458" s="130">
        <f t="shared" si="167"/>
        <v>0</v>
      </c>
      <c r="J458" s="130"/>
      <c r="K458" s="76"/>
      <c r="L458" s="76"/>
      <c r="M458" s="76"/>
      <c r="N458" s="76"/>
      <c r="O458" s="131"/>
    </row>
    <row r="459" spans="2:16" hidden="1">
      <c r="B459" s="88"/>
      <c r="C459" s="36" t="s">
        <v>107</v>
      </c>
      <c r="D459" s="36">
        <v>925</v>
      </c>
      <c r="E459" s="91" t="s">
        <v>56</v>
      </c>
      <c r="F459" s="91" t="s">
        <v>37</v>
      </c>
      <c r="G459" s="81">
        <v>5020000190</v>
      </c>
      <c r="H459" s="86">
        <v>800</v>
      </c>
      <c r="I459" s="130">
        <f t="shared" si="167"/>
        <v>0</v>
      </c>
      <c r="J459" s="130"/>
      <c r="K459" s="76"/>
      <c r="L459" s="76"/>
      <c r="M459" s="76"/>
      <c r="N459" s="76"/>
      <c r="O459" s="131"/>
    </row>
    <row r="460" spans="2:16" ht="37.5">
      <c r="B460" s="88"/>
      <c r="C460" s="36" t="s">
        <v>129</v>
      </c>
      <c r="D460" s="36">
        <v>925</v>
      </c>
      <c r="E460" s="91" t="s">
        <v>56</v>
      </c>
      <c r="F460" s="91" t="s">
        <v>37</v>
      </c>
      <c r="G460" s="81">
        <v>5200000000</v>
      </c>
      <c r="H460" s="86"/>
      <c r="I460" s="130">
        <f t="shared" si="167"/>
        <v>24856800</v>
      </c>
      <c r="J460" s="130">
        <f t="shared" ref="J460:O461" si="169">J461</f>
        <v>13961500</v>
      </c>
      <c r="K460" s="76">
        <f t="shared" si="169"/>
        <v>10895300</v>
      </c>
      <c r="L460" s="76">
        <f t="shared" si="169"/>
        <v>0</v>
      </c>
      <c r="M460" s="76">
        <f t="shared" si="169"/>
        <v>0</v>
      </c>
      <c r="N460" s="76">
        <f t="shared" si="169"/>
        <v>0</v>
      </c>
      <c r="O460" s="131">
        <f t="shared" si="169"/>
        <v>0</v>
      </c>
    </row>
    <row r="461" spans="2:16">
      <c r="B461" s="88"/>
      <c r="C461" s="36" t="s">
        <v>135</v>
      </c>
      <c r="D461" s="36">
        <v>925</v>
      </c>
      <c r="E461" s="91" t="s">
        <v>56</v>
      </c>
      <c r="F461" s="91" t="s">
        <v>37</v>
      </c>
      <c r="G461" s="81">
        <v>5250000000</v>
      </c>
      <c r="H461" s="86"/>
      <c r="I461" s="130">
        <f t="shared" si="167"/>
        <v>24856800</v>
      </c>
      <c r="J461" s="130">
        <f t="shared" si="169"/>
        <v>13961500</v>
      </c>
      <c r="K461" s="76">
        <f t="shared" si="169"/>
        <v>10895300</v>
      </c>
      <c r="L461" s="76">
        <f t="shared" si="169"/>
        <v>0</v>
      </c>
      <c r="M461" s="76">
        <f t="shared" si="169"/>
        <v>0</v>
      </c>
      <c r="N461" s="76">
        <f t="shared" si="169"/>
        <v>0</v>
      </c>
      <c r="O461" s="131">
        <f t="shared" si="169"/>
        <v>0</v>
      </c>
    </row>
    <row r="462" spans="2:16" ht="37.5">
      <c r="B462" s="88"/>
      <c r="C462" s="36" t="s">
        <v>131</v>
      </c>
      <c r="D462" s="36">
        <v>925</v>
      </c>
      <c r="E462" s="91" t="s">
        <v>56</v>
      </c>
      <c r="F462" s="91" t="s">
        <v>37</v>
      </c>
      <c r="G462" s="81">
        <v>5250000590</v>
      </c>
      <c r="H462" s="86"/>
      <c r="I462" s="130">
        <f t="shared" si="167"/>
        <v>24856800</v>
      </c>
      <c r="J462" s="130">
        <f t="shared" ref="J462:O462" si="170">J463+J464+J465</f>
        <v>13961500</v>
      </c>
      <c r="K462" s="76">
        <f t="shared" si="170"/>
        <v>10895300</v>
      </c>
      <c r="L462" s="76">
        <f t="shared" si="170"/>
        <v>0</v>
      </c>
      <c r="M462" s="76">
        <f t="shared" si="170"/>
        <v>0</v>
      </c>
      <c r="N462" s="76">
        <f t="shared" si="170"/>
        <v>0</v>
      </c>
      <c r="O462" s="131">
        <f t="shared" si="170"/>
        <v>0</v>
      </c>
    </row>
    <row r="463" spans="2:16" ht="75">
      <c r="B463" s="88"/>
      <c r="C463" s="36" t="s">
        <v>101</v>
      </c>
      <c r="D463" s="36">
        <v>925</v>
      </c>
      <c r="E463" s="91" t="s">
        <v>56</v>
      </c>
      <c r="F463" s="91" t="s">
        <v>37</v>
      </c>
      <c r="G463" s="81">
        <v>5250000590</v>
      </c>
      <c r="H463" s="86">
        <v>100</v>
      </c>
      <c r="I463" s="130">
        <f t="shared" si="167"/>
        <v>24247700</v>
      </c>
      <c r="J463" s="130">
        <v>13034200</v>
      </c>
      <c r="K463" s="76">
        <v>11213500</v>
      </c>
      <c r="L463" s="76"/>
      <c r="M463" s="76"/>
      <c r="N463" s="76"/>
      <c r="O463" s="131"/>
      <c r="P463" s="14"/>
    </row>
    <row r="464" spans="2:16" ht="37.5">
      <c r="B464" s="88"/>
      <c r="C464" s="36" t="s">
        <v>104</v>
      </c>
      <c r="D464" s="36">
        <v>925</v>
      </c>
      <c r="E464" s="91" t="s">
        <v>56</v>
      </c>
      <c r="F464" s="91" t="s">
        <v>37</v>
      </c>
      <c r="G464" s="81">
        <v>5250000590</v>
      </c>
      <c r="H464" s="86">
        <v>200</v>
      </c>
      <c r="I464" s="130">
        <f t="shared" si="167"/>
        <v>605100</v>
      </c>
      <c r="J464" s="130">
        <v>922700</v>
      </c>
      <c r="K464" s="76">
        <v>-317600</v>
      </c>
      <c r="L464" s="76"/>
      <c r="M464" s="76"/>
      <c r="N464" s="76"/>
      <c r="O464" s="131"/>
      <c r="P464" s="14"/>
    </row>
    <row r="465" spans="2:16">
      <c r="B465" s="88"/>
      <c r="C465" s="36" t="s">
        <v>107</v>
      </c>
      <c r="D465" s="36">
        <v>925</v>
      </c>
      <c r="E465" s="91" t="s">
        <v>56</v>
      </c>
      <c r="F465" s="91" t="s">
        <v>37</v>
      </c>
      <c r="G465" s="81">
        <v>5250000590</v>
      </c>
      <c r="H465" s="86">
        <v>800</v>
      </c>
      <c r="I465" s="130">
        <f t="shared" si="167"/>
        <v>4000</v>
      </c>
      <c r="J465" s="130">
        <v>4600</v>
      </c>
      <c r="K465" s="76">
        <v>-600</v>
      </c>
      <c r="L465" s="76"/>
      <c r="M465" s="76"/>
      <c r="N465" s="76"/>
      <c r="O465" s="131"/>
      <c r="P465" s="14"/>
    </row>
    <row r="466" spans="2:16">
      <c r="B466" s="88"/>
      <c r="C466" s="36" t="s">
        <v>163</v>
      </c>
      <c r="D466" s="36">
        <v>925</v>
      </c>
      <c r="E466" s="91" t="s">
        <v>56</v>
      </c>
      <c r="F466" s="91" t="s">
        <v>37</v>
      </c>
      <c r="G466" s="81">
        <v>5800000000</v>
      </c>
      <c r="H466" s="86"/>
      <c r="I466" s="130">
        <f t="shared" si="167"/>
        <v>6395000</v>
      </c>
      <c r="J466" s="130">
        <f t="shared" ref="J466:O466" si="171">J471+J467</f>
        <v>7961600</v>
      </c>
      <c r="K466" s="76">
        <f t="shared" si="171"/>
        <v>-1566600</v>
      </c>
      <c r="L466" s="76">
        <f t="shared" si="171"/>
        <v>0</v>
      </c>
      <c r="M466" s="76">
        <f t="shared" si="171"/>
        <v>0</v>
      </c>
      <c r="N466" s="76">
        <f t="shared" si="171"/>
        <v>0</v>
      </c>
      <c r="O466" s="131">
        <f t="shared" si="171"/>
        <v>0</v>
      </c>
    </row>
    <row r="467" spans="2:16" hidden="1">
      <c r="B467" s="88"/>
      <c r="C467" s="36" t="s">
        <v>164</v>
      </c>
      <c r="D467" s="36">
        <v>925</v>
      </c>
      <c r="E467" s="91" t="s">
        <v>56</v>
      </c>
      <c r="F467" s="91" t="s">
        <v>37</v>
      </c>
      <c r="G467" s="81">
        <v>5810000000</v>
      </c>
      <c r="H467" s="86"/>
      <c r="I467" s="130">
        <f t="shared" si="167"/>
        <v>0</v>
      </c>
      <c r="J467" s="130">
        <f t="shared" ref="J467:O469" si="172">J468</f>
        <v>2499800</v>
      </c>
      <c r="K467" s="76">
        <f t="shared" si="172"/>
        <v>-2499800</v>
      </c>
      <c r="L467" s="76">
        <f t="shared" si="172"/>
        <v>0</v>
      </c>
      <c r="M467" s="76">
        <f t="shared" si="172"/>
        <v>0</v>
      </c>
      <c r="N467" s="76">
        <f t="shared" si="172"/>
        <v>0</v>
      </c>
      <c r="O467" s="131">
        <f t="shared" si="172"/>
        <v>0</v>
      </c>
    </row>
    <row r="468" spans="2:16" hidden="1">
      <c r="B468" s="88"/>
      <c r="C468" s="36" t="s">
        <v>191</v>
      </c>
      <c r="D468" s="36">
        <v>925</v>
      </c>
      <c r="E468" s="91" t="s">
        <v>56</v>
      </c>
      <c r="F468" s="91" t="s">
        <v>37</v>
      </c>
      <c r="G468" s="81" t="s">
        <v>192</v>
      </c>
      <c r="H468" s="86"/>
      <c r="I468" s="130">
        <f t="shared" si="167"/>
        <v>0</v>
      </c>
      <c r="J468" s="130">
        <f t="shared" si="172"/>
        <v>2499800</v>
      </c>
      <c r="K468" s="76">
        <f t="shared" si="172"/>
        <v>-2499800</v>
      </c>
      <c r="L468" s="76">
        <f t="shared" si="172"/>
        <v>0</v>
      </c>
      <c r="M468" s="76">
        <f t="shared" si="172"/>
        <v>0</v>
      </c>
      <c r="N468" s="76">
        <f t="shared" si="172"/>
        <v>0</v>
      </c>
      <c r="O468" s="131">
        <f t="shared" si="172"/>
        <v>0</v>
      </c>
    </row>
    <row r="469" spans="2:16" ht="168.75" hidden="1">
      <c r="B469" s="88"/>
      <c r="C469" s="36" t="s">
        <v>193</v>
      </c>
      <c r="D469" s="36">
        <v>925</v>
      </c>
      <c r="E469" s="91" t="s">
        <v>56</v>
      </c>
      <c r="F469" s="91" t="s">
        <v>37</v>
      </c>
      <c r="G469" s="81" t="s">
        <v>194</v>
      </c>
      <c r="H469" s="86"/>
      <c r="I469" s="130">
        <f t="shared" si="167"/>
        <v>0</v>
      </c>
      <c r="J469" s="130">
        <f t="shared" si="172"/>
        <v>2499800</v>
      </c>
      <c r="K469" s="76">
        <f t="shared" si="172"/>
        <v>-2499800</v>
      </c>
      <c r="L469" s="76">
        <f t="shared" si="172"/>
        <v>0</v>
      </c>
      <c r="M469" s="76">
        <f t="shared" si="172"/>
        <v>0</v>
      </c>
      <c r="N469" s="76">
        <f t="shared" si="172"/>
        <v>0</v>
      </c>
      <c r="O469" s="131">
        <f t="shared" si="172"/>
        <v>0</v>
      </c>
    </row>
    <row r="470" spans="2:16" ht="37.5" hidden="1">
      <c r="B470" s="88"/>
      <c r="C470" s="36" t="s">
        <v>167</v>
      </c>
      <c r="D470" s="36">
        <v>925</v>
      </c>
      <c r="E470" s="91" t="s">
        <v>56</v>
      </c>
      <c r="F470" s="91" t="s">
        <v>37</v>
      </c>
      <c r="G470" s="81" t="s">
        <v>194</v>
      </c>
      <c r="H470" s="86">
        <v>600</v>
      </c>
      <c r="I470" s="130">
        <f t="shared" si="167"/>
        <v>0</v>
      </c>
      <c r="J470" s="130">
        <v>2499800</v>
      </c>
      <c r="K470" s="76">
        <v>-2499800</v>
      </c>
      <c r="L470" s="76"/>
      <c r="M470" s="76"/>
      <c r="N470" s="76"/>
      <c r="O470" s="131"/>
    </row>
    <row r="471" spans="2:16">
      <c r="B471" s="88"/>
      <c r="C471" s="36" t="s">
        <v>203</v>
      </c>
      <c r="D471" s="36">
        <v>925</v>
      </c>
      <c r="E471" s="91" t="s">
        <v>56</v>
      </c>
      <c r="F471" s="91" t="s">
        <v>37</v>
      </c>
      <c r="G471" s="81">
        <v>5830000000</v>
      </c>
      <c r="H471" s="86"/>
      <c r="I471" s="130">
        <f t="shared" si="167"/>
        <v>6395000</v>
      </c>
      <c r="J471" s="130">
        <f>J472+J476</f>
        <v>5461800</v>
      </c>
      <c r="K471" s="76">
        <f>K472+K476+K474</f>
        <v>933200</v>
      </c>
      <c r="L471" s="76">
        <f>L472+L476+L474</f>
        <v>0</v>
      </c>
      <c r="M471" s="76">
        <f>M472+M476+M474</f>
        <v>0</v>
      </c>
      <c r="N471" s="76">
        <f>N472+N476+N474</f>
        <v>0</v>
      </c>
      <c r="O471" s="131">
        <f>O472+O476+O474</f>
        <v>0</v>
      </c>
    </row>
    <row r="472" spans="2:16" ht="37.5">
      <c r="B472" s="88"/>
      <c r="C472" s="36" t="s">
        <v>131</v>
      </c>
      <c r="D472" s="36">
        <v>925</v>
      </c>
      <c r="E472" s="91" t="s">
        <v>56</v>
      </c>
      <c r="F472" s="91" t="s">
        <v>37</v>
      </c>
      <c r="G472" s="81">
        <v>5830000590</v>
      </c>
      <c r="H472" s="86"/>
      <c r="I472" s="130">
        <f t="shared" si="167"/>
        <v>6395000</v>
      </c>
      <c r="J472" s="130">
        <f t="shared" ref="J472:O472" si="173">J473</f>
        <v>4633800</v>
      </c>
      <c r="K472" s="76">
        <f t="shared" si="173"/>
        <v>1761200</v>
      </c>
      <c r="L472" s="76">
        <f t="shared" si="173"/>
        <v>0</v>
      </c>
      <c r="M472" s="76">
        <f t="shared" si="173"/>
        <v>0</v>
      </c>
      <c r="N472" s="76">
        <f t="shared" si="173"/>
        <v>0</v>
      </c>
      <c r="O472" s="131">
        <f t="shared" si="173"/>
        <v>0</v>
      </c>
    </row>
    <row r="473" spans="2:16" ht="37.5">
      <c r="B473" s="88"/>
      <c r="C473" s="36" t="s">
        <v>167</v>
      </c>
      <c r="D473" s="36">
        <v>925</v>
      </c>
      <c r="E473" s="91" t="s">
        <v>56</v>
      </c>
      <c r="F473" s="91" t="s">
        <v>37</v>
      </c>
      <c r="G473" s="81">
        <v>5830000590</v>
      </c>
      <c r="H473" s="86">
        <v>600</v>
      </c>
      <c r="I473" s="130">
        <f t="shared" si="167"/>
        <v>6395000</v>
      </c>
      <c r="J473" s="130">
        <v>4633800</v>
      </c>
      <c r="K473" s="76">
        <v>1761200</v>
      </c>
      <c r="L473" s="76"/>
      <c r="M473" s="76"/>
      <c r="N473" s="76"/>
      <c r="O473" s="131"/>
    </row>
    <row r="474" spans="2:16" ht="75" hidden="1">
      <c r="B474" s="88"/>
      <c r="C474" s="36" t="s">
        <v>205</v>
      </c>
      <c r="D474" s="36">
        <v>925</v>
      </c>
      <c r="E474" s="91" t="s">
        <v>56</v>
      </c>
      <c r="F474" s="91" t="s">
        <v>37</v>
      </c>
      <c r="G474" s="81" t="s">
        <v>206</v>
      </c>
      <c r="H474" s="86"/>
      <c r="I474" s="130">
        <f t="shared" si="167"/>
        <v>0</v>
      </c>
      <c r="J474" s="130"/>
      <c r="K474" s="76">
        <f>K475</f>
        <v>0</v>
      </c>
      <c r="L474" s="76">
        <f>L475</f>
        <v>0</v>
      </c>
      <c r="M474" s="76">
        <f>M475</f>
        <v>0</v>
      </c>
      <c r="N474" s="76">
        <f>N475</f>
        <v>0</v>
      </c>
      <c r="O474" s="131">
        <f>O475</f>
        <v>0</v>
      </c>
    </row>
    <row r="475" spans="2:16" ht="37.5" hidden="1">
      <c r="B475" s="88"/>
      <c r="C475" s="36" t="s">
        <v>167</v>
      </c>
      <c r="D475" s="36">
        <v>925</v>
      </c>
      <c r="E475" s="91" t="s">
        <v>56</v>
      </c>
      <c r="F475" s="91" t="s">
        <v>37</v>
      </c>
      <c r="G475" s="81" t="s">
        <v>206</v>
      </c>
      <c r="H475" s="86">
        <v>600</v>
      </c>
      <c r="I475" s="130">
        <f t="shared" si="167"/>
        <v>0</v>
      </c>
      <c r="J475" s="130"/>
      <c r="K475" s="76">
        <v>0</v>
      </c>
      <c r="L475" s="76"/>
      <c r="M475" s="76"/>
      <c r="N475" s="76"/>
      <c r="O475" s="131"/>
    </row>
    <row r="476" spans="2:16" ht="37.5" hidden="1">
      <c r="B476" s="88"/>
      <c r="C476" s="36" t="s">
        <v>207</v>
      </c>
      <c r="D476" s="36">
        <v>925</v>
      </c>
      <c r="E476" s="91" t="s">
        <v>56</v>
      </c>
      <c r="F476" s="91" t="s">
        <v>37</v>
      </c>
      <c r="G476" s="81">
        <v>5830100000</v>
      </c>
      <c r="H476" s="86"/>
      <c r="I476" s="130">
        <f t="shared" si="167"/>
        <v>0</v>
      </c>
      <c r="J476" s="130">
        <f t="shared" ref="J476:O477" si="174">J477</f>
        <v>828000</v>
      </c>
      <c r="K476" s="76">
        <f t="shared" si="174"/>
        <v>-828000</v>
      </c>
      <c r="L476" s="76">
        <f t="shared" si="174"/>
        <v>0</v>
      </c>
      <c r="M476" s="76">
        <f t="shared" si="174"/>
        <v>0</v>
      </c>
      <c r="N476" s="76">
        <f t="shared" si="174"/>
        <v>0</v>
      </c>
      <c r="O476" s="131">
        <f t="shared" si="174"/>
        <v>0</v>
      </c>
    </row>
    <row r="477" spans="2:16" ht="37.5" hidden="1">
      <c r="B477" s="88"/>
      <c r="C477" s="36" t="s">
        <v>131</v>
      </c>
      <c r="D477" s="36">
        <v>925</v>
      </c>
      <c r="E477" s="91" t="s">
        <v>56</v>
      </c>
      <c r="F477" s="91" t="s">
        <v>37</v>
      </c>
      <c r="G477" s="81">
        <v>5830100590</v>
      </c>
      <c r="H477" s="86"/>
      <c r="I477" s="130">
        <f t="shared" si="167"/>
        <v>0</v>
      </c>
      <c r="J477" s="130">
        <f t="shared" si="174"/>
        <v>828000</v>
      </c>
      <c r="K477" s="76">
        <f t="shared" si="174"/>
        <v>-828000</v>
      </c>
      <c r="L477" s="76">
        <f t="shared" si="174"/>
        <v>0</v>
      </c>
      <c r="M477" s="76">
        <f t="shared" si="174"/>
        <v>0</v>
      </c>
      <c r="N477" s="76">
        <f t="shared" si="174"/>
        <v>0</v>
      </c>
      <c r="O477" s="131">
        <f t="shared" si="174"/>
        <v>0</v>
      </c>
    </row>
    <row r="478" spans="2:16" hidden="1">
      <c r="B478" s="88"/>
      <c r="C478" s="36" t="s">
        <v>143</v>
      </c>
      <c r="D478" s="36">
        <v>925</v>
      </c>
      <c r="E478" s="91" t="s">
        <v>56</v>
      </c>
      <c r="F478" s="91" t="s">
        <v>37</v>
      </c>
      <c r="G478" s="81">
        <v>5830100590</v>
      </c>
      <c r="H478" s="86">
        <v>300</v>
      </c>
      <c r="I478" s="130">
        <f t="shared" si="167"/>
        <v>0</v>
      </c>
      <c r="J478" s="130">
        <v>828000</v>
      </c>
      <c r="K478" s="76">
        <v>-828000</v>
      </c>
      <c r="L478" s="76"/>
      <c r="M478" s="76"/>
      <c r="N478" s="76"/>
      <c r="O478" s="131"/>
    </row>
    <row r="479" spans="2:16" ht="56.25">
      <c r="B479" s="88"/>
      <c r="C479" s="36" t="s">
        <v>282</v>
      </c>
      <c r="D479" s="36">
        <v>925</v>
      </c>
      <c r="E479" s="91" t="s">
        <v>56</v>
      </c>
      <c r="F479" s="91" t="s">
        <v>37</v>
      </c>
      <c r="G479" s="81">
        <v>6700000000</v>
      </c>
      <c r="H479" s="86"/>
      <c r="I479" s="130">
        <f t="shared" si="167"/>
        <v>1259800</v>
      </c>
      <c r="J479" s="130">
        <f t="shared" ref="J479:O481" si="175">J480</f>
        <v>2290500</v>
      </c>
      <c r="K479" s="76">
        <f t="shared" si="175"/>
        <v>-1030700</v>
      </c>
      <c r="L479" s="76">
        <f t="shared" si="175"/>
        <v>0</v>
      </c>
      <c r="M479" s="76">
        <f t="shared" si="175"/>
        <v>0</v>
      </c>
      <c r="N479" s="76">
        <f t="shared" si="175"/>
        <v>0</v>
      </c>
      <c r="O479" s="131">
        <f t="shared" si="175"/>
        <v>0</v>
      </c>
    </row>
    <row r="480" spans="2:16" ht="37.5">
      <c r="B480" s="88"/>
      <c r="C480" s="36" t="s">
        <v>283</v>
      </c>
      <c r="D480" s="36">
        <v>925</v>
      </c>
      <c r="E480" s="91" t="s">
        <v>56</v>
      </c>
      <c r="F480" s="91" t="s">
        <v>37</v>
      </c>
      <c r="G480" s="81">
        <v>6710000000</v>
      </c>
      <c r="H480" s="86"/>
      <c r="I480" s="130">
        <f t="shared" si="167"/>
        <v>1259800</v>
      </c>
      <c r="J480" s="130">
        <f t="shared" si="175"/>
        <v>2290500</v>
      </c>
      <c r="K480" s="76">
        <f t="shared" si="175"/>
        <v>-1030700</v>
      </c>
      <c r="L480" s="76">
        <f t="shared" si="175"/>
        <v>0</v>
      </c>
      <c r="M480" s="76">
        <f t="shared" si="175"/>
        <v>0</v>
      </c>
      <c r="N480" s="76">
        <f t="shared" si="175"/>
        <v>0</v>
      </c>
      <c r="O480" s="131">
        <f t="shared" si="175"/>
        <v>0</v>
      </c>
    </row>
    <row r="481" spans="2:15">
      <c r="B481" s="88"/>
      <c r="C481" s="36" t="s">
        <v>284</v>
      </c>
      <c r="D481" s="36">
        <v>925</v>
      </c>
      <c r="E481" s="91" t="s">
        <v>56</v>
      </c>
      <c r="F481" s="91" t="s">
        <v>37</v>
      </c>
      <c r="G481" s="81">
        <v>6710010220</v>
      </c>
      <c r="H481" s="86"/>
      <c r="I481" s="130">
        <f t="shared" si="167"/>
        <v>1259800</v>
      </c>
      <c r="J481" s="130">
        <f t="shared" si="175"/>
        <v>2290500</v>
      </c>
      <c r="K481" s="76">
        <f t="shared" si="175"/>
        <v>-1030700</v>
      </c>
      <c r="L481" s="76">
        <f t="shared" si="175"/>
        <v>0</v>
      </c>
      <c r="M481" s="76">
        <f t="shared" si="175"/>
        <v>0</v>
      </c>
      <c r="N481" s="76">
        <f t="shared" si="175"/>
        <v>0</v>
      </c>
      <c r="O481" s="131">
        <f t="shared" si="175"/>
        <v>0</v>
      </c>
    </row>
    <row r="482" spans="2:15" ht="37.5">
      <c r="B482" s="88"/>
      <c r="C482" s="36" t="s">
        <v>167</v>
      </c>
      <c r="D482" s="36">
        <v>925</v>
      </c>
      <c r="E482" s="91" t="s">
        <v>56</v>
      </c>
      <c r="F482" s="91" t="s">
        <v>37</v>
      </c>
      <c r="G482" s="81">
        <v>6710010220</v>
      </c>
      <c r="H482" s="86">
        <v>600</v>
      </c>
      <c r="I482" s="130">
        <f t="shared" si="167"/>
        <v>1259800</v>
      </c>
      <c r="J482" s="130">
        <v>2290500</v>
      </c>
      <c r="K482" s="76">
        <v>-1030700</v>
      </c>
      <c r="L482" s="76"/>
      <c r="M482" s="76"/>
      <c r="N482" s="76"/>
      <c r="O482" s="131"/>
    </row>
    <row r="483" spans="2:15">
      <c r="B483" s="88"/>
      <c r="C483" s="36" t="s">
        <v>296</v>
      </c>
      <c r="D483" s="36">
        <v>925</v>
      </c>
      <c r="E483" s="91" t="s">
        <v>56</v>
      </c>
      <c r="F483" s="91" t="s">
        <v>37</v>
      </c>
      <c r="G483" s="81">
        <v>7000000000</v>
      </c>
      <c r="H483" s="86"/>
      <c r="I483" s="130">
        <f t="shared" si="167"/>
        <v>16335500</v>
      </c>
      <c r="J483" s="130">
        <f t="shared" ref="J483:O483" si="176">J484</f>
        <v>17199200</v>
      </c>
      <c r="K483" s="76">
        <f t="shared" si="176"/>
        <v>-863700</v>
      </c>
      <c r="L483" s="76">
        <f t="shared" si="176"/>
        <v>0</v>
      </c>
      <c r="M483" s="76">
        <f t="shared" si="176"/>
        <v>0</v>
      </c>
      <c r="N483" s="76">
        <f t="shared" si="176"/>
        <v>0</v>
      </c>
      <c r="O483" s="131">
        <f t="shared" si="176"/>
        <v>0</v>
      </c>
    </row>
    <row r="484" spans="2:15" ht="37.5">
      <c r="B484" s="88"/>
      <c r="C484" s="36" t="s">
        <v>297</v>
      </c>
      <c r="D484" s="36">
        <v>925</v>
      </c>
      <c r="E484" s="91" t="s">
        <v>56</v>
      </c>
      <c r="F484" s="91" t="s">
        <v>37</v>
      </c>
      <c r="G484" s="81">
        <v>7010000000</v>
      </c>
      <c r="H484" s="86"/>
      <c r="I484" s="130">
        <f t="shared" si="167"/>
        <v>16335500</v>
      </c>
      <c r="J484" s="130">
        <f>J487+J491+J489</f>
        <v>17199200</v>
      </c>
      <c r="K484" s="130">
        <f>K487+K491+K489+K485</f>
        <v>-863700</v>
      </c>
      <c r="L484" s="76">
        <f>L487+L491+L489</f>
        <v>0</v>
      </c>
      <c r="M484" s="76">
        <f>M487+M491+M489</f>
        <v>0</v>
      </c>
      <c r="N484" s="76">
        <f>N487+N491+N489</f>
        <v>0</v>
      </c>
      <c r="O484" s="131">
        <f>O487+O491+O489</f>
        <v>0</v>
      </c>
    </row>
    <row r="485" spans="2:15" ht="37.5">
      <c r="B485" s="88"/>
      <c r="C485" s="36" t="s">
        <v>131</v>
      </c>
      <c r="D485" s="36">
        <v>925</v>
      </c>
      <c r="E485" s="91" t="s">
        <v>56</v>
      </c>
      <c r="F485" s="91" t="s">
        <v>37</v>
      </c>
      <c r="G485" s="81">
        <v>7010000590</v>
      </c>
      <c r="H485" s="86"/>
      <c r="I485" s="130">
        <f t="shared" si="167"/>
        <v>4080100</v>
      </c>
      <c r="J485" s="130">
        <v>0</v>
      </c>
      <c r="K485" s="130">
        <f>K486</f>
        <v>4080100</v>
      </c>
      <c r="L485" s="76"/>
      <c r="M485" s="76"/>
      <c r="N485" s="76"/>
      <c r="O485" s="131"/>
    </row>
    <row r="486" spans="2:15" ht="37.5">
      <c r="B486" s="88"/>
      <c r="C486" s="36" t="s">
        <v>167</v>
      </c>
      <c r="D486" s="36">
        <v>925</v>
      </c>
      <c r="E486" s="91" t="s">
        <v>56</v>
      </c>
      <c r="F486" s="91" t="s">
        <v>37</v>
      </c>
      <c r="G486" s="81">
        <v>7010000590</v>
      </c>
      <c r="H486" s="86">
        <v>600</v>
      </c>
      <c r="I486" s="130">
        <f t="shared" si="167"/>
        <v>4080100</v>
      </c>
      <c r="J486" s="130">
        <v>0</v>
      </c>
      <c r="K486" s="130">
        <v>4080100</v>
      </c>
      <c r="L486" s="76"/>
      <c r="M486" s="76"/>
      <c r="N486" s="76"/>
      <c r="O486" s="131"/>
    </row>
    <row r="487" spans="2:15" ht="93.75">
      <c r="B487" s="88"/>
      <c r="C487" s="36" t="s">
        <v>298</v>
      </c>
      <c r="D487" s="36">
        <v>925</v>
      </c>
      <c r="E487" s="91" t="s">
        <v>56</v>
      </c>
      <c r="F487" s="91" t="s">
        <v>37</v>
      </c>
      <c r="G487" s="81">
        <v>7010063110</v>
      </c>
      <c r="H487" s="86"/>
      <c r="I487" s="130">
        <f t="shared" si="167"/>
        <v>3127100</v>
      </c>
      <c r="J487" s="130">
        <f t="shared" ref="J487:O487" si="177">J488</f>
        <v>2929500</v>
      </c>
      <c r="K487" s="76">
        <f t="shared" si="177"/>
        <v>197600</v>
      </c>
      <c r="L487" s="76">
        <f t="shared" si="177"/>
        <v>0</v>
      </c>
      <c r="M487" s="76">
        <f t="shared" si="177"/>
        <v>0</v>
      </c>
      <c r="N487" s="76">
        <f t="shared" si="177"/>
        <v>0</v>
      </c>
      <c r="O487" s="131">
        <f t="shared" si="177"/>
        <v>0</v>
      </c>
    </row>
    <row r="488" spans="2:15" ht="37.5">
      <c r="B488" s="88"/>
      <c r="C488" s="36" t="s">
        <v>167</v>
      </c>
      <c r="D488" s="36">
        <v>925</v>
      </c>
      <c r="E488" s="91" t="s">
        <v>56</v>
      </c>
      <c r="F488" s="91" t="s">
        <v>37</v>
      </c>
      <c r="G488" s="81">
        <v>7010063110</v>
      </c>
      <c r="H488" s="86">
        <v>600</v>
      </c>
      <c r="I488" s="130">
        <f t="shared" si="167"/>
        <v>3127100</v>
      </c>
      <c r="J488" s="130">
        <v>2929500</v>
      </c>
      <c r="K488" s="76">
        <v>197600</v>
      </c>
      <c r="L488" s="76"/>
      <c r="M488" s="76"/>
      <c r="N488" s="76"/>
      <c r="O488" s="131"/>
    </row>
    <row r="489" spans="2:15" ht="56.25">
      <c r="B489" s="88"/>
      <c r="C489" s="36" t="s">
        <v>299</v>
      </c>
      <c r="D489" s="36">
        <v>925</v>
      </c>
      <c r="E489" s="91" t="s">
        <v>56</v>
      </c>
      <c r="F489" s="91" t="s">
        <v>37</v>
      </c>
      <c r="G489" s="81" t="s">
        <v>300</v>
      </c>
      <c r="H489" s="86"/>
      <c r="I489" s="130">
        <f t="shared" si="167"/>
        <v>5618000</v>
      </c>
      <c r="J489" s="130">
        <f t="shared" ref="J489:O489" si="178">J490</f>
        <v>5618000</v>
      </c>
      <c r="K489" s="76">
        <f t="shared" si="178"/>
        <v>0</v>
      </c>
      <c r="L489" s="76">
        <f t="shared" si="178"/>
        <v>0</v>
      </c>
      <c r="M489" s="76">
        <f t="shared" si="178"/>
        <v>0</v>
      </c>
      <c r="N489" s="76">
        <f t="shared" si="178"/>
        <v>0</v>
      </c>
      <c r="O489" s="131">
        <f t="shared" si="178"/>
        <v>0</v>
      </c>
    </row>
    <row r="490" spans="2:15" ht="37.5">
      <c r="B490" s="88"/>
      <c r="C490" s="36" t="s">
        <v>167</v>
      </c>
      <c r="D490" s="36">
        <v>925</v>
      </c>
      <c r="E490" s="91" t="s">
        <v>56</v>
      </c>
      <c r="F490" s="91" t="s">
        <v>37</v>
      </c>
      <c r="G490" s="81" t="s">
        <v>300</v>
      </c>
      <c r="H490" s="86">
        <v>600</v>
      </c>
      <c r="I490" s="130">
        <f t="shared" si="167"/>
        <v>5618000</v>
      </c>
      <c r="J490" s="130">
        <v>5618000</v>
      </c>
      <c r="K490" s="76">
        <v>0</v>
      </c>
      <c r="L490" s="76"/>
      <c r="M490" s="76"/>
      <c r="N490" s="76"/>
      <c r="O490" s="131"/>
    </row>
    <row r="491" spans="2:15" ht="75">
      <c r="B491" s="88"/>
      <c r="C491" s="36" t="s">
        <v>301</v>
      </c>
      <c r="D491" s="36">
        <v>925</v>
      </c>
      <c r="E491" s="91" t="s">
        <v>56</v>
      </c>
      <c r="F491" s="91" t="s">
        <v>37</v>
      </c>
      <c r="G491" s="81" t="s">
        <v>302</v>
      </c>
      <c r="H491" s="86"/>
      <c r="I491" s="130">
        <f t="shared" si="167"/>
        <v>3510300</v>
      </c>
      <c r="J491" s="130">
        <f t="shared" ref="J491:O491" si="179">J492</f>
        <v>8651700</v>
      </c>
      <c r="K491" s="76">
        <f t="shared" si="179"/>
        <v>-5141400</v>
      </c>
      <c r="L491" s="76">
        <f t="shared" si="179"/>
        <v>0</v>
      </c>
      <c r="M491" s="76">
        <f t="shared" si="179"/>
        <v>0</v>
      </c>
      <c r="N491" s="76">
        <f t="shared" si="179"/>
        <v>0</v>
      </c>
      <c r="O491" s="131">
        <f t="shared" si="179"/>
        <v>0</v>
      </c>
    </row>
    <row r="492" spans="2:15" ht="37.5">
      <c r="B492" s="88"/>
      <c r="C492" s="36" t="s">
        <v>167</v>
      </c>
      <c r="D492" s="36">
        <v>925</v>
      </c>
      <c r="E492" s="91" t="s">
        <v>56</v>
      </c>
      <c r="F492" s="91" t="s">
        <v>37</v>
      </c>
      <c r="G492" s="81" t="s">
        <v>302</v>
      </c>
      <c r="H492" s="86">
        <v>600</v>
      </c>
      <c r="I492" s="130">
        <f t="shared" si="167"/>
        <v>3510300</v>
      </c>
      <c r="J492" s="130">
        <v>8651700</v>
      </c>
      <c r="K492" s="76">
        <v>-5141400</v>
      </c>
      <c r="L492" s="76"/>
      <c r="M492" s="76"/>
      <c r="N492" s="76"/>
      <c r="O492" s="131"/>
    </row>
    <row r="493" spans="2:15">
      <c r="B493" s="88"/>
      <c r="C493" s="36" t="s">
        <v>70</v>
      </c>
      <c r="D493" s="36">
        <v>925</v>
      </c>
      <c r="E493" s="91" t="s">
        <v>39</v>
      </c>
      <c r="F493" s="91" t="s">
        <v>83</v>
      </c>
      <c r="G493" s="81"/>
      <c r="H493" s="86"/>
      <c r="I493" s="130">
        <f t="shared" si="167"/>
        <v>13085900</v>
      </c>
      <c r="J493" s="130">
        <f t="shared" ref="J493:O495" si="180">J494</f>
        <v>13979100</v>
      </c>
      <c r="K493" s="76">
        <f t="shared" si="180"/>
        <v>-893200</v>
      </c>
      <c r="L493" s="76">
        <f t="shared" si="180"/>
        <v>0</v>
      </c>
      <c r="M493" s="76">
        <f t="shared" si="180"/>
        <v>0</v>
      </c>
      <c r="N493" s="76">
        <f t="shared" si="180"/>
        <v>0</v>
      </c>
      <c r="O493" s="131">
        <f t="shared" si="180"/>
        <v>0</v>
      </c>
    </row>
    <row r="494" spans="2:15">
      <c r="B494" s="88"/>
      <c r="C494" s="36" t="s">
        <v>72</v>
      </c>
      <c r="D494" s="36">
        <v>925</v>
      </c>
      <c r="E494" s="91" t="s">
        <v>39</v>
      </c>
      <c r="F494" s="91" t="s">
        <v>23</v>
      </c>
      <c r="G494" s="81"/>
      <c r="H494" s="86"/>
      <c r="I494" s="130">
        <f t="shared" si="167"/>
        <v>13085900</v>
      </c>
      <c r="J494" s="130">
        <f t="shared" si="180"/>
        <v>13979100</v>
      </c>
      <c r="K494" s="76">
        <f t="shared" si="180"/>
        <v>-893200</v>
      </c>
      <c r="L494" s="76">
        <f t="shared" si="180"/>
        <v>0</v>
      </c>
      <c r="M494" s="76">
        <f t="shared" si="180"/>
        <v>0</v>
      </c>
      <c r="N494" s="76">
        <f t="shared" si="180"/>
        <v>0</v>
      </c>
      <c r="O494" s="131">
        <f t="shared" si="180"/>
        <v>0</v>
      </c>
    </row>
    <row r="495" spans="2:15" ht="37.5">
      <c r="B495" s="88"/>
      <c r="C495" s="36" t="s">
        <v>382</v>
      </c>
      <c r="D495" s="36">
        <v>925</v>
      </c>
      <c r="E495" s="91" t="s">
        <v>39</v>
      </c>
      <c r="F495" s="91" t="s">
        <v>23</v>
      </c>
      <c r="G495" s="81">
        <v>5800000000</v>
      </c>
      <c r="H495" s="86"/>
      <c r="I495" s="130">
        <f t="shared" si="167"/>
        <v>13085900</v>
      </c>
      <c r="J495" s="130">
        <f t="shared" si="180"/>
        <v>13979100</v>
      </c>
      <c r="K495" s="76">
        <f t="shared" si="180"/>
        <v>-893200</v>
      </c>
      <c r="L495" s="76">
        <f t="shared" si="180"/>
        <v>0</v>
      </c>
      <c r="M495" s="76">
        <f t="shared" si="180"/>
        <v>0</v>
      </c>
      <c r="N495" s="76">
        <f t="shared" si="180"/>
        <v>0</v>
      </c>
      <c r="O495" s="131">
        <f t="shared" si="180"/>
        <v>0</v>
      </c>
    </row>
    <row r="496" spans="2:15" ht="93.75">
      <c r="B496" s="88"/>
      <c r="C496" s="36" t="s">
        <v>204</v>
      </c>
      <c r="D496" s="36">
        <v>925</v>
      </c>
      <c r="E496" s="91" t="s">
        <v>39</v>
      </c>
      <c r="F496" s="91" t="s">
        <v>23</v>
      </c>
      <c r="G496" s="81">
        <v>5830060710</v>
      </c>
      <c r="H496" s="86"/>
      <c r="I496" s="130">
        <f t="shared" si="167"/>
        <v>13085900</v>
      </c>
      <c r="J496" s="130">
        <f t="shared" ref="J496:O496" si="181">J498+J497</f>
        <v>13979100</v>
      </c>
      <c r="K496" s="76">
        <f t="shared" si="181"/>
        <v>-893200</v>
      </c>
      <c r="L496" s="76">
        <f t="shared" si="181"/>
        <v>0</v>
      </c>
      <c r="M496" s="76">
        <f t="shared" si="181"/>
        <v>0</v>
      </c>
      <c r="N496" s="76">
        <f t="shared" si="181"/>
        <v>0</v>
      </c>
      <c r="O496" s="131">
        <f t="shared" si="181"/>
        <v>0</v>
      </c>
    </row>
    <row r="497" spans="1:1025" ht="37.5">
      <c r="B497" s="88"/>
      <c r="C497" s="36" t="s">
        <v>104</v>
      </c>
      <c r="D497" s="36">
        <v>925</v>
      </c>
      <c r="E497" s="91" t="s">
        <v>39</v>
      </c>
      <c r="F497" s="91" t="s">
        <v>23</v>
      </c>
      <c r="G497" s="81">
        <v>5830060710</v>
      </c>
      <c r="H497" s="86">
        <v>200</v>
      </c>
      <c r="I497" s="130">
        <f t="shared" si="167"/>
        <v>193300</v>
      </c>
      <c r="J497" s="130">
        <v>204700</v>
      </c>
      <c r="K497" s="76">
        <v>-11400</v>
      </c>
      <c r="L497" s="76"/>
      <c r="M497" s="76"/>
      <c r="N497" s="76"/>
      <c r="O497" s="131"/>
    </row>
    <row r="498" spans="1:1025">
      <c r="B498" s="88"/>
      <c r="C498" s="36" t="s">
        <v>143</v>
      </c>
      <c r="D498" s="36">
        <v>925</v>
      </c>
      <c r="E498" s="91" t="s">
        <v>39</v>
      </c>
      <c r="F498" s="91" t="s">
        <v>23</v>
      </c>
      <c r="G498" s="81">
        <v>5830060710</v>
      </c>
      <c r="H498" s="86">
        <v>300</v>
      </c>
      <c r="I498" s="130">
        <f t="shared" si="167"/>
        <v>12892600</v>
      </c>
      <c r="J498" s="130">
        <v>13774400</v>
      </c>
      <c r="K498" s="76">
        <v>-881800</v>
      </c>
      <c r="L498" s="76"/>
      <c r="M498" s="76"/>
      <c r="N498" s="76"/>
      <c r="O498" s="131"/>
    </row>
    <row r="499" spans="1:1025">
      <c r="B499" s="88"/>
      <c r="C499" s="36" t="s">
        <v>383</v>
      </c>
      <c r="D499" s="36">
        <v>925</v>
      </c>
      <c r="E499" s="91" t="s">
        <v>29</v>
      </c>
      <c r="F499" s="91" t="s">
        <v>83</v>
      </c>
      <c r="G499" s="81"/>
      <c r="H499" s="86"/>
      <c r="I499" s="130">
        <f t="shared" si="167"/>
        <v>193660400</v>
      </c>
      <c r="J499" s="130">
        <v>0</v>
      </c>
      <c r="K499" s="76">
        <f t="shared" ref="K499:O501" si="182">K500</f>
        <v>193683800</v>
      </c>
      <c r="L499" s="76">
        <f t="shared" si="182"/>
        <v>0</v>
      </c>
      <c r="M499" s="76">
        <f t="shared" si="182"/>
        <v>-23400</v>
      </c>
      <c r="N499" s="76">
        <f t="shared" si="182"/>
        <v>0</v>
      </c>
      <c r="O499" s="131">
        <f t="shared" si="182"/>
        <v>0</v>
      </c>
    </row>
    <row r="500" spans="1:1025">
      <c r="B500" s="88"/>
      <c r="C500" s="36" t="s">
        <v>384</v>
      </c>
      <c r="D500" s="36">
        <v>925</v>
      </c>
      <c r="E500" s="91" t="s">
        <v>29</v>
      </c>
      <c r="F500" s="91" t="s">
        <v>16</v>
      </c>
      <c r="G500" s="81"/>
      <c r="H500" s="86"/>
      <c r="I500" s="130">
        <f t="shared" si="167"/>
        <v>193660400</v>
      </c>
      <c r="J500" s="130">
        <v>0</v>
      </c>
      <c r="K500" s="76">
        <f t="shared" si="182"/>
        <v>193683800</v>
      </c>
      <c r="L500" s="76">
        <f t="shared" si="182"/>
        <v>0</v>
      </c>
      <c r="M500" s="76">
        <f t="shared" si="182"/>
        <v>-23400</v>
      </c>
      <c r="N500" s="76">
        <f t="shared" si="182"/>
        <v>0</v>
      </c>
      <c r="O500" s="131">
        <f t="shared" si="182"/>
        <v>0</v>
      </c>
    </row>
    <row r="501" spans="1:1025">
      <c r="B501" s="88"/>
      <c r="C501" s="36" t="s">
        <v>163</v>
      </c>
      <c r="D501" s="36">
        <v>925</v>
      </c>
      <c r="E501" s="91" t="s">
        <v>29</v>
      </c>
      <c r="F501" s="91" t="s">
        <v>16</v>
      </c>
      <c r="G501" s="81">
        <v>5800000000</v>
      </c>
      <c r="H501" s="86"/>
      <c r="I501" s="130">
        <f t="shared" si="167"/>
        <v>193660400</v>
      </c>
      <c r="J501" s="130">
        <v>0</v>
      </c>
      <c r="K501" s="76">
        <f t="shared" si="182"/>
        <v>193683800</v>
      </c>
      <c r="L501" s="76">
        <f t="shared" si="182"/>
        <v>0</v>
      </c>
      <c r="M501" s="76">
        <f t="shared" si="182"/>
        <v>-23400</v>
      </c>
      <c r="N501" s="76">
        <f t="shared" si="182"/>
        <v>0</v>
      </c>
      <c r="O501" s="131">
        <f t="shared" si="182"/>
        <v>0</v>
      </c>
    </row>
    <row r="502" spans="1:1025">
      <c r="B502" s="88"/>
      <c r="C502" s="36" t="s">
        <v>198</v>
      </c>
      <c r="D502" s="36">
        <v>925</v>
      </c>
      <c r="E502" s="91" t="s">
        <v>29</v>
      </c>
      <c r="F502" s="91" t="s">
        <v>16</v>
      </c>
      <c r="G502" s="81">
        <v>5820000000</v>
      </c>
      <c r="H502" s="86"/>
      <c r="I502" s="130">
        <f t="shared" si="167"/>
        <v>193660400</v>
      </c>
      <c r="J502" s="130">
        <v>0</v>
      </c>
      <c r="K502" s="76">
        <f>K503+K505+K508+K510</f>
        <v>193683800</v>
      </c>
      <c r="L502" s="76">
        <f>L503+L505+L508+L510</f>
        <v>0</v>
      </c>
      <c r="M502" s="76">
        <f>M503+M505+M508+M510</f>
        <v>-23400</v>
      </c>
      <c r="N502" s="76">
        <f>N503+N505+N508+N510</f>
        <v>0</v>
      </c>
      <c r="O502" s="131">
        <f>O503+O505+O508+O510</f>
        <v>0</v>
      </c>
    </row>
    <row r="503" spans="1:1025" ht="37.5">
      <c r="B503" s="88"/>
      <c r="C503" s="36" t="s">
        <v>131</v>
      </c>
      <c r="D503" s="36">
        <v>925</v>
      </c>
      <c r="E503" s="91" t="s">
        <v>29</v>
      </c>
      <c r="F503" s="91" t="s">
        <v>16</v>
      </c>
      <c r="G503" s="81">
        <v>5820000590</v>
      </c>
      <c r="H503" s="86"/>
      <c r="I503" s="130">
        <f t="shared" si="167"/>
        <v>162231131</v>
      </c>
      <c r="J503" s="130">
        <v>0</v>
      </c>
      <c r="K503" s="76">
        <f>K504</f>
        <v>163648200</v>
      </c>
      <c r="L503" s="76">
        <f>L504</f>
        <v>0</v>
      </c>
      <c r="M503" s="76">
        <f>M504</f>
        <v>-1417069</v>
      </c>
      <c r="N503" s="76">
        <f>N504</f>
        <v>0</v>
      </c>
      <c r="O503" s="131">
        <f>O504</f>
        <v>0</v>
      </c>
    </row>
    <row r="504" spans="1:1025" ht="37.5">
      <c r="B504" s="88"/>
      <c r="C504" s="36" t="s">
        <v>167</v>
      </c>
      <c r="D504" s="36">
        <v>925</v>
      </c>
      <c r="E504" s="91" t="s">
        <v>29</v>
      </c>
      <c r="F504" s="91" t="s">
        <v>16</v>
      </c>
      <c r="G504" s="81">
        <v>5820000590</v>
      </c>
      <c r="H504" s="86">
        <v>600</v>
      </c>
      <c r="I504" s="130">
        <f t="shared" si="167"/>
        <v>162231131</v>
      </c>
      <c r="J504" s="130">
        <v>0</v>
      </c>
      <c r="K504" s="76">
        <v>163648200</v>
      </c>
      <c r="L504" s="76"/>
      <c r="M504" s="76">
        <v>-1417069</v>
      </c>
      <c r="N504" s="76"/>
      <c r="O504" s="131"/>
    </row>
    <row r="505" spans="1:1025" ht="37.5">
      <c r="B505" s="88"/>
      <c r="C505" s="36" t="s">
        <v>199</v>
      </c>
      <c r="D505" s="36">
        <v>925</v>
      </c>
      <c r="E505" s="91" t="s">
        <v>29</v>
      </c>
      <c r="F505" s="91" t="s">
        <v>16</v>
      </c>
      <c r="G505" s="81">
        <v>5820010660</v>
      </c>
      <c r="H505" s="86"/>
      <c r="I505" s="130">
        <f t="shared" si="167"/>
        <v>30618269</v>
      </c>
      <c r="J505" s="130">
        <v>0</v>
      </c>
      <c r="K505" s="76">
        <f>K506</f>
        <v>22855700</v>
      </c>
      <c r="L505" s="76">
        <f>L506</f>
        <v>0</v>
      </c>
      <c r="M505" s="76">
        <f>M506+M507</f>
        <v>7762569</v>
      </c>
      <c r="N505" s="76">
        <f>N506</f>
        <v>0</v>
      </c>
      <c r="O505" s="131">
        <f>O506</f>
        <v>0</v>
      </c>
    </row>
    <row r="506" spans="1:1025" ht="37.5">
      <c r="B506" s="88"/>
      <c r="C506" s="36" t="s">
        <v>167</v>
      </c>
      <c r="D506" s="36">
        <v>925</v>
      </c>
      <c r="E506" s="91" t="s">
        <v>29</v>
      </c>
      <c r="F506" s="91" t="s">
        <v>16</v>
      </c>
      <c r="G506" s="81">
        <v>5820010660</v>
      </c>
      <c r="H506" s="86">
        <v>600</v>
      </c>
      <c r="I506" s="130">
        <f t="shared" si="167"/>
        <v>30598069</v>
      </c>
      <c r="J506" s="130">
        <v>0</v>
      </c>
      <c r="K506" s="76">
        <v>22855700</v>
      </c>
      <c r="L506" s="76"/>
      <c r="M506" s="76">
        <v>7742369</v>
      </c>
      <c r="N506" s="76"/>
      <c r="O506" s="131"/>
    </row>
    <row r="507" spans="1:1025">
      <c r="B507" s="88"/>
      <c r="C507" s="36" t="s">
        <v>107</v>
      </c>
      <c r="D507" s="36">
        <v>925</v>
      </c>
      <c r="E507" s="91" t="s">
        <v>29</v>
      </c>
      <c r="F507" s="91" t="s">
        <v>16</v>
      </c>
      <c r="G507" s="81">
        <v>5820010660</v>
      </c>
      <c r="H507" s="86">
        <v>800</v>
      </c>
      <c r="I507" s="130">
        <f t="shared" si="167"/>
        <v>20200</v>
      </c>
      <c r="J507" s="130"/>
      <c r="K507" s="76"/>
      <c r="L507" s="76"/>
      <c r="M507" s="76">
        <v>20200</v>
      </c>
      <c r="N507" s="76"/>
      <c r="O507" s="131"/>
    </row>
    <row r="508" spans="1:1025" ht="168.75">
      <c r="B508" s="88"/>
      <c r="C508" s="36" t="s">
        <v>385</v>
      </c>
      <c r="D508" s="36">
        <v>925</v>
      </c>
      <c r="E508" s="91" t="s">
        <v>29</v>
      </c>
      <c r="F508" s="91" t="s">
        <v>16</v>
      </c>
      <c r="G508" s="81">
        <v>5820060740</v>
      </c>
      <c r="H508" s="86"/>
      <c r="I508" s="130">
        <f t="shared" si="167"/>
        <v>164100</v>
      </c>
      <c r="J508" s="130">
        <v>0</v>
      </c>
      <c r="K508" s="76">
        <f>K509</f>
        <v>187500</v>
      </c>
      <c r="L508" s="76">
        <f>L509</f>
        <v>0</v>
      </c>
      <c r="M508" s="76">
        <f>M509</f>
        <v>-23400</v>
      </c>
      <c r="N508" s="76">
        <f>N509</f>
        <v>0</v>
      </c>
      <c r="O508" s="131">
        <f>O509</f>
        <v>0</v>
      </c>
    </row>
    <row r="509" spans="1:1025" ht="37.5">
      <c r="B509" s="88"/>
      <c r="C509" s="36" t="s">
        <v>167</v>
      </c>
      <c r="D509" s="36">
        <v>925</v>
      </c>
      <c r="E509" s="91" t="s">
        <v>29</v>
      </c>
      <c r="F509" s="91" t="s">
        <v>16</v>
      </c>
      <c r="G509" s="81">
        <v>5820060740</v>
      </c>
      <c r="H509" s="86">
        <v>600</v>
      </c>
      <c r="I509" s="130">
        <f t="shared" si="167"/>
        <v>164100</v>
      </c>
      <c r="J509" s="130">
        <v>0</v>
      </c>
      <c r="K509" s="76">
        <v>187500</v>
      </c>
      <c r="L509" s="76"/>
      <c r="M509" s="76">
        <v>-23400</v>
      </c>
      <c r="N509" s="76"/>
      <c r="O509" s="131"/>
    </row>
    <row r="510" spans="1:1025" ht="37.5">
      <c r="B510" s="88"/>
      <c r="C510" s="36" t="s">
        <v>207</v>
      </c>
      <c r="D510" s="36">
        <v>925</v>
      </c>
      <c r="E510" s="91" t="s">
        <v>29</v>
      </c>
      <c r="F510" s="91" t="s">
        <v>16</v>
      </c>
      <c r="G510" s="81">
        <v>5820100000</v>
      </c>
      <c r="H510" s="86"/>
      <c r="I510" s="130">
        <f t="shared" si="167"/>
        <v>646900</v>
      </c>
      <c r="J510" s="130">
        <v>0</v>
      </c>
      <c r="K510" s="76">
        <f>K511+K513</f>
        <v>6992400</v>
      </c>
      <c r="L510" s="76">
        <f>L511+L513</f>
        <v>0</v>
      </c>
      <c r="M510" s="76">
        <f>M511+M513</f>
        <v>-6345500</v>
      </c>
      <c r="N510" s="76">
        <f>N511+N513</f>
        <v>0</v>
      </c>
      <c r="O510" s="131">
        <f>O511+O513</f>
        <v>0</v>
      </c>
    </row>
    <row r="511" spans="1:1025" ht="37.5" hidden="1">
      <c r="B511" s="88"/>
      <c r="C511" s="36" t="s">
        <v>131</v>
      </c>
      <c r="D511" s="36">
        <v>925</v>
      </c>
      <c r="E511" s="91" t="s">
        <v>29</v>
      </c>
      <c r="F511" s="91" t="s">
        <v>16</v>
      </c>
      <c r="G511" s="81">
        <v>5820100590</v>
      </c>
      <c r="H511" s="86"/>
      <c r="I511" s="130">
        <f t="shared" si="167"/>
        <v>0</v>
      </c>
      <c r="J511" s="130">
        <v>0</v>
      </c>
      <c r="K511" s="76">
        <f>K512</f>
        <v>6345500</v>
      </c>
      <c r="L511" s="76">
        <f>L512</f>
        <v>0</v>
      </c>
      <c r="M511" s="76">
        <f>M512</f>
        <v>-6345500</v>
      </c>
      <c r="N511" s="76">
        <f>N512</f>
        <v>0</v>
      </c>
      <c r="O511" s="131">
        <f>O512</f>
        <v>0</v>
      </c>
    </row>
    <row r="512" spans="1:1025" s="112" customFormat="1" ht="37.5" hidden="1">
      <c r="A512" s="98"/>
      <c r="B512" s="88"/>
      <c r="C512" s="36" t="s">
        <v>167</v>
      </c>
      <c r="D512" s="36">
        <v>925</v>
      </c>
      <c r="E512" s="91" t="s">
        <v>29</v>
      </c>
      <c r="F512" s="91" t="s">
        <v>16</v>
      </c>
      <c r="G512" s="81">
        <v>5820100590</v>
      </c>
      <c r="H512" s="86">
        <v>600</v>
      </c>
      <c r="I512" s="130">
        <f t="shared" si="167"/>
        <v>0</v>
      </c>
      <c r="J512" s="130">
        <v>0</v>
      </c>
      <c r="K512" s="76">
        <v>6345500</v>
      </c>
      <c r="L512" s="76"/>
      <c r="M512" s="76">
        <v>-6345500</v>
      </c>
      <c r="N512" s="76"/>
      <c r="O512" s="131"/>
      <c r="P512" s="101"/>
      <c r="Q512" s="101"/>
      <c r="R512" s="101"/>
      <c r="S512" s="101"/>
      <c r="T512" s="101"/>
      <c r="U512" s="101"/>
      <c r="V512" s="101"/>
      <c r="W512" s="101"/>
      <c r="X512" s="101"/>
      <c r="Y512" s="101"/>
      <c r="Z512" s="101"/>
      <c r="AA512" s="101"/>
      <c r="AB512" s="101"/>
      <c r="AC512" s="101"/>
      <c r="AD512" s="101"/>
      <c r="AE512" s="101"/>
      <c r="AF512" s="101"/>
      <c r="AG512" s="101"/>
      <c r="AH512" s="101"/>
      <c r="AI512" s="101"/>
      <c r="AJ512" s="101"/>
      <c r="AK512" s="101"/>
      <c r="AL512" s="101"/>
      <c r="AM512" s="101"/>
      <c r="AN512" s="101"/>
      <c r="AO512" s="101"/>
      <c r="AP512" s="101"/>
      <c r="AQ512" s="101"/>
      <c r="AR512" s="101"/>
      <c r="AS512" s="101"/>
      <c r="AT512" s="101"/>
      <c r="AU512" s="101"/>
      <c r="AV512" s="101"/>
      <c r="AW512" s="101"/>
      <c r="AX512" s="101"/>
      <c r="AY512" s="101"/>
      <c r="AZ512" s="101"/>
      <c r="BA512" s="101"/>
      <c r="BB512" s="101"/>
      <c r="BC512" s="101"/>
      <c r="BD512" s="101"/>
      <c r="BE512" s="101"/>
      <c r="BF512" s="101"/>
      <c r="BG512" s="101"/>
      <c r="BH512" s="101"/>
      <c r="BI512" s="101"/>
      <c r="BJ512" s="101"/>
      <c r="BK512" s="101"/>
      <c r="BL512" s="101"/>
      <c r="BM512" s="101"/>
      <c r="BN512" s="101"/>
      <c r="BO512" s="101"/>
      <c r="BP512" s="101"/>
      <c r="BQ512" s="101"/>
      <c r="BR512" s="101"/>
      <c r="BS512" s="101"/>
      <c r="BT512" s="101"/>
      <c r="BU512" s="101"/>
      <c r="BV512" s="101"/>
      <c r="BW512" s="101"/>
      <c r="BX512" s="101"/>
      <c r="BY512" s="101"/>
      <c r="BZ512" s="101"/>
      <c r="CA512" s="101"/>
      <c r="CB512" s="101"/>
      <c r="CC512" s="101"/>
      <c r="CD512" s="101"/>
      <c r="CE512" s="101"/>
      <c r="CF512" s="101"/>
      <c r="CG512" s="101"/>
      <c r="CH512" s="101"/>
      <c r="CI512" s="101"/>
      <c r="CJ512" s="101"/>
      <c r="CK512" s="101"/>
      <c r="CL512" s="101"/>
      <c r="CM512" s="101"/>
      <c r="CN512" s="101"/>
      <c r="CO512" s="101"/>
      <c r="CP512" s="101"/>
      <c r="CQ512" s="101"/>
      <c r="CR512" s="101"/>
      <c r="CS512" s="101"/>
      <c r="CT512" s="101"/>
      <c r="CU512" s="101"/>
      <c r="CV512" s="101"/>
      <c r="CW512" s="101"/>
      <c r="CX512" s="101"/>
      <c r="CY512" s="101"/>
      <c r="CZ512" s="101"/>
      <c r="DA512" s="101"/>
      <c r="DB512" s="101"/>
      <c r="DC512" s="101"/>
      <c r="DD512" s="101"/>
      <c r="DE512" s="101"/>
      <c r="DF512" s="101"/>
      <c r="DG512" s="101"/>
      <c r="DH512" s="101"/>
      <c r="DI512" s="101"/>
      <c r="DJ512" s="101"/>
      <c r="DK512" s="101"/>
      <c r="DL512" s="101"/>
      <c r="DM512" s="101"/>
      <c r="DN512" s="101"/>
      <c r="DO512" s="101"/>
      <c r="DP512" s="101"/>
      <c r="DQ512" s="101"/>
      <c r="DR512" s="101"/>
      <c r="DS512" s="101"/>
      <c r="DT512" s="101"/>
      <c r="DU512" s="101"/>
      <c r="DV512" s="101"/>
      <c r="DW512" s="101"/>
      <c r="DX512" s="101"/>
      <c r="DY512" s="101"/>
      <c r="DZ512" s="101"/>
      <c r="EA512" s="101"/>
      <c r="EB512" s="101"/>
      <c r="EC512" s="101"/>
      <c r="ED512" s="101"/>
      <c r="EE512" s="101"/>
      <c r="EF512" s="101"/>
      <c r="EG512" s="101"/>
      <c r="EH512" s="101"/>
      <c r="EI512" s="101"/>
      <c r="EJ512" s="101"/>
      <c r="EK512" s="101"/>
      <c r="EL512" s="101"/>
      <c r="EM512" s="101"/>
      <c r="EN512" s="101"/>
      <c r="EO512" s="101"/>
      <c r="EP512" s="101"/>
      <c r="EQ512" s="101"/>
      <c r="ER512" s="101"/>
      <c r="ES512" s="101"/>
      <c r="ET512" s="101"/>
      <c r="EU512" s="101"/>
      <c r="EV512" s="101"/>
      <c r="EW512" s="101"/>
      <c r="EX512" s="101"/>
      <c r="EY512" s="101"/>
      <c r="EZ512" s="101"/>
      <c r="FA512" s="101"/>
      <c r="FB512" s="101"/>
      <c r="FC512" s="101"/>
      <c r="FD512" s="101"/>
      <c r="FE512" s="101"/>
      <c r="FF512" s="101"/>
      <c r="FG512" s="101"/>
      <c r="FH512" s="101"/>
      <c r="FI512" s="101"/>
      <c r="FJ512" s="101"/>
      <c r="FK512" s="101"/>
      <c r="FL512" s="101"/>
      <c r="FM512" s="101"/>
      <c r="FN512" s="101"/>
      <c r="FO512" s="101"/>
      <c r="FP512" s="101"/>
      <c r="FQ512" s="101"/>
      <c r="FR512" s="101"/>
      <c r="FS512" s="101"/>
      <c r="FT512" s="101"/>
      <c r="FU512" s="101"/>
      <c r="FV512" s="101"/>
      <c r="FW512" s="101"/>
      <c r="FX512" s="101"/>
      <c r="FY512" s="101"/>
      <c r="FZ512" s="101"/>
      <c r="GA512" s="101"/>
      <c r="GB512" s="101"/>
      <c r="GC512" s="101"/>
      <c r="GD512" s="101"/>
      <c r="GE512" s="101"/>
      <c r="GF512" s="101"/>
      <c r="GG512" s="101"/>
      <c r="GH512" s="101"/>
      <c r="GI512" s="101"/>
      <c r="GJ512" s="101"/>
      <c r="GK512" s="101"/>
      <c r="GL512" s="101"/>
      <c r="GM512" s="101"/>
      <c r="GN512" s="101"/>
      <c r="GO512" s="101"/>
      <c r="GP512" s="101"/>
      <c r="GQ512" s="101"/>
      <c r="GR512" s="101"/>
      <c r="GS512" s="101"/>
      <c r="GT512" s="101"/>
      <c r="GU512" s="101"/>
      <c r="GV512" s="101"/>
      <c r="GW512" s="101"/>
      <c r="GX512" s="101"/>
      <c r="GY512" s="101"/>
      <c r="GZ512" s="101"/>
      <c r="HA512" s="101"/>
      <c r="HB512" s="101"/>
      <c r="HC512" s="101"/>
      <c r="HD512" s="101"/>
      <c r="HE512" s="101"/>
      <c r="HF512" s="101"/>
      <c r="HG512" s="101"/>
      <c r="HH512" s="101"/>
      <c r="HI512" s="101"/>
      <c r="HJ512" s="101"/>
      <c r="HK512" s="101"/>
      <c r="HL512" s="101"/>
      <c r="HM512" s="101"/>
      <c r="HN512" s="101"/>
      <c r="HO512" s="101"/>
      <c r="HP512" s="101"/>
      <c r="HQ512" s="101"/>
      <c r="HR512" s="101"/>
      <c r="HS512" s="101"/>
      <c r="HT512" s="101"/>
      <c r="HU512" s="101"/>
      <c r="HV512" s="101"/>
      <c r="HW512" s="101"/>
      <c r="HX512" s="101"/>
      <c r="HY512" s="101"/>
      <c r="HZ512" s="101"/>
      <c r="IA512" s="101"/>
      <c r="IB512" s="101"/>
      <c r="IC512"/>
      <c r="ID512"/>
      <c r="IE512"/>
      <c r="IF512"/>
      <c r="IG512"/>
      <c r="IH512"/>
      <c r="II512"/>
      <c r="IJ512"/>
      <c r="IK512"/>
      <c r="IL512"/>
      <c r="IM512"/>
      <c r="IN512"/>
      <c r="IO512"/>
      <c r="IP512"/>
      <c r="IQ512"/>
      <c r="IR512"/>
      <c r="IS512"/>
      <c r="IT512"/>
      <c r="IU512"/>
      <c r="IV512"/>
      <c r="IW512"/>
      <c r="IX512"/>
      <c r="IY512"/>
      <c r="IZ512"/>
      <c r="JA512"/>
      <c r="JB512"/>
      <c r="JC512"/>
      <c r="JD512"/>
      <c r="JE512"/>
      <c r="JF512"/>
      <c r="JG512"/>
      <c r="JH512"/>
      <c r="JI512"/>
      <c r="JJ512"/>
      <c r="JK512"/>
      <c r="JL512"/>
      <c r="JM512"/>
      <c r="JN512"/>
      <c r="JO512"/>
      <c r="JP512"/>
      <c r="JQ512"/>
      <c r="JR512"/>
      <c r="JS512"/>
      <c r="JT512"/>
      <c r="JU512"/>
      <c r="JV512"/>
      <c r="JW512"/>
      <c r="JX512"/>
      <c r="JY512"/>
      <c r="JZ512"/>
      <c r="KA512"/>
      <c r="KB512"/>
      <c r="KC512"/>
      <c r="KD512"/>
      <c r="KE512"/>
      <c r="KF512"/>
      <c r="KG512"/>
      <c r="KH512"/>
      <c r="KI512"/>
      <c r="KJ512"/>
      <c r="KK512"/>
      <c r="KL512"/>
      <c r="KM512"/>
      <c r="KN512"/>
      <c r="KO512"/>
      <c r="KP512"/>
      <c r="KQ512"/>
      <c r="KR512"/>
      <c r="KS512"/>
      <c r="KT512"/>
      <c r="KU512"/>
      <c r="KV512"/>
      <c r="KW512"/>
      <c r="KX512"/>
      <c r="KY512"/>
      <c r="KZ512"/>
      <c r="LA512"/>
      <c r="LB512"/>
      <c r="LC512"/>
      <c r="LD512"/>
      <c r="LE512"/>
      <c r="LF512"/>
      <c r="LG512"/>
      <c r="LH512"/>
      <c r="LI512"/>
      <c r="LJ512"/>
      <c r="LK512"/>
      <c r="LL512"/>
      <c r="LM512"/>
      <c r="LN512"/>
      <c r="LO512"/>
      <c r="LP512"/>
      <c r="LQ512"/>
      <c r="LR512"/>
      <c r="LS512"/>
      <c r="LT512"/>
      <c r="LU512"/>
      <c r="LV512"/>
      <c r="LW512"/>
      <c r="LX512"/>
      <c r="LY512"/>
      <c r="LZ512"/>
      <c r="MA512"/>
      <c r="MB512"/>
      <c r="MC512"/>
      <c r="MD512"/>
      <c r="ME512"/>
      <c r="MF512"/>
      <c r="MG512"/>
      <c r="MH512"/>
      <c r="MI512"/>
      <c r="MJ512"/>
      <c r="MK512"/>
      <c r="ML512"/>
      <c r="MM512"/>
      <c r="MN512"/>
      <c r="MO512"/>
      <c r="MP512"/>
      <c r="MQ512"/>
      <c r="MR512"/>
      <c r="MS512"/>
      <c r="MT512"/>
      <c r="MU512"/>
      <c r="MV512"/>
      <c r="MW512"/>
      <c r="MX512"/>
      <c r="MY512"/>
      <c r="MZ512"/>
      <c r="NA512"/>
      <c r="NB512"/>
      <c r="NC512"/>
      <c r="ND512"/>
      <c r="NE512"/>
      <c r="NF512"/>
      <c r="NG512"/>
      <c r="NH512"/>
      <c r="NI512"/>
      <c r="NJ512"/>
      <c r="NK512"/>
      <c r="NL512"/>
      <c r="NM512"/>
      <c r="NN512"/>
      <c r="NO512"/>
      <c r="NP512"/>
      <c r="NQ512"/>
      <c r="NR512"/>
      <c r="NS512"/>
      <c r="NT512"/>
      <c r="NU512"/>
      <c r="NV512"/>
      <c r="NW512"/>
      <c r="NX512"/>
      <c r="NY512"/>
      <c r="NZ512"/>
      <c r="OA512"/>
      <c r="OB512"/>
      <c r="OC512"/>
      <c r="OD512"/>
      <c r="OE512"/>
      <c r="OF512"/>
      <c r="OG512"/>
      <c r="OH512"/>
      <c r="OI512"/>
      <c r="OJ512"/>
      <c r="OK512"/>
      <c r="OL512"/>
      <c r="OM512"/>
      <c r="ON512"/>
      <c r="OO512"/>
      <c r="OP512"/>
      <c r="OQ512"/>
      <c r="OR512"/>
      <c r="OS512"/>
      <c r="OT512"/>
      <c r="OU512"/>
      <c r="OV512"/>
      <c r="OW512"/>
      <c r="OX512"/>
      <c r="OY512"/>
      <c r="OZ512"/>
      <c r="PA512"/>
      <c r="PB512"/>
      <c r="PC512"/>
      <c r="PD512"/>
      <c r="PE512"/>
      <c r="PF512"/>
      <c r="PG512"/>
      <c r="PH512"/>
      <c r="PI512"/>
      <c r="PJ512"/>
      <c r="PK512"/>
      <c r="PL512"/>
      <c r="PM512"/>
      <c r="PN512"/>
      <c r="PO512"/>
      <c r="PP512"/>
      <c r="PQ512"/>
      <c r="PR512"/>
      <c r="PS512"/>
      <c r="PT512"/>
      <c r="PU512"/>
      <c r="PV512"/>
      <c r="PW512"/>
      <c r="PX512"/>
      <c r="PY512"/>
      <c r="PZ512"/>
      <c r="QA512"/>
      <c r="QB512"/>
      <c r="QC512"/>
      <c r="QD512"/>
      <c r="QE512"/>
      <c r="QF512"/>
      <c r="QG512"/>
      <c r="QH512"/>
      <c r="QI512"/>
      <c r="QJ512"/>
      <c r="QK512"/>
      <c r="QL512"/>
      <c r="QM512"/>
      <c r="QN512"/>
      <c r="QO512"/>
      <c r="QP512"/>
      <c r="QQ512"/>
      <c r="QR512"/>
      <c r="QS512"/>
      <c r="QT512"/>
      <c r="QU512"/>
      <c r="QV512"/>
      <c r="QW512"/>
      <c r="QX512"/>
      <c r="QY512"/>
      <c r="QZ512"/>
      <c r="RA512"/>
      <c r="RB512"/>
      <c r="RC512"/>
      <c r="RD512"/>
      <c r="RE512"/>
      <c r="RF512"/>
      <c r="RG512"/>
      <c r="RH512"/>
      <c r="RI512"/>
      <c r="RJ512"/>
      <c r="RK512"/>
      <c r="RL512"/>
      <c r="RM512"/>
      <c r="RN512"/>
      <c r="RO512"/>
      <c r="RP512"/>
      <c r="RQ512"/>
      <c r="RR512"/>
      <c r="RS512"/>
      <c r="RT512"/>
      <c r="RU512"/>
      <c r="RV512"/>
      <c r="RW512"/>
      <c r="RX512"/>
      <c r="RY512"/>
      <c r="RZ512"/>
      <c r="SA512"/>
      <c r="SB512"/>
      <c r="SC512"/>
      <c r="SD512"/>
      <c r="SE512"/>
      <c r="SF512"/>
      <c r="SG512"/>
      <c r="SH512"/>
      <c r="SI512"/>
      <c r="SJ512"/>
      <c r="SK512"/>
      <c r="SL512"/>
      <c r="SM512"/>
      <c r="SN512"/>
      <c r="SO512"/>
      <c r="SP512"/>
      <c r="SQ512"/>
      <c r="SR512"/>
      <c r="SS512"/>
      <c r="ST512"/>
      <c r="SU512"/>
      <c r="SV512"/>
      <c r="SW512"/>
      <c r="SX512"/>
      <c r="SY512"/>
      <c r="SZ512"/>
      <c r="TA512"/>
      <c r="TB512"/>
      <c r="TC512"/>
      <c r="TD512"/>
      <c r="TE512"/>
      <c r="TF512"/>
      <c r="TG512"/>
      <c r="TH512"/>
      <c r="TI512"/>
      <c r="TJ512"/>
      <c r="TK512"/>
      <c r="TL512"/>
      <c r="TM512"/>
      <c r="TN512"/>
      <c r="TO512"/>
      <c r="TP512"/>
      <c r="TQ512"/>
      <c r="TR512"/>
      <c r="TS512"/>
      <c r="TT512"/>
      <c r="TU512"/>
      <c r="TV512"/>
      <c r="TW512"/>
      <c r="TX512"/>
      <c r="TY512"/>
      <c r="TZ512"/>
      <c r="UA512"/>
      <c r="UB512"/>
      <c r="UC512"/>
      <c r="UD512"/>
      <c r="UE512"/>
      <c r="UF512"/>
      <c r="UG512"/>
      <c r="UH512"/>
      <c r="UI512"/>
      <c r="UJ512"/>
      <c r="UK512"/>
      <c r="UL512"/>
      <c r="UM512"/>
      <c r="UN512"/>
      <c r="UO512"/>
      <c r="UP512"/>
      <c r="UQ512"/>
      <c r="UR512"/>
      <c r="US512"/>
      <c r="UT512"/>
      <c r="UU512"/>
      <c r="UV512"/>
      <c r="UW512"/>
      <c r="UX512"/>
      <c r="UY512"/>
      <c r="UZ512"/>
      <c r="VA512"/>
      <c r="VB512"/>
      <c r="VC512"/>
      <c r="VD512"/>
      <c r="VE512"/>
      <c r="VF512"/>
      <c r="VG512"/>
      <c r="VH512"/>
      <c r="VI512"/>
      <c r="VJ512"/>
      <c r="VK512"/>
      <c r="VL512"/>
      <c r="VM512"/>
      <c r="VN512"/>
      <c r="VO512"/>
      <c r="VP512"/>
      <c r="VQ512"/>
      <c r="VR512"/>
      <c r="VS512"/>
      <c r="VT512"/>
      <c r="VU512"/>
      <c r="VV512"/>
      <c r="VW512"/>
      <c r="VX512"/>
      <c r="VY512"/>
      <c r="VZ512"/>
      <c r="WA512"/>
      <c r="WB512"/>
      <c r="WC512"/>
      <c r="WD512"/>
      <c r="WE512"/>
      <c r="WF512"/>
      <c r="WG512"/>
      <c r="WH512"/>
      <c r="WI512"/>
      <c r="WJ512"/>
      <c r="WK512"/>
      <c r="WL512"/>
      <c r="WM512"/>
      <c r="WN512"/>
      <c r="WO512"/>
      <c r="WP512"/>
      <c r="WQ512"/>
      <c r="WR512"/>
      <c r="WS512"/>
      <c r="WT512"/>
      <c r="WU512"/>
      <c r="WV512"/>
      <c r="WW512"/>
      <c r="WX512"/>
      <c r="WY512"/>
      <c r="WZ512"/>
      <c r="XA512"/>
      <c r="XB512"/>
      <c r="XC512"/>
      <c r="XD512"/>
      <c r="XE512"/>
      <c r="XF512"/>
      <c r="XG512"/>
      <c r="XH512"/>
      <c r="XI512"/>
      <c r="XJ512"/>
      <c r="XK512"/>
      <c r="XL512"/>
      <c r="XM512"/>
      <c r="XN512"/>
      <c r="XO512"/>
      <c r="XP512"/>
      <c r="XQ512"/>
      <c r="XR512"/>
      <c r="XS512"/>
      <c r="XT512"/>
      <c r="XU512"/>
      <c r="XV512"/>
      <c r="XW512"/>
      <c r="XX512"/>
      <c r="XY512"/>
      <c r="XZ512"/>
      <c r="YA512"/>
      <c r="YB512"/>
      <c r="YC512"/>
      <c r="YD512"/>
      <c r="YE512"/>
      <c r="YF512"/>
      <c r="YG512"/>
      <c r="YH512"/>
      <c r="YI512"/>
      <c r="YJ512"/>
      <c r="YK512"/>
      <c r="YL512"/>
      <c r="YM512"/>
      <c r="YN512"/>
      <c r="YO512"/>
      <c r="YP512"/>
      <c r="YQ512"/>
      <c r="YR512"/>
      <c r="YS512"/>
      <c r="YT512"/>
      <c r="YU512"/>
      <c r="YV512"/>
      <c r="YW512"/>
      <c r="YX512"/>
      <c r="YY512"/>
      <c r="YZ512"/>
      <c r="ZA512"/>
      <c r="ZB512"/>
      <c r="ZC512"/>
      <c r="ZD512"/>
      <c r="ZE512"/>
      <c r="ZF512"/>
      <c r="ZG512"/>
      <c r="ZH512"/>
      <c r="ZI512"/>
      <c r="ZJ512"/>
      <c r="ZK512"/>
      <c r="ZL512"/>
      <c r="ZM512"/>
      <c r="ZN512"/>
      <c r="ZO512"/>
      <c r="ZP512"/>
      <c r="ZQ512"/>
      <c r="ZR512"/>
      <c r="ZS512"/>
      <c r="ZT512"/>
      <c r="ZU512"/>
      <c r="ZV512"/>
      <c r="ZW512"/>
      <c r="ZX512"/>
      <c r="ZY512"/>
      <c r="ZZ512"/>
      <c r="AAA512"/>
      <c r="AAB512"/>
      <c r="AAC512"/>
      <c r="AAD512"/>
      <c r="AAE512"/>
      <c r="AAF512"/>
      <c r="AAG512"/>
      <c r="AAH512"/>
      <c r="AAI512"/>
      <c r="AAJ512"/>
      <c r="AAK512"/>
      <c r="AAL512"/>
      <c r="AAM512"/>
      <c r="AAN512"/>
      <c r="AAO512"/>
      <c r="AAP512"/>
      <c r="AAQ512"/>
      <c r="AAR512"/>
      <c r="AAS512"/>
      <c r="AAT512"/>
      <c r="AAU512"/>
      <c r="AAV512"/>
      <c r="AAW512"/>
      <c r="AAX512"/>
      <c r="AAY512"/>
      <c r="AAZ512"/>
      <c r="ABA512"/>
      <c r="ABB512"/>
      <c r="ABC512"/>
      <c r="ABD512"/>
      <c r="ABE512"/>
      <c r="ABF512"/>
      <c r="ABG512"/>
      <c r="ABH512"/>
      <c r="ABI512"/>
      <c r="ABJ512"/>
      <c r="ABK512"/>
      <c r="ABL512"/>
      <c r="ABM512"/>
      <c r="ABN512"/>
      <c r="ABO512"/>
      <c r="ABP512"/>
      <c r="ABQ512"/>
      <c r="ABR512"/>
      <c r="ABS512"/>
      <c r="ABT512"/>
      <c r="ABU512"/>
      <c r="ABV512"/>
      <c r="ABW512"/>
      <c r="ABX512"/>
      <c r="ABY512"/>
      <c r="ABZ512"/>
      <c r="ACA512"/>
      <c r="ACB512"/>
      <c r="ACC512"/>
      <c r="ACD512"/>
      <c r="ACE512"/>
      <c r="ACF512"/>
      <c r="ACG512"/>
      <c r="ACH512"/>
      <c r="ACI512"/>
      <c r="ACJ512"/>
      <c r="ACK512"/>
      <c r="ACL512"/>
      <c r="ACM512"/>
      <c r="ACN512"/>
      <c r="ACO512"/>
      <c r="ACP512"/>
      <c r="ACQ512"/>
      <c r="ACR512"/>
      <c r="ACS512"/>
      <c r="ACT512"/>
      <c r="ACU512"/>
      <c r="ACV512"/>
      <c r="ACW512"/>
      <c r="ACX512"/>
      <c r="ACY512"/>
      <c r="ACZ512"/>
      <c r="ADA512"/>
      <c r="ADB512"/>
      <c r="ADC512"/>
      <c r="ADD512"/>
      <c r="ADE512"/>
      <c r="ADF512"/>
      <c r="ADG512"/>
      <c r="ADH512"/>
      <c r="ADI512"/>
      <c r="ADJ512"/>
      <c r="ADK512"/>
      <c r="ADL512"/>
      <c r="ADM512"/>
      <c r="ADN512"/>
      <c r="ADO512"/>
      <c r="ADP512"/>
      <c r="ADQ512"/>
      <c r="ADR512"/>
      <c r="ADS512"/>
      <c r="ADT512"/>
      <c r="ADU512"/>
      <c r="ADV512"/>
      <c r="ADW512"/>
      <c r="ADX512"/>
      <c r="ADY512"/>
      <c r="ADZ512"/>
      <c r="AEA512"/>
      <c r="AEB512"/>
      <c r="AEC512"/>
      <c r="AED512"/>
      <c r="AEE512"/>
      <c r="AEF512"/>
      <c r="AEG512"/>
      <c r="AEH512"/>
      <c r="AEI512"/>
      <c r="AEJ512"/>
      <c r="AEK512"/>
      <c r="AEL512"/>
      <c r="AEM512"/>
      <c r="AEN512"/>
      <c r="AEO512"/>
      <c r="AEP512"/>
      <c r="AEQ512"/>
      <c r="AER512"/>
      <c r="AES512"/>
      <c r="AET512"/>
      <c r="AEU512"/>
      <c r="AEV512"/>
      <c r="AEW512"/>
      <c r="AEX512"/>
      <c r="AEY512"/>
      <c r="AEZ512"/>
      <c r="AFA512"/>
      <c r="AFB512"/>
      <c r="AFC512"/>
      <c r="AFD512"/>
      <c r="AFE512"/>
      <c r="AFF512"/>
      <c r="AFG512"/>
      <c r="AFH512"/>
      <c r="AFI512"/>
      <c r="AFJ512"/>
      <c r="AFK512"/>
      <c r="AFL512"/>
      <c r="AFM512"/>
      <c r="AFN512"/>
      <c r="AFO512"/>
      <c r="AFP512"/>
      <c r="AFQ512"/>
      <c r="AFR512"/>
      <c r="AFS512"/>
      <c r="AFT512"/>
      <c r="AFU512"/>
      <c r="AFV512"/>
      <c r="AFW512"/>
      <c r="AFX512"/>
      <c r="AFY512"/>
      <c r="AFZ512"/>
      <c r="AGA512"/>
      <c r="AGB512"/>
      <c r="AGC512"/>
      <c r="AGD512"/>
      <c r="AGE512"/>
      <c r="AGF512"/>
      <c r="AGG512"/>
      <c r="AGH512"/>
      <c r="AGI512"/>
      <c r="AGJ512"/>
      <c r="AGK512"/>
      <c r="AGL512"/>
      <c r="AGM512"/>
      <c r="AGN512"/>
      <c r="AGO512"/>
      <c r="AGP512"/>
      <c r="AGQ512"/>
      <c r="AGR512"/>
      <c r="AGS512"/>
      <c r="AGT512"/>
      <c r="AGU512"/>
      <c r="AGV512"/>
      <c r="AGW512"/>
      <c r="AGX512"/>
      <c r="AGY512"/>
      <c r="AGZ512"/>
      <c r="AHA512"/>
      <c r="AHB512"/>
      <c r="AHC512"/>
      <c r="AHD512"/>
      <c r="AHE512"/>
      <c r="AHF512"/>
      <c r="AHG512"/>
      <c r="AHH512"/>
      <c r="AHI512"/>
      <c r="AHJ512"/>
      <c r="AHK512"/>
      <c r="AHL512"/>
      <c r="AHM512"/>
      <c r="AHN512"/>
      <c r="AHO512"/>
      <c r="AHP512"/>
      <c r="AHQ512"/>
      <c r="AHR512"/>
      <c r="AHS512"/>
      <c r="AHT512"/>
      <c r="AHU512"/>
      <c r="AHV512"/>
      <c r="AHW512"/>
      <c r="AHX512"/>
      <c r="AHY512"/>
      <c r="AHZ512"/>
      <c r="AIA512"/>
      <c r="AIB512"/>
      <c r="AIC512"/>
      <c r="AID512"/>
      <c r="AIE512"/>
      <c r="AIF512"/>
      <c r="AIG512"/>
      <c r="AIH512"/>
      <c r="AII512"/>
      <c r="AIJ512"/>
      <c r="AIK512"/>
      <c r="AIL512"/>
      <c r="AIM512"/>
      <c r="AIN512"/>
      <c r="AIO512"/>
      <c r="AIP512"/>
      <c r="AIQ512"/>
      <c r="AIR512"/>
      <c r="AIS512"/>
      <c r="AIT512"/>
      <c r="AIU512"/>
      <c r="AIV512"/>
      <c r="AIW512"/>
      <c r="AIX512"/>
      <c r="AIY512"/>
      <c r="AIZ512"/>
      <c r="AJA512"/>
      <c r="AJB512"/>
      <c r="AJC512"/>
      <c r="AJD512"/>
      <c r="AJE512"/>
      <c r="AJF512"/>
      <c r="AJG512"/>
      <c r="AJH512"/>
      <c r="AJI512"/>
      <c r="AJJ512"/>
      <c r="AJK512"/>
      <c r="AJL512"/>
      <c r="AJM512"/>
      <c r="AJN512"/>
      <c r="AJO512"/>
      <c r="AJP512"/>
      <c r="AJQ512"/>
      <c r="AJR512"/>
      <c r="AJS512"/>
      <c r="AJT512"/>
      <c r="AJU512"/>
      <c r="AJV512"/>
      <c r="AJW512"/>
      <c r="AJX512"/>
      <c r="AJY512"/>
      <c r="AJZ512"/>
      <c r="AKA512"/>
      <c r="AKB512"/>
      <c r="AKC512"/>
      <c r="AKD512"/>
      <c r="AKE512"/>
      <c r="AKF512"/>
      <c r="AKG512"/>
      <c r="AKH512"/>
      <c r="AKI512"/>
      <c r="AKJ512"/>
      <c r="AKK512"/>
      <c r="AKL512"/>
      <c r="AKM512"/>
      <c r="AKN512"/>
      <c r="AKO512"/>
      <c r="AKP512"/>
      <c r="AKQ512"/>
      <c r="AKR512"/>
      <c r="AKS512"/>
      <c r="AKT512"/>
      <c r="AKU512"/>
      <c r="AKV512"/>
      <c r="AKW512"/>
      <c r="AKX512"/>
      <c r="AKY512"/>
      <c r="AKZ512"/>
      <c r="ALA512"/>
      <c r="ALB512"/>
      <c r="ALC512"/>
      <c r="ALD512"/>
      <c r="ALE512"/>
      <c r="ALF512"/>
      <c r="ALG512"/>
      <c r="ALH512"/>
      <c r="ALI512"/>
      <c r="ALJ512"/>
      <c r="ALK512"/>
      <c r="ALL512"/>
      <c r="ALM512"/>
      <c r="ALN512"/>
      <c r="ALO512"/>
      <c r="ALP512"/>
      <c r="ALQ512"/>
      <c r="ALR512"/>
      <c r="ALS512"/>
      <c r="ALT512"/>
      <c r="ALU512"/>
      <c r="ALV512"/>
      <c r="ALW512"/>
      <c r="ALX512"/>
      <c r="ALY512"/>
      <c r="ALZ512"/>
      <c r="AMA512"/>
      <c r="AMB512"/>
      <c r="AMC512"/>
      <c r="AMD512"/>
      <c r="AME512"/>
      <c r="AMF512"/>
      <c r="AMG512"/>
      <c r="AMH512"/>
      <c r="AMI512"/>
      <c r="AMJ512"/>
      <c r="AMK512"/>
    </row>
    <row r="513" spans="1:1025" s="112" customFormat="1" ht="93.75">
      <c r="A513" s="98"/>
      <c r="B513" s="88"/>
      <c r="C513" s="36" t="s">
        <v>177</v>
      </c>
      <c r="D513" s="36">
        <v>925</v>
      </c>
      <c r="E513" s="91" t="s">
        <v>29</v>
      </c>
      <c r="F513" s="91" t="s">
        <v>16</v>
      </c>
      <c r="G513" s="81">
        <v>5820100591</v>
      </c>
      <c r="H513" s="86"/>
      <c r="I513" s="130">
        <f t="shared" si="167"/>
        <v>646900</v>
      </c>
      <c r="J513" s="130">
        <v>0</v>
      </c>
      <c r="K513" s="76">
        <f>K514</f>
        <v>646900</v>
      </c>
      <c r="L513" s="76">
        <f>L514</f>
        <v>0</v>
      </c>
      <c r="M513" s="76">
        <f>M514</f>
        <v>0</v>
      </c>
      <c r="N513" s="76">
        <f>N514</f>
        <v>0</v>
      </c>
      <c r="O513" s="131">
        <f>O514</f>
        <v>0</v>
      </c>
      <c r="P513" s="101"/>
      <c r="Q513" s="101"/>
      <c r="R513" s="101"/>
      <c r="S513" s="101"/>
      <c r="T513" s="101"/>
      <c r="U513" s="101"/>
      <c r="V513" s="101"/>
      <c r="W513" s="101"/>
      <c r="X513" s="101"/>
      <c r="Y513" s="101"/>
      <c r="Z513" s="101"/>
      <c r="AA513" s="101"/>
      <c r="AB513" s="101"/>
      <c r="AC513" s="101"/>
      <c r="AD513" s="101"/>
      <c r="AE513" s="101"/>
      <c r="AF513" s="101"/>
      <c r="AG513" s="101"/>
      <c r="AH513" s="101"/>
      <c r="AI513" s="101"/>
      <c r="AJ513" s="101"/>
      <c r="AK513" s="101"/>
      <c r="AL513" s="101"/>
      <c r="AM513" s="101"/>
      <c r="AN513" s="101"/>
      <c r="AO513" s="101"/>
      <c r="AP513" s="101"/>
      <c r="AQ513" s="101"/>
      <c r="AR513" s="101"/>
      <c r="AS513" s="101"/>
      <c r="AT513" s="101"/>
      <c r="AU513" s="101"/>
      <c r="AV513" s="101"/>
      <c r="AW513" s="101"/>
      <c r="AX513" s="101"/>
      <c r="AY513" s="101"/>
      <c r="AZ513" s="101"/>
      <c r="BA513" s="101"/>
      <c r="BB513" s="101"/>
      <c r="BC513" s="101"/>
      <c r="BD513" s="101"/>
      <c r="BE513" s="101"/>
      <c r="BF513" s="101"/>
      <c r="BG513" s="101"/>
      <c r="BH513" s="101"/>
      <c r="BI513" s="101"/>
      <c r="BJ513" s="101"/>
      <c r="BK513" s="101"/>
      <c r="BL513" s="101"/>
      <c r="BM513" s="101"/>
      <c r="BN513" s="101"/>
      <c r="BO513" s="101"/>
      <c r="BP513" s="101"/>
      <c r="BQ513" s="101"/>
      <c r="BR513" s="101"/>
      <c r="BS513" s="101"/>
      <c r="BT513" s="101"/>
      <c r="BU513" s="101"/>
      <c r="BV513" s="101"/>
      <c r="BW513" s="101"/>
      <c r="BX513" s="101"/>
      <c r="BY513" s="101"/>
      <c r="BZ513" s="101"/>
      <c r="CA513" s="101"/>
      <c r="CB513" s="101"/>
      <c r="CC513" s="101"/>
      <c r="CD513" s="101"/>
      <c r="CE513" s="101"/>
      <c r="CF513" s="101"/>
      <c r="CG513" s="101"/>
      <c r="CH513" s="101"/>
      <c r="CI513" s="101"/>
      <c r="CJ513" s="101"/>
      <c r="CK513" s="101"/>
      <c r="CL513" s="101"/>
      <c r="CM513" s="101"/>
      <c r="CN513" s="101"/>
      <c r="CO513" s="101"/>
      <c r="CP513" s="101"/>
      <c r="CQ513" s="101"/>
      <c r="CR513" s="101"/>
      <c r="CS513" s="101"/>
      <c r="CT513" s="101"/>
      <c r="CU513" s="101"/>
      <c r="CV513" s="101"/>
      <c r="CW513" s="101"/>
      <c r="CX513" s="101"/>
      <c r="CY513" s="101"/>
      <c r="CZ513" s="101"/>
      <c r="DA513" s="101"/>
      <c r="DB513" s="101"/>
      <c r="DC513" s="101"/>
      <c r="DD513" s="101"/>
      <c r="DE513" s="101"/>
      <c r="DF513" s="101"/>
      <c r="DG513" s="101"/>
      <c r="DH513" s="101"/>
      <c r="DI513" s="101"/>
      <c r="DJ513" s="101"/>
      <c r="DK513" s="101"/>
      <c r="DL513" s="101"/>
      <c r="DM513" s="101"/>
      <c r="DN513" s="101"/>
      <c r="DO513" s="101"/>
      <c r="DP513" s="101"/>
      <c r="DQ513" s="101"/>
      <c r="DR513" s="101"/>
      <c r="DS513" s="101"/>
      <c r="DT513" s="101"/>
      <c r="DU513" s="101"/>
      <c r="DV513" s="101"/>
      <c r="DW513" s="101"/>
      <c r="DX513" s="101"/>
      <c r="DY513" s="101"/>
      <c r="DZ513" s="101"/>
      <c r="EA513" s="101"/>
      <c r="EB513" s="101"/>
      <c r="EC513" s="101"/>
      <c r="ED513" s="101"/>
      <c r="EE513" s="101"/>
      <c r="EF513" s="101"/>
      <c r="EG513" s="101"/>
      <c r="EH513" s="101"/>
      <c r="EI513" s="101"/>
      <c r="EJ513" s="101"/>
      <c r="EK513" s="101"/>
      <c r="EL513" s="101"/>
      <c r="EM513" s="101"/>
      <c r="EN513" s="101"/>
      <c r="EO513" s="101"/>
      <c r="EP513" s="101"/>
      <c r="EQ513" s="101"/>
      <c r="ER513" s="101"/>
      <c r="ES513" s="101"/>
      <c r="ET513" s="101"/>
      <c r="EU513" s="101"/>
      <c r="EV513" s="101"/>
      <c r="EW513" s="101"/>
      <c r="EX513" s="101"/>
      <c r="EY513" s="101"/>
      <c r="EZ513" s="101"/>
      <c r="FA513" s="101"/>
      <c r="FB513" s="101"/>
      <c r="FC513" s="101"/>
      <c r="FD513" s="101"/>
      <c r="FE513" s="101"/>
      <c r="FF513" s="101"/>
      <c r="FG513" s="101"/>
      <c r="FH513" s="101"/>
      <c r="FI513" s="101"/>
      <c r="FJ513" s="101"/>
      <c r="FK513" s="101"/>
      <c r="FL513" s="101"/>
      <c r="FM513" s="101"/>
      <c r="FN513" s="101"/>
      <c r="FO513" s="101"/>
      <c r="FP513" s="101"/>
      <c r="FQ513" s="101"/>
      <c r="FR513" s="101"/>
      <c r="FS513" s="101"/>
      <c r="FT513" s="101"/>
      <c r="FU513" s="101"/>
      <c r="FV513" s="101"/>
      <c r="FW513" s="101"/>
      <c r="FX513" s="101"/>
      <c r="FY513" s="101"/>
      <c r="FZ513" s="101"/>
      <c r="GA513" s="101"/>
      <c r="GB513" s="101"/>
      <c r="GC513" s="101"/>
      <c r="GD513" s="101"/>
      <c r="GE513" s="101"/>
      <c r="GF513" s="101"/>
      <c r="GG513" s="101"/>
      <c r="GH513" s="101"/>
      <c r="GI513" s="101"/>
      <c r="GJ513" s="101"/>
      <c r="GK513" s="101"/>
      <c r="GL513" s="101"/>
      <c r="GM513" s="101"/>
      <c r="GN513" s="101"/>
      <c r="GO513" s="101"/>
      <c r="GP513" s="101"/>
      <c r="GQ513" s="101"/>
      <c r="GR513" s="101"/>
      <c r="GS513" s="101"/>
      <c r="GT513" s="101"/>
      <c r="GU513" s="101"/>
      <c r="GV513" s="101"/>
      <c r="GW513" s="101"/>
      <c r="GX513" s="101"/>
      <c r="GY513" s="101"/>
      <c r="GZ513" s="101"/>
      <c r="HA513" s="101"/>
      <c r="HB513" s="101"/>
      <c r="HC513" s="101"/>
      <c r="HD513" s="101"/>
      <c r="HE513" s="101"/>
      <c r="HF513" s="101"/>
      <c r="HG513" s="101"/>
      <c r="HH513" s="101"/>
      <c r="HI513" s="101"/>
      <c r="HJ513" s="101"/>
      <c r="HK513" s="101"/>
      <c r="HL513" s="101"/>
      <c r="HM513" s="101"/>
      <c r="HN513" s="101"/>
      <c r="HO513" s="101"/>
      <c r="HP513" s="101"/>
      <c r="HQ513" s="101"/>
      <c r="HR513" s="101"/>
      <c r="HS513" s="101"/>
      <c r="HT513" s="101"/>
      <c r="HU513" s="101"/>
      <c r="HV513" s="101"/>
      <c r="HW513" s="101"/>
      <c r="HX513" s="101"/>
      <c r="HY513" s="101"/>
      <c r="HZ513" s="101"/>
      <c r="IA513" s="101"/>
      <c r="IB513" s="101"/>
      <c r="IC513"/>
      <c r="ID513"/>
      <c r="IE513"/>
      <c r="IF513"/>
      <c r="IG513"/>
      <c r="IH513"/>
      <c r="II513"/>
      <c r="IJ513"/>
      <c r="IK513"/>
      <c r="IL513"/>
      <c r="IM513"/>
      <c r="IN513"/>
      <c r="IO513"/>
      <c r="IP513"/>
      <c r="IQ513"/>
      <c r="IR513"/>
      <c r="IS513"/>
      <c r="IT513"/>
      <c r="IU513"/>
      <c r="IV513"/>
      <c r="IW513"/>
      <c r="IX513"/>
      <c r="IY513"/>
      <c r="IZ513"/>
      <c r="JA513"/>
      <c r="JB513"/>
      <c r="JC513"/>
      <c r="JD513"/>
      <c r="JE513"/>
      <c r="JF513"/>
      <c r="JG513"/>
      <c r="JH513"/>
      <c r="JI513"/>
      <c r="JJ513"/>
      <c r="JK513"/>
      <c r="JL513"/>
      <c r="JM513"/>
      <c r="JN513"/>
      <c r="JO513"/>
      <c r="JP513"/>
      <c r="JQ513"/>
      <c r="JR513"/>
      <c r="JS513"/>
      <c r="JT513"/>
      <c r="JU513"/>
      <c r="JV513"/>
      <c r="JW513"/>
      <c r="JX513"/>
      <c r="JY513"/>
      <c r="JZ513"/>
      <c r="KA513"/>
      <c r="KB513"/>
      <c r="KC513"/>
      <c r="KD513"/>
      <c r="KE513"/>
      <c r="KF513"/>
      <c r="KG513"/>
      <c r="KH513"/>
      <c r="KI513"/>
      <c r="KJ513"/>
      <c r="KK513"/>
      <c r="KL513"/>
      <c r="KM513"/>
      <c r="KN513"/>
      <c r="KO513"/>
      <c r="KP513"/>
      <c r="KQ513"/>
      <c r="KR513"/>
      <c r="KS513"/>
      <c r="KT513"/>
      <c r="KU513"/>
      <c r="KV513"/>
      <c r="KW513"/>
      <c r="KX513"/>
      <c r="KY513"/>
      <c r="KZ513"/>
      <c r="LA513"/>
      <c r="LB513"/>
      <c r="LC513"/>
      <c r="LD513"/>
      <c r="LE513"/>
      <c r="LF513"/>
      <c r="LG513"/>
      <c r="LH513"/>
      <c r="LI513"/>
      <c r="LJ513"/>
      <c r="LK513"/>
      <c r="LL513"/>
      <c r="LM513"/>
      <c r="LN513"/>
      <c r="LO513"/>
      <c r="LP513"/>
      <c r="LQ513"/>
      <c r="LR513"/>
      <c r="LS513"/>
      <c r="LT513"/>
      <c r="LU513"/>
      <c r="LV513"/>
      <c r="LW513"/>
      <c r="LX513"/>
      <c r="LY513"/>
      <c r="LZ513"/>
      <c r="MA513"/>
      <c r="MB513"/>
      <c r="MC513"/>
      <c r="MD513"/>
      <c r="ME513"/>
      <c r="MF513"/>
      <c r="MG513"/>
      <c r="MH513"/>
      <c r="MI513"/>
      <c r="MJ513"/>
      <c r="MK513"/>
      <c r="ML513"/>
      <c r="MM513"/>
      <c r="MN513"/>
      <c r="MO513"/>
      <c r="MP513"/>
      <c r="MQ513"/>
      <c r="MR513"/>
      <c r="MS513"/>
      <c r="MT513"/>
      <c r="MU513"/>
      <c r="MV513"/>
      <c r="MW513"/>
      <c r="MX513"/>
      <c r="MY513"/>
      <c r="MZ513"/>
      <c r="NA513"/>
      <c r="NB513"/>
      <c r="NC513"/>
      <c r="ND513"/>
      <c r="NE513"/>
      <c r="NF513"/>
      <c r="NG513"/>
      <c r="NH513"/>
      <c r="NI513"/>
      <c r="NJ513"/>
      <c r="NK513"/>
      <c r="NL513"/>
      <c r="NM513"/>
      <c r="NN513"/>
      <c r="NO513"/>
      <c r="NP513"/>
      <c r="NQ513"/>
      <c r="NR513"/>
      <c r="NS513"/>
      <c r="NT513"/>
      <c r="NU513"/>
      <c r="NV513"/>
      <c r="NW513"/>
      <c r="NX513"/>
      <c r="NY513"/>
      <c r="NZ513"/>
      <c r="OA513"/>
      <c r="OB513"/>
      <c r="OC513"/>
      <c r="OD513"/>
      <c r="OE513"/>
      <c r="OF513"/>
      <c r="OG513"/>
      <c r="OH513"/>
      <c r="OI513"/>
      <c r="OJ513"/>
      <c r="OK513"/>
      <c r="OL513"/>
      <c r="OM513"/>
      <c r="ON513"/>
      <c r="OO513"/>
      <c r="OP513"/>
      <c r="OQ513"/>
      <c r="OR513"/>
      <c r="OS513"/>
      <c r="OT513"/>
      <c r="OU513"/>
      <c r="OV513"/>
      <c r="OW513"/>
      <c r="OX513"/>
      <c r="OY513"/>
      <c r="OZ513"/>
      <c r="PA513"/>
      <c r="PB513"/>
      <c r="PC513"/>
      <c r="PD513"/>
      <c r="PE513"/>
      <c r="PF513"/>
      <c r="PG513"/>
      <c r="PH513"/>
      <c r="PI513"/>
      <c r="PJ513"/>
      <c r="PK513"/>
      <c r="PL513"/>
      <c r="PM513"/>
      <c r="PN513"/>
      <c r="PO513"/>
      <c r="PP513"/>
      <c r="PQ513"/>
      <c r="PR513"/>
      <c r="PS513"/>
      <c r="PT513"/>
      <c r="PU513"/>
      <c r="PV513"/>
      <c r="PW513"/>
      <c r="PX513"/>
      <c r="PY513"/>
      <c r="PZ513"/>
      <c r="QA513"/>
      <c r="QB513"/>
      <c r="QC513"/>
      <c r="QD513"/>
      <c r="QE513"/>
      <c r="QF513"/>
      <c r="QG513"/>
      <c r="QH513"/>
      <c r="QI513"/>
      <c r="QJ513"/>
      <c r="QK513"/>
      <c r="QL513"/>
      <c r="QM513"/>
      <c r="QN513"/>
      <c r="QO513"/>
      <c r="QP513"/>
      <c r="QQ513"/>
      <c r="QR513"/>
      <c r="QS513"/>
      <c r="QT513"/>
      <c r="QU513"/>
      <c r="QV513"/>
      <c r="QW513"/>
      <c r="QX513"/>
      <c r="QY513"/>
      <c r="QZ513"/>
      <c r="RA513"/>
      <c r="RB513"/>
      <c r="RC513"/>
      <c r="RD513"/>
      <c r="RE513"/>
      <c r="RF513"/>
      <c r="RG513"/>
      <c r="RH513"/>
      <c r="RI513"/>
      <c r="RJ513"/>
      <c r="RK513"/>
      <c r="RL513"/>
      <c r="RM513"/>
      <c r="RN513"/>
      <c r="RO513"/>
      <c r="RP513"/>
      <c r="RQ513"/>
      <c r="RR513"/>
      <c r="RS513"/>
      <c r="RT513"/>
      <c r="RU513"/>
      <c r="RV513"/>
      <c r="RW513"/>
      <c r="RX513"/>
      <c r="RY513"/>
      <c r="RZ513"/>
      <c r="SA513"/>
      <c r="SB513"/>
      <c r="SC513"/>
      <c r="SD513"/>
      <c r="SE513"/>
      <c r="SF513"/>
      <c r="SG513"/>
      <c r="SH513"/>
      <c r="SI513"/>
      <c r="SJ513"/>
      <c r="SK513"/>
      <c r="SL513"/>
      <c r="SM513"/>
      <c r="SN513"/>
      <c r="SO513"/>
      <c r="SP513"/>
      <c r="SQ513"/>
      <c r="SR513"/>
      <c r="SS513"/>
      <c r="ST513"/>
      <c r="SU513"/>
      <c r="SV513"/>
      <c r="SW513"/>
      <c r="SX513"/>
      <c r="SY513"/>
      <c r="SZ513"/>
      <c r="TA513"/>
      <c r="TB513"/>
      <c r="TC513"/>
      <c r="TD513"/>
      <c r="TE513"/>
      <c r="TF513"/>
      <c r="TG513"/>
      <c r="TH513"/>
      <c r="TI513"/>
      <c r="TJ513"/>
      <c r="TK513"/>
      <c r="TL513"/>
      <c r="TM513"/>
      <c r="TN513"/>
      <c r="TO513"/>
      <c r="TP513"/>
      <c r="TQ513"/>
      <c r="TR513"/>
      <c r="TS513"/>
      <c r="TT513"/>
      <c r="TU513"/>
      <c r="TV513"/>
      <c r="TW513"/>
      <c r="TX513"/>
      <c r="TY513"/>
      <c r="TZ513"/>
      <c r="UA513"/>
      <c r="UB513"/>
      <c r="UC513"/>
      <c r="UD513"/>
      <c r="UE513"/>
      <c r="UF513"/>
      <c r="UG513"/>
      <c r="UH513"/>
      <c r="UI513"/>
      <c r="UJ513"/>
      <c r="UK513"/>
      <c r="UL513"/>
      <c r="UM513"/>
      <c r="UN513"/>
      <c r="UO513"/>
      <c r="UP513"/>
      <c r="UQ513"/>
      <c r="UR513"/>
      <c r="US513"/>
      <c r="UT513"/>
      <c r="UU513"/>
      <c r="UV513"/>
      <c r="UW513"/>
      <c r="UX513"/>
      <c r="UY513"/>
      <c r="UZ513"/>
      <c r="VA513"/>
      <c r="VB513"/>
      <c r="VC513"/>
      <c r="VD513"/>
      <c r="VE513"/>
      <c r="VF513"/>
      <c r="VG513"/>
      <c r="VH513"/>
      <c r="VI513"/>
      <c r="VJ513"/>
      <c r="VK513"/>
      <c r="VL513"/>
      <c r="VM513"/>
      <c r="VN513"/>
      <c r="VO513"/>
      <c r="VP513"/>
      <c r="VQ513"/>
      <c r="VR513"/>
      <c r="VS513"/>
      <c r="VT513"/>
      <c r="VU513"/>
      <c r="VV513"/>
      <c r="VW513"/>
      <c r="VX513"/>
      <c r="VY513"/>
      <c r="VZ513"/>
      <c r="WA513"/>
      <c r="WB513"/>
      <c r="WC513"/>
      <c r="WD513"/>
      <c r="WE513"/>
      <c r="WF513"/>
      <c r="WG513"/>
      <c r="WH513"/>
      <c r="WI513"/>
      <c r="WJ513"/>
      <c r="WK513"/>
      <c r="WL513"/>
      <c r="WM513"/>
      <c r="WN513"/>
      <c r="WO513"/>
      <c r="WP513"/>
      <c r="WQ513"/>
      <c r="WR513"/>
      <c r="WS513"/>
      <c r="WT513"/>
      <c r="WU513"/>
      <c r="WV513"/>
      <c r="WW513"/>
      <c r="WX513"/>
      <c r="WY513"/>
      <c r="WZ513"/>
      <c r="XA513"/>
      <c r="XB513"/>
      <c r="XC513"/>
      <c r="XD513"/>
      <c r="XE513"/>
      <c r="XF513"/>
      <c r="XG513"/>
      <c r="XH513"/>
      <c r="XI513"/>
      <c r="XJ513"/>
      <c r="XK513"/>
      <c r="XL513"/>
      <c r="XM513"/>
      <c r="XN513"/>
      <c r="XO513"/>
      <c r="XP513"/>
      <c r="XQ513"/>
      <c r="XR513"/>
      <c r="XS513"/>
      <c r="XT513"/>
      <c r="XU513"/>
      <c r="XV513"/>
      <c r="XW513"/>
      <c r="XX513"/>
      <c r="XY513"/>
      <c r="XZ513"/>
      <c r="YA513"/>
      <c r="YB513"/>
      <c r="YC513"/>
      <c r="YD513"/>
      <c r="YE513"/>
      <c r="YF513"/>
      <c r="YG513"/>
      <c r="YH513"/>
      <c r="YI513"/>
      <c r="YJ513"/>
      <c r="YK513"/>
      <c r="YL513"/>
      <c r="YM513"/>
      <c r="YN513"/>
      <c r="YO513"/>
      <c r="YP513"/>
      <c r="YQ513"/>
      <c r="YR513"/>
      <c r="YS513"/>
      <c r="YT513"/>
      <c r="YU513"/>
      <c r="YV513"/>
      <c r="YW513"/>
      <c r="YX513"/>
      <c r="YY513"/>
      <c r="YZ513"/>
      <c r="ZA513"/>
      <c r="ZB513"/>
      <c r="ZC513"/>
      <c r="ZD513"/>
      <c r="ZE513"/>
      <c r="ZF513"/>
      <c r="ZG513"/>
      <c r="ZH513"/>
      <c r="ZI513"/>
      <c r="ZJ513"/>
      <c r="ZK513"/>
      <c r="ZL513"/>
      <c r="ZM513"/>
      <c r="ZN513"/>
      <c r="ZO513"/>
      <c r="ZP513"/>
      <c r="ZQ513"/>
      <c r="ZR513"/>
      <c r="ZS513"/>
      <c r="ZT513"/>
      <c r="ZU513"/>
      <c r="ZV513"/>
      <c r="ZW513"/>
      <c r="ZX513"/>
      <c r="ZY513"/>
      <c r="ZZ513"/>
      <c r="AAA513"/>
      <c r="AAB513"/>
      <c r="AAC513"/>
      <c r="AAD513"/>
      <c r="AAE513"/>
      <c r="AAF513"/>
      <c r="AAG513"/>
      <c r="AAH513"/>
      <c r="AAI513"/>
      <c r="AAJ513"/>
      <c r="AAK513"/>
      <c r="AAL513"/>
      <c r="AAM513"/>
      <c r="AAN513"/>
      <c r="AAO513"/>
      <c r="AAP513"/>
      <c r="AAQ513"/>
      <c r="AAR513"/>
      <c r="AAS513"/>
      <c r="AAT513"/>
      <c r="AAU513"/>
      <c r="AAV513"/>
      <c r="AAW513"/>
      <c r="AAX513"/>
      <c r="AAY513"/>
      <c r="AAZ513"/>
      <c r="ABA513"/>
      <c r="ABB513"/>
      <c r="ABC513"/>
      <c r="ABD513"/>
      <c r="ABE513"/>
      <c r="ABF513"/>
      <c r="ABG513"/>
      <c r="ABH513"/>
      <c r="ABI513"/>
      <c r="ABJ513"/>
      <c r="ABK513"/>
      <c r="ABL513"/>
      <c r="ABM513"/>
      <c r="ABN513"/>
      <c r="ABO513"/>
      <c r="ABP513"/>
      <c r="ABQ513"/>
      <c r="ABR513"/>
      <c r="ABS513"/>
      <c r="ABT513"/>
      <c r="ABU513"/>
      <c r="ABV513"/>
      <c r="ABW513"/>
      <c r="ABX513"/>
      <c r="ABY513"/>
      <c r="ABZ513"/>
      <c r="ACA513"/>
      <c r="ACB513"/>
      <c r="ACC513"/>
      <c r="ACD513"/>
      <c r="ACE513"/>
      <c r="ACF513"/>
      <c r="ACG513"/>
      <c r="ACH513"/>
      <c r="ACI513"/>
      <c r="ACJ513"/>
      <c r="ACK513"/>
      <c r="ACL513"/>
      <c r="ACM513"/>
      <c r="ACN513"/>
      <c r="ACO513"/>
      <c r="ACP513"/>
      <c r="ACQ513"/>
      <c r="ACR513"/>
      <c r="ACS513"/>
      <c r="ACT513"/>
      <c r="ACU513"/>
      <c r="ACV513"/>
      <c r="ACW513"/>
      <c r="ACX513"/>
      <c r="ACY513"/>
      <c r="ACZ513"/>
      <c r="ADA513"/>
      <c r="ADB513"/>
      <c r="ADC513"/>
      <c r="ADD513"/>
      <c r="ADE513"/>
      <c r="ADF513"/>
      <c r="ADG513"/>
      <c r="ADH513"/>
      <c r="ADI513"/>
      <c r="ADJ513"/>
      <c r="ADK513"/>
      <c r="ADL513"/>
      <c r="ADM513"/>
      <c r="ADN513"/>
      <c r="ADO513"/>
      <c r="ADP513"/>
      <c r="ADQ513"/>
      <c r="ADR513"/>
      <c r="ADS513"/>
      <c r="ADT513"/>
      <c r="ADU513"/>
      <c r="ADV513"/>
      <c r="ADW513"/>
      <c r="ADX513"/>
      <c r="ADY513"/>
      <c r="ADZ513"/>
      <c r="AEA513"/>
      <c r="AEB513"/>
      <c r="AEC513"/>
      <c r="AED513"/>
      <c r="AEE513"/>
      <c r="AEF513"/>
      <c r="AEG513"/>
      <c r="AEH513"/>
      <c r="AEI513"/>
      <c r="AEJ513"/>
      <c r="AEK513"/>
      <c r="AEL513"/>
      <c r="AEM513"/>
      <c r="AEN513"/>
      <c r="AEO513"/>
      <c r="AEP513"/>
      <c r="AEQ513"/>
      <c r="AER513"/>
      <c r="AES513"/>
      <c r="AET513"/>
      <c r="AEU513"/>
      <c r="AEV513"/>
      <c r="AEW513"/>
      <c r="AEX513"/>
      <c r="AEY513"/>
      <c r="AEZ513"/>
      <c r="AFA513"/>
      <c r="AFB513"/>
      <c r="AFC513"/>
      <c r="AFD513"/>
      <c r="AFE513"/>
      <c r="AFF513"/>
      <c r="AFG513"/>
      <c r="AFH513"/>
      <c r="AFI513"/>
      <c r="AFJ513"/>
      <c r="AFK513"/>
      <c r="AFL513"/>
      <c r="AFM513"/>
      <c r="AFN513"/>
      <c r="AFO513"/>
      <c r="AFP513"/>
      <c r="AFQ513"/>
      <c r="AFR513"/>
      <c r="AFS513"/>
      <c r="AFT513"/>
      <c r="AFU513"/>
      <c r="AFV513"/>
      <c r="AFW513"/>
      <c r="AFX513"/>
      <c r="AFY513"/>
      <c r="AFZ513"/>
      <c r="AGA513"/>
      <c r="AGB513"/>
      <c r="AGC513"/>
      <c r="AGD513"/>
      <c r="AGE513"/>
      <c r="AGF513"/>
      <c r="AGG513"/>
      <c r="AGH513"/>
      <c r="AGI513"/>
      <c r="AGJ513"/>
      <c r="AGK513"/>
      <c r="AGL513"/>
      <c r="AGM513"/>
      <c r="AGN513"/>
      <c r="AGO513"/>
      <c r="AGP513"/>
      <c r="AGQ513"/>
      <c r="AGR513"/>
      <c r="AGS513"/>
      <c r="AGT513"/>
      <c r="AGU513"/>
      <c r="AGV513"/>
      <c r="AGW513"/>
      <c r="AGX513"/>
      <c r="AGY513"/>
      <c r="AGZ513"/>
      <c r="AHA513"/>
      <c r="AHB513"/>
      <c r="AHC513"/>
      <c r="AHD513"/>
      <c r="AHE513"/>
      <c r="AHF513"/>
      <c r="AHG513"/>
      <c r="AHH513"/>
      <c r="AHI513"/>
      <c r="AHJ513"/>
      <c r="AHK513"/>
      <c r="AHL513"/>
      <c r="AHM513"/>
      <c r="AHN513"/>
      <c r="AHO513"/>
      <c r="AHP513"/>
      <c r="AHQ513"/>
      <c r="AHR513"/>
      <c r="AHS513"/>
      <c r="AHT513"/>
      <c r="AHU513"/>
      <c r="AHV513"/>
      <c r="AHW513"/>
      <c r="AHX513"/>
      <c r="AHY513"/>
      <c r="AHZ513"/>
      <c r="AIA513"/>
      <c r="AIB513"/>
      <c r="AIC513"/>
      <c r="AID513"/>
      <c r="AIE513"/>
      <c r="AIF513"/>
      <c r="AIG513"/>
      <c r="AIH513"/>
      <c r="AII513"/>
      <c r="AIJ513"/>
      <c r="AIK513"/>
      <c r="AIL513"/>
      <c r="AIM513"/>
      <c r="AIN513"/>
      <c r="AIO513"/>
      <c r="AIP513"/>
      <c r="AIQ513"/>
      <c r="AIR513"/>
      <c r="AIS513"/>
      <c r="AIT513"/>
      <c r="AIU513"/>
      <c r="AIV513"/>
      <c r="AIW513"/>
      <c r="AIX513"/>
      <c r="AIY513"/>
      <c r="AIZ513"/>
      <c r="AJA513"/>
      <c r="AJB513"/>
      <c r="AJC513"/>
      <c r="AJD513"/>
      <c r="AJE513"/>
      <c r="AJF513"/>
      <c r="AJG513"/>
      <c r="AJH513"/>
      <c r="AJI513"/>
      <c r="AJJ513"/>
      <c r="AJK513"/>
      <c r="AJL513"/>
      <c r="AJM513"/>
      <c r="AJN513"/>
      <c r="AJO513"/>
      <c r="AJP513"/>
      <c r="AJQ513"/>
      <c r="AJR513"/>
      <c r="AJS513"/>
      <c r="AJT513"/>
      <c r="AJU513"/>
      <c r="AJV513"/>
      <c r="AJW513"/>
      <c r="AJX513"/>
      <c r="AJY513"/>
      <c r="AJZ513"/>
      <c r="AKA513"/>
      <c r="AKB513"/>
      <c r="AKC513"/>
      <c r="AKD513"/>
      <c r="AKE513"/>
      <c r="AKF513"/>
      <c r="AKG513"/>
      <c r="AKH513"/>
      <c r="AKI513"/>
      <c r="AKJ513"/>
      <c r="AKK513"/>
      <c r="AKL513"/>
      <c r="AKM513"/>
      <c r="AKN513"/>
      <c r="AKO513"/>
      <c r="AKP513"/>
      <c r="AKQ513"/>
      <c r="AKR513"/>
      <c r="AKS513"/>
      <c r="AKT513"/>
      <c r="AKU513"/>
      <c r="AKV513"/>
      <c r="AKW513"/>
      <c r="AKX513"/>
      <c r="AKY513"/>
      <c r="AKZ513"/>
      <c r="ALA513"/>
      <c r="ALB513"/>
      <c r="ALC513"/>
      <c r="ALD513"/>
      <c r="ALE513"/>
      <c r="ALF513"/>
      <c r="ALG513"/>
      <c r="ALH513"/>
      <c r="ALI513"/>
      <c r="ALJ513"/>
      <c r="ALK513"/>
      <c r="ALL513"/>
      <c r="ALM513"/>
      <c r="ALN513"/>
      <c r="ALO513"/>
      <c r="ALP513"/>
      <c r="ALQ513"/>
      <c r="ALR513"/>
      <c r="ALS513"/>
      <c r="ALT513"/>
      <c r="ALU513"/>
      <c r="ALV513"/>
      <c r="ALW513"/>
      <c r="ALX513"/>
      <c r="ALY513"/>
      <c r="ALZ513"/>
      <c r="AMA513"/>
      <c r="AMB513"/>
      <c r="AMC513"/>
      <c r="AMD513"/>
      <c r="AME513"/>
      <c r="AMF513"/>
      <c r="AMG513"/>
      <c r="AMH513"/>
      <c r="AMI513"/>
      <c r="AMJ513"/>
      <c r="AMK513"/>
    </row>
    <row r="514" spans="1:1025" s="112" customFormat="1" ht="37.5">
      <c r="A514" s="98"/>
      <c r="B514" s="88"/>
      <c r="C514" s="36" t="s">
        <v>167</v>
      </c>
      <c r="D514" s="36">
        <v>925</v>
      </c>
      <c r="E514" s="91" t="s">
        <v>29</v>
      </c>
      <c r="F514" s="91" t="s">
        <v>16</v>
      </c>
      <c r="G514" s="81">
        <v>5820100591</v>
      </c>
      <c r="H514" s="86">
        <v>600</v>
      </c>
      <c r="I514" s="130">
        <f t="shared" si="167"/>
        <v>646900</v>
      </c>
      <c r="J514" s="130">
        <v>0</v>
      </c>
      <c r="K514" s="76">
        <v>646900</v>
      </c>
      <c r="L514" s="76"/>
      <c r="M514" s="76"/>
      <c r="N514" s="76"/>
      <c r="O514" s="131"/>
      <c r="P514" s="101"/>
      <c r="Q514" s="101"/>
      <c r="R514" s="101"/>
      <c r="S514" s="101"/>
      <c r="T514" s="101"/>
      <c r="U514" s="101"/>
      <c r="V514" s="101"/>
      <c r="W514" s="101"/>
      <c r="X514" s="101"/>
      <c r="Y514" s="101"/>
      <c r="Z514" s="101"/>
      <c r="AA514" s="101"/>
      <c r="AB514" s="101"/>
      <c r="AC514" s="101"/>
      <c r="AD514" s="101"/>
      <c r="AE514" s="101"/>
      <c r="AF514" s="101"/>
      <c r="AG514" s="101"/>
      <c r="AH514" s="101"/>
      <c r="AI514" s="101"/>
      <c r="AJ514" s="101"/>
      <c r="AK514" s="101"/>
      <c r="AL514" s="101"/>
      <c r="AM514" s="101"/>
      <c r="AN514" s="101"/>
      <c r="AO514" s="101"/>
      <c r="AP514" s="101"/>
      <c r="AQ514" s="101"/>
      <c r="AR514" s="101"/>
      <c r="AS514" s="101"/>
      <c r="AT514" s="101"/>
      <c r="AU514" s="101"/>
      <c r="AV514" s="101"/>
      <c r="AW514" s="101"/>
      <c r="AX514" s="101"/>
      <c r="AY514" s="101"/>
      <c r="AZ514" s="101"/>
      <c r="BA514" s="101"/>
      <c r="BB514" s="101"/>
      <c r="BC514" s="101"/>
      <c r="BD514" s="101"/>
      <c r="BE514" s="101"/>
      <c r="BF514" s="101"/>
      <c r="BG514" s="101"/>
      <c r="BH514" s="101"/>
      <c r="BI514" s="101"/>
      <c r="BJ514" s="101"/>
      <c r="BK514" s="101"/>
      <c r="BL514" s="101"/>
      <c r="BM514" s="101"/>
      <c r="BN514" s="101"/>
      <c r="BO514" s="101"/>
      <c r="BP514" s="101"/>
      <c r="BQ514" s="101"/>
      <c r="BR514" s="101"/>
      <c r="BS514" s="101"/>
      <c r="BT514" s="101"/>
      <c r="BU514" s="101"/>
      <c r="BV514" s="101"/>
      <c r="BW514" s="101"/>
      <c r="BX514" s="101"/>
      <c r="BY514" s="101"/>
      <c r="BZ514" s="101"/>
      <c r="CA514" s="101"/>
      <c r="CB514" s="101"/>
      <c r="CC514" s="101"/>
      <c r="CD514" s="101"/>
      <c r="CE514" s="101"/>
      <c r="CF514" s="101"/>
      <c r="CG514" s="101"/>
      <c r="CH514" s="101"/>
      <c r="CI514" s="101"/>
      <c r="CJ514" s="101"/>
      <c r="CK514" s="101"/>
      <c r="CL514" s="101"/>
      <c r="CM514" s="101"/>
      <c r="CN514" s="101"/>
      <c r="CO514" s="101"/>
      <c r="CP514" s="101"/>
      <c r="CQ514" s="101"/>
      <c r="CR514" s="101"/>
      <c r="CS514" s="101"/>
      <c r="CT514" s="101"/>
      <c r="CU514" s="101"/>
      <c r="CV514" s="101"/>
      <c r="CW514" s="101"/>
      <c r="CX514" s="101"/>
      <c r="CY514" s="101"/>
      <c r="CZ514" s="101"/>
      <c r="DA514" s="101"/>
      <c r="DB514" s="101"/>
      <c r="DC514" s="101"/>
      <c r="DD514" s="101"/>
      <c r="DE514" s="101"/>
      <c r="DF514" s="101"/>
      <c r="DG514" s="101"/>
      <c r="DH514" s="101"/>
      <c r="DI514" s="101"/>
      <c r="DJ514" s="101"/>
      <c r="DK514" s="101"/>
      <c r="DL514" s="101"/>
      <c r="DM514" s="101"/>
      <c r="DN514" s="101"/>
      <c r="DO514" s="101"/>
      <c r="DP514" s="101"/>
      <c r="DQ514" s="101"/>
      <c r="DR514" s="101"/>
      <c r="DS514" s="101"/>
      <c r="DT514" s="101"/>
      <c r="DU514" s="101"/>
      <c r="DV514" s="101"/>
      <c r="DW514" s="101"/>
      <c r="DX514" s="101"/>
      <c r="DY514" s="101"/>
      <c r="DZ514" s="101"/>
      <c r="EA514" s="101"/>
      <c r="EB514" s="101"/>
      <c r="EC514" s="101"/>
      <c r="ED514" s="101"/>
      <c r="EE514" s="101"/>
      <c r="EF514" s="101"/>
      <c r="EG514" s="101"/>
      <c r="EH514" s="101"/>
      <c r="EI514" s="101"/>
      <c r="EJ514" s="101"/>
      <c r="EK514" s="101"/>
      <c r="EL514" s="101"/>
      <c r="EM514" s="101"/>
      <c r="EN514" s="101"/>
      <c r="EO514" s="101"/>
      <c r="EP514" s="101"/>
      <c r="EQ514" s="101"/>
      <c r="ER514" s="101"/>
      <c r="ES514" s="101"/>
      <c r="ET514" s="101"/>
      <c r="EU514" s="101"/>
      <c r="EV514" s="101"/>
      <c r="EW514" s="101"/>
      <c r="EX514" s="101"/>
      <c r="EY514" s="101"/>
      <c r="EZ514" s="101"/>
      <c r="FA514" s="101"/>
      <c r="FB514" s="101"/>
      <c r="FC514" s="101"/>
      <c r="FD514" s="101"/>
      <c r="FE514" s="101"/>
      <c r="FF514" s="101"/>
      <c r="FG514" s="101"/>
      <c r="FH514" s="101"/>
      <c r="FI514" s="101"/>
      <c r="FJ514" s="101"/>
      <c r="FK514" s="101"/>
      <c r="FL514" s="101"/>
      <c r="FM514" s="101"/>
      <c r="FN514" s="101"/>
      <c r="FO514" s="101"/>
      <c r="FP514" s="101"/>
      <c r="FQ514" s="101"/>
      <c r="FR514" s="101"/>
      <c r="FS514" s="101"/>
      <c r="FT514" s="101"/>
      <c r="FU514" s="101"/>
      <c r="FV514" s="101"/>
      <c r="FW514" s="101"/>
      <c r="FX514" s="101"/>
      <c r="FY514" s="101"/>
      <c r="FZ514" s="101"/>
      <c r="GA514" s="101"/>
      <c r="GB514" s="101"/>
      <c r="GC514" s="101"/>
      <c r="GD514" s="101"/>
      <c r="GE514" s="101"/>
      <c r="GF514" s="101"/>
      <c r="GG514" s="101"/>
      <c r="GH514" s="101"/>
      <c r="GI514" s="101"/>
      <c r="GJ514" s="101"/>
      <c r="GK514" s="101"/>
      <c r="GL514" s="101"/>
      <c r="GM514" s="101"/>
      <c r="GN514" s="101"/>
      <c r="GO514" s="101"/>
      <c r="GP514" s="101"/>
      <c r="GQ514" s="101"/>
      <c r="GR514" s="101"/>
      <c r="GS514" s="101"/>
      <c r="GT514" s="101"/>
      <c r="GU514" s="101"/>
      <c r="GV514" s="101"/>
      <c r="GW514" s="101"/>
      <c r="GX514" s="101"/>
      <c r="GY514" s="101"/>
      <c r="GZ514" s="101"/>
      <c r="HA514" s="101"/>
      <c r="HB514" s="101"/>
      <c r="HC514" s="101"/>
      <c r="HD514" s="101"/>
      <c r="HE514" s="101"/>
      <c r="HF514" s="101"/>
      <c r="HG514" s="101"/>
      <c r="HH514" s="101"/>
      <c r="HI514" s="101"/>
      <c r="HJ514" s="101"/>
      <c r="HK514" s="101"/>
      <c r="HL514" s="101"/>
      <c r="HM514" s="101"/>
      <c r="HN514" s="101"/>
      <c r="HO514" s="101"/>
      <c r="HP514" s="101"/>
      <c r="HQ514" s="101"/>
      <c r="HR514" s="101"/>
      <c r="HS514" s="101"/>
      <c r="HT514" s="101"/>
      <c r="HU514" s="101"/>
      <c r="HV514" s="101"/>
      <c r="HW514" s="101"/>
      <c r="HX514" s="101"/>
      <c r="HY514" s="101"/>
      <c r="HZ514" s="101"/>
      <c r="IA514" s="101"/>
      <c r="IB514" s="101"/>
      <c r="IC514"/>
      <c r="ID514"/>
      <c r="IE514"/>
      <c r="IF514"/>
      <c r="IG514"/>
      <c r="IH514"/>
      <c r="II514"/>
      <c r="IJ514"/>
      <c r="IK514"/>
      <c r="IL514"/>
      <c r="IM514"/>
      <c r="IN514"/>
      <c r="IO514"/>
      <c r="IP514"/>
      <c r="IQ514"/>
      <c r="IR514"/>
      <c r="IS514"/>
      <c r="IT514"/>
      <c r="IU514"/>
      <c r="IV514"/>
      <c r="IW514"/>
      <c r="IX514"/>
      <c r="IY514"/>
      <c r="IZ514"/>
      <c r="JA514"/>
      <c r="JB514"/>
      <c r="JC514"/>
      <c r="JD514"/>
      <c r="JE514"/>
      <c r="JF514"/>
      <c r="JG514"/>
      <c r="JH514"/>
      <c r="JI514"/>
      <c r="JJ514"/>
      <c r="JK514"/>
      <c r="JL514"/>
      <c r="JM514"/>
      <c r="JN514"/>
      <c r="JO514"/>
      <c r="JP514"/>
      <c r="JQ514"/>
      <c r="JR514"/>
      <c r="JS514"/>
      <c r="JT514"/>
      <c r="JU514"/>
      <c r="JV514"/>
      <c r="JW514"/>
      <c r="JX514"/>
      <c r="JY514"/>
      <c r="JZ514"/>
      <c r="KA514"/>
      <c r="KB514"/>
      <c r="KC514"/>
      <c r="KD514"/>
      <c r="KE514"/>
      <c r="KF514"/>
      <c r="KG514"/>
      <c r="KH514"/>
      <c r="KI514"/>
      <c r="KJ514"/>
      <c r="KK514"/>
      <c r="KL514"/>
      <c r="KM514"/>
      <c r="KN514"/>
      <c r="KO514"/>
      <c r="KP514"/>
      <c r="KQ514"/>
      <c r="KR514"/>
      <c r="KS514"/>
      <c r="KT514"/>
      <c r="KU514"/>
      <c r="KV514"/>
      <c r="KW514"/>
      <c r="KX514"/>
      <c r="KY514"/>
      <c r="KZ514"/>
      <c r="LA514"/>
      <c r="LB514"/>
      <c r="LC514"/>
      <c r="LD514"/>
      <c r="LE514"/>
      <c r="LF514"/>
      <c r="LG514"/>
      <c r="LH514"/>
      <c r="LI514"/>
      <c r="LJ514"/>
      <c r="LK514"/>
      <c r="LL514"/>
      <c r="LM514"/>
      <c r="LN514"/>
      <c r="LO514"/>
      <c r="LP514"/>
      <c r="LQ514"/>
      <c r="LR514"/>
      <c r="LS514"/>
      <c r="LT514"/>
      <c r="LU514"/>
      <c r="LV514"/>
      <c r="LW514"/>
      <c r="LX514"/>
      <c r="LY514"/>
      <c r="LZ514"/>
      <c r="MA514"/>
      <c r="MB514"/>
      <c r="MC514"/>
      <c r="MD514"/>
      <c r="ME514"/>
      <c r="MF514"/>
      <c r="MG514"/>
      <c r="MH514"/>
      <c r="MI514"/>
      <c r="MJ514"/>
      <c r="MK514"/>
      <c r="ML514"/>
      <c r="MM514"/>
      <c r="MN514"/>
      <c r="MO514"/>
      <c r="MP514"/>
      <c r="MQ514"/>
      <c r="MR514"/>
      <c r="MS514"/>
      <c r="MT514"/>
      <c r="MU514"/>
      <c r="MV514"/>
      <c r="MW514"/>
      <c r="MX514"/>
      <c r="MY514"/>
      <c r="MZ514"/>
      <c r="NA514"/>
      <c r="NB514"/>
      <c r="NC514"/>
      <c r="ND514"/>
      <c r="NE514"/>
      <c r="NF514"/>
      <c r="NG514"/>
      <c r="NH514"/>
      <c r="NI514"/>
      <c r="NJ514"/>
      <c r="NK514"/>
      <c r="NL514"/>
      <c r="NM514"/>
      <c r="NN514"/>
      <c r="NO514"/>
      <c r="NP514"/>
      <c r="NQ514"/>
      <c r="NR514"/>
      <c r="NS514"/>
      <c r="NT514"/>
      <c r="NU514"/>
      <c r="NV514"/>
      <c r="NW514"/>
      <c r="NX514"/>
      <c r="NY514"/>
      <c r="NZ514"/>
      <c r="OA514"/>
      <c r="OB514"/>
      <c r="OC514"/>
      <c r="OD514"/>
      <c r="OE514"/>
      <c r="OF514"/>
      <c r="OG514"/>
      <c r="OH514"/>
      <c r="OI514"/>
      <c r="OJ514"/>
      <c r="OK514"/>
      <c r="OL514"/>
      <c r="OM514"/>
      <c r="ON514"/>
      <c r="OO514"/>
      <c r="OP514"/>
      <c r="OQ514"/>
      <c r="OR514"/>
      <c r="OS514"/>
      <c r="OT514"/>
      <c r="OU514"/>
      <c r="OV514"/>
      <c r="OW514"/>
      <c r="OX514"/>
      <c r="OY514"/>
      <c r="OZ514"/>
      <c r="PA514"/>
      <c r="PB514"/>
      <c r="PC514"/>
      <c r="PD514"/>
      <c r="PE514"/>
      <c r="PF514"/>
      <c r="PG514"/>
      <c r="PH514"/>
      <c r="PI514"/>
      <c r="PJ514"/>
      <c r="PK514"/>
      <c r="PL514"/>
      <c r="PM514"/>
      <c r="PN514"/>
      <c r="PO514"/>
      <c r="PP514"/>
      <c r="PQ514"/>
      <c r="PR514"/>
      <c r="PS514"/>
      <c r="PT514"/>
      <c r="PU514"/>
      <c r="PV514"/>
      <c r="PW514"/>
      <c r="PX514"/>
      <c r="PY514"/>
      <c r="PZ514"/>
      <c r="QA514"/>
      <c r="QB514"/>
      <c r="QC514"/>
      <c r="QD514"/>
      <c r="QE514"/>
      <c r="QF514"/>
      <c r="QG514"/>
      <c r="QH514"/>
      <c r="QI514"/>
      <c r="QJ514"/>
      <c r="QK514"/>
      <c r="QL514"/>
      <c r="QM514"/>
      <c r="QN514"/>
      <c r="QO514"/>
      <c r="QP514"/>
      <c r="QQ514"/>
      <c r="QR514"/>
      <c r="QS514"/>
      <c r="QT514"/>
      <c r="QU514"/>
      <c r="QV514"/>
      <c r="QW514"/>
      <c r="QX514"/>
      <c r="QY514"/>
      <c r="QZ514"/>
      <c r="RA514"/>
      <c r="RB514"/>
      <c r="RC514"/>
      <c r="RD514"/>
      <c r="RE514"/>
      <c r="RF514"/>
      <c r="RG514"/>
      <c r="RH514"/>
      <c r="RI514"/>
      <c r="RJ514"/>
      <c r="RK514"/>
      <c r="RL514"/>
      <c r="RM514"/>
      <c r="RN514"/>
      <c r="RO514"/>
      <c r="RP514"/>
      <c r="RQ514"/>
      <c r="RR514"/>
      <c r="RS514"/>
      <c r="RT514"/>
      <c r="RU514"/>
      <c r="RV514"/>
      <c r="RW514"/>
      <c r="RX514"/>
      <c r="RY514"/>
      <c r="RZ514"/>
      <c r="SA514"/>
      <c r="SB514"/>
      <c r="SC514"/>
      <c r="SD514"/>
      <c r="SE514"/>
      <c r="SF514"/>
      <c r="SG514"/>
      <c r="SH514"/>
      <c r="SI514"/>
      <c r="SJ514"/>
      <c r="SK514"/>
      <c r="SL514"/>
      <c r="SM514"/>
      <c r="SN514"/>
      <c r="SO514"/>
      <c r="SP514"/>
      <c r="SQ514"/>
      <c r="SR514"/>
      <c r="SS514"/>
      <c r="ST514"/>
      <c r="SU514"/>
      <c r="SV514"/>
      <c r="SW514"/>
      <c r="SX514"/>
      <c r="SY514"/>
      <c r="SZ514"/>
      <c r="TA514"/>
      <c r="TB514"/>
      <c r="TC514"/>
      <c r="TD514"/>
      <c r="TE514"/>
      <c r="TF514"/>
      <c r="TG514"/>
      <c r="TH514"/>
      <c r="TI514"/>
      <c r="TJ514"/>
      <c r="TK514"/>
      <c r="TL514"/>
      <c r="TM514"/>
      <c r="TN514"/>
      <c r="TO514"/>
      <c r="TP514"/>
      <c r="TQ514"/>
      <c r="TR514"/>
      <c r="TS514"/>
      <c r="TT514"/>
      <c r="TU514"/>
      <c r="TV514"/>
      <c r="TW514"/>
      <c r="TX514"/>
      <c r="TY514"/>
      <c r="TZ514"/>
      <c r="UA514"/>
      <c r="UB514"/>
      <c r="UC514"/>
      <c r="UD514"/>
      <c r="UE514"/>
      <c r="UF514"/>
      <c r="UG514"/>
      <c r="UH514"/>
      <c r="UI514"/>
      <c r="UJ514"/>
      <c r="UK514"/>
      <c r="UL514"/>
      <c r="UM514"/>
      <c r="UN514"/>
      <c r="UO514"/>
      <c r="UP514"/>
      <c r="UQ514"/>
      <c r="UR514"/>
      <c r="US514"/>
      <c r="UT514"/>
      <c r="UU514"/>
      <c r="UV514"/>
      <c r="UW514"/>
      <c r="UX514"/>
      <c r="UY514"/>
      <c r="UZ514"/>
      <c r="VA514"/>
      <c r="VB514"/>
      <c r="VC514"/>
      <c r="VD514"/>
      <c r="VE514"/>
      <c r="VF514"/>
      <c r="VG514"/>
      <c r="VH514"/>
      <c r="VI514"/>
      <c r="VJ514"/>
      <c r="VK514"/>
      <c r="VL514"/>
      <c r="VM514"/>
      <c r="VN514"/>
      <c r="VO514"/>
      <c r="VP514"/>
      <c r="VQ514"/>
      <c r="VR514"/>
      <c r="VS514"/>
      <c r="VT514"/>
      <c r="VU514"/>
      <c r="VV514"/>
      <c r="VW514"/>
      <c r="VX514"/>
      <c r="VY514"/>
      <c r="VZ514"/>
      <c r="WA514"/>
      <c r="WB514"/>
      <c r="WC514"/>
      <c r="WD514"/>
      <c r="WE514"/>
      <c r="WF514"/>
      <c r="WG514"/>
      <c r="WH514"/>
      <c r="WI514"/>
      <c r="WJ514"/>
      <c r="WK514"/>
      <c r="WL514"/>
      <c r="WM514"/>
      <c r="WN514"/>
      <c r="WO514"/>
      <c r="WP514"/>
      <c r="WQ514"/>
      <c r="WR514"/>
      <c r="WS514"/>
      <c r="WT514"/>
      <c r="WU514"/>
      <c r="WV514"/>
      <c r="WW514"/>
      <c r="WX514"/>
      <c r="WY514"/>
      <c r="WZ514"/>
      <c r="XA514"/>
      <c r="XB514"/>
      <c r="XC514"/>
      <c r="XD514"/>
      <c r="XE514"/>
      <c r="XF514"/>
      <c r="XG514"/>
      <c r="XH514"/>
      <c r="XI514"/>
      <c r="XJ514"/>
      <c r="XK514"/>
      <c r="XL514"/>
      <c r="XM514"/>
      <c r="XN514"/>
      <c r="XO514"/>
      <c r="XP514"/>
      <c r="XQ514"/>
      <c r="XR514"/>
      <c r="XS514"/>
      <c r="XT514"/>
      <c r="XU514"/>
      <c r="XV514"/>
      <c r="XW514"/>
      <c r="XX514"/>
      <c r="XY514"/>
      <c r="XZ514"/>
      <c r="YA514"/>
      <c r="YB514"/>
      <c r="YC514"/>
      <c r="YD514"/>
      <c r="YE514"/>
      <c r="YF514"/>
      <c r="YG514"/>
      <c r="YH514"/>
      <c r="YI514"/>
      <c r="YJ514"/>
      <c r="YK514"/>
      <c r="YL514"/>
      <c r="YM514"/>
      <c r="YN514"/>
      <c r="YO514"/>
      <c r="YP514"/>
      <c r="YQ514"/>
      <c r="YR514"/>
      <c r="YS514"/>
      <c r="YT514"/>
      <c r="YU514"/>
      <c r="YV514"/>
      <c r="YW514"/>
      <c r="YX514"/>
      <c r="YY514"/>
      <c r="YZ514"/>
      <c r="ZA514"/>
      <c r="ZB514"/>
      <c r="ZC514"/>
      <c r="ZD514"/>
      <c r="ZE514"/>
      <c r="ZF514"/>
      <c r="ZG514"/>
      <c r="ZH514"/>
      <c r="ZI514"/>
      <c r="ZJ514"/>
      <c r="ZK514"/>
      <c r="ZL514"/>
      <c r="ZM514"/>
      <c r="ZN514"/>
      <c r="ZO514"/>
      <c r="ZP514"/>
      <c r="ZQ514"/>
      <c r="ZR514"/>
      <c r="ZS514"/>
      <c r="ZT514"/>
      <c r="ZU514"/>
      <c r="ZV514"/>
      <c r="ZW514"/>
      <c r="ZX514"/>
      <c r="ZY514"/>
      <c r="ZZ514"/>
      <c r="AAA514"/>
      <c r="AAB514"/>
      <c r="AAC514"/>
      <c r="AAD514"/>
      <c r="AAE514"/>
      <c r="AAF514"/>
      <c r="AAG514"/>
      <c r="AAH514"/>
      <c r="AAI514"/>
      <c r="AAJ514"/>
      <c r="AAK514"/>
      <c r="AAL514"/>
      <c r="AAM514"/>
      <c r="AAN514"/>
      <c r="AAO514"/>
      <c r="AAP514"/>
      <c r="AAQ514"/>
      <c r="AAR514"/>
      <c r="AAS514"/>
      <c r="AAT514"/>
      <c r="AAU514"/>
      <c r="AAV514"/>
      <c r="AAW514"/>
      <c r="AAX514"/>
      <c r="AAY514"/>
      <c r="AAZ514"/>
      <c r="ABA514"/>
      <c r="ABB514"/>
      <c r="ABC514"/>
      <c r="ABD514"/>
      <c r="ABE514"/>
      <c r="ABF514"/>
      <c r="ABG514"/>
      <c r="ABH514"/>
      <c r="ABI514"/>
      <c r="ABJ514"/>
      <c r="ABK514"/>
      <c r="ABL514"/>
      <c r="ABM514"/>
      <c r="ABN514"/>
      <c r="ABO514"/>
      <c r="ABP514"/>
      <c r="ABQ514"/>
      <c r="ABR514"/>
      <c r="ABS514"/>
      <c r="ABT514"/>
      <c r="ABU514"/>
      <c r="ABV514"/>
      <c r="ABW514"/>
      <c r="ABX514"/>
      <c r="ABY514"/>
      <c r="ABZ514"/>
      <c r="ACA514"/>
      <c r="ACB514"/>
      <c r="ACC514"/>
      <c r="ACD514"/>
      <c r="ACE514"/>
      <c r="ACF514"/>
      <c r="ACG514"/>
      <c r="ACH514"/>
      <c r="ACI514"/>
      <c r="ACJ514"/>
      <c r="ACK514"/>
      <c r="ACL514"/>
      <c r="ACM514"/>
      <c r="ACN514"/>
      <c r="ACO514"/>
      <c r="ACP514"/>
      <c r="ACQ514"/>
      <c r="ACR514"/>
      <c r="ACS514"/>
      <c r="ACT514"/>
      <c r="ACU514"/>
      <c r="ACV514"/>
      <c r="ACW514"/>
      <c r="ACX514"/>
      <c r="ACY514"/>
      <c r="ACZ514"/>
      <c r="ADA514"/>
      <c r="ADB514"/>
      <c r="ADC514"/>
      <c r="ADD514"/>
      <c r="ADE514"/>
      <c r="ADF514"/>
      <c r="ADG514"/>
      <c r="ADH514"/>
      <c r="ADI514"/>
      <c r="ADJ514"/>
      <c r="ADK514"/>
      <c r="ADL514"/>
      <c r="ADM514"/>
      <c r="ADN514"/>
      <c r="ADO514"/>
      <c r="ADP514"/>
      <c r="ADQ514"/>
      <c r="ADR514"/>
      <c r="ADS514"/>
      <c r="ADT514"/>
      <c r="ADU514"/>
      <c r="ADV514"/>
      <c r="ADW514"/>
      <c r="ADX514"/>
      <c r="ADY514"/>
      <c r="ADZ514"/>
      <c r="AEA514"/>
      <c r="AEB514"/>
      <c r="AEC514"/>
      <c r="AED514"/>
      <c r="AEE514"/>
      <c r="AEF514"/>
      <c r="AEG514"/>
      <c r="AEH514"/>
      <c r="AEI514"/>
      <c r="AEJ514"/>
      <c r="AEK514"/>
      <c r="AEL514"/>
      <c r="AEM514"/>
      <c r="AEN514"/>
      <c r="AEO514"/>
      <c r="AEP514"/>
      <c r="AEQ514"/>
      <c r="AER514"/>
      <c r="AES514"/>
      <c r="AET514"/>
      <c r="AEU514"/>
      <c r="AEV514"/>
      <c r="AEW514"/>
      <c r="AEX514"/>
      <c r="AEY514"/>
      <c r="AEZ514"/>
      <c r="AFA514"/>
      <c r="AFB514"/>
      <c r="AFC514"/>
      <c r="AFD514"/>
      <c r="AFE514"/>
      <c r="AFF514"/>
      <c r="AFG514"/>
      <c r="AFH514"/>
      <c r="AFI514"/>
      <c r="AFJ514"/>
      <c r="AFK514"/>
      <c r="AFL514"/>
      <c r="AFM514"/>
      <c r="AFN514"/>
      <c r="AFO514"/>
      <c r="AFP514"/>
      <c r="AFQ514"/>
      <c r="AFR514"/>
      <c r="AFS514"/>
      <c r="AFT514"/>
      <c r="AFU514"/>
      <c r="AFV514"/>
      <c r="AFW514"/>
      <c r="AFX514"/>
      <c r="AFY514"/>
      <c r="AFZ514"/>
      <c r="AGA514"/>
      <c r="AGB514"/>
      <c r="AGC514"/>
      <c r="AGD514"/>
      <c r="AGE514"/>
      <c r="AGF514"/>
      <c r="AGG514"/>
      <c r="AGH514"/>
      <c r="AGI514"/>
      <c r="AGJ514"/>
      <c r="AGK514"/>
      <c r="AGL514"/>
      <c r="AGM514"/>
      <c r="AGN514"/>
      <c r="AGO514"/>
      <c r="AGP514"/>
      <c r="AGQ514"/>
      <c r="AGR514"/>
      <c r="AGS514"/>
      <c r="AGT514"/>
      <c r="AGU514"/>
      <c r="AGV514"/>
      <c r="AGW514"/>
      <c r="AGX514"/>
      <c r="AGY514"/>
      <c r="AGZ514"/>
      <c r="AHA514"/>
      <c r="AHB514"/>
      <c r="AHC514"/>
      <c r="AHD514"/>
      <c r="AHE514"/>
      <c r="AHF514"/>
      <c r="AHG514"/>
      <c r="AHH514"/>
      <c r="AHI514"/>
      <c r="AHJ514"/>
      <c r="AHK514"/>
      <c r="AHL514"/>
      <c r="AHM514"/>
      <c r="AHN514"/>
      <c r="AHO514"/>
      <c r="AHP514"/>
      <c r="AHQ514"/>
      <c r="AHR514"/>
      <c r="AHS514"/>
      <c r="AHT514"/>
      <c r="AHU514"/>
      <c r="AHV514"/>
      <c r="AHW514"/>
      <c r="AHX514"/>
      <c r="AHY514"/>
      <c r="AHZ514"/>
      <c r="AIA514"/>
      <c r="AIB514"/>
      <c r="AIC514"/>
      <c r="AID514"/>
      <c r="AIE514"/>
      <c r="AIF514"/>
      <c r="AIG514"/>
      <c r="AIH514"/>
      <c r="AII514"/>
      <c r="AIJ514"/>
      <c r="AIK514"/>
      <c r="AIL514"/>
      <c r="AIM514"/>
      <c r="AIN514"/>
      <c r="AIO514"/>
      <c r="AIP514"/>
      <c r="AIQ514"/>
      <c r="AIR514"/>
      <c r="AIS514"/>
      <c r="AIT514"/>
      <c r="AIU514"/>
      <c r="AIV514"/>
      <c r="AIW514"/>
      <c r="AIX514"/>
      <c r="AIY514"/>
      <c r="AIZ514"/>
      <c r="AJA514"/>
      <c r="AJB514"/>
      <c r="AJC514"/>
      <c r="AJD514"/>
      <c r="AJE514"/>
      <c r="AJF514"/>
      <c r="AJG514"/>
      <c r="AJH514"/>
      <c r="AJI514"/>
      <c r="AJJ514"/>
      <c r="AJK514"/>
      <c r="AJL514"/>
      <c r="AJM514"/>
      <c r="AJN514"/>
      <c r="AJO514"/>
      <c r="AJP514"/>
      <c r="AJQ514"/>
      <c r="AJR514"/>
      <c r="AJS514"/>
      <c r="AJT514"/>
      <c r="AJU514"/>
      <c r="AJV514"/>
      <c r="AJW514"/>
      <c r="AJX514"/>
      <c r="AJY514"/>
      <c r="AJZ514"/>
      <c r="AKA514"/>
      <c r="AKB514"/>
      <c r="AKC514"/>
      <c r="AKD514"/>
      <c r="AKE514"/>
      <c r="AKF514"/>
      <c r="AKG514"/>
      <c r="AKH514"/>
      <c r="AKI514"/>
      <c r="AKJ514"/>
      <c r="AKK514"/>
      <c r="AKL514"/>
      <c r="AKM514"/>
      <c r="AKN514"/>
      <c r="AKO514"/>
      <c r="AKP514"/>
      <c r="AKQ514"/>
      <c r="AKR514"/>
      <c r="AKS514"/>
      <c r="AKT514"/>
      <c r="AKU514"/>
      <c r="AKV514"/>
      <c r="AKW514"/>
      <c r="AKX514"/>
      <c r="AKY514"/>
      <c r="AKZ514"/>
      <c r="ALA514"/>
      <c r="ALB514"/>
      <c r="ALC514"/>
      <c r="ALD514"/>
      <c r="ALE514"/>
      <c r="ALF514"/>
      <c r="ALG514"/>
      <c r="ALH514"/>
      <c r="ALI514"/>
      <c r="ALJ514"/>
      <c r="ALK514"/>
      <c r="ALL514"/>
      <c r="ALM514"/>
      <c r="ALN514"/>
      <c r="ALO514"/>
      <c r="ALP514"/>
      <c r="ALQ514"/>
      <c r="ALR514"/>
      <c r="ALS514"/>
      <c r="ALT514"/>
      <c r="ALU514"/>
      <c r="ALV514"/>
      <c r="ALW514"/>
      <c r="ALX514"/>
      <c r="ALY514"/>
      <c r="ALZ514"/>
      <c r="AMA514"/>
      <c r="AMB514"/>
      <c r="AMC514"/>
      <c r="AMD514"/>
      <c r="AME514"/>
      <c r="AMF514"/>
      <c r="AMG514"/>
      <c r="AMH514"/>
      <c r="AMI514"/>
      <c r="AMJ514"/>
      <c r="AMK514"/>
    </row>
    <row r="515" spans="1:1025" s="112" customFormat="1" ht="56.25">
      <c r="A515" s="109"/>
      <c r="B515" s="133" t="s">
        <v>69</v>
      </c>
      <c r="C515" s="27" t="s">
        <v>386</v>
      </c>
      <c r="D515" s="27">
        <v>926</v>
      </c>
      <c r="E515" s="135"/>
      <c r="F515" s="135"/>
      <c r="G515" s="87"/>
      <c r="H515" s="88"/>
      <c r="I515" s="125">
        <f t="shared" si="167"/>
        <v>224691200</v>
      </c>
      <c r="J515" s="125">
        <f t="shared" ref="J515:O515" si="183">J522+J541+J516</f>
        <v>208527500</v>
      </c>
      <c r="K515" s="74">
        <f t="shared" si="183"/>
        <v>16164600</v>
      </c>
      <c r="L515" s="74">
        <f t="shared" si="183"/>
        <v>0</v>
      </c>
      <c r="M515" s="74">
        <f t="shared" si="183"/>
        <v>-900</v>
      </c>
      <c r="N515" s="74">
        <f t="shared" si="183"/>
        <v>0</v>
      </c>
      <c r="O515" s="126">
        <f t="shared" si="183"/>
        <v>0</v>
      </c>
      <c r="ALN515" s="39"/>
      <c r="ALO515" s="39"/>
      <c r="ALP515" s="39"/>
      <c r="ALQ515" s="39"/>
      <c r="ALR515" s="39"/>
      <c r="ALS515" s="39"/>
      <c r="ALT515" s="39"/>
      <c r="ALU515" s="39"/>
      <c r="ALV515" s="39"/>
      <c r="ALW515" s="39"/>
      <c r="ALX515" s="39"/>
      <c r="ALY515" s="39"/>
      <c r="ALZ515" s="39"/>
      <c r="AMA515" s="39"/>
      <c r="AMB515" s="39"/>
      <c r="AMC515" s="39"/>
      <c r="AMD515" s="39"/>
      <c r="AME515" s="39"/>
      <c r="AMF515" s="39"/>
      <c r="AMG515" s="39"/>
      <c r="AMH515" s="39"/>
      <c r="AMI515" s="39"/>
      <c r="AMJ515" s="39"/>
    </row>
    <row r="516" spans="1:1025" s="112" customFormat="1">
      <c r="A516" s="109"/>
      <c r="B516" s="88"/>
      <c r="C516" s="36" t="s">
        <v>15</v>
      </c>
      <c r="D516" s="36">
        <v>926</v>
      </c>
      <c r="E516" s="91" t="s">
        <v>16</v>
      </c>
      <c r="F516" s="91" t="s">
        <v>83</v>
      </c>
      <c r="G516" s="81"/>
      <c r="H516" s="82"/>
      <c r="I516" s="130">
        <f t="shared" si="167"/>
        <v>911900</v>
      </c>
      <c r="J516" s="130">
        <f t="shared" ref="J516:O520" si="184">J517</f>
        <v>1659700</v>
      </c>
      <c r="K516" s="76">
        <f t="shared" si="184"/>
        <v>-747800</v>
      </c>
      <c r="L516" s="76">
        <f t="shared" si="184"/>
        <v>0</v>
      </c>
      <c r="M516" s="76">
        <f t="shared" si="184"/>
        <v>0</v>
      </c>
      <c r="N516" s="76">
        <f t="shared" si="184"/>
        <v>0</v>
      </c>
      <c r="O516" s="131">
        <f t="shared" si="184"/>
        <v>0</v>
      </c>
      <c r="ALN516"/>
      <c r="ALO516"/>
      <c r="ALP516"/>
      <c r="ALQ516"/>
      <c r="ALR516"/>
      <c r="ALS516"/>
      <c r="ALT516"/>
      <c r="ALU516"/>
      <c r="ALV516"/>
      <c r="ALW516"/>
      <c r="ALX516"/>
      <c r="ALY516"/>
      <c r="ALZ516"/>
      <c r="AMA516"/>
      <c r="AMB516"/>
      <c r="AMC516"/>
      <c r="AMD516"/>
      <c r="AME516"/>
      <c r="AMF516"/>
      <c r="AMG516"/>
      <c r="AMH516"/>
      <c r="AMI516"/>
      <c r="AMJ516"/>
    </row>
    <row r="517" spans="1:1025" s="112" customFormat="1">
      <c r="A517" s="109"/>
      <c r="B517" s="88"/>
      <c r="C517" s="36" t="s">
        <v>31</v>
      </c>
      <c r="D517" s="36">
        <v>926</v>
      </c>
      <c r="E517" s="91" t="s">
        <v>16</v>
      </c>
      <c r="F517" s="91" t="s">
        <v>32</v>
      </c>
      <c r="G517" s="81"/>
      <c r="H517" s="82"/>
      <c r="I517" s="130">
        <f t="shared" si="167"/>
        <v>911900</v>
      </c>
      <c r="J517" s="130">
        <f t="shared" si="184"/>
        <v>1659700</v>
      </c>
      <c r="K517" s="76">
        <f t="shared" si="184"/>
        <v>-747800</v>
      </c>
      <c r="L517" s="76">
        <f t="shared" si="184"/>
        <v>0</v>
      </c>
      <c r="M517" s="76">
        <f t="shared" si="184"/>
        <v>0</v>
      </c>
      <c r="N517" s="76">
        <f t="shared" si="184"/>
        <v>0</v>
      </c>
      <c r="O517" s="131">
        <f t="shared" si="184"/>
        <v>0</v>
      </c>
      <c r="ALN517"/>
      <c r="ALO517"/>
      <c r="ALP517"/>
      <c r="ALQ517"/>
      <c r="ALR517"/>
      <c r="ALS517"/>
      <c r="ALT517"/>
      <c r="ALU517"/>
      <c r="ALV517"/>
      <c r="ALW517"/>
      <c r="ALX517"/>
      <c r="ALY517"/>
      <c r="ALZ517"/>
      <c r="AMA517"/>
      <c r="AMB517"/>
      <c r="AMC517"/>
      <c r="AMD517"/>
      <c r="AME517"/>
      <c r="AMF517"/>
      <c r="AMG517"/>
      <c r="AMH517"/>
      <c r="AMI517"/>
      <c r="AMJ517"/>
    </row>
    <row r="518" spans="1:1025" s="112" customFormat="1" ht="37.5">
      <c r="A518" s="109"/>
      <c r="B518" s="88"/>
      <c r="C518" s="36" t="s">
        <v>98</v>
      </c>
      <c r="D518" s="36">
        <v>926</v>
      </c>
      <c r="E518" s="91" t="s">
        <v>16</v>
      </c>
      <c r="F518" s="91" t="s">
        <v>32</v>
      </c>
      <c r="G518" s="81">
        <v>500000000</v>
      </c>
      <c r="H518" s="82"/>
      <c r="I518" s="130">
        <f t="shared" si="167"/>
        <v>911900</v>
      </c>
      <c r="J518" s="130">
        <f t="shared" si="184"/>
        <v>1659700</v>
      </c>
      <c r="K518" s="76">
        <f t="shared" si="184"/>
        <v>-747800</v>
      </c>
      <c r="L518" s="76">
        <f t="shared" si="184"/>
        <v>0</v>
      </c>
      <c r="M518" s="76">
        <f t="shared" si="184"/>
        <v>0</v>
      </c>
      <c r="N518" s="76">
        <f t="shared" si="184"/>
        <v>0</v>
      </c>
      <c r="O518" s="131">
        <f t="shared" si="184"/>
        <v>0</v>
      </c>
      <c r="ALN518"/>
      <c r="ALO518"/>
      <c r="ALP518"/>
      <c r="ALQ518"/>
      <c r="ALR518"/>
      <c r="ALS518"/>
      <c r="ALT518"/>
      <c r="ALU518"/>
      <c r="ALV518"/>
      <c r="ALW518"/>
      <c r="ALX518"/>
      <c r="ALY518"/>
      <c r="ALZ518"/>
      <c r="AMA518"/>
      <c r="AMB518"/>
      <c r="AMC518"/>
      <c r="AMD518"/>
      <c r="AME518"/>
      <c r="AMF518"/>
      <c r="AMG518"/>
      <c r="AMH518"/>
      <c r="AMI518"/>
      <c r="AMJ518"/>
    </row>
    <row r="519" spans="1:1025" ht="37.5">
      <c r="A519" s="109"/>
      <c r="B519" s="88"/>
      <c r="C519" s="36" t="s">
        <v>117</v>
      </c>
      <c r="D519" s="36">
        <v>926</v>
      </c>
      <c r="E519" s="91" t="s">
        <v>16</v>
      </c>
      <c r="F519" s="91" t="s">
        <v>32</v>
      </c>
      <c r="G519" s="81">
        <v>5030000000</v>
      </c>
      <c r="H519" s="82"/>
      <c r="I519" s="130">
        <f t="shared" si="167"/>
        <v>911900</v>
      </c>
      <c r="J519" s="130">
        <f t="shared" si="184"/>
        <v>1659700</v>
      </c>
      <c r="K519" s="76">
        <f t="shared" si="184"/>
        <v>-747800</v>
      </c>
      <c r="L519" s="76">
        <f t="shared" si="184"/>
        <v>0</v>
      </c>
      <c r="M519" s="76">
        <f t="shared" si="184"/>
        <v>0</v>
      </c>
      <c r="N519" s="76">
        <f t="shared" si="184"/>
        <v>0</v>
      </c>
      <c r="O519" s="131">
        <f t="shared" si="184"/>
        <v>0</v>
      </c>
      <c r="P519" s="112"/>
      <c r="Q519" s="112"/>
      <c r="R519" s="112"/>
      <c r="S519" s="112"/>
      <c r="T519" s="112"/>
      <c r="U519" s="112"/>
      <c r="V519" s="112"/>
      <c r="W519" s="112"/>
      <c r="X519" s="112"/>
      <c r="Y519" s="112"/>
      <c r="Z519" s="112"/>
      <c r="AA519" s="112"/>
      <c r="AB519" s="112"/>
      <c r="AC519" s="112"/>
      <c r="AD519" s="112"/>
      <c r="AE519" s="112"/>
      <c r="AF519" s="112"/>
      <c r="AG519" s="112"/>
      <c r="AH519" s="112"/>
      <c r="AI519" s="112"/>
      <c r="AJ519" s="112"/>
      <c r="AK519" s="112"/>
      <c r="AL519" s="112"/>
      <c r="AM519" s="112"/>
      <c r="AN519" s="112"/>
      <c r="AO519" s="112"/>
      <c r="AP519" s="112"/>
      <c r="AQ519" s="112"/>
      <c r="AR519" s="112"/>
      <c r="AS519" s="112"/>
      <c r="AT519" s="112"/>
      <c r="AU519" s="112"/>
      <c r="AV519" s="112"/>
      <c r="AW519" s="112"/>
      <c r="AX519" s="112"/>
      <c r="AY519" s="112"/>
      <c r="AZ519" s="112"/>
      <c r="BA519" s="112"/>
      <c r="BB519" s="112"/>
      <c r="BC519" s="112"/>
      <c r="BD519" s="112"/>
      <c r="BE519" s="112"/>
      <c r="BF519" s="112"/>
      <c r="BG519" s="112"/>
      <c r="BH519" s="112"/>
      <c r="BI519" s="112"/>
      <c r="BJ519" s="112"/>
      <c r="BK519" s="112"/>
      <c r="BL519" s="112"/>
      <c r="BM519" s="112"/>
      <c r="BN519" s="112"/>
      <c r="BO519" s="112"/>
      <c r="BP519" s="112"/>
      <c r="BQ519" s="112"/>
      <c r="BR519" s="112"/>
      <c r="BS519" s="112"/>
      <c r="BT519" s="112"/>
      <c r="BU519" s="112"/>
      <c r="BV519" s="112"/>
      <c r="BW519" s="112"/>
      <c r="BX519" s="112"/>
      <c r="BY519" s="112"/>
      <c r="BZ519" s="112"/>
      <c r="CA519" s="112"/>
      <c r="CB519" s="112"/>
      <c r="CC519" s="112"/>
      <c r="CD519" s="112"/>
      <c r="CE519" s="112"/>
      <c r="CF519" s="112"/>
      <c r="CG519" s="112"/>
      <c r="CH519" s="112"/>
      <c r="CI519" s="112"/>
      <c r="CJ519" s="112"/>
      <c r="CK519" s="112"/>
      <c r="CL519" s="112"/>
      <c r="CM519" s="112"/>
      <c r="CN519" s="112"/>
      <c r="CO519" s="112"/>
      <c r="CP519" s="112"/>
      <c r="CQ519" s="112"/>
      <c r="CR519" s="112"/>
      <c r="CS519" s="112"/>
      <c r="CT519" s="112"/>
      <c r="CU519" s="112"/>
      <c r="CV519" s="112"/>
      <c r="CW519" s="112"/>
      <c r="CX519" s="112"/>
      <c r="CY519" s="112"/>
      <c r="CZ519" s="112"/>
      <c r="DA519" s="112"/>
      <c r="DB519" s="112"/>
      <c r="DC519" s="112"/>
      <c r="DD519" s="112"/>
      <c r="DE519" s="112"/>
      <c r="DF519" s="112"/>
      <c r="DG519" s="112"/>
      <c r="DH519" s="112"/>
      <c r="DI519" s="112"/>
      <c r="DJ519" s="112"/>
      <c r="DK519" s="112"/>
      <c r="DL519" s="112"/>
      <c r="DM519" s="112"/>
      <c r="DN519" s="112"/>
      <c r="DO519" s="112"/>
      <c r="DP519" s="112"/>
      <c r="DQ519" s="112"/>
      <c r="DR519" s="112"/>
      <c r="DS519" s="112"/>
      <c r="DT519" s="112"/>
      <c r="DU519" s="112"/>
      <c r="DV519" s="112"/>
      <c r="DW519" s="112"/>
      <c r="DX519" s="112"/>
      <c r="DY519" s="112"/>
      <c r="DZ519" s="112"/>
      <c r="EA519" s="112"/>
      <c r="EB519" s="112"/>
      <c r="EC519" s="112"/>
      <c r="ED519" s="112"/>
      <c r="EE519" s="112"/>
      <c r="EF519" s="112"/>
      <c r="EG519" s="112"/>
      <c r="EH519" s="112"/>
      <c r="EI519" s="112"/>
      <c r="EJ519" s="112"/>
      <c r="EK519" s="112"/>
      <c r="EL519" s="112"/>
      <c r="EM519" s="112"/>
      <c r="EN519" s="112"/>
      <c r="EO519" s="112"/>
      <c r="EP519" s="112"/>
      <c r="EQ519" s="112"/>
      <c r="ER519" s="112"/>
      <c r="ES519" s="112"/>
      <c r="ET519" s="112"/>
      <c r="EU519" s="112"/>
      <c r="EV519" s="112"/>
      <c r="EW519" s="112"/>
      <c r="EX519" s="112"/>
      <c r="EY519" s="112"/>
      <c r="EZ519" s="112"/>
      <c r="FA519" s="112"/>
      <c r="FB519" s="112"/>
      <c r="FC519" s="112"/>
      <c r="FD519" s="112"/>
      <c r="FE519" s="112"/>
      <c r="FF519" s="112"/>
      <c r="FG519" s="112"/>
      <c r="FH519" s="112"/>
      <c r="FI519" s="112"/>
      <c r="FJ519" s="112"/>
      <c r="FK519" s="112"/>
      <c r="FL519" s="112"/>
      <c r="FM519" s="112"/>
      <c r="FN519" s="112"/>
      <c r="FO519" s="112"/>
      <c r="FP519" s="112"/>
      <c r="FQ519" s="112"/>
      <c r="FR519" s="112"/>
      <c r="FS519" s="112"/>
      <c r="FT519" s="112"/>
      <c r="FU519" s="112"/>
      <c r="FV519" s="112"/>
      <c r="FW519" s="112"/>
      <c r="FX519" s="112"/>
      <c r="FY519" s="112"/>
      <c r="FZ519" s="112"/>
      <c r="GA519" s="112"/>
      <c r="GB519" s="112"/>
      <c r="GC519" s="112"/>
      <c r="GD519" s="112"/>
      <c r="GE519" s="112"/>
      <c r="GF519" s="112"/>
      <c r="GG519" s="112"/>
      <c r="GH519" s="112"/>
      <c r="GI519" s="112"/>
      <c r="GJ519" s="112"/>
      <c r="GK519" s="112"/>
      <c r="GL519" s="112"/>
      <c r="GM519" s="112"/>
      <c r="GN519" s="112"/>
      <c r="GO519" s="112"/>
      <c r="GP519" s="112"/>
      <c r="GQ519" s="112"/>
      <c r="GR519" s="112"/>
      <c r="GS519" s="112"/>
      <c r="GT519" s="112"/>
      <c r="GU519" s="112"/>
      <c r="GV519" s="112"/>
      <c r="GW519" s="112"/>
      <c r="GX519" s="112"/>
      <c r="GY519" s="112"/>
      <c r="GZ519" s="112"/>
      <c r="HA519" s="112"/>
      <c r="HB519" s="112"/>
      <c r="HC519" s="112"/>
      <c r="HD519" s="112"/>
      <c r="HE519" s="112"/>
      <c r="HF519" s="112"/>
      <c r="HG519" s="112"/>
      <c r="HH519" s="112"/>
      <c r="HI519" s="112"/>
      <c r="HJ519" s="112"/>
      <c r="HK519" s="112"/>
      <c r="HL519" s="112"/>
      <c r="HM519" s="112"/>
      <c r="HN519" s="112"/>
      <c r="HO519" s="112"/>
      <c r="HP519" s="112"/>
      <c r="HQ519" s="112"/>
      <c r="HR519" s="112"/>
      <c r="HS519" s="112"/>
      <c r="HT519" s="112"/>
      <c r="HU519" s="112"/>
      <c r="HV519" s="112"/>
      <c r="HW519" s="112"/>
      <c r="HX519" s="112"/>
      <c r="HY519" s="112"/>
      <c r="HZ519" s="112"/>
      <c r="IA519" s="112"/>
      <c r="IB519" s="112"/>
      <c r="IC519" s="112"/>
      <c r="ID519" s="112"/>
      <c r="IE519" s="112"/>
      <c r="IF519" s="112"/>
      <c r="IG519" s="112"/>
      <c r="IH519" s="112"/>
      <c r="II519" s="112"/>
      <c r="IJ519" s="112"/>
      <c r="IK519" s="112"/>
      <c r="IL519" s="112"/>
      <c r="IM519" s="112"/>
      <c r="IN519" s="112"/>
      <c r="IO519" s="112"/>
      <c r="IP519" s="112"/>
      <c r="IQ519" s="112"/>
      <c r="IR519" s="112"/>
      <c r="IS519" s="112"/>
      <c r="IT519" s="112"/>
      <c r="IU519" s="112"/>
      <c r="IV519" s="112"/>
      <c r="IW519" s="112"/>
      <c r="IX519" s="112"/>
      <c r="IY519" s="112"/>
      <c r="IZ519" s="112"/>
      <c r="JA519" s="112"/>
      <c r="JB519" s="112"/>
      <c r="JC519" s="112"/>
      <c r="JD519" s="112"/>
      <c r="JE519" s="112"/>
      <c r="JF519" s="112"/>
      <c r="JG519" s="112"/>
      <c r="JH519" s="112"/>
      <c r="JI519" s="112"/>
      <c r="JJ519" s="112"/>
      <c r="JK519" s="112"/>
      <c r="JL519" s="112"/>
      <c r="JM519" s="112"/>
      <c r="JN519" s="112"/>
      <c r="JO519" s="112"/>
      <c r="JP519" s="112"/>
      <c r="JQ519" s="112"/>
      <c r="JR519" s="112"/>
      <c r="JS519" s="112"/>
      <c r="JT519" s="112"/>
      <c r="JU519" s="112"/>
      <c r="JV519" s="112"/>
      <c r="JW519" s="112"/>
      <c r="JX519" s="112"/>
      <c r="JY519" s="112"/>
      <c r="JZ519" s="112"/>
      <c r="KA519" s="112"/>
      <c r="KB519" s="112"/>
      <c r="KC519" s="112"/>
      <c r="KD519" s="112"/>
      <c r="KE519" s="112"/>
      <c r="KF519" s="112"/>
      <c r="KG519" s="112"/>
      <c r="KH519" s="112"/>
      <c r="KI519" s="112"/>
      <c r="KJ519" s="112"/>
      <c r="KK519" s="112"/>
      <c r="KL519" s="112"/>
      <c r="KM519" s="112"/>
      <c r="KN519" s="112"/>
      <c r="KO519" s="112"/>
      <c r="KP519" s="112"/>
      <c r="KQ519" s="112"/>
      <c r="KR519" s="112"/>
      <c r="KS519" s="112"/>
      <c r="KT519" s="112"/>
      <c r="KU519" s="112"/>
      <c r="KV519" s="112"/>
      <c r="KW519" s="112"/>
      <c r="KX519" s="112"/>
      <c r="KY519" s="112"/>
      <c r="KZ519" s="112"/>
      <c r="LA519" s="112"/>
      <c r="LB519" s="112"/>
      <c r="LC519" s="112"/>
      <c r="LD519" s="112"/>
      <c r="LE519" s="112"/>
      <c r="LF519" s="112"/>
      <c r="LG519" s="112"/>
      <c r="LH519" s="112"/>
      <c r="LI519" s="112"/>
      <c r="LJ519" s="112"/>
      <c r="LK519" s="112"/>
      <c r="LL519" s="112"/>
      <c r="LM519" s="112"/>
      <c r="LN519" s="112"/>
      <c r="LO519" s="112"/>
      <c r="LP519" s="112"/>
      <c r="LQ519" s="112"/>
      <c r="LR519" s="112"/>
      <c r="LS519" s="112"/>
      <c r="LT519" s="112"/>
      <c r="LU519" s="112"/>
      <c r="LV519" s="112"/>
      <c r="LW519" s="112"/>
      <c r="LX519" s="112"/>
      <c r="LY519" s="112"/>
      <c r="LZ519" s="112"/>
      <c r="MA519" s="112"/>
      <c r="MB519" s="112"/>
      <c r="MC519" s="112"/>
      <c r="MD519" s="112"/>
      <c r="ME519" s="112"/>
      <c r="MF519" s="112"/>
      <c r="MG519" s="112"/>
      <c r="MH519" s="112"/>
      <c r="MI519" s="112"/>
      <c r="MJ519" s="112"/>
      <c r="MK519" s="112"/>
      <c r="ML519" s="112"/>
      <c r="MM519" s="112"/>
      <c r="MN519" s="112"/>
      <c r="MO519" s="112"/>
      <c r="MP519" s="112"/>
      <c r="MQ519" s="112"/>
      <c r="MR519" s="112"/>
      <c r="MS519" s="112"/>
      <c r="MT519" s="112"/>
      <c r="MU519" s="112"/>
      <c r="MV519" s="112"/>
      <c r="MW519" s="112"/>
      <c r="MX519" s="112"/>
      <c r="MY519" s="112"/>
      <c r="MZ519" s="112"/>
      <c r="NA519" s="112"/>
      <c r="NB519" s="112"/>
      <c r="NC519" s="112"/>
      <c r="ND519" s="112"/>
      <c r="NE519" s="112"/>
      <c r="NF519" s="112"/>
      <c r="NG519" s="112"/>
      <c r="NH519" s="112"/>
      <c r="NI519" s="112"/>
      <c r="NJ519" s="112"/>
      <c r="NK519" s="112"/>
      <c r="NL519" s="112"/>
      <c r="NM519" s="112"/>
      <c r="NN519" s="112"/>
      <c r="NO519" s="112"/>
      <c r="NP519" s="112"/>
      <c r="NQ519" s="112"/>
      <c r="NR519" s="112"/>
      <c r="NS519" s="112"/>
      <c r="NT519" s="112"/>
      <c r="NU519" s="112"/>
      <c r="NV519" s="112"/>
      <c r="NW519" s="112"/>
      <c r="NX519" s="112"/>
      <c r="NY519" s="112"/>
      <c r="NZ519" s="112"/>
      <c r="OA519" s="112"/>
      <c r="OB519" s="112"/>
      <c r="OC519" s="112"/>
      <c r="OD519" s="112"/>
      <c r="OE519" s="112"/>
      <c r="OF519" s="112"/>
      <c r="OG519" s="112"/>
      <c r="OH519" s="112"/>
      <c r="OI519" s="112"/>
      <c r="OJ519" s="112"/>
      <c r="OK519" s="112"/>
      <c r="OL519" s="112"/>
      <c r="OM519" s="112"/>
      <c r="ON519" s="112"/>
      <c r="OO519" s="112"/>
      <c r="OP519" s="112"/>
      <c r="OQ519" s="112"/>
      <c r="OR519" s="112"/>
      <c r="OS519" s="112"/>
      <c r="OT519" s="112"/>
      <c r="OU519" s="112"/>
      <c r="OV519" s="112"/>
      <c r="OW519" s="112"/>
      <c r="OX519" s="112"/>
      <c r="OY519" s="112"/>
      <c r="OZ519" s="112"/>
      <c r="PA519" s="112"/>
      <c r="PB519" s="112"/>
      <c r="PC519" s="112"/>
      <c r="PD519" s="112"/>
      <c r="PE519" s="112"/>
      <c r="PF519" s="112"/>
      <c r="PG519" s="112"/>
      <c r="PH519" s="112"/>
      <c r="PI519" s="112"/>
      <c r="PJ519" s="112"/>
      <c r="PK519" s="112"/>
      <c r="PL519" s="112"/>
      <c r="PM519" s="112"/>
      <c r="PN519" s="112"/>
      <c r="PO519" s="112"/>
      <c r="PP519" s="112"/>
      <c r="PQ519" s="112"/>
      <c r="PR519" s="112"/>
      <c r="PS519" s="112"/>
      <c r="PT519" s="112"/>
      <c r="PU519" s="112"/>
      <c r="PV519" s="112"/>
      <c r="PW519" s="112"/>
      <c r="PX519" s="112"/>
      <c r="PY519" s="112"/>
      <c r="PZ519" s="112"/>
      <c r="QA519" s="112"/>
      <c r="QB519" s="112"/>
      <c r="QC519" s="112"/>
      <c r="QD519" s="112"/>
      <c r="QE519" s="112"/>
      <c r="QF519" s="112"/>
      <c r="QG519" s="112"/>
      <c r="QH519" s="112"/>
      <c r="QI519" s="112"/>
      <c r="QJ519" s="112"/>
      <c r="QK519" s="112"/>
      <c r="QL519" s="112"/>
      <c r="QM519" s="112"/>
      <c r="QN519" s="112"/>
      <c r="QO519" s="112"/>
      <c r="QP519" s="112"/>
      <c r="QQ519" s="112"/>
      <c r="QR519" s="112"/>
      <c r="QS519" s="112"/>
      <c r="QT519" s="112"/>
      <c r="QU519" s="112"/>
      <c r="QV519" s="112"/>
      <c r="QW519" s="112"/>
      <c r="QX519" s="112"/>
      <c r="QY519" s="112"/>
      <c r="QZ519" s="112"/>
      <c r="RA519" s="112"/>
      <c r="RB519" s="112"/>
      <c r="RC519" s="112"/>
      <c r="RD519" s="112"/>
      <c r="RE519" s="112"/>
      <c r="RF519" s="112"/>
      <c r="RG519" s="112"/>
      <c r="RH519" s="112"/>
      <c r="RI519" s="112"/>
      <c r="RJ519" s="112"/>
      <c r="RK519" s="112"/>
      <c r="RL519" s="112"/>
      <c r="RM519" s="112"/>
      <c r="RN519" s="112"/>
      <c r="RO519" s="112"/>
      <c r="RP519" s="112"/>
      <c r="RQ519" s="112"/>
      <c r="RR519" s="112"/>
      <c r="RS519" s="112"/>
      <c r="RT519" s="112"/>
      <c r="RU519" s="112"/>
      <c r="RV519" s="112"/>
      <c r="RW519" s="112"/>
      <c r="RX519" s="112"/>
      <c r="RY519" s="112"/>
      <c r="RZ519" s="112"/>
      <c r="SA519" s="112"/>
      <c r="SB519" s="112"/>
      <c r="SC519" s="112"/>
      <c r="SD519" s="112"/>
      <c r="SE519" s="112"/>
      <c r="SF519" s="112"/>
      <c r="SG519" s="112"/>
      <c r="SH519" s="112"/>
      <c r="SI519" s="112"/>
      <c r="SJ519" s="112"/>
      <c r="SK519" s="112"/>
      <c r="SL519" s="112"/>
      <c r="SM519" s="112"/>
      <c r="SN519" s="112"/>
      <c r="SO519" s="112"/>
      <c r="SP519" s="112"/>
      <c r="SQ519" s="112"/>
      <c r="SR519" s="112"/>
      <c r="SS519" s="112"/>
      <c r="ST519" s="112"/>
      <c r="SU519" s="112"/>
      <c r="SV519" s="112"/>
      <c r="SW519" s="112"/>
      <c r="SX519" s="112"/>
      <c r="SY519" s="112"/>
      <c r="SZ519" s="112"/>
      <c r="TA519" s="112"/>
      <c r="TB519" s="112"/>
      <c r="TC519" s="112"/>
      <c r="TD519" s="112"/>
      <c r="TE519" s="112"/>
      <c r="TF519" s="112"/>
      <c r="TG519" s="112"/>
      <c r="TH519" s="112"/>
      <c r="TI519" s="112"/>
      <c r="TJ519" s="112"/>
      <c r="TK519" s="112"/>
      <c r="TL519" s="112"/>
      <c r="TM519" s="112"/>
      <c r="TN519" s="112"/>
      <c r="TO519" s="112"/>
      <c r="TP519" s="112"/>
      <c r="TQ519" s="112"/>
      <c r="TR519" s="112"/>
      <c r="TS519" s="112"/>
      <c r="TT519" s="112"/>
      <c r="TU519" s="112"/>
      <c r="TV519" s="112"/>
      <c r="TW519" s="112"/>
      <c r="TX519" s="112"/>
      <c r="TY519" s="112"/>
      <c r="TZ519" s="112"/>
      <c r="UA519" s="112"/>
      <c r="UB519" s="112"/>
      <c r="UC519" s="112"/>
      <c r="UD519" s="112"/>
      <c r="UE519" s="112"/>
      <c r="UF519" s="112"/>
      <c r="UG519" s="112"/>
      <c r="UH519" s="112"/>
      <c r="UI519" s="112"/>
      <c r="UJ519" s="112"/>
      <c r="UK519" s="112"/>
      <c r="UL519" s="112"/>
      <c r="UM519" s="112"/>
      <c r="UN519" s="112"/>
      <c r="UO519" s="112"/>
      <c r="UP519" s="112"/>
      <c r="UQ519" s="112"/>
      <c r="UR519" s="112"/>
      <c r="US519" s="112"/>
      <c r="UT519" s="112"/>
      <c r="UU519" s="112"/>
      <c r="UV519" s="112"/>
      <c r="UW519" s="112"/>
      <c r="UX519" s="112"/>
      <c r="UY519" s="112"/>
      <c r="UZ519" s="112"/>
      <c r="VA519" s="112"/>
      <c r="VB519" s="112"/>
      <c r="VC519" s="112"/>
      <c r="VD519" s="112"/>
      <c r="VE519" s="112"/>
      <c r="VF519" s="112"/>
      <c r="VG519" s="112"/>
      <c r="VH519" s="112"/>
      <c r="VI519" s="112"/>
      <c r="VJ519" s="112"/>
      <c r="VK519" s="112"/>
      <c r="VL519" s="112"/>
      <c r="VM519" s="112"/>
      <c r="VN519" s="112"/>
      <c r="VO519" s="112"/>
      <c r="VP519" s="112"/>
      <c r="VQ519" s="112"/>
      <c r="VR519" s="112"/>
      <c r="VS519" s="112"/>
      <c r="VT519" s="112"/>
      <c r="VU519" s="112"/>
      <c r="VV519" s="112"/>
      <c r="VW519" s="112"/>
      <c r="VX519" s="112"/>
      <c r="VY519" s="112"/>
      <c r="VZ519" s="112"/>
      <c r="WA519" s="112"/>
      <c r="WB519" s="112"/>
      <c r="WC519" s="112"/>
      <c r="WD519" s="112"/>
      <c r="WE519" s="112"/>
      <c r="WF519" s="112"/>
      <c r="WG519" s="112"/>
      <c r="WH519" s="112"/>
      <c r="WI519" s="112"/>
      <c r="WJ519" s="112"/>
      <c r="WK519" s="112"/>
      <c r="WL519" s="112"/>
      <c r="WM519" s="112"/>
      <c r="WN519" s="112"/>
      <c r="WO519" s="112"/>
      <c r="WP519" s="112"/>
      <c r="WQ519" s="112"/>
      <c r="WR519" s="112"/>
      <c r="WS519" s="112"/>
      <c r="WT519" s="112"/>
      <c r="WU519" s="112"/>
      <c r="WV519" s="112"/>
      <c r="WW519" s="112"/>
      <c r="WX519" s="112"/>
      <c r="WY519" s="112"/>
      <c r="WZ519" s="112"/>
      <c r="XA519" s="112"/>
      <c r="XB519" s="112"/>
      <c r="XC519" s="112"/>
      <c r="XD519" s="112"/>
      <c r="XE519" s="112"/>
      <c r="XF519" s="112"/>
      <c r="XG519" s="112"/>
      <c r="XH519" s="112"/>
      <c r="XI519" s="112"/>
      <c r="XJ519" s="112"/>
      <c r="XK519" s="112"/>
      <c r="XL519" s="112"/>
      <c r="XM519" s="112"/>
      <c r="XN519" s="112"/>
      <c r="XO519" s="112"/>
      <c r="XP519" s="112"/>
      <c r="XQ519" s="112"/>
      <c r="XR519" s="112"/>
      <c r="XS519" s="112"/>
      <c r="XT519" s="112"/>
      <c r="XU519" s="112"/>
      <c r="XV519" s="112"/>
      <c r="XW519" s="112"/>
      <c r="XX519" s="112"/>
      <c r="XY519" s="112"/>
      <c r="XZ519" s="112"/>
      <c r="YA519" s="112"/>
      <c r="YB519" s="112"/>
      <c r="YC519" s="112"/>
      <c r="YD519" s="112"/>
      <c r="YE519" s="112"/>
      <c r="YF519" s="112"/>
      <c r="YG519" s="112"/>
      <c r="YH519" s="112"/>
      <c r="YI519" s="112"/>
      <c r="YJ519" s="112"/>
      <c r="YK519" s="112"/>
      <c r="YL519" s="112"/>
      <c r="YM519" s="112"/>
      <c r="YN519" s="112"/>
      <c r="YO519" s="112"/>
      <c r="YP519" s="112"/>
      <c r="YQ519" s="112"/>
      <c r="YR519" s="112"/>
      <c r="YS519" s="112"/>
      <c r="YT519" s="112"/>
      <c r="YU519" s="112"/>
      <c r="YV519" s="112"/>
      <c r="YW519" s="112"/>
      <c r="YX519" s="112"/>
      <c r="YY519" s="112"/>
      <c r="YZ519" s="112"/>
      <c r="ZA519" s="112"/>
      <c r="ZB519" s="112"/>
      <c r="ZC519" s="112"/>
      <c r="ZD519" s="112"/>
      <c r="ZE519" s="112"/>
      <c r="ZF519" s="112"/>
      <c r="ZG519" s="112"/>
      <c r="ZH519" s="112"/>
      <c r="ZI519" s="112"/>
      <c r="ZJ519" s="112"/>
      <c r="ZK519" s="112"/>
      <c r="ZL519" s="112"/>
      <c r="ZM519" s="112"/>
      <c r="ZN519" s="112"/>
      <c r="ZO519" s="112"/>
      <c r="ZP519" s="112"/>
      <c r="ZQ519" s="112"/>
      <c r="ZR519" s="112"/>
      <c r="ZS519" s="112"/>
      <c r="ZT519" s="112"/>
      <c r="ZU519" s="112"/>
      <c r="ZV519" s="112"/>
      <c r="ZW519" s="112"/>
      <c r="ZX519" s="112"/>
      <c r="ZY519" s="112"/>
      <c r="ZZ519" s="112"/>
      <c r="AAA519" s="112"/>
      <c r="AAB519" s="112"/>
      <c r="AAC519" s="112"/>
      <c r="AAD519" s="112"/>
      <c r="AAE519" s="112"/>
      <c r="AAF519" s="112"/>
      <c r="AAG519" s="112"/>
      <c r="AAH519" s="112"/>
      <c r="AAI519" s="112"/>
      <c r="AAJ519" s="112"/>
      <c r="AAK519" s="112"/>
      <c r="AAL519" s="112"/>
      <c r="AAM519" s="112"/>
      <c r="AAN519" s="112"/>
      <c r="AAO519" s="112"/>
      <c r="AAP519" s="112"/>
      <c r="AAQ519" s="112"/>
      <c r="AAR519" s="112"/>
      <c r="AAS519" s="112"/>
      <c r="AAT519" s="112"/>
      <c r="AAU519" s="112"/>
      <c r="AAV519" s="112"/>
      <c r="AAW519" s="112"/>
      <c r="AAX519" s="112"/>
      <c r="AAY519" s="112"/>
      <c r="AAZ519" s="112"/>
      <c r="ABA519" s="112"/>
      <c r="ABB519" s="112"/>
      <c r="ABC519" s="112"/>
      <c r="ABD519" s="112"/>
      <c r="ABE519" s="112"/>
      <c r="ABF519" s="112"/>
      <c r="ABG519" s="112"/>
      <c r="ABH519" s="112"/>
      <c r="ABI519" s="112"/>
      <c r="ABJ519" s="112"/>
      <c r="ABK519" s="112"/>
      <c r="ABL519" s="112"/>
      <c r="ABM519" s="112"/>
      <c r="ABN519" s="112"/>
      <c r="ABO519" s="112"/>
      <c r="ABP519" s="112"/>
      <c r="ABQ519" s="112"/>
      <c r="ABR519" s="112"/>
      <c r="ABS519" s="112"/>
      <c r="ABT519" s="112"/>
      <c r="ABU519" s="112"/>
      <c r="ABV519" s="112"/>
      <c r="ABW519" s="112"/>
      <c r="ABX519" s="112"/>
      <c r="ABY519" s="112"/>
      <c r="ABZ519" s="112"/>
      <c r="ACA519" s="112"/>
      <c r="ACB519" s="112"/>
      <c r="ACC519" s="112"/>
      <c r="ACD519" s="112"/>
      <c r="ACE519" s="112"/>
      <c r="ACF519" s="112"/>
      <c r="ACG519" s="112"/>
      <c r="ACH519" s="112"/>
      <c r="ACI519" s="112"/>
      <c r="ACJ519" s="112"/>
      <c r="ACK519" s="112"/>
      <c r="ACL519" s="112"/>
      <c r="ACM519" s="112"/>
      <c r="ACN519" s="112"/>
      <c r="ACO519" s="112"/>
      <c r="ACP519" s="112"/>
      <c r="ACQ519" s="112"/>
      <c r="ACR519" s="112"/>
      <c r="ACS519" s="112"/>
      <c r="ACT519" s="112"/>
      <c r="ACU519" s="112"/>
      <c r="ACV519" s="112"/>
      <c r="ACW519" s="112"/>
      <c r="ACX519" s="112"/>
      <c r="ACY519" s="112"/>
      <c r="ACZ519" s="112"/>
      <c r="ADA519" s="112"/>
      <c r="ADB519" s="112"/>
      <c r="ADC519" s="112"/>
      <c r="ADD519" s="112"/>
      <c r="ADE519" s="112"/>
      <c r="ADF519" s="112"/>
      <c r="ADG519" s="112"/>
      <c r="ADH519" s="112"/>
      <c r="ADI519" s="112"/>
      <c r="ADJ519" s="112"/>
      <c r="ADK519" s="112"/>
      <c r="ADL519" s="112"/>
      <c r="ADM519" s="112"/>
      <c r="ADN519" s="112"/>
      <c r="ADO519" s="112"/>
      <c r="ADP519" s="112"/>
      <c r="ADQ519" s="112"/>
      <c r="ADR519" s="112"/>
      <c r="ADS519" s="112"/>
      <c r="ADT519" s="112"/>
      <c r="ADU519" s="112"/>
      <c r="ADV519" s="112"/>
      <c r="ADW519" s="112"/>
      <c r="ADX519" s="112"/>
      <c r="ADY519" s="112"/>
      <c r="ADZ519" s="112"/>
      <c r="AEA519" s="112"/>
      <c r="AEB519" s="112"/>
      <c r="AEC519" s="112"/>
      <c r="AED519" s="112"/>
      <c r="AEE519" s="112"/>
      <c r="AEF519" s="112"/>
      <c r="AEG519" s="112"/>
      <c r="AEH519" s="112"/>
      <c r="AEI519" s="112"/>
      <c r="AEJ519" s="112"/>
      <c r="AEK519" s="112"/>
      <c r="AEL519" s="112"/>
      <c r="AEM519" s="112"/>
      <c r="AEN519" s="112"/>
      <c r="AEO519" s="112"/>
      <c r="AEP519" s="112"/>
      <c r="AEQ519" s="112"/>
      <c r="AER519" s="112"/>
      <c r="AES519" s="112"/>
      <c r="AET519" s="112"/>
      <c r="AEU519" s="112"/>
      <c r="AEV519" s="112"/>
      <c r="AEW519" s="112"/>
      <c r="AEX519" s="112"/>
      <c r="AEY519" s="112"/>
      <c r="AEZ519" s="112"/>
      <c r="AFA519" s="112"/>
      <c r="AFB519" s="112"/>
      <c r="AFC519" s="112"/>
      <c r="AFD519" s="112"/>
      <c r="AFE519" s="112"/>
      <c r="AFF519" s="112"/>
      <c r="AFG519" s="112"/>
      <c r="AFH519" s="112"/>
      <c r="AFI519" s="112"/>
      <c r="AFJ519" s="112"/>
      <c r="AFK519" s="112"/>
      <c r="AFL519" s="112"/>
      <c r="AFM519" s="112"/>
      <c r="AFN519" s="112"/>
      <c r="AFO519" s="112"/>
      <c r="AFP519" s="112"/>
      <c r="AFQ519" s="112"/>
      <c r="AFR519" s="112"/>
      <c r="AFS519" s="112"/>
      <c r="AFT519" s="112"/>
      <c r="AFU519" s="112"/>
      <c r="AFV519" s="112"/>
      <c r="AFW519" s="112"/>
      <c r="AFX519" s="112"/>
      <c r="AFY519" s="112"/>
      <c r="AFZ519" s="112"/>
      <c r="AGA519" s="112"/>
      <c r="AGB519" s="112"/>
      <c r="AGC519" s="112"/>
      <c r="AGD519" s="112"/>
      <c r="AGE519" s="112"/>
      <c r="AGF519" s="112"/>
      <c r="AGG519" s="112"/>
      <c r="AGH519" s="112"/>
      <c r="AGI519" s="112"/>
      <c r="AGJ519" s="112"/>
      <c r="AGK519" s="112"/>
      <c r="AGL519" s="112"/>
      <c r="AGM519" s="112"/>
      <c r="AGN519" s="112"/>
      <c r="AGO519" s="112"/>
      <c r="AGP519" s="112"/>
      <c r="AGQ519" s="112"/>
      <c r="AGR519" s="112"/>
      <c r="AGS519" s="112"/>
      <c r="AGT519" s="112"/>
      <c r="AGU519" s="112"/>
      <c r="AGV519" s="112"/>
      <c r="AGW519" s="112"/>
      <c r="AGX519" s="112"/>
      <c r="AGY519" s="112"/>
      <c r="AGZ519" s="112"/>
      <c r="AHA519" s="112"/>
      <c r="AHB519" s="112"/>
      <c r="AHC519" s="112"/>
      <c r="AHD519" s="112"/>
      <c r="AHE519" s="112"/>
      <c r="AHF519" s="112"/>
      <c r="AHG519" s="112"/>
      <c r="AHH519" s="112"/>
      <c r="AHI519" s="112"/>
      <c r="AHJ519" s="112"/>
      <c r="AHK519" s="112"/>
      <c r="AHL519" s="112"/>
      <c r="AHM519" s="112"/>
      <c r="AHN519" s="112"/>
      <c r="AHO519" s="112"/>
      <c r="AHP519" s="112"/>
      <c r="AHQ519" s="112"/>
      <c r="AHR519" s="112"/>
      <c r="AHS519" s="112"/>
      <c r="AHT519" s="112"/>
      <c r="AHU519" s="112"/>
      <c r="AHV519" s="112"/>
      <c r="AHW519" s="112"/>
      <c r="AHX519" s="112"/>
      <c r="AHY519" s="112"/>
      <c r="AHZ519" s="112"/>
      <c r="AIA519" s="112"/>
      <c r="AIB519" s="112"/>
      <c r="AIC519" s="112"/>
      <c r="AID519" s="112"/>
      <c r="AIE519" s="112"/>
      <c r="AIF519" s="112"/>
      <c r="AIG519" s="112"/>
      <c r="AIH519" s="112"/>
      <c r="AII519" s="112"/>
      <c r="AIJ519" s="112"/>
      <c r="AIK519" s="112"/>
      <c r="AIL519" s="112"/>
      <c r="AIM519" s="112"/>
      <c r="AIN519" s="112"/>
      <c r="AIO519" s="112"/>
      <c r="AIP519" s="112"/>
      <c r="AIQ519" s="112"/>
      <c r="AIR519" s="112"/>
      <c r="AIS519" s="112"/>
      <c r="AIT519" s="112"/>
      <c r="AIU519" s="112"/>
      <c r="AIV519" s="112"/>
      <c r="AIW519" s="112"/>
      <c r="AIX519" s="112"/>
      <c r="AIY519" s="112"/>
      <c r="AIZ519" s="112"/>
      <c r="AJA519" s="112"/>
      <c r="AJB519" s="112"/>
      <c r="AJC519" s="112"/>
      <c r="AJD519" s="112"/>
      <c r="AJE519" s="112"/>
      <c r="AJF519" s="112"/>
      <c r="AJG519" s="112"/>
      <c r="AJH519" s="112"/>
      <c r="AJI519" s="112"/>
      <c r="AJJ519" s="112"/>
      <c r="AJK519" s="112"/>
      <c r="AJL519" s="112"/>
      <c r="AJM519" s="112"/>
      <c r="AJN519" s="112"/>
      <c r="AJO519" s="112"/>
      <c r="AJP519" s="112"/>
      <c r="AJQ519" s="112"/>
      <c r="AJR519" s="112"/>
      <c r="AJS519" s="112"/>
      <c r="AJT519" s="112"/>
      <c r="AJU519" s="112"/>
      <c r="AJV519" s="112"/>
      <c r="AJW519" s="112"/>
      <c r="AJX519" s="112"/>
      <c r="AJY519" s="112"/>
      <c r="AJZ519" s="112"/>
      <c r="AKA519" s="112"/>
      <c r="AKB519" s="112"/>
      <c r="AKC519" s="112"/>
      <c r="AKD519" s="112"/>
      <c r="AKE519" s="112"/>
      <c r="AKF519" s="112"/>
      <c r="AKG519" s="112"/>
      <c r="AKH519" s="112"/>
      <c r="AKI519" s="112"/>
      <c r="AKJ519" s="112"/>
      <c r="AKK519" s="112"/>
      <c r="AKL519" s="112"/>
      <c r="AKM519" s="112"/>
      <c r="AKN519" s="112"/>
      <c r="AKO519" s="112"/>
      <c r="AKP519" s="112"/>
      <c r="AKQ519" s="112"/>
      <c r="AKR519" s="112"/>
      <c r="AKS519" s="112"/>
      <c r="AKT519" s="112"/>
      <c r="AKU519" s="112"/>
      <c r="AKV519" s="112"/>
      <c r="AKW519" s="112"/>
      <c r="AKX519" s="112"/>
      <c r="AKY519" s="112"/>
      <c r="AKZ519" s="112"/>
      <c r="ALA519" s="112"/>
      <c r="ALB519" s="112"/>
      <c r="ALC519" s="112"/>
      <c r="ALD519" s="112"/>
      <c r="ALE519" s="112"/>
      <c r="ALF519" s="112"/>
      <c r="ALG519" s="112"/>
      <c r="ALH519" s="112"/>
      <c r="ALI519" s="112"/>
      <c r="ALJ519" s="112"/>
      <c r="ALK519" s="112"/>
      <c r="ALL519" s="112"/>
      <c r="ALM519" s="112"/>
      <c r="AMK519" s="112"/>
    </row>
    <row r="520" spans="1:1025" ht="37.5">
      <c r="A520" s="109"/>
      <c r="B520" s="88"/>
      <c r="C520" s="36" t="s">
        <v>118</v>
      </c>
      <c r="D520" s="36">
        <v>926</v>
      </c>
      <c r="E520" s="91" t="s">
        <v>16</v>
      </c>
      <c r="F520" s="91" t="s">
        <v>32</v>
      </c>
      <c r="G520" s="81">
        <v>5030010030</v>
      </c>
      <c r="H520" s="82"/>
      <c r="I520" s="130">
        <f t="shared" ref="I520:I583" si="185">SUM(J520:O520)</f>
        <v>911900</v>
      </c>
      <c r="J520" s="130">
        <f t="shared" si="184"/>
        <v>1659700</v>
      </c>
      <c r="K520" s="76">
        <f t="shared" si="184"/>
        <v>-747800</v>
      </c>
      <c r="L520" s="76">
        <f t="shared" si="184"/>
        <v>0</v>
      </c>
      <c r="M520" s="76">
        <f t="shared" si="184"/>
        <v>0</v>
      </c>
      <c r="N520" s="76">
        <f t="shared" si="184"/>
        <v>0</v>
      </c>
      <c r="O520" s="131">
        <f t="shared" si="184"/>
        <v>0</v>
      </c>
      <c r="P520" s="112"/>
      <c r="Q520" s="112"/>
      <c r="R520" s="112"/>
      <c r="S520" s="112"/>
      <c r="T520" s="112"/>
      <c r="U520" s="112"/>
      <c r="V520" s="112"/>
      <c r="W520" s="112"/>
      <c r="X520" s="112"/>
      <c r="Y520" s="112"/>
      <c r="Z520" s="112"/>
      <c r="AA520" s="112"/>
      <c r="AB520" s="112"/>
      <c r="AC520" s="112"/>
      <c r="AD520" s="112"/>
      <c r="AE520" s="112"/>
      <c r="AF520" s="112"/>
      <c r="AG520" s="112"/>
      <c r="AH520" s="112"/>
      <c r="AI520" s="112"/>
      <c r="AJ520" s="112"/>
      <c r="AK520" s="112"/>
      <c r="AL520" s="112"/>
      <c r="AM520" s="112"/>
      <c r="AN520" s="112"/>
      <c r="AO520" s="112"/>
      <c r="AP520" s="112"/>
      <c r="AQ520" s="112"/>
      <c r="AR520" s="112"/>
      <c r="AS520" s="112"/>
      <c r="AT520" s="112"/>
      <c r="AU520" s="112"/>
      <c r="AV520" s="112"/>
      <c r="AW520" s="112"/>
      <c r="AX520" s="112"/>
      <c r="AY520" s="112"/>
      <c r="AZ520" s="112"/>
      <c r="BA520" s="112"/>
      <c r="BB520" s="112"/>
      <c r="BC520" s="112"/>
      <c r="BD520" s="112"/>
      <c r="BE520" s="112"/>
      <c r="BF520" s="112"/>
      <c r="BG520" s="112"/>
      <c r="BH520" s="112"/>
      <c r="BI520" s="112"/>
      <c r="BJ520" s="112"/>
      <c r="BK520" s="112"/>
      <c r="BL520" s="112"/>
      <c r="BM520" s="112"/>
      <c r="BN520" s="112"/>
      <c r="BO520" s="112"/>
      <c r="BP520" s="112"/>
      <c r="BQ520" s="112"/>
      <c r="BR520" s="112"/>
      <c r="BS520" s="112"/>
      <c r="BT520" s="112"/>
      <c r="BU520" s="112"/>
      <c r="BV520" s="112"/>
      <c r="BW520" s="112"/>
      <c r="BX520" s="112"/>
      <c r="BY520" s="112"/>
      <c r="BZ520" s="112"/>
      <c r="CA520" s="112"/>
      <c r="CB520" s="112"/>
      <c r="CC520" s="112"/>
      <c r="CD520" s="112"/>
      <c r="CE520" s="112"/>
      <c r="CF520" s="112"/>
      <c r="CG520" s="112"/>
      <c r="CH520" s="112"/>
      <c r="CI520" s="112"/>
      <c r="CJ520" s="112"/>
      <c r="CK520" s="112"/>
      <c r="CL520" s="112"/>
      <c r="CM520" s="112"/>
      <c r="CN520" s="112"/>
      <c r="CO520" s="112"/>
      <c r="CP520" s="112"/>
      <c r="CQ520" s="112"/>
      <c r="CR520" s="112"/>
      <c r="CS520" s="112"/>
      <c r="CT520" s="112"/>
      <c r="CU520" s="112"/>
      <c r="CV520" s="112"/>
      <c r="CW520" s="112"/>
      <c r="CX520" s="112"/>
      <c r="CY520" s="112"/>
      <c r="CZ520" s="112"/>
      <c r="DA520" s="112"/>
      <c r="DB520" s="112"/>
      <c r="DC520" s="112"/>
      <c r="DD520" s="112"/>
      <c r="DE520" s="112"/>
      <c r="DF520" s="112"/>
      <c r="DG520" s="112"/>
      <c r="DH520" s="112"/>
      <c r="DI520" s="112"/>
      <c r="DJ520" s="112"/>
      <c r="DK520" s="112"/>
      <c r="DL520" s="112"/>
      <c r="DM520" s="112"/>
      <c r="DN520" s="112"/>
      <c r="DO520" s="112"/>
      <c r="DP520" s="112"/>
      <c r="DQ520" s="112"/>
      <c r="DR520" s="112"/>
      <c r="DS520" s="112"/>
      <c r="DT520" s="112"/>
      <c r="DU520" s="112"/>
      <c r="DV520" s="112"/>
      <c r="DW520" s="112"/>
      <c r="DX520" s="112"/>
      <c r="DY520" s="112"/>
      <c r="DZ520" s="112"/>
      <c r="EA520" s="112"/>
      <c r="EB520" s="112"/>
      <c r="EC520" s="112"/>
      <c r="ED520" s="112"/>
      <c r="EE520" s="112"/>
      <c r="EF520" s="112"/>
      <c r="EG520" s="112"/>
      <c r="EH520" s="112"/>
      <c r="EI520" s="112"/>
      <c r="EJ520" s="112"/>
      <c r="EK520" s="112"/>
      <c r="EL520" s="112"/>
      <c r="EM520" s="112"/>
      <c r="EN520" s="112"/>
      <c r="EO520" s="112"/>
      <c r="EP520" s="112"/>
      <c r="EQ520" s="112"/>
      <c r="ER520" s="112"/>
      <c r="ES520" s="112"/>
      <c r="ET520" s="112"/>
      <c r="EU520" s="112"/>
      <c r="EV520" s="112"/>
      <c r="EW520" s="112"/>
      <c r="EX520" s="112"/>
      <c r="EY520" s="112"/>
      <c r="EZ520" s="112"/>
      <c r="FA520" s="112"/>
      <c r="FB520" s="112"/>
      <c r="FC520" s="112"/>
      <c r="FD520" s="112"/>
      <c r="FE520" s="112"/>
      <c r="FF520" s="112"/>
      <c r="FG520" s="112"/>
      <c r="FH520" s="112"/>
      <c r="FI520" s="112"/>
      <c r="FJ520" s="112"/>
      <c r="FK520" s="112"/>
      <c r="FL520" s="112"/>
      <c r="FM520" s="112"/>
      <c r="FN520" s="112"/>
      <c r="FO520" s="112"/>
      <c r="FP520" s="112"/>
      <c r="FQ520" s="112"/>
      <c r="FR520" s="112"/>
      <c r="FS520" s="112"/>
      <c r="FT520" s="112"/>
      <c r="FU520" s="112"/>
      <c r="FV520" s="112"/>
      <c r="FW520" s="112"/>
      <c r="FX520" s="112"/>
      <c r="FY520" s="112"/>
      <c r="FZ520" s="112"/>
      <c r="GA520" s="112"/>
      <c r="GB520" s="112"/>
      <c r="GC520" s="112"/>
      <c r="GD520" s="112"/>
      <c r="GE520" s="112"/>
      <c r="GF520" s="112"/>
      <c r="GG520" s="112"/>
      <c r="GH520" s="112"/>
      <c r="GI520" s="112"/>
      <c r="GJ520" s="112"/>
      <c r="GK520" s="112"/>
      <c r="GL520" s="112"/>
      <c r="GM520" s="112"/>
      <c r="GN520" s="112"/>
      <c r="GO520" s="112"/>
      <c r="GP520" s="112"/>
      <c r="GQ520" s="112"/>
      <c r="GR520" s="112"/>
      <c r="GS520" s="112"/>
      <c r="GT520" s="112"/>
      <c r="GU520" s="112"/>
      <c r="GV520" s="112"/>
      <c r="GW520" s="112"/>
      <c r="GX520" s="112"/>
      <c r="GY520" s="112"/>
      <c r="GZ520" s="112"/>
      <c r="HA520" s="112"/>
      <c r="HB520" s="112"/>
      <c r="HC520" s="112"/>
      <c r="HD520" s="112"/>
      <c r="HE520" s="112"/>
      <c r="HF520" s="112"/>
      <c r="HG520" s="112"/>
      <c r="HH520" s="112"/>
      <c r="HI520" s="112"/>
      <c r="HJ520" s="112"/>
      <c r="HK520" s="112"/>
      <c r="HL520" s="112"/>
      <c r="HM520" s="112"/>
      <c r="HN520" s="112"/>
      <c r="HO520" s="112"/>
      <c r="HP520" s="112"/>
      <c r="HQ520" s="112"/>
      <c r="HR520" s="112"/>
      <c r="HS520" s="112"/>
      <c r="HT520" s="112"/>
      <c r="HU520" s="112"/>
      <c r="HV520" s="112"/>
      <c r="HW520" s="112"/>
      <c r="HX520" s="112"/>
      <c r="HY520" s="112"/>
      <c r="HZ520" s="112"/>
      <c r="IA520" s="112"/>
      <c r="IB520" s="112"/>
      <c r="IC520" s="112"/>
      <c r="ID520" s="112"/>
      <c r="IE520" s="112"/>
      <c r="IF520" s="112"/>
      <c r="IG520" s="112"/>
      <c r="IH520" s="112"/>
      <c r="II520" s="112"/>
      <c r="IJ520" s="112"/>
      <c r="IK520" s="112"/>
      <c r="IL520" s="112"/>
      <c r="IM520" s="112"/>
      <c r="IN520" s="112"/>
      <c r="IO520" s="112"/>
      <c r="IP520" s="112"/>
      <c r="IQ520" s="112"/>
      <c r="IR520" s="112"/>
      <c r="IS520" s="112"/>
      <c r="IT520" s="112"/>
      <c r="IU520" s="112"/>
      <c r="IV520" s="112"/>
      <c r="IW520" s="112"/>
      <c r="IX520" s="112"/>
      <c r="IY520" s="112"/>
      <c r="IZ520" s="112"/>
      <c r="JA520" s="112"/>
      <c r="JB520" s="112"/>
      <c r="JC520" s="112"/>
      <c r="JD520" s="112"/>
      <c r="JE520" s="112"/>
      <c r="JF520" s="112"/>
      <c r="JG520" s="112"/>
      <c r="JH520" s="112"/>
      <c r="JI520" s="112"/>
      <c r="JJ520" s="112"/>
      <c r="JK520" s="112"/>
      <c r="JL520" s="112"/>
      <c r="JM520" s="112"/>
      <c r="JN520" s="112"/>
      <c r="JO520" s="112"/>
      <c r="JP520" s="112"/>
      <c r="JQ520" s="112"/>
      <c r="JR520" s="112"/>
      <c r="JS520" s="112"/>
      <c r="JT520" s="112"/>
      <c r="JU520" s="112"/>
      <c r="JV520" s="112"/>
      <c r="JW520" s="112"/>
      <c r="JX520" s="112"/>
      <c r="JY520" s="112"/>
      <c r="JZ520" s="112"/>
      <c r="KA520" s="112"/>
      <c r="KB520" s="112"/>
      <c r="KC520" s="112"/>
      <c r="KD520" s="112"/>
      <c r="KE520" s="112"/>
      <c r="KF520" s="112"/>
      <c r="KG520" s="112"/>
      <c r="KH520" s="112"/>
      <c r="KI520" s="112"/>
      <c r="KJ520" s="112"/>
      <c r="KK520" s="112"/>
      <c r="KL520" s="112"/>
      <c r="KM520" s="112"/>
      <c r="KN520" s="112"/>
      <c r="KO520" s="112"/>
      <c r="KP520" s="112"/>
      <c r="KQ520" s="112"/>
      <c r="KR520" s="112"/>
      <c r="KS520" s="112"/>
      <c r="KT520" s="112"/>
      <c r="KU520" s="112"/>
      <c r="KV520" s="112"/>
      <c r="KW520" s="112"/>
      <c r="KX520" s="112"/>
      <c r="KY520" s="112"/>
      <c r="KZ520" s="112"/>
      <c r="LA520" s="112"/>
      <c r="LB520" s="112"/>
      <c r="LC520" s="112"/>
      <c r="LD520" s="112"/>
      <c r="LE520" s="112"/>
      <c r="LF520" s="112"/>
      <c r="LG520" s="112"/>
      <c r="LH520" s="112"/>
      <c r="LI520" s="112"/>
      <c r="LJ520" s="112"/>
      <c r="LK520" s="112"/>
      <c r="LL520" s="112"/>
      <c r="LM520" s="112"/>
      <c r="LN520" s="112"/>
      <c r="LO520" s="112"/>
      <c r="LP520" s="112"/>
      <c r="LQ520" s="112"/>
      <c r="LR520" s="112"/>
      <c r="LS520" s="112"/>
      <c r="LT520" s="112"/>
      <c r="LU520" s="112"/>
      <c r="LV520" s="112"/>
      <c r="LW520" s="112"/>
      <c r="LX520" s="112"/>
      <c r="LY520" s="112"/>
      <c r="LZ520" s="112"/>
      <c r="MA520" s="112"/>
      <c r="MB520" s="112"/>
      <c r="MC520" s="112"/>
      <c r="MD520" s="112"/>
      <c r="ME520" s="112"/>
      <c r="MF520" s="112"/>
      <c r="MG520" s="112"/>
      <c r="MH520" s="112"/>
      <c r="MI520" s="112"/>
      <c r="MJ520" s="112"/>
      <c r="MK520" s="112"/>
      <c r="ML520" s="112"/>
      <c r="MM520" s="112"/>
      <c r="MN520" s="112"/>
      <c r="MO520" s="112"/>
      <c r="MP520" s="112"/>
      <c r="MQ520" s="112"/>
      <c r="MR520" s="112"/>
      <c r="MS520" s="112"/>
      <c r="MT520" s="112"/>
      <c r="MU520" s="112"/>
      <c r="MV520" s="112"/>
      <c r="MW520" s="112"/>
      <c r="MX520" s="112"/>
      <c r="MY520" s="112"/>
      <c r="MZ520" s="112"/>
      <c r="NA520" s="112"/>
      <c r="NB520" s="112"/>
      <c r="NC520" s="112"/>
      <c r="ND520" s="112"/>
      <c r="NE520" s="112"/>
      <c r="NF520" s="112"/>
      <c r="NG520" s="112"/>
      <c r="NH520" s="112"/>
      <c r="NI520" s="112"/>
      <c r="NJ520" s="112"/>
      <c r="NK520" s="112"/>
      <c r="NL520" s="112"/>
      <c r="NM520" s="112"/>
      <c r="NN520" s="112"/>
      <c r="NO520" s="112"/>
      <c r="NP520" s="112"/>
      <c r="NQ520" s="112"/>
      <c r="NR520" s="112"/>
      <c r="NS520" s="112"/>
      <c r="NT520" s="112"/>
      <c r="NU520" s="112"/>
      <c r="NV520" s="112"/>
      <c r="NW520" s="112"/>
      <c r="NX520" s="112"/>
      <c r="NY520" s="112"/>
      <c r="NZ520" s="112"/>
      <c r="OA520" s="112"/>
      <c r="OB520" s="112"/>
      <c r="OC520" s="112"/>
      <c r="OD520" s="112"/>
      <c r="OE520" s="112"/>
      <c r="OF520" s="112"/>
      <c r="OG520" s="112"/>
      <c r="OH520" s="112"/>
      <c r="OI520" s="112"/>
      <c r="OJ520" s="112"/>
      <c r="OK520" s="112"/>
      <c r="OL520" s="112"/>
      <c r="OM520" s="112"/>
      <c r="ON520" s="112"/>
      <c r="OO520" s="112"/>
      <c r="OP520" s="112"/>
      <c r="OQ520" s="112"/>
      <c r="OR520" s="112"/>
      <c r="OS520" s="112"/>
      <c r="OT520" s="112"/>
      <c r="OU520" s="112"/>
      <c r="OV520" s="112"/>
      <c r="OW520" s="112"/>
      <c r="OX520" s="112"/>
      <c r="OY520" s="112"/>
      <c r="OZ520" s="112"/>
      <c r="PA520" s="112"/>
      <c r="PB520" s="112"/>
      <c r="PC520" s="112"/>
      <c r="PD520" s="112"/>
      <c r="PE520" s="112"/>
      <c r="PF520" s="112"/>
      <c r="PG520" s="112"/>
      <c r="PH520" s="112"/>
      <c r="PI520" s="112"/>
      <c r="PJ520" s="112"/>
      <c r="PK520" s="112"/>
      <c r="PL520" s="112"/>
      <c r="PM520" s="112"/>
      <c r="PN520" s="112"/>
      <c r="PO520" s="112"/>
      <c r="PP520" s="112"/>
      <c r="PQ520" s="112"/>
      <c r="PR520" s="112"/>
      <c r="PS520" s="112"/>
      <c r="PT520" s="112"/>
      <c r="PU520" s="112"/>
      <c r="PV520" s="112"/>
      <c r="PW520" s="112"/>
      <c r="PX520" s="112"/>
      <c r="PY520" s="112"/>
      <c r="PZ520" s="112"/>
      <c r="QA520" s="112"/>
      <c r="QB520" s="112"/>
      <c r="QC520" s="112"/>
      <c r="QD520" s="112"/>
      <c r="QE520" s="112"/>
      <c r="QF520" s="112"/>
      <c r="QG520" s="112"/>
      <c r="QH520" s="112"/>
      <c r="QI520" s="112"/>
      <c r="QJ520" s="112"/>
      <c r="QK520" s="112"/>
      <c r="QL520" s="112"/>
      <c r="QM520" s="112"/>
      <c r="QN520" s="112"/>
      <c r="QO520" s="112"/>
      <c r="QP520" s="112"/>
      <c r="QQ520" s="112"/>
      <c r="QR520" s="112"/>
      <c r="QS520" s="112"/>
      <c r="QT520" s="112"/>
      <c r="QU520" s="112"/>
      <c r="QV520" s="112"/>
      <c r="QW520" s="112"/>
      <c r="QX520" s="112"/>
      <c r="QY520" s="112"/>
      <c r="QZ520" s="112"/>
      <c r="RA520" s="112"/>
      <c r="RB520" s="112"/>
      <c r="RC520" s="112"/>
      <c r="RD520" s="112"/>
      <c r="RE520" s="112"/>
      <c r="RF520" s="112"/>
      <c r="RG520" s="112"/>
      <c r="RH520" s="112"/>
      <c r="RI520" s="112"/>
      <c r="RJ520" s="112"/>
      <c r="RK520" s="112"/>
      <c r="RL520" s="112"/>
      <c r="RM520" s="112"/>
      <c r="RN520" s="112"/>
      <c r="RO520" s="112"/>
      <c r="RP520" s="112"/>
      <c r="RQ520" s="112"/>
      <c r="RR520" s="112"/>
      <c r="RS520" s="112"/>
      <c r="RT520" s="112"/>
      <c r="RU520" s="112"/>
      <c r="RV520" s="112"/>
      <c r="RW520" s="112"/>
      <c r="RX520" s="112"/>
      <c r="RY520" s="112"/>
      <c r="RZ520" s="112"/>
      <c r="SA520" s="112"/>
      <c r="SB520" s="112"/>
      <c r="SC520" s="112"/>
      <c r="SD520" s="112"/>
      <c r="SE520" s="112"/>
      <c r="SF520" s="112"/>
      <c r="SG520" s="112"/>
      <c r="SH520" s="112"/>
      <c r="SI520" s="112"/>
      <c r="SJ520" s="112"/>
      <c r="SK520" s="112"/>
      <c r="SL520" s="112"/>
      <c r="SM520" s="112"/>
      <c r="SN520" s="112"/>
      <c r="SO520" s="112"/>
      <c r="SP520" s="112"/>
      <c r="SQ520" s="112"/>
      <c r="SR520" s="112"/>
      <c r="SS520" s="112"/>
      <c r="ST520" s="112"/>
      <c r="SU520" s="112"/>
      <c r="SV520" s="112"/>
      <c r="SW520" s="112"/>
      <c r="SX520" s="112"/>
      <c r="SY520" s="112"/>
      <c r="SZ520" s="112"/>
      <c r="TA520" s="112"/>
      <c r="TB520" s="112"/>
      <c r="TC520" s="112"/>
      <c r="TD520" s="112"/>
      <c r="TE520" s="112"/>
      <c r="TF520" s="112"/>
      <c r="TG520" s="112"/>
      <c r="TH520" s="112"/>
      <c r="TI520" s="112"/>
      <c r="TJ520" s="112"/>
      <c r="TK520" s="112"/>
      <c r="TL520" s="112"/>
      <c r="TM520" s="112"/>
      <c r="TN520" s="112"/>
      <c r="TO520" s="112"/>
      <c r="TP520" s="112"/>
      <c r="TQ520" s="112"/>
      <c r="TR520" s="112"/>
      <c r="TS520" s="112"/>
      <c r="TT520" s="112"/>
      <c r="TU520" s="112"/>
      <c r="TV520" s="112"/>
      <c r="TW520" s="112"/>
      <c r="TX520" s="112"/>
      <c r="TY520" s="112"/>
      <c r="TZ520" s="112"/>
      <c r="UA520" s="112"/>
      <c r="UB520" s="112"/>
      <c r="UC520" s="112"/>
      <c r="UD520" s="112"/>
      <c r="UE520" s="112"/>
      <c r="UF520" s="112"/>
      <c r="UG520" s="112"/>
      <c r="UH520" s="112"/>
      <c r="UI520" s="112"/>
      <c r="UJ520" s="112"/>
      <c r="UK520" s="112"/>
      <c r="UL520" s="112"/>
      <c r="UM520" s="112"/>
      <c r="UN520" s="112"/>
      <c r="UO520" s="112"/>
      <c r="UP520" s="112"/>
      <c r="UQ520" s="112"/>
      <c r="UR520" s="112"/>
      <c r="US520" s="112"/>
      <c r="UT520" s="112"/>
      <c r="UU520" s="112"/>
      <c r="UV520" s="112"/>
      <c r="UW520" s="112"/>
      <c r="UX520" s="112"/>
      <c r="UY520" s="112"/>
      <c r="UZ520" s="112"/>
      <c r="VA520" s="112"/>
      <c r="VB520" s="112"/>
      <c r="VC520" s="112"/>
      <c r="VD520" s="112"/>
      <c r="VE520" s="112"/>
      <c r="VF520" s="112"/>
      <c r="VG520" s="112"/>
      <c r="VH520" s="112"/>
      <c r="VI520" s="112"/>
      <c r="VJ520" s="112"/>
      <c r="VK520" s="112"/>
      <c r="VL520" s="112"/>
      <c r="VM520" s="112"/>
      <c r="VN520" s="112"/>
      <c r="VO520" s="112"/>
      <c r="VP520" s="112"/>
      <c r="VQ520" s="112"/>
      <c r="VR520" s="112"/>
      <c r="VS520" s="112"/>
      <c r="VT520" s="112"/>
      <c r="VU520" s="112"/>
      <c r="VV520" s="112"/>
      <c r="VW520" s="112"/>
      <c r="VX520" s="112"/>
      <c r="VY520" s="112"/>
      <c r="VZ520" s="112"/>
      <c r="WA520" s="112"/>
      <c r="WB520" s="112"/>
      <c r="WC520" s="112"/>
      <c r="WD520" s="112"/>
      <c r="WE520" s="112"/>
      <c r="WF520" s="112"/>
      <c r="WG520" s="112"/>
      <c r="WH520" s="112"/>
      <c r="WI520" s="112"/>
      <c r="WJ520" s="112"/>
      <c r="WK520" s="112"/>
      <c r="WL520" s="112"/>
      <c r="WM520" s="112"/>
      <c r="WN520" s="112"/>
      <c r="WO520" s="112"/>
      <c r="WP520" s="112"/>
      <c r="WQ520" s="112"/>
      <c r="WR520" s="112"/>
      <c r="WS520" s="112"/>
      <c r="WT520" s="112"/>
      <c r="WU520" s="112"/>
      <c r="WV520" s="112"/>
      <c r="WW520" s="112"/>
      <c r="WX520" s="112"/>
      <c r="WY520" s="112"/>
      <c r="WZ520" s="112"/>
      <c r="XA520" s="112"/>
      <c r="XB520" s="112"/>
      <c r="XC520" s="112"/>
      <c r="XD520" s="112"/>
      <c r="XE520" s="112"/>
      <c r="XF520" s="112"/>
      <c r="XG520" s="112"/>
      <c r="XH520" s="112"/>
      <c r="XI520" s="112"/>
      <c r="XJ520" s="112"/>
      <c r="XK520" s="112"/>
      <c r="XL520" s="112"/>
      <c r="XM520" s="112"/>
      <c r="XN520" s="112"/>
      <c r="XO520" s="112"/>
      <c r="XP520" s="112"/>
      <c r="XQ520" s="112"/>
      <c r="XR520" s="112"/>
      <c r="XS520" s="112"/>
      <c r="XT520" s="112"/>
      <c r="XU520" s="112"/>
      <c r="XV520" s="112"/>
      <c r="XW520" s="112"/>
      <c r="XX520" s="112"/>
      <c r="XY520" s="112"/>
      <c r="XZ520" s="112"/>
      <c r="YA520" s="112"/>
      <c r="YB520" s="112"/>
      <c r="YC520" s="112"/>
      <c r="YD520" s="112"/>
      <c r="YE520" s="112"/>
      <c r="YF520" s="112"/>
      <c r="YG520" s="112"/>
      <c r="YH520" s="112"/>
      <c r="YI520" s="112"/>
      <c r="YJ520" s="112"/>
      <c r="YK520" s="112"/>
      <c r="YL520" s="112"/>
      <c r="YM520" s="112"/>
      <c r="YN520" s="112"/>
      <c r="YO520" s="112"/>
      <c r="YP520" s="112"/>
      <c r="YQ520" s="112"/>
      <c r="YR520" s="112"/>
      <c r="YS520" s="112"/>
      <c r="YT520" s="112"/>
      <c r="YU520" s="112"/>
      <c r="YV520" s="112"/>
      <c r="YW520" s="112"/>
      <c r="YX520" s="112"/>
      <c r="YY520" s="112"/>
      <c r="YZ520" s="112"/>
      <c r="ZA520" s="112"/>
      <c r="ZB520" s="112"/>
      <c r="ZC520" s="112"/>
      <c r="ZD520" s="112"/>
      <c r="ZE520" s="112"/>
      <c r="ZF520" s="112"/>
      <c r="ZG520" s="112"/>
      <c r="ZH520" s="112"/>
      <c r="ZI520" s="112"/>
      <c r="ZJ520" s="112"/>
      <c r="ZK520" s="112"/>
      <c r="ZL520" s="112"/>
      <c r="ZM520" s="112"/>
      <c r="ZN520" s="112"/>
      <c r="ZO520" s="112"/>
      <c r="ZP520" s="112"/>
      <c r="ZQ520" s="112"/>
      <c r="ZR520" s="112"/>
      <c r="ZS520" s="112"/>
      <c r="ZT520" s="112"/>
      <c r="ZU520" s="112"/>
      <c r="ZV520" s="112"/>
      <c r="ZW520" s="112"/>
      <c r="ZX520" s="112"/>
      <c r="ZY520" s="112"/>
      <c r="ZZ520" s="112"/>
      <c r="AAA520" s="112"/>
      <c r="AAB520" s="112"/>
      <c r="AAC520" s="112"/>
      <c r="AAD520" s="112"/>
      <c r="AAE520" s="112"/>
      <c r="AAF520" s="112"/>
      <c r="AAG520" s="112"/>
      <c r="AAH520" s="112"/>
      <c r="AAI520" s="112"/>
      <c r="AAJ520" s="112"/>
      <c r="AAK520" s="112"/>
      <c r="AAL520" s="112"/>
      <c r="AAM520" s="112"/>
      <c r="AAN520" s="112"/>
      <c r="AAO520" s="112"/>
      <c r="AAP520" s="112"/>
      <c r="AAQ520" s="112"/>
      <c r="AAR520" s="112"/>
      <c r="AAS520" s="112"/>
      <c r="AAT520" s="112"/>
      <c r="AAU520" s="112"/>
      <c r="AAV520" s="112"/>
      <c r="AAW520" s="112"/>
      <c r="AAX520" s="112"/>
      <c r="AAY520" s="112"/>
      <c r="AAZ520" s="112"/>
      <c r="ABA520" s="112"/>
      <c r="ABB520" s="112"/>
      <c r="ABC520" s="112"/>
      <c r="ABD520" s="112"/>
      <c r="ABE520" s="112"/>
      <c r="ABF520" s="112"/>
      <c r="ABG520" s="112"/>
      <c r="ABH520" s="112"/>
      <c r="ABI520" s="112"/>
      <c r="ABJ520" s="112"/>
      <c r="ABK520" s="112"/>
      <c r="ABL520" s="112"/>
      <c r="ABM520" s="112"/>
      <c r="ABN520" s="112"/>
      <c r="ABO520" s="112"/>
      <c r="ABP520" s="112"/>
      <c r="ABQ520" s="112"/>
      <c r="ABR520" s="112"/>
      <c r="ABS520" s="112"/>
      <c r="ABT520" s="112"/>
      <c r="ABU520" s="112"/>
      <c r="ABV520" s="112"/>
      <c r="ABW520" s="112"/>
      <c r="ABX520" s="112"/>
      <c r="ABY520" s="112"/>
      <c r="ABZ520" s="112"/>
      <c r="ACA520" s="112"/>
      <c r="ACB520" s="112"/>
      <c r="ACC520" s="112"/>
      <c r="ACD520" s="112"/>
      <c r="ACE520" s="112"/>
      <c r="ACF520" s="112"/>
      <c r="ACG520" s="112"/>
      <c r="ACH520" s="112"/>
      <c r="ACI520" s="112"/>
      <c r="ACJ520" s="112"/>
      <c r="ACK520" s="112"/>
      <c r="ACL520" s="112"/>
      <c r="ACM520" s="112"/>
      <c r="ACN520" s="112"/>
      <c r="ACO520" s="112"/>
      <c r="ACP520" s="112"/>
      <c r="ACQ520" s="112"/>
      <c r="ACR520" s="112"/>
      <c r="ACS520" s="112"/>
      <c r="ACT520" s="112"/>
      <c r="ACU520" s="112"/>
      <c r="ACV520" s="112"/>
      <c r="ACW520" s="112"/>
      <c r="ACX520" s="112"/>
      <c r="ACY520" s="112"/>
      <c r="ACZ520" s="112"/>
      <c r="ADA520" s="112"/>
      <c r="ADB520" s="112"/>
      <c r="ADC520" s="112"/>
      <c r="ADD520" s="112"/>
      <c r="ADE520" s="112"/>
      <c r="ADF520" s="112"/>
      <c r="ADG520" s="112"/>
      <c r="ADH520" s="112"/>
      <c r="ADI520" s="112"/>
      <c r="ADJ520" s="112"/>
      <c r="ADK520" s="112"/>
      <c r="ADL520" s="112"/>
      <c r="ADM520" s="112"/>
      <c r="ADN520" s="112"/>
      <c r="ADO520" s="112"/>
      <c r="ADP520" s="112"/>
      <c r="ADQ520" s="112"/>
      <c r="ADR520" s="112"/>
      <c r="ADS520" s="112"/>
      <c r="ADT520" s="112"/>
      <c r="ADU520" s="112"/>
      <c r="ADV520" s="112"/>
      <c r="ADW520" s="112"/>
      <c r="ADX520" s="112"/>
      <c r="ADY520" s="112"/>
      <c r="ADZ520" s="112"/>
      <c r="AEA520" s="112"/>
      <c r="AEB520" s="112"/>
      <c r="AEC520" s="112"/>
      <c r="AED520" s="112"/>
      <c r="AEE520" s="112"/>
      <c r="AEF520" s="112"/>
      <c r="AEG520" s="112"/>
      <c r="AEH520" s="112"/>
      <c r="AEI520" s="112"/>
      <c r="AEJ520" s="112"/>
      <c r="AEK520" s="112"/>
      <c r="AEL520" s="112"/>
      <c r="AEM520" s="112"/>
      <c r="AEN520" s="112"/>
      <c r="AEO520" s="112"/>
      <c r="AEP520" s="112"/>
      <c r="AEQ520" s="112"/>
      <c r="AER520" s="112"/>
      <c r="AES520" s="112"/>
      <c r="AET520" s="112"/>
      <c r="AEU520" s="112"/>
      <c r="AEV520" s="112"/>
      <c r="AEW520" s="112"/>
      <c r="AEX520" s="112"/>
      <c r="AEY520" s="112"/>
      <c r="AEZ520" s="112"/>
      <c r="AFA520" s="112"/>
      <c r="AFB520" s="112"/>
      <c r="AFC520" s="112"/>
      <c r="AFD520" s="112"/>
      <c r="AFE520" s="112"/>
      <c r="AFF520" s="112"/>
      <c r="AFG520" s="112"/>
      <c r="AFH520" s="112"/>
      <c r="AFI520" s="112"/>
      <c r="AFJ520" s="112"/>
      <c r="AFK520" s="112"/>
      <c r="AFL520" s="112"/>
      <c r="AFM520" s="112"/>
      <c r="AFN520" s="112"/>
      <c r="AFO520" s="112"/>
      <c r="AFP520" s="112"/>
      <c r="AFQ520" s="112"/>
      <c r="AFR520" s="112"/>
      <c r="AFS520" s="112"/>
      <c r="AFT520" s="112"/>
      <c r="AFU520" s="112"/>
      <c r="AFV520" s="112"/>
      <c r="AFW520" s="112"/>
      <c r="AFX520" s="112"/>
      <c r="AFY520" s="112"/>
      <c r="AFZ520" s="112"/>
      <c r="AGA520" s="112"/>
      <c r="AGB520" s="112"/>
      <c r="AGC520" s="112"/>
      <c r="AGD520" s="112"/>
      <c r="AGE520" s="112"/>
      <c r="AGF520" s="112"/>
      <c r="AGG520" s="112"/>
      <c r="AGH520" s="112"/>
      <c r="AGI520" s="112"/>
      <c r="AGJ520" s="112"/>
      <c r="AGK520" s="112"/>
      <c r="AGL520" s="112"/>
      <c r="AGM520" s="112"/>
      <c r="AGN520" s="112"/>
      <c r="AGO520" s="112"/>
      <c r="AGP520" s="112"/>
      <c r="AGQ520" s="112"/>
      <c r="AGR520" s="112"/>
      <c r="AGS520" s="112"/>
      <c r="AGT520" s="112"/>
      <c r="AGU520" s="112"/>
      <c r="AGV520" s="112"/>
      <c r="AGW520" s="112"/>
      <c r="AGX520" s="112"/>
      <c r="AGY520" s="112"/>
      <c r="AGZ520" s="112"/>
      <c r="AHA520" s="112"/>
      <c r="AHB520" s="112"/>
      <c r="AHC520" s="112"/>
      <c r="AHD520" s="112"/>
      <c r="AHE520" s="112"/>
      <c r="AHF520" s="112"/>
      <c r="AHG520" s="112"/>
      <c r="AHH520" s="112"/>
      <c r="AHI520" s="112"/>
      <c r="AHJ520" s="112"/>
      <c r="AHK520" s="112"/>
      <c r="AHL520" s="112"/>
      <c r="AHM520" s="112"/>
      <c r="AHN520" s="112"/>
      <c r="AHO520" s="112"/>
      <c r="AHP520" s="112"/>
      <c r="AHQ520" s="112"/>
      <c r="AHR520" s="112"/>
      <c r="AHS520" s="112"/>
      <c r="AHT520" s="112"/>
      <c r="AHU520" s="112"/>
      <c r="AHV520" s="112"/>
      <c r="AHW520" s="112"/>
      <c r="AHX520" s="112"/>
      <c r="AHY520" s="112"/>
      <c r="AHZ520" s="112"/>
      <c r="AIA520" s="112"/>
      <c r="AIB520" s="112"/>
      <c r="AIC520" s="112"/>
      <c r="AID520" s="112"/>
      <c r="AIE520" s="112"/>
      <c r="AIF520" s="112"/>
      <c r="AIG520" s="112"/>
      <c r="AIH520" s="112"/>
      <c r="AII520" s="112"/>
      <c r="AIJ520" s="112"/>
      <c r="AIK520" s="112"/>
      <c r="AIL520" s="112"/>
      <c r="AIM520" s="112"/>
      <c r="AIN520" s="112"/>
      <c r="AIO520" s="112"/>
      <c r="AIP520" s="112"/>
      <c r="AIQ520" s="112"/>
      <c r="AIR520" s="112"/>
      <c r="AIS520" s="112"/>
      <c r="AIT520" s="112"/>
      <c r="AIU520" s="112"/>
      <c r="AIV520" s="112"/>
      <c r="AIW520" s="112"/>
      <c r="AIX520" s="112"/>
      <c r="AIY520" s="112"/>
      <c r="AIZ520" s="112"/>
      <c r="AJA520" s="112"/>
      <c r="AJB520" s="112"/>
      <c r="AJC520" s="112"/>
      <c r="AJD520" s="112"/>
      <c r="AJE520" s="112"/>
      <c r="AJF520" s="112"/>
      <c r="AJG520" s="112"/>
      <c r="AJH520" s="112"/>
      <c r="AJI520" s="112"/>
      <c r="AJJ520" s="112"/>
      <c r="AJK520" s="112"/>
      <c r="AJL520" s="112"/>
      <c r="AJM520" s="112"/>
      <c r="AJN520" s="112"/>
      <c r="AJO520" s="112"/>
      <c r="AJP520" s="112"/>
      <c r="AJQ520" s="112"/>
      <c r="AJR520" s="112"/>
      <c r="AJS520" s="112"/>
      <c r="AJT520" s="112"/>
      <c r="AJU520" s="112"/>
      <c r="AJV520" s="112"/>
      <c r="AJW520" s="112"/>
      <c r="AJX520" s="112"/>
      <c r="AJY520" s="112"/>
      <c r="AJZ520" s="112"/>
      <c r="AKA520" s="112"/>
      <c r="AKB520" s="112"/>
      <c r="AKC520" s="112"/>
      <c r="AKD520" s="112"/>
      <c r="AKE520" s="112"/>
      <c r="AKF520" s="112"/>
      <c r="AKG520" s="112"/>
      <c r="AKH520" s="112"/>
      <c r="AKI520" s="112"/>
      <c r="AKJ520" s="112"/>
      <c r="AKK520" s="112"/>
      <c r="AKL520" s="112"/>
      <c r="AKM520" s="112"/>
      <c r="AKN520" s="112"/>
      <c r="AKO520" s="112"/>
      <c r="AKP520" s="112"/>
      <c r="AKQ520" s="112"/>
      <c r="AKR520" s="112"/>
      <c r="AKS520" s="112"/>
      <c r="AKT520" s="112"/>
      <c r="AKU520" s="112"/>
      <c r="AKV520" s="112"/>
      <c r="AKW520" s="112"/>
      <c r="AKX520" s="112"/>
      <c r="AKY520" s="112"/>
      <c r="AKZ520" s="112"/>
      <c r="ALA520" s="112"/>
      <c r="ALB520" s="112"/>
      <c r="ALC520" s="112"/>
      <c r="ALD520" s="112"/>
      <c r="ALE520" s="112"/>
      <c r="ALF520" s="112"/>
      <c r="ALG520" s="112"/>
      <c r="ALH520" s="112"/>
      <c r="ALI520" s="112"/>
      <c r="ALJ520" s="112"/>
      <c r="ALK520" s="112"/>
      <c r="ALL520" s="112"/>
      <c r="ALM520" s="112"/>
      <c r="AMK520" s="112"/>
    </row>
    <row r="521" spans="1:1025" ht="37.5">
      <c r="A521" s="109"/>
      <c r="B521" s="88"/>
      <c r="C521" s="36" t="s">
        <v>104</v>
      </c>
      <c r="D521" s="36">
        <v>926</v>
      </c>
      <c r="E521" s="91" t="s">
        <v>16</v>
      </c>
      <c r="F521" s="91" t="s">
        <v>32</v>
      </c>
      <c r="G521" s="81">
        <v>5030010030</v>
      </c>
      <c r="H521" s="82" t="s">
        <v>105</v>
      </c>
      <c r="I521" s="130">
        <f t="shared" si="185"/>
        <v>911900</v>
      </c>
      <c r="J521" s="130">
        <v>1659700</v>
      </c>
      <c r="K521" s="76">
        <v>-747800</v>
      </c>
      <c r="L521" s="76"/>
      <c r="M521" s="76"/>
      <c r="N521" s="76"/>
      <c r="O521" s="131"/>
      <c r="P521" s="112"/>
      <c r="Q521" s="112"/>
      <c r="R521" s="112"/>
      <c r="S521" s="112"/>
      <c r="T521" s="112"/>
      <c r="U521" s="112"/>
      <c r="V521" s="112"/>
      <c r="W521" s="112"/>
      <c r="X521" s="112"/>
      <c r="Y521" s="112"/>
      <c r="Z521" s="112"/>
      <c r="AA521" s="112"/>
      <c r="AB521" s="112"/>
      <c r="AC521" s="112"/>
      <c r="AD521" s="112"/>
      <c r="AE521" s="112"/>
      <c r="AF521" s="112"/>
      <c r="AG521" s="112"/>
      <c r="AH521" s="112"/>
      <c r="AI521" s="112"/>
      <c r="AJ521" s="112"/>
      <c r="AK521" s="112"/>
      <c r="AL521" s="112"/>
      <c r="AM521" s="112"/>
      <c r="AN521" s="112"/>
      <c r="AO521" s="112"/>
      <c r="AP521" s="112"/>
      <c r="AQ521" s="112"/>
      <c r="AR521" s="112"/>
      <c r="AS521" s="112"/>
      <c r="AT521" s="112"/>
      <c r="AU521" s="112"/>
      <c r="AV521" s="112"/>
      <c r="AW521" s="112"/>
      <c r="AX521" s="112"/>
      <c r="AY521" s="112"/>
      <c r="AZ521" s="112"/>
      <c r="BA521" s="112"/>
      <c r="BB521" s="112"/>
      <c r="BC521" s="112"/>
      <c r="BD521" s="112"/>
      <c r="BE521" s="112"/>
      <c r="BF521" s="112"/>
      <c r="BG521" s="112"/>
      <c r="BH521" s="112"/>
      <c r="BI521" s="112"/>
      <c r="BJ521" s="112"/>
      <c r="BK521" s="112"/>
      <c r="BL521" s="112"/>
      <c r="BM521" s="112"/>
      <c r="BN521" s="112"/>
      <c r="BO521" s="112"/>
      <c r="BP521" s="112"/>
      <c r="BQ521" s="112"/>
      <c r="BR521" s="112"/>
      <c r="BS521" s="112"/>
      <c r="BT521" s="112"/>
      <c r="BU521" s="112"/>
      <c r="BV521" s="112"/>
      <c r="BW521" s="112"/>
      <c r="BX521" s="112"/>
      <c r="BY521" s="112"/>
      <c r="BZ521" s="112"/>
      <c r="CA521" s="112"/>
      <c r="CB521" s="112"/>
      <c r="CC521" s="112"/>
      <c r="CD521" s="112"/>
      <c r="CE521" s="112"/>
      <c r="CF521" s="112"/>
      <c r="CG521" s="112"/>
      <c r="CH521" s="112"/>
      <c r="CI521" s="112"/>
      <c r="CJ521" s="112"/>
      <c r="CK521" s="112"/>
      <c r="CL521" s="112"/>
      <c r="CM521" s="112"/>
      <c r="CN521" s="112"/>
      <c r="CO521" s="112"/>
      <c r="CP521" s="112"/>
      <c r="CQ521" s="112"/>
      <c r="CR521" s="112"/>
      <c r="CS521" s="112"/>
      <c r="CT521" s="112"/>
      <c r="CU521" s="112"/>
      <c r="CV521" s="112"/>
      <c r="CW521" s="112"/>
      <c r="CX521" s="112"/>
      <c r="CY521" s="112"/>
      <c r="CZ521" s="112"/>
      <c r="DA521" s="112"/>
      <c r="DB521" s="112"/>
      <c r="DC521" s="112"/>
      <c r="DD521" s="112"/>
      <c r="DE521" s="112"/>
      <c r="DF521" s="112"/>
      <c r="DG521" s="112"/>
      <c r="DH521" s="112"/>
      <c r="DI521" s="112"/>
      <c r="DJ521" s="112"/>
      <c r="DK521" s="112"/>
      <c r="DL521" s="112"/>
      <c r="DM521" s="112"/>
      <c r="DN521" s="112"/>
      <c r="DO521" s="112"/>
      <c r="DP521" s="112"/>
      <c r="DQ521" s="112"/>
      <c r="DR521" s="112"/>
      <c r="DS521" s="112"/>
      <c r="DT521" s="112"/>
      <c r="DU521" s="112"/>
      <c r="DV521" s="112"/>
      <c r="DW521" s="112"/>
      <c r="DX521" s="112"/>
      <c r="DY521" s="112"/>
      <c r="DZ521" s="112"/>
      <c r="EA521" s="112"/>
      <c r="EB521" s="112"/>
      <c r="EC521" s="112"/>
      <c r="ED521" s="112"/>
      <c r="EE521" s="112"/>
      <c r="EF521" s="112"/>
      <c r="EG521" s="112"/>
      <c r="EH521" s="112"/>
      <c r="EI521" s="112"/>
      <c r="EJ521" s="112"/>
      <c r="EK521" s="112"/>
      <c r="EL521" s="112"/>
      <c r="EM521" s="112"/>
      <c r="EN521" s="112"/>
      <c r="EO521" s="112"/>
      <c r="EP521" s="112"/>
      <c r="EQ521" s="112"/>
      <c r="ER521" s="112"/>
      <c r="ES521" s="112"/>
      <c r="ET521" s="112"/>
      <c r="EU521" s="112"/>
      <c r="EV521" s="112"/>
      <c r="EW521" s="112"/>
      <c r="EX521" s="112"/>
      <c r="EY521" s="112"/>
      <c r="EZ521" s="112"/>
      <c r="FA521" s="112"/>
      <c r="FB521" s="112"/>
      <c r="FC521" s="112"/>
      <c r="FD521" s="112"/>
      <c r="FE521" s="112"/>
      <c r="FF521" s="112"/>
      <c r="FG521" s="112"/>
      <c r="FH521" s="112"/>
      <c r="FI521" s="112"/>
      <c r="FJ521" s="112"/>
      <c r="FK521" s="112"/>
      <c r="FL521" s="112"/>
      <c r="FM521" s="112"/>
      <c r="FN521" s="112"/>
      <c r="FO521" s="112"/>
      <c r="FP521" s="112"/>
      <c r="FQ521" s="112"/>
      <c r="FR521" s="112"/>
      <c r="FS521" s="112"/>
      <c r="FT521" s="112"/>
      <c r="FU521" s="112"/>
      <c r="FV521" s="112"/>
      <c r="FW521" s="112"/>
      <c r="FX521" s="112"/>
      <c r="FY521" s="112"/>
      <c r="FZ521" s="112"/>
      <c r="GA521" s="112"/>
      <c r="GB521" s="112"/>
      <c r="GC521" s="112"/>
      <c r="GD521" s="112"/>
      <c r="GE521" s="112"/>
      <c r="GF521" s="112"/>
      <c r="GG521" s="112"/>
      <c r="GH521" s="112"/>
      <c r="GI521" s="112"/>
      <c r="GJ521" s="112"/>
      <c r="GK521" s="112"/>
      <c r="GL521" s="112"/>
      <c r="GM521" s="112"/>
      <c r="GN521" s="112"/>
      <c r="GO521" s="112"/>
      <c r="GP521" s="112"/>
      <c r="GQ521" s="112"/>
      <c r="GR521" s="112"/>
      <c r="GS521" s="112"/>
      <c r="GT521" s="112"/>
      <c r="GU521" s="112"/>
      <c r="GV521" s="112"/>
      <c r="GW521" s="112"/>
      <c r="GX521" s="112"/>
      <c r="GY521" s="112"/>
      <c r="GZ521" s="112"/>
      <c r="HA521" s="112"/>
      <c r="HB521" s="112"/>
      <c r="HC521" s="112"/>
      <c r="HD521" s="112"/>
      <c r="HE521" s="112"/>
      <c r="HF521" s="112"/>
      <c r="HG521" s="112"/>
      <c r="HH521" s="112"/>
      <c r="HI521" s="112"/>
      <c r="HJ521" s="112"/>
      <c r="HK521" s="112"/>
      <c r="HL521" s="112"/>
      <c r="HM521" s="112"/>
      <c r="HN521" s="112"/>
      <c r="HO521" s="112"/>
      <c r="HP521" s="112"/>
      <c r="HQ521" s="112"/>
      <c r="HR521" s="112"/>
      <c r="HS521" s="112"/>
      <c r="HT521" s="112"/>
      <c r="HU521" s="112"/>
      <c r="HV521" s="112"/>
      <c r="HW521" s="112"/>
      <c r="HX521" s="112"/>
      <c r="HY521" s="112"/>
      <c r="HZ521" s="112"/>
      <c r="IA521" s="112"/>
      <c r="IB521" s="112"/>
      <c r="IC521" s="112"/>
      <c r="ID521" s="112"/>
      <c r="IE521" s="112"/>
      <c r="IF521" s="112"/>
      <c r="IG521" s="112"/>
      <c r="IH521" s="112"/>
      <c r="II521" s="112"/>
      <c r="IJ521" s="112"/>
      <c r="IK521" s="112"/>
      <c r="IL521" s="112"/>
      <c r="IM521" s="112"/>
      <c r="IN521" s="112"/>
      <c r="IO521" s="112"/>
      <c r="IP521" s="112"/>
      <c r="IQ521" s="112"/>
      <c r="IR521" s="112"/>
      <c r="IS521" s="112"/>
      <c r="IT521" s="112"/>
      <c r="IU521" s="112"/>
      <c r="IV521" s="112"/>
      <c r="IW521" s="112"/>
      <c r="IX521" s="112"/>
      <c r="IY521" s="112"/>
      <c r="IZ521" s="112"/>
      <c r="JA521" s="112"/>
      <c r="JB521" s="112"/>
      <c r="JC521" s="112"/>
      <c r="JD521" s="112"/>
      <c r="JE521" s="112"/>
      <c r="JF521" s="112"/>
      <c r="JG521" s="112"/>
      <c r="JH521" s="112"/>
      <c r="JI521" s="112"/>
      <c r="JJ521" s="112"/>
      <c r="JK521" s="112"/>
      <c r="JL521" s="112"/>
      <c r="JM521" s="112"/>
      <c r="JN521" s="112"/>
      <c r="JO521" s="112"/>
      <c r="JP521" s="112"/>
      <c r="JQ521" s="112"/>
      <c r="JR521" s="112"/>
      <c r="JS521" s="112"/>
      <c r="JT521" s="112"/>
      <c r="JU521" s="112"/>
      <c r="JV521" s="112"/>
      <c r="JW521" s="112"/>
      <c r="JX521" s="112"/>
      <c r="JY521" s="112"/>
      <c r="JZ521" s="112"/>
      <c r="KA521" s="112"/>
      <c r="KB521" s="112"/>
      <c r="KC521" s="112"/>
      <c r="KD521" s="112"/>
      <c r="KE521" s="112"/>
      <c r="KF521" s="112"/>
      <c r="KG521" s="112"/>
      <c r="KH521" s="112"/>
      <c r="KI521" s="112"/>
      <c r="KJ521" s="112"/>
      <c r="KK521" s="112"/>
      <c r="KL521" s="112"/>
      <c r="KM521" s="112"/>
      <c r="KN521" s="112"/>
      <c r="KO521" s="112"/>
      <c r="KP521" s="112"/>
      <c r="KQ521" s="112"/>
      <c r="KR521" s="112"/>
      <c r="KS521" s="112"/>
      <c r="KT521" s="112"/>
      <c r="KU521" s="112"/>
      <c r="KV521" s="112"/>
      <c r="KW521" s="112"/>
      <c r="KX521" s="112"/>
      <c r="KY521" s="112"/>
      <c r="KZ521" s="112"/>
      <c r="LA521" s="112"/>
      <c r="LB521" s="112"/>
      <c r="LC521" s="112"/>
      <c r="LD521" s="112"/>
      <c r="LE521" s="112"/>
      <c r="LF521" s="112"/>
      <c r="LG521" s="112"/>
      <c r="LH521" s="112"/>
      <c r="LI521" s="112"/>
      <c r="LJ521" s="112"/>
      <c r="LK521" s="112"/>
      <c r="LL521" s="112"/>
      <c r="LM521" s="112"/>
      <c r="LN521" s="112"/>
      <c r="LO521" s="112"/>
      <c r="LP521" s="112"/>
      <c r="LQ521" s="112"/>
      <c r="LR521" s="112"/>
      <c r="LS521" s="112"/>
      <c r="LT521" s="112"/>
      <c r="LU521" s="112"/>
      <c r="LV521" s="112"/>
      <c r="LW521" s="112"/>
      <c r="LX521" s="112"/>
      <c r="LY521" s="112"/>
      <c r="LZ521" s="112"/>
      <c r="MA521" s="112"/>
      <c r="MB521" s="112"/>
      <c r="MC521" s="112"/>
      <c r="MD521" s="112"/>
      <c r="ME521" s="112"/>
      <c r="MF521" s="112"/>
      <c r="MG521" s="112"/>
      <c r="MH521" s="112"/>
      <c r="MI521" s="112"/>
      <c r="MJ521" s="112"/>
      <c r="MK521" s="112"/>
      <c r="ML521" s="112"/>
      <c r="MM521" s="112"/>
      <c r="MN521" s="112"/>
      <c r="MO521" s="112"/>
      <c r="MP521" s="112"/>
      <c r="MQ521" s="112"/>
      <c r="MR521" s="112"/>
      <c r="MS521" s="112"/>
      <c r="MT521" s="112"/>
      <c r="MU521" s="112"/>
      <c r="MV521" s="112"/>
      <c r="MW521" s="112"/>
      <c r="MX521" s="112"/>
      <c r="MY521" s="112"/>
      <c r="MZ521" s="112"/>
      <c r="NA521" s="112"/>
      <c r="NB521" s="112"/>
      <c r="NC521" s="112"/>
      <c r="ND521" s="112"/>
      <c r="NE521" s="112"/>
      <c r="NF521" s="112"/>
      <c r="NG521" s="112"/>
      <c r="NH521" s="112"/>
      <c r="NI521" s="112"/>
      <c r="NJ521" s="112"/>
      <c r="NK521" s="112"/>
      <c r="NL521" s="112"/>
      <c r="NM521" s="112"/>
      <c r="NN521" s="112"/>
      <c r="NO521" s="112"/>
      <c r="NP521" s="112"/>
      <c r="NQ521" s="112"/>
      <c r="NR521" s="112"/>
      <c r="NS521" s="112"/>
      <c r="NT521" s="112"/>
      <c r="NU521" s="112"/>
      <c r="NV521" s="112"/>
      <c r="NW521" s="112"/>
      <c r="NX521" s="112"/>
      <c r="NY521" s="112"/>
      <c r="NZ521" s="112"/>
      <c r="OA521" s="112"/>
      <c r="OB521" s="112"/>
      <c r="OC521" s="112"/>
      <c r="OD521" s="112"/>
      <c r="OE521" s="112"/>
      <c r="OF521" s="112"/>
      <c r="OG521" s="112"/>
      <c r="OH521" s="112"/>
      <c r="OI521" s="112"/>
      <c r="OJ521" s="112"/>
      <c r="OK521" s="112"/>
      <c r="OL521" s="112"/>
      <c r="OM521" s="112"/>
      <c r="ON521" s="112"/>
      <c r="OO521" s="112"/>
      <c r="OP521" s="112"/>
      <c r="OQ521" s="112"/>
      <c r="OR521" s="112"/>
      <c r="OS521" s="112"/>
      <c r="OT521" s="112"/>
      <c r="OU521" s="112"/>
      <c r="OV521" s="112"/>
      <c r="OW521" s="112"/>
      <c r="OX521" s="112"/>
      <c r="OY521" s="112"/>
      <c r="OZ521" s="112"/>
      <c r="PA521" s="112"/>
      <c r="PB521" s="112"/>
      <c r="PC521" s="112"/>
      <c r="PD521" s="112"/>
      <c r="PE521" s="112"/>
      <c r="PF521" s="112"/>
      <c r="PG521" s="112"/>
      <c r="PH521" s="112"/>
      <c r="PI521" s="112"/>
      <c r="PJ521" s="112"/>
      <c r="PK521" s="112"/>
      <c r="PL521" s="112"/>
      <c r="PM521" s="112"/>
      <c r="PN521" s="112"/>
      <c r="PO521" s="112"/>
      <c r="PP521" s="112"/>
      <c r="PQ521" s="112"/>
      <c r="PR521" s="112"/>
      <c r="PS521" s="112"/>
      <c r="PT521" s="112"/>
      <c r="PU521" s="112"/>
      <c r="PV521" s="112"/>
      <c r="PW521" s="112"/>
      <c r="PX521" s="112"/>
      <c r="PY521" s="112"/>
      <c r="PZ521" s="112"/>
      <c r="QA521" s="112"/>
      <c r="QB521" s="112"/>
      <c r="QC521" s="112"/>
      <c r="QD521" s="112"/>
      <c r="QE521" s="112"/>
      <c r="QF521" s="112"/>
      <c r="QG521" s="112"/>
      <c r="QH521" s="112"/>
      <c r="QI521" s="112"/>
      <c r="QJ521" s="112"/>
      <c r="QK521" s="112"/>
      <c r="QL521" s="112"/>
      <c r="QM521" s="112"/>
      <c r="QN521" s="112"/>
      <c r="QO521" s="112"/>
      <c r="QP521" s="112"/>
      <c r="QQ521" s="112"/>
      <c r="QR521" s="112"/>
      <c r="QS521" s="112"/>
      <c r="QT521" s="112"/>
      <c r="QU521" s="112"/>
      <c r="QV521" s="112"/>
      <c r="QW521" s="112"/>
      <c r="QX521" s="112"/>
      <c r="QY521" s="112"/>
      <c r="QZ521" s="112"/>
      <c r="RA521" s="112"/>
      <c r="RB521" s="112"/>
      <c r="RC521" s="112"/>
      <c r="RD521" s="112"/>
      <c r="RE521" s="112"/>
      <c r="RF521" s="112"/>
      <c r="RG521" s="112"/>
      <c r="RH521" s="112"/>
      <c r="RI521" s="112"/>
      <c r="RJ521" s="112"/>
      <c r="RK521" s="112"/>
      <c r="RL521" s="112"/>
      <c r="RM521" s="112"/>
      <c r="RN521" s="112"/>
      <c r="RO521" s="112"/>
      <c r="RP521" s="112"/>
      <c r="RQ521" s="112"/>
      <c r="RR521" s="112"/>
      <c r="RS521" s="112"/>
      <c r="RT521" s="112"/>
      <c r="RU521" s="112"/>
      <c r="RV521" s="112"/>
      <c r="RW521" s="112"/>
      <c r="RX521" s="112"/>
      <c r="RY521" s="112"/>
      <c r="RZ521" s="112"/>
      <c r="SA521" s="112"/>
      <c r="SB521" s="112"/>
      <c r="SC521" s="112"/>
      <c r="SD521" s="112"/>
      <c r="SE521" s="112"/>
      <c r="SF521" s="112"/>
      <c r="SG521" s="112"/>
      <c r="SH521" s="112"/>
      <c r="SI521" s="112"/>
      <c r="SJ521" s="112"/>
      <c r="SK521" s="112"/>
      <c r="SL521" s="112"/>
      <c r="SM521" s="112"/>
      <c r="SN521" s="112"/>
      <c r="SO521" s="112"/>
      <c r="SP521" s="112"/>
      <c r="SQ521" s="112"/>
      <c r="SR521" s="112"/>
      <c r="SS521" s="112"/>
      <c r="ST521" s="112"/>
      <c r="SU521" s="112"/>
      <c r="SV521" s="112"/>
      <c r="SW521" s="112"/>
      <c r="SX521" s="112"/>
      <c r="SY521" s="112"/>
      <c r="SZ521" s="112"/>
      <c r="TA521" s="112"/>
      <c r="TB521" s="112"/>
      <c r="TC521" s="112"/>
      <c r="TD521" s="112"/>
      <c r="TE521" s="112"/>
      <c r="TF521" s="112"/>
      <c r="TG521" s="112"/>
      <c r="TH521" s="112"/>
      <c r="TI521" s="112"/>
      <c r="TJ521" s="112"/>
      <c r="TK521" s="112"/>
      <c r="TL521" s="112"/>
      <c r="TM521" s="112"/>
      <c r="TN521" s="112"/>
      <c r="TO521" s="112"/>
      <c r="TP521" s="112"/>
      <c r="TQ521" s="112"/>
      <c r="TR521" s="112"/>
      <c r="TS521" s="112"/>
      <c r="TT521" s="112"/>
      <c r="TU521" s="112"/>
      <c r="TV521" s="112"/>
      <c r="TW521" s="112"/>
      <c r="TX521" s="112"/>
      <c r="TY521" s="112"/>
      <c r="TZ521" s="112"/>
      <c r="UA521" s="112"/>
      <c r="UB521" s="112"/>
      <c r="UC521" s="112"/>
      <c r="UD521" s="112"/>
      <c r="UE521" s="112"/>
      <c r="UF521" s="112"/>
      <c r="UG521" s="112"/>
      <c r="UH521" s="112"/>
      <c r="UI521" s="112"/>
      <c r="UJ521" s="112"/>
      <c r="UK521" s="112"/>
      <c r="UL521" s="112"/>
      <c r="UM521" s="112"/>
      <c r="UN521" s="112"/>
      <c r="UO521" s="112"/>
      <c r="UP521" s="112"/>
      <c r="UQ521" s="112"/>
      <c r="UR521" s="112"/>
      <c r="US521" s="112"/>
      <c r="UT521" s="112"/>
      <c r="UU521" s="112"/>
      <c r="UV521" s="112"/>
      <c r="UW521" s="112"/>
      <c r="UX521" s="112"/>
      <c r="UY521" s="112"/>
      <c r="UZ521" s="112"/>
      <c r="VA521" s="112"/>
      <c r="VB521" s="112"/>
      <c r="VC521" s="112"/>
      <c r="VD521" s="112"/>
      <c r="VE521" s="112"/>
      <c r="VF521" s="112"/>
      <c r="VG521" s="112"/>
      <c r="VH521" s="112"/>
      <c r="VI521" s="112"/>
      <c r="VJ521" s="112"/>
      <c r="VK521" s="112"/>
      <c r="VL521" s="112"/>
      <c r="VM521" s="112"/>
      <c r="VN521" s="112"/>
      <c r="VO521" s="112"/>
      <c r="VP521" s="112"/>
      <c r="VQ521" s="112"/>
      <c r="VR521" s="112"/>
      <c r="VS521" s="112"/>
      <c r="VT521" s="112"/>
      <c r="VU521" s="112"/>
      <c r="VV521" s="112"/>
      <c r="VW521" s="112"/>
      <c r="VX521" s="112"/>
      <c r="VY521" s="112"/>
      <c r="VZ521" s="112"/>
      <c r="WA521" s="112"/>
      <c r="WB521" s="112"/>
      <c r="WC521" s="112"/>
      <c r="WD521" s="112"/>
      <c r="WE521" s="112"/>
      <c r="WF521" s="112"/>
      <c r="WG521" s="112"/>
      <c r="WH521" s="112"/>
      <c r="WI521" s="112"/>
      <c r="WJ521" s="112"/>
      <c r="WK521" s="112"/>
      <c r="WL521" s="112"/>
      <c r="WM521" s="112"/>
      <c r="WN521" s="112"/>
      <c r="WO521" s="112"/>
      <c r="WP521" s="112"/>
      <c r="WQ521" s="112"/>
      <c r="WR521" s="112"/>
      <c r="WS521" s="112"/>
      <c r="WT521" s="112"/>
      <c r="WU521" s="112"/>
      <c r="WV521" s="112"/>
      <c r="WW521" s="112"/>
      <c r="WX521" s="112"/>
      <c r="WY521" s="112"/>
      <c r="WZ521" s="112"/>
      <c r="XA521" s="112"/>
      <c r="XB521" s="112"/>
      <c r="XC521" s="112"/>
      <c r="XD521" s="112"/>
      <c r="XE521" s="112"/>
      <c r="XF521" s="112"/>
      <c r="XG521" s="112"/>
      <c r="XH521" s="112"/>
      <c r="XI521" s="112"/>
      <c r="XJ521" s="112"/>
      <c r="XK521" s="112"/>
      <c r="XL521" s="112"/>
      <c r="XM521" s="112"/>
      <c r="XN521" s="112"/>
      <c r="XO521" s="112"/>
      <c r="XP521" s="112"/>
      <c r="XQ521" s="112"/>
      <c r="XR521" s="112"/>
      <c r="XS521" s="112"/>
      <c r="XT521" s="112"/>
      <c r="XU521" s="112"/>
      <c r="XV521" s="112"/>
      <c r="XW521" s="112"/>
      <c r="XX521" s="112"/>
      <c r="XY521" s="112"/>
      <c r="XZ521" s="112"/>
      <c r="YA521" s="112"/>
      <c r="YB521" s="112"/>
      <c r="YC521" s="112"/>
      <c r="YD521" s="112"/>
      <c r="YE521" s="112"/>
      <c r="YF521" s="112"/>
      <c r="YG521" s="112"/>
      <c r="YH521" s="112"/>
      <c r="YI521" s="112"/>
      <c r="YJ521" s="112"/>
      <c r="YK521" s="112"/>
      <c r="YL521" s="112"/>
      <c r="YM521" s="112"/>
      <c r="YN521" s="112"/>
      <c r="YO521" s="112"/>
      <c r="YP521" s="112"/>
      <c r="YQ521" s="112"/>
      <c r="YR521" s="112"/>
      <c r="YS521" s="112"/>
      <c r="YT521" s="112"/>
      <c r="YU521" s="112"/>
      <c r="YV521" s="112"/>
      <c r="YW521" s="112"/>
      <c r="YX521" s="112"/>
      <c r="YY521" s="112"/>
      <c r="YZ521" s="112"/>
      <c r="ZA521" s="112"/>
      <c r="ZB521" s="112"/>
      <c r="ZC521" s="112"/>
      <c r="ZD521" s="112"/>
      <c r="ZE521" s="112"/>
      <c r="ZF521" s="112"/>
      <c r="ZG521" s="112"/>
      <c r="ZH521" s="112"/>
      <c r="ZI521" s="112"/>
      <c r="ZJ521" s="112"/>
      <c r="ZK521" s="112"/>
      <c r="ZL521" s="112"/>
      <c r="ZM521" s="112"/>
      <c r="ZN521" s="112"/>
      <c r="ZO521" s="112"/>
      <c r="ZP521" s="112"/>
      <c r="ZQ521" s="112"/>
      <c r="ZR521" s="112"/>
      <c r="ZS521" s="112"/>
      <c r="ZT521" s="112"/>
      <c r="ZU521" s="112"/>
      <c r="ZV521" s="112"/>
      <c r="ZW521" s="112"/>
      <c r="ZX521" s="112"/>
      <c r="ZY521" s="112"/>
      <c r="ZZ521" s="112"/>
      <c r="AAA521" s="112"/>
      <c r="AAB521" s="112"/>
      <c r="AAC521" s="112"/>
      <c r="AAD521" s="112"/>
      <c r="AAE521" s="112"/>
      <c r="AAF521" s="112"/>
      <c r="AAG521" s="112"/>
      <c r="AAH521" s="112"/>
      <c r="AAI521" s="112"/>
      <c r="AAJ521" s="112"/>
      <c r="AAK521" s="112"/>
      <c r="AAL521" s="112"/>
      <c r="AAM521" s="112"/>
      <c r="AAN521" s="112"/>
      <c r="AAO521" s="112"/>
      <c r="AAP521" s="112"/>
      <c r="AAQ521" s="112"/>
      <c r="AAR521" s="112"/>
      <c r="AAS521" s="112"/>
      <c r="AAT521" s="112"/>
      <c r="AAU521" s="112"/>
      <c r="AAV521" s="112"/>
      <c r="AAW521" s="112"/>
      <c r="AAX521" s="112"/>
      <c r="AAY521" s="112"/>
      <c r="AAZ521" s="112"/>
      <c r="ABA521" s="112"/>
      <c r="ABB521" s="112"/>
      <c r="ABC521" s="112"/>
      <c r="ABD521" s="112"/>
      <c r="ABE521" s="112"/>
      <c r="ABF521" s="112"/>
      <c r="ABG521" s="112"/>
      <c r="ABH521" s="112"/>
      <c r="ABI521" s="112"/>
      <c r="ABJ521" s="112"/>
      <c r="ABK521" s="112"/>
      <c r="ABL521" s="112"/>
      <c r="ABM521" s="112"/>
      <c r="ABN521" s="112"/>
      <c r="ABO521" s="112"/>
      <c r="ABP521" s="112"/>
      <c r="ABQ521" s="112"/>
      <c r="ABR521" s="112"/>
      <c r="ABS521" s="112"/>
      <c r="ABT521" s="112"/>
      <c r="ABU521" s="112"/>
      <c r="ABV521" s="112"/>
      <c r="ABW521" s="112"/>
      <c r="ABX521" s="112"/>
      <c r="ABY521" s="112"/>
      <c r="ABZ521" s="112"/>
      <c r="ACA521" s="112"/>
      <c r="ACB521" s="112"/>
      <c r="ACC521" s="112"/>
      <c r="ACD521" s="112"/>
      <c r="ACE521" s="112"/>
      <c r="ACF521" s="112"/>
      <c r="ACG521" s="112"/>
      <c r="ACH521" s="112"/>
      <c r="ACI521" s="112"/>
      <c r="ACJ521" s="112"/>
      <c r="ACK521" s="112"/>
      <c r="ACL521" s="112"/>
      <c r="ACM521" s="112"/>
      <c r="ACN521" s="112"/>
      <c r="ACO521" s="112"/>
      <c r="ACP521" s="112"/>
      <c r="ACQ521" s="112"/>
      <c r="ACR521" s="112"/>
      <c r="ACS521" s="112"/>
      <c r="ACT521" s="112"/>
      <c r="ACU521" s="112"/>
      <c r="ACV521" s="112"/>
      <c r="ACW521" s="112"/>
      <c r="ACX521" s="112"/>
      <c r="ACY521" s="112"/>
      <c r="ACZ521" s="112"/>
      <c r="ADA521" s="112"/>
      <c r="ADB521" s="112"/>
      <c r="ADC521" s="112"/>
      <c r="ADD521" s="112"/>
      <c r="ADE521" s="112"/>
      <c r="ADF521" s="112"/>
      <c r="ADG521" s="112"/>
      <c r="ADH521" s="112"/>
      <c r="ADI521" s="112"/>
      <c r="ADJ521" s="112"/>
      <c r="ADK521" s="112"/>
      <c r="ADL521" s="112"/>
      <c r="ADM521" s="112"/>
      <c r="ADN521" s="112"/>
      <c r="ADO521" s="112"/>
      <c r="ADP521" s="112"/>
      <c r="ADQ521" s="112"/>
      <c r="ADR521" s="112"/>
      <c r="ADS521" s="112"/>
      <c r="ADT521" s="112"/>
      <c r="ADU521" s="112"/>
      <c r="ADV521" s="112"/>
      <c r="ADW521" s="112"/>
      <c r="ADX521" s="112"/>
      <c r="ADY521" s="112"/>
      <c r="ADZ521" s="112"/>
      <c r="AEA521" s="112"/>
      <c r="AEB521" s="112"/>
      <c r="AEC521" s="112"/>
      <c r="AED521" s="112"/>
      <c r="AEE521" s="112"/>
      <c r="AEF521" s="112"/>
      <c r="AEG521" s="112"/>
      <c r="AEH521" s="112"/>
      <c r="AEI521" s="112"/>
      <c r="AEJ521" s="112"/>
      <c r="AEK521" s="112"/>
      <c r="AEL521" s="112"/>
      <c r="AEM521" s="112"/>
      <c r="AEN521" s="112"/>
      <c r="AEO521" s="112"/>
      <c r="AEP521" s="112"/>
      <c r="AEQ521" s="112"/>
      <c r="AER521" s="112"/>
      <c r="AES521" s="112"/>
      <c r="AET521" s="112"/>
      <c r="AEU521" s="112"/>
      <c r="AEV521" s="112"/>
      <c r="AEW521" s="112"/>
      <c r="AEX521" s="112"/>
      <c r="AEY521" s="112"/>
      <c r="AEZ521" s="112"/>
      <c r="AFA521" s="112"/>
      <c r="AFB521" s="112"/>
      <c r="AFC521" s="112"/>
      <c r="AFD521" s="112"/>
      <c r="AFE521" s="112"/>
      <c r="AFF521" s="112"/>
      <c r="AFG521" s="112"/>
      <c r="AFH521" s="112"/>
      <c r="AFI521" s="112"/>
      <c r="AFJ521" s="112"/>
      <c r="AFK521" s="112"/>
      <c r="AFL521" s="112"/>
      <c r="AFM521" s="112"/>
      <c r="AFN521" s="112"/>
      <c r="AFO521" s="112"/>
      <c r="AFP521" s="112"/>
      <c r="AFQ521" s="112"/>
      <c r="AFR521" s="112"/>
      <c r="AFS521" s="112"/>
      <c r="AFT521" s="112"/>
      <c r="AFU521" s="112"/>
      <c r="AFV521" s="112"/>
      <c r="AFW521" s="112"/>
      <c r="AFX521" s="112"/>
      <c r="AFY521" s="112"/>
      <c r="AFZ521" s="112"/>
      <c r="AGA521" s="112"/>
      <c r="AGB521" s="112"/>
      <c r="AGC521" s="112"/>
      <c r="AGD521" s="112"/>
      <c r="AGE521" s="112"/>
      <c r="AGF521" s="112"/>
      <c r="AGG521" s="112"/>
      <c r="AGH521" s="112"/>
      <c r="AGI521" s="112"/>
      <c r="AGJ521" s="112"/>
      <c r="AGK521" s="112"/>
      <c r="AGL521" s="112"/>
      <c r="AGM521" s="112"/>
      <c r="AGN521" s="112"/>
      <c r="AGO521" s="112"/>
      <c r="AGP521" s="112"/>
      <c r="AGQ521" s="112"/>
      <c r="AGR521" s="112"/>
      <c r="AGS521" s="112"/>
      <c r="AGT521" s="112"/>
      <c r="AGU521" s="112"/>
      <c r="AGV521" s="112"/>
      <c r="AGW521" s="112"/>
      <c r="AGX521" s="112"/>
      <c r="AGY521" s="112"/>
      <c r="AGZ521" s="112"/>
      <c r="AHA521" s="112"/>
      <c r="AHB521" s="112"/>
      <c r="AHC521" s="112"/>
      <c r="AHD521" s="112"/>
      <c r="AHE521" s="112"/>
      <c r="AHF521" s="112"/>
      <c r="AHG521" s="112"/>
      <c r="AHH521" s="112"/>
      <c r="AHI521" s="112"/>
      <c r="AHJ521" s="112"/>
      <c r="AHK521" s="112"/>
      <c r="AHL521" s="112"/>
      <c r="AHM521" s="112"/>
      <c r="AHN521" s="112"/>
      <c r="AHO521" s="112"/>
      <c r="AHP521" s="112"/>
      <c r="AHQ521" s="112"/>
      <c r="AHR521" s="112"/>
      <c r="AHS521" s="112"/>
      <c r="AHT521" s="112"/>
      <c r="AHU521" s="112"/>
      <c r="AHV521" s="112"/>
      <c r="AHW521" s="112"/>
      <c r="AHX521" s="112"/>
      <c r="AHY521" s="112"/>
      <c r="AHZ521" s="112"/>
      <c r="AIA521" s="112"/>
      <c r="AIB521" s="112"/>
      <c r="AIC521" s="112"/>
      <c r="AID521" s="112"/>
      <c r="AIE521" s="112"/>
      <c r="AIF521" s="112"/>
      <c r="AIG521" s="112"/>
      <c r="AIH521" s="112"/>
      <c r="AII521" s="112"/>
      <c r="AIJ521" s="112"/>
      <c r="AIK521" s="112"/>
      <c r="AIL521" s="112"/>
      <c r="AIM521" s="112"/>
      <c r="AIN521" s="112"/>
      <c r="AIO521" s="112"/>
      <c r="AIP521" s="112"/>
      <c r="AIQ521" s="112"/>
      <c r="AIR521" s="112"/>
      <c r="AIS521" s="112"/>
      <c r="AIT521" s="112"/>
      <c r="AIU521" s="112"/>
      <c r="AIV521" s="112"/>
      <c r="AIW521" s="112"/>
      <c r="AIX521" s="112"/>
      <c r="AIY521" s="112"/>
      <c r="AIZ521" s="112"/>
      <c r="AJA521" s="112"/>
      <c r="AJB521" s="112"/>
      <c r="AJC521" s="112"/>
      <c r="AJD521" s="112"/>
      <c r="AJE521" s="112"/>
      <c r="AJF521" s="112"/>
      <c r="AJG521" s="112"/>
      <c r="AJH521" s="112"/>
      <c r="AJI521" s="112"/>
      <c r="AJJ521" s="112"/>
      <c r="AJK521" s="112"/>
      <c r="AJL521" s="112"/>
      <c r="AJM521" s="112"/>
      <c r="AJN521" s="112"/>
      <c r="AJO521" s="112"/>
      <c r="AJP521" s="112"/>
      <c r="AJQ521" s="112"/>
      <c r="AJR521" s="112"/>
      <c r="AJS521" s="112"/>
      <c r="AJT521" s="112"/>
      <c r="AJU521" s="112"/>
      <c r="AJV521" s="112"/>
      <c r="AJW521" s="112"/>
      <c r="AJX521" s="112"/>
      <c r="AJY521" s="112"/>
      <c r="AJZ521" s="112"/>
      <c r="AKA521" s="112"/>
      <c r="AKB521" s="112"/>
      <c r="AKC521" s="112"/>
      <c r="AKD521" s="112"/>
      <c r="AKE521" s="112"/>
      <c r="AKF521" s="112"/>
      <c r="AKG521" s="112"/>
      <c r="AKH521" s="112"/>
      <c r="AKI521" s="112"/>
      <c r="AKJ521" s="112"/>
      <c r="AKK521" s="112"/>
      <c r="AKL521" s="112"/>
      <c r="AKM521" s="112"/>
      <c r="AKN521" s="112"/>
      <c r="AKO521" s="112"/>
      <c r="AKP521" s="112"/>
      <c r="AKQ521" s="112"/>
      <c r="AKR521" s="112"/>
      <c r="AKS521" s="112"/>
      <c r="AKT521" s="112"/>
      <c r="AKU521" s="112"/>
      <c r="AKV521" s="112"/>
      <c r="AKW521" s="112"/>
      <c r="AKX521" s="112"/>
      <c r="AKY521" s="112"/>
      <c r="AKZ521" s="112"/>
      <c r="ALA521" s="112"/>
      <c r="ALB521" s="112"/>
      <c r="ALC521" s="112"/>
      <c r="ALD521" s="112"/>
      <c r="ALE521" s="112"/>
      <c r="ALF521" s="112"/>
      <c r="ALG521" s="112"/>
      <c r="ALH521" s="112"/>
      <c r="ALI521" s="112"/>
      <c r="ALJ521" s="112"/>
      <c r="ALK521" s="112"/>
      <c r="ALL521" s="112"/>
      <c r="ALM521" s="112"/>
      <c r="AMK521" s="112"/>
    </row>
    <row r="522" spans="1:1025">
      <c r="B522" s="88"/>
      <c r="C522" s="36" t="s">
        <v>55</v>
      </c>
      <c r="D522" s="36">
        <v>926</v>
      </c>
      <c r="E522" s="91" t="s">
        <v>56</v>
      </c>
      <c r="F522" s="91" t="s">
        <v>83</v>
      </c>
      <c r="G522" s="81"/>
      <c r="H522" s="86"/>
      <c r="I522" s="130">
        <f t="shared" si="185"/>
        <v>130659700</v>
      </c>
      <c r="J522" s="130">
        <f t="shared" ref="J522:O522" si="186">J523+J532</f>
        <v>108184400</v>
      </c>
      <c r="K522" s="76">
        <f t="shared" si="186"/>
        <v>22515300</v>
      </c>
      <c r="L522" s="76">
        <f t="shared" si="186"/>
        <v>0</v>
      </c>
      <c r="M522" s="76">
        <f t="shared" si="186"/>
        <v>0</v>
      </c>
      <c r="N522" s="76">
        <f t="shared" si="186"/>
        <v>-40000</v>
      </c>
      <c r="O522" s="131">
        <f t="shared" si="186"/>
        <v>0</v>
      </c>
    </row>
    <row r="523" spans="1:1025">
      <c r="B523" s="88"/>
      <c r="C523" s="36" t="s">
        <v>381</v>
      </c>
      <c r="D523" s="36">
        <v>926</v>
      </c>
      <c r="E523" s="91" t="s">
        <v>56</v>
      </c>
      <c r="F523" s="91" t="s">
        <v>20</v>
      </c>
      <c r="G523" s="81"/>
      <c r="H523" s="86"/>
      <c r="I523" s="130">
        <f t="shared" si="185"/>
        <v>130337200</v>
      </c>
      <c r="J523" s="130">
        <f t="shared" ref="J523:O524" si="187">J524</f>
        <v>107298500</v>
      </c>
      <c r="K523" s="76">
        <f t="shared" si="187"/>
        <v>23038700</v>
      </c>
      <c r="L523" s="76">
        <f t="shared" si="187"/>
        <v>0</v>
      </c>
      <c r="M523" s="76">
        <f t="shared" si="187"/>
        <v>0</v>
      </c>
      <c r="N523" s="76">
        <f t="shared" si="187"/>
        <v>0</v>
      </c>
      <c r="O523" s="131">
        <f t="shared" si="187"/>
        <v>0</v>
      </c>
    </row>
    <row r="524" spans="1:1025">
      <c r="B524" s="88"/>
      <c r="C524" s="36" t="s">
        <v>163</v>
      </c>
      <c r="D524" s="36">
        <v>926</v>
      </c>
      <c r="E524" s="91" t="s">
        <v>56</v>
      </c>
      <c r="F524" s="91" t="s">
        <v>20</v>
      </c>
      <c r="G524" s="81">
        <v>5800000000</v>
      </c>
      <c r="H524" s="86"/>
      <c r="I524" s="130">
        <f t="shared" si="185"/>
        <v>130337200</v>
      </c>
      <c r="J524" s="130">
        <f t="shared" si="187"/>
        <v>107298500</v>
      </c>
      <c r="K524" s="76">
        <f t="shared" si="187"/>
        <v>23038700</v>
      </c>
      <c r="L524" s="76">
        <f t="shared" si="187"/>
        <v>0</v>
      </c>
      <c r="M524" s="76">
        <f t="shared" si="187"/>
        <v>0</v>
      </c>
      <c r="N524" s="76">
        <f t="shared" si="187"/>
        <v>0</v>
      </c>
      <c r="O524" s="131">
        <f t="shared" si="187"/>
        <v>0</v>
      </c>
    </row>
    <row r="525" spans="1:1025">
      <c r="B525" s="88"/>
      <c r="C525" s="36" t="s">
        <v>198</v>
      </c>
      <c r="D525" s="36">
        <v>926</v>
      </c>
      <c r="E525" s="91" t="s">
        <v>56</v>
      </c>
      <c r="F525" s="91" t="s">
        <v>20</v>
      </c>
      <c r="G525" s="81">
        <v>5820000000</v>
      </c>
      <c r="H525" s="86"/>
      <c r="I525" s="130">
        <f t="shared" si="185"/>
        <v>130337200</v>
      </c>
      <c r="J525" s="130">
        <f>J526+J530</f>
        <v>107298500</v>
      </c>
      <c r="K525" s="76">
        <f>K526+K530</f>
        <v>23038700</v>
      </c>
      <c r="L525" s="76">
        <f>L526+L530</f>
        <v>0</v>
      </c>
      <c r="M525" s="76">
        <f>M526+M530+M528</f>
        <v>0</v>
      </c>
      <c r="N525" s="76">
        <f>N526+N530</f>
        <v>0</v>
      </c>
      <c r="O525" s="131">
        <f>O526+O530</f>
        <v>0</v>
      </c>
    </row>
    <row r="526" spans="1:1025" ht="37.5">
      <c r="B526" s="88"/>
      <c r="C526" s="36" t="s">
        <v>131</v>
      </c>
      <c r="D526" s="36">
        <v>926</v>
      </c>
      <c r="E526" s="91" t="s">
        <v>56</v>
      </c>
      <c r="F526" s="91" t="s">
        <v>20</v>
      </c>
      <c r="G526" s="81">
        <v>5820000590</v>
      </c>
      <c r="H526" s="86"/>
      <c r="I526" s="130">
        <f t="shared" si="185"/>
        <v>123307486.97</v>
      </c>
      <c r="J526" s="130">
        <f t="shared" ref="J526:O526" si="188">J527</f>
        <v>107160900</v>
      </c>
      <c r="K526" s="76">
        <f t="shared" si="188"/>
        <v>23038800</v>
      </c>
      <c r="L526" s="76">
        <f t="shared" si="188"/>
        <v>0</v>
      </c>
      <c r="M526" s="76">
        <f t="shared" si="188"/>
        <v>-6892213.0300000003</v>
      </c>
      <c r="N526" s="76">
        <f t="shared" si="188"/>
        <v>0</v>
      </c>
      <c r="O526" s="131">
        <f t="shared" si="188"/>
        <v>0</v>
      </c>
    </row>
    <row r="527" spans="1:1025" ht="37.5">
      <c r="B527" s="88"/>
      <c r="C527" s="36" t="s">
        <v>167</v>
      </c>
      <c r="D527" s="36">
        <v>926</v>
      </c>
      <c r="E527" s="91" t="s">
        <v>56</v>
      </c>
      <c r="F527" s="91" t="s">
        <v>20</v>
      </c>
      <c r="G527" s="81">
        <v>5820000590</v>
      </c>
      <c r="H527" s="86">
        <v>600</v>
      </c>
      <c r="I527" s="130">
        <f t="shared" si="185"/>
        <v>123307486.97</v>
      </c>
      <c r="J527" s="130">
        <v>107160900</v>
      </c>
      <c r="K527" s="76">
        <v>23038800</v>
      </c>
      <c r="L527" s="76"/>
      <c r="M527" s="76">
        <v>-6892213.0300000003</v>
      </c>
      <c r="N527" s="76"/>
      <c r="O527" s="131"/>
    </row>
    <row r="528" spans="1:1025">
      <c r="B528" s="88"/>
      <c r="C528" s="36" t="s">
        <v>168</v>
      </c>
      <c r="D528" s="36">
        <v>926</v>
      </c>
      <c r="E528" s="91" t="s">
        <v>56</v>
      </c>
      <c r="F528" s="91" t="s">
        <v>20</v>
      </c>
      <c r="G528" s="81">
        <v>5820009020</v>
      </c>
      <c r="H528" s="86"/>
      <c r="I528" s="130">
        <f t="shared" si="185"/>
        <v>6892213.0300000003</v>
      </c>
      <c r="J528" s="130"/>
      <c r="K528" s="76"/>
      <c r="L528" s="76"/>
      <c r="M528" s="76">
        <f>M529</f>
        <v>6892213.0300000003</v>
      </c>
      <c r="N528" s="76"/>
      <c r="O528" s="131"/>
    </row>
    <row r="529" spans="1:1025" ht="37.5">
      <c r="B529" s="88"/>
      <c r="C529" s="36" t="s">
        <v>167</v>
      </c>
      <c r="D529" s="36">
        <v>926</v>
      </c>
      <c r="E529" s="91" t="s">
        <v>56</v>
      </c>
      <c r="F529" s="91" t="s">
        <v>20</v>
      </c>
      <c r="G529" s="81">
        <v>5820009020</v>
      </c>
      <c r="H529" s="86">
        <v>600</v>
      </c>
      <c r="I529" s="130">
        <f t="shared" si="185"/>
        <v>6892213.0300000003</v>
      </c>
      <c r="J529" s="130"/>
      <c r="K529" s="76"/>
      <c r="L529" s="76"/>
      <c r="M529" s="76">
        <v>6892213.0300000003</v>
      </c>
      <c r="N529" s="76"/>
      <c r="O529" s="131"/>
    </row>
    <row r="530" spans="1:1025" s="101" customFormat="1" ht="130.35" customHeight="1">
      <c r="A530" s="98"/>
      <c r="B530" s="88"/>
      <c r="C530" s="36" t="s">
        <v>169</v>
      </c>
      <c r="D530" s="36">
        <v>926</v>
      </c>
      <c r="E530" s="91" t="s">
        <v>56</v>
      </c>
      <c r="F530" s="91" t="s">
        <v>20</v>
      </c>
      <c r="G530" s="81">
        <v>5820060820</v>
      </c>
      <c r="H530" s="86"/>
      <c r="I530" s="130">
        <f t="shared" si="185"/>
        <v>137500</v>
      </c>
      <c r="J530" s="130">
        <f t="shared" ref="J530:O530" si="189">J531</f>
        <v>137600</v>
      </c>
      <c r="K530" s="76">
        <f t="shared" si="189"/>
        <v>-100</v>
      </c>
      <c r="L530" s="76">
        <f t="shared" si="189"/>
        <v>0</v>
      </c>
      <c r="M530" s="76">
        <f t="shared" si="189"/>
        <v>0</v>
      </c>
      <c r="N530" s="76">
        <f t="shared" si="189"/>
        <v>0</v>
      </c>
      <c r="O530" s="131">
        <f t="shared" si="189"/>
        <v>0</v>
      </c>
      <c r="IC530"/>
      <c r="ID530"/>
      <c r="IE530"/>
      <c r="IF530"/>
      <c r="IG530"/>
      <c r="IH530"/>
      <c r="II530"/>
      <c r="IJ530"/>
      <c r="IK530"/>
      <c r="IL530"/>
      <c r="IM530"/>
      <c r="IN530"/>
      <c r="IO530"/>
      <c r="IP530"/>
      <c r="IQ530"/>
      <c r="IR530"/>
      <c r="IS530"/>
      <c r="IT530"/>
      <c r="IU530"/>
      <c r="IV530"/>
      <c r="IW530"/>
      <c r="IX530"/>
      <c r="IY530"/>
      <c r="IZ530"/>
      <c r="JA530"/>
      <c r="JB530"/>
      <c r="JC530"/>
      <c r="JD530"/>
      <c r="JE530"/>
      <c r="JF530"/>
      <c r="JG530"/>
      <c r="JH530"/>
      <c r="JI530"/>
      <c r="JJ530"/>
      <c r="JK530"/>
      <c r="JL530"/>
      <c r="JM530"/>
      <c r="JN530"/>
      <c r="JO530"/>
      <c r="JP530"/>
      <c r="JQ530"/>
      <c r="JR530"/>
      <c r="JS530"/>
      <c r="JT530"/>
      <c r="JU530"/>
      <c r="JV530"/>
      <c r="JW530"/>
      <c r="JX530"/>
      <c r="JY530"/>
      <c r="JZ530"/>
      <c r="KA530"/>
      <c r="KB530"/>
      <c r="KC530"/>
      <c r="KD530"/>
      <c r="KE530"/>
      <c r="KF530"/>
      <c r="KG530"/>
      <c r="KH530"/>
      <c r="KI530"/>
      <c r="KJ530"/>
      <c r="KK530"/>
      <c r="KL530"/>
      <c r="KM530"/>
      <c r="KN530"/>
      <c r="KO530"/>
      <c r="KP530"/>
      <c r="KQ530"/>
      <c r="KR530"/>
      <c r="KS530"/>
      <c r="KT530"/>
      <c r="KU530"/>
      <c r="KV530"/>
      <c r="KW530"/>
      <c r="KX530"/>
      <c r="KY530"/>
      <c r="KZ530"/>
      <c r="LA530"/>
      <c r="LB530"/>
      <c r="LC530"/>
      <c r="LD530"/>
      <c r="LE530"/>
      <c r="LF530"/>
      <c r="LG530"/>
      <c r="LH530"/>
      <c r="LI530"/>
      <c r="LJ530"/>
      <c r="LK530"/>
      <c r="LL530"/>
      <c r="LM530"/>
      <c r="LN530"/>
      <c r="LO530"/>
      <c r="LP530"/>
      <c r="LQ530"/>
      <c r="LR530"/>
      <c r="LS530"/>
      <c r="LT530"/>
      <c r="LU530"/>
      <c r="LV530"/>
      <c r="LW530"/>
      <c r="LX530"/>
      <c r="LY530"/>
      <c r="LZ530"/>
      <c r="MA530"/>
      <c r="MB530"/>
      <c r="MC530"/>
      <c r="MD530"/>
      <c r="ME530"/>
      <c r="MF530"/>
      <c r="MG530"/>
      <c r="MH530"/>
      <c r="MI530"/>
      <c r="MJ530"/>
      <c r="MK530"/>
      <c r="ML530"/>
      <c r="MM530"/>
      <c r="MN530"/>
      <c r="MO530"/>
      <c r="MP530"/>
      <c r="MQ530"/>
      <c r="MR530"/>
      <c r="MS530"/>
      <c r="MT530"/>
      <c r="MU530"/>
      <c r="MV530"/>
      <c r="MW530"/>
      <c r="MX530"/>
      <c r="MY530"/>
      <c r="MZ530"/>
      <c r="NA530"/>
      <c r="NB530"/>
      <c r="NC530"/>
      <c r="ND530"/>
      <c r="NE530"/>
      <c r="NF530"/>
      <c r="NG530"/>
      <c r="NH530"/>
      <c r="NI530"/>
      <c r="NJ530"/>
      <c r="NK530"/>
      <c r="NL530"/>
      <c r="NM530"/>
      <c r="NN530"/>
      <c r="NO530"/>
      <c r="NP530"/>
      <c r="NQ530"/>
      <c r="NR530"/>
      <c r="NS530"/>
      <c r="NT530"/>
      <c r="NU530"/>
      <c r="NV530"/>
      <c r="NW530"/>
      <c r="NX530"/>
      <c r="NY530"/>
      <c r="NZ530"/>
      <c r="OA530"/>
      <c r="OB530"/>
      <c r="OC530"/>
      <c r="OD530"/>
      <c r="OE530"/>
      <c r="OF530"/>
      <c r="OG530"/>
      <c r="OH530"/>
      <c r="OI530"/>
      <c r="OJ530"/>
      <c r="OK530"/>
      <c r="OL530"/>
      <c r="OM530"/>
      <c r="ON530"/>
      <c r="OO530"/>
      <c r="OP530"/>
      <c r="OQ530"/>
      <c r="OR530"/>
      <c r="OS530"/>
      <c r="OT530"/>
      <c r="OU530"/>
      <c r="OV530"/>
      <c r="OW530"/>
      <c r="OX530"/>
      <c r="OY530"/>
      <c r="OZ530"/>
      <c r="PA530"/>
      <c r="PB530"/>
      <c r="PC530"/>
      <c r="PD530"/>
      <c r="PE530"/>
      <c r="PF530"/>
      <c r="PG530"/>
      <c r="PH530"/>
      <c r="PI530"/>
      <c r="PJ530"/>
      <c r="PK530"/>
      <c r="PL530"/>
      <c r="PM530"/>
      <c r="PN530"/>
      <c r="PO530"/>
      <c r="PP530"/>
      <c r="PQ530"/>
      <c r="PR530"/>
      <c r="PS530"/>
      <c r="PT530"/>
      <c r="PU530"/>
      <c r="PV530"/>
      <c r="PW530"/>
      <c r="PX530"/>
      <c r="PY530"/>
      <c r="PZ530"/>
      <c r="QA530"/>
      <c r="QB530"/>
      <c r="QC530"/>
      <c r="QD530"/>
      <c r="QE530"/>
      <c r="QF530"/>
      <c r="QG530"/>
      <c r="QH530"/>
      <c r="QI530"/>
      <c r="QJ530"/>
      <c r="QK530"/>
      <c r="QL530"/>
      <c r="QM530"/>
      <c r="QN530"/>
      <c r="QO530"/>
      <c r="QP530"/>
      <c r="QQ530"/>
      <c r="QR530"/>
      <c r="QS530"/>
      <c r="QT530"/>
      <c r="QU530"/>
      <c r="QV530"/>
      <c r="QW530"/>
      <c r="QX530"/>
      <c r="QY530"/>
      <c r="QZ530"/>
      <c r="RA530"/>
      <c r="RB530"/>
      <c r="RC530"/>
      <c r="RD530"/>
      <c r="RE530"/>
      <c r="RF530"/>
      <c r="RG530"/>
      <c r="RH530"/>
      <c r="RI530"/>
      <c r="RJ530"/>
      <c r="RK530"/>
      <c r="RL530"/>
      <c r="RM530"/>
      <c r="RN530"/>
      <c r="RO530"/>
      <c r="RP530"/>
      <c r="RQ530"/>
      <c r="RR530"/>
      <c r="RS530"/>
      <c r="RT530"/>
      <c r="RU530"/>
      <c r="RV530"/>
      <c r="RW530"/>
      <c r="RX530"/>
      <c r="RY530"/>
      <c r="RZ530"/>
      <c r="SA530"/>
      <c r="SB530"/>
      <c r="SC530"/>
      <c r="SD530"/>
      <c r="SE530"/>
      <c r="SF530"/>
      <c r="SG530"/>
      <c r="SH530"/>
      <c r="SI530"/>
      <c r="SJ530"/>
      <c r="SK530"/>
      <c r="SL530"/>
      <c r="SM530"/>
      <c r="SN530"/>
      <c r="SO530"/>
      <c r="SP530"/>
      <c r="SQ530"/>
      <c r="SR530"/>
      <c r="SS530"/>
      <c r="ST530"/>
      <c r="SU530"/>
      <c r="SV530"/>
      <c r="SW530"/>
      <c r="SX530"/>
      <c r="SY530"/>
      <c r="SZ530"/>
      <c r="TA530"/>
      <c r="TB530"/>
      <c r="TC530"/>
      <c r="TD530"/>
      <c r="TE530"/>
      <c r="TF530"/>
      <c r="TG530"/>
      <c r="TH530"/>
      <c r="TI530"/>
      <c r="TJ530"/>
      <c r="TK530"/>
      <c r="TL530"/>
      <c r="TM530"/>
      <c r="TN530"/>
      <c r="TO530"/>
      <c r="TP530"/>
      <c r="TQ530"/>
      <c r="TR530"/>
      <c r="TS530"/>
      <c r="TT530"/>
      <c r="TU530"/>
      <c r="TV530"/>
      <c r="TW530"/>
      <c r="TX530"/>
      <c r="TY530"/>
      <c r="TZ530"/>
      <c r="UA530"/>
      <c r="UB530"/>
      <c r="UC530"/>
      <c r="UD530"/>
      <c r="UE530"/>
      <c r="UF530"/>
      <c r="UG530"/>
      <c r="UH530"/>
      <c r="UI530"/>
      <c r="UJ530"/>
      <c r="UK530"/>
      <c r="UL530"/>
      <c r="UM530"/>
      <c r="UN530"/>
      <c r="UO530"/>
      <c r="UP530"/>
      <c r="UQ530"/>
      <c r="UR530"/>
      <c r="US530"/>
      <c r="UT530"/>
      <c r="UU530"/>
      <c r="UV530"/>
      <c r="UW530"/>
      <c r="UX530"/>
      <c r="UY530"/>
      <c r="UZ530"/>
      <c r="VA530"/>
      <c r="VB530"/>
      <c r="VC530"/>
      <c r="VD530"/>
      <c r="VE530"/>
      <c r="VF530"/>
      <c r="VG530"/>
      <c r="VH530"/>
      <c r="VI530"/>
      <c r="VJ530"/>
      <c r="VK530"/>
      <c r="VL530"/>
      <c r="VM530"/>
      <c r="VN530"/>
      <c r="VO530"/>
      <c r="VP530"/>
      <c r="VQ530"/>
      <c r="VR530"/>
      <c r="VS530"/>
      <c r="VT530"/>
      <c r="VU530"/>
      <c r="VV530"/>
      <c r="VW530"/>
      <c r="VX530"/>
      <c r="VY530"/>
      <c r="VZ530"/>
      <c r="WA530"/>
      <c r="WB530"/>
      <c r="WC530"/>
      <c r="WD530"/>
      <c r="WE530"/>
      <c r="WF530"/>
      <c r="WG530"/>
      <c r="WH530"/>
      <c r="WI530"/>
      <c r="WJ530"/>
      <c r="WK530"/>
      <c r="WL530"/>
      <c r="WM530"/>
      <c r="WN530"/>
      <c r="WO530"/>
      <c r="WP530"/>
      <c r="WQ530"/>
      <c r="WR530"/>
      <c r="WS530"/>
      <c r="WT530"/>
      <c r="WU530"/>
      <c r="WV530"/>
      <c r="WW530"/>
      <c r="WX530"/>
      <c r="WY530"/>
      <c r="WZ530"/>
      <c r="XA530"/>
      <c r="XB530"/>
      <c r="XC530"/>
      <c r="XD530"/>
      <c r="XE530"/>
      <c r="XF530"/>
      <c r="XG530"/>
      <c r="XH530"/>
      <c r="XI530"/>
      <c r="XJ530"/>
      <c r="XK530"/>
      <c r="XL530"/>
      <c r="XM530"/>
      <c r="XN530"/>
      <c r="XO530"/>
      <c r="XP530"/>
      <c r="XQ530"/>
      <c r="XR530"/>
      <c r="XS530"/>
      <c r="XT530"/>
      <c r="XU530"/>
      <c r="XV530"/>
      <c r="XW530"/>
      <c r="XX530"/>
      <c r="XY530"/>
      <c r="XZ530"/>
      <c r="YA530"/>
      <c r="YB530"/>
      <c r="YC530"/>
      <c r="YD530"/>
      <c r="YE530"/>
      <c r="YF530"/>
      <c r="YG530"/>
      <c r="YH530"/>
      <c r="YI530"/>
      <c r="YJ530"/>
      <c r="YK530"/>
      <c r="YL530"/>
      <c r="YM530"/>
      <c r="YN530"/>
      <c r="YO530"/>
      <c r="YP530"/>
      <c r="YQ530"/>
      <c r="YR530"/>
      <c r="YS530"/>
      <c r="YT530"/>
      <c r="YU530"/>
      <c r="YV530"/>
      <c r="YW530"/>
      <c r="YX530"/>
      <c r="YY530"/>
      <c r="YZ530"/>
      <c r="ZA530"/>
      <c r="ZB530"/>
      <c r="ZC530"/>
      <c r="ZD530"/>
      <c r="ZE530"/>
      <c r="ZF530"/>
      <c r="ZG530"/>
      <c r="ZH530"/>
      <c r="ZI530"/>
      <c r="ZJ530"/>
      <c r="ZK530"/>
      <c r="ZL530"/>
      <c r="ZM530"/>
      <c r="ZN530"/>
      <c r="ZO530"/>
      <c r="ZP530"/>
      <c r="ZQ530"/>
      <c r="ZR530"/>
      <c r="ZS530"/>
      <c r="ZT530"/>
      <c r="ZU530"/>
      <c r="ZV530"/>
      <c r="ZW530"/>
      <c r="ZX530"/>
      <c r="ZY530"/>
      <c r="ZZ530"/>
      <c r="AAA530"/>
      <c r="AAB530"/>
      <c r="AAC530"/>
      <c r="AAD530"/>
      <c r="AAE530"/>
      <c r="AAF530"/>
      <c r="AAG530"/>
      <c r="AAH530"/>
      <c r="AAI530"/>
      <c r="AAJ530"/>
      <c r="AAK530"/>
      <c r="AAL530"/>
      <c r="AAM530"/>
      <c r="AAN530"/>
      <c r="AAO530"/>
      <c r="AAP530"/>
      <c r="AAQ530"/>
      <c r="AAR530"/>
      <c r="AAS530"/>
      <c r="AAT530"/>
      <c r="AAU530"/>
      <c r="AAV530"/>
      <c r="AAW530"/>
      <c r="AAX530"/>
      <c r="AAY530"/>
      <c r="AAZ530"/>
      <c r="ABA530"/>
      <c r="ABB530"/>
      <c r="ABC530"/>
      <c r="ABD530"/>
      <c r="ABE530"/>
      <c r="ABF530"/>
      <c r="ABG530"/>
      <c r="ABH530"/>
      <c r="ABI530"/>
      <c r="ABJ530"/>
      <c r="ABK530"/>
      <c r="ABL530"/>
      <c r="ABM530"/>
      <c r="ABN530"/>
      <c r="ABO530"/>
      <c r="ABP530"/>
      <c r="ABQ530"/>
      <c r="ABR530"/>
      <c r="ABS530"/>
      <c r="ABT530"/>
      <c r="ABU530"/>
      <c r="ABV530"/>
      <c r="ABW530"/>
      <c r="ABX530"/>
      <c r="ABY530"/>
      <c r="ABZ530"/>
      <c r="ACA530"/>
      <c r="ACB530"/>
      <c r="ACC530"/>
      <c r="ACD530"/>
      <c r="ACE530"/>
      <c r="ACF530"/>
      <c r="ACG530"/>
      <c r="ACH530"/>
      <c r="ACI530"/>
      <c r="ACJ530"/>
      <c r="ACK530"/>
      <c r="ACL530"/>
      <c r="ACM530"/>
      <c r="ACN530"/>
      <c r="ACO530"/>
      <c r="ACP530"/>
      <c r="ACQ530"/>
      <c r="ACR530"/>
      <c r="ACS530"/>
      <c r="ACT530"/>
      <c r="ACU530"/>
      <c r="ACV530"/>
      <c r="ACW530"/>
      <c r="ACX530"/>
      <c r="ACY530"/>
      <c r="ACZ530"/>
      <c r="ADA530"/>
      <c r="ADB530"/>
      <c r="ADC530"/>
      <c r="ADD530"/>
      <c r="ADE530"/>
      <c r="ADF530"/>
      <c r="ADG530"/>
      <c r="ADH530"/>
      <c r="ADI530"/>
      <c r="ADJ530"/>
      <c r="ADK530"/>
      <c r="ADL530"/>
      <c r="ADM530"/>
      <c r="ADN530"/>
      <c r="ADO530"/>
      <c r="ADP530"/>
      <c r="ADQ530"/>
      <c r="ADR530"/>
      <c r="ADS530"/>
      <c r="ADT530"/>
      <c r="ADU530"/>
      <c r="ADV530"/>
      <c r="ADW530"/>
      <c r="ADX530"/>
      <c r="ADY530"/>
      <c r="ADZ530"/>
      <c r="AEA530"/>
      <c r="AEB530"/>
      <c r="AEC530"/>
      <c r="AED530"/>
      <c r="AEE530"/>
      <c r="AEF530"/>
      <c r="AEG530"/>
      <c r="AEH530"/>
      <c r="AEI530"/>
      <c r="AEJ530"/>
      <c r="AEK530"/>
      <c r="AEL530"/>
      <c r="AEM530"/>
      <c r="AEN530"/>
      <c r="AEO530"/>
      <c r="AEP530"/>
      <c r="AEQ530"/>
      <c r="AER530"/>
      <c r="AES530"/>
      <c r="AET530"/>
      <c r="AEU530"/>
      <c r="AEV530"/>
      <c r="AEW530"/>
      <c r="AEX530"/>
      <c r="AEY530"/>
      <c r="AEZ530"/>
      <c r="AFA530"/>
      <c r="AFB530"/>
      <c r="AFC530"/>
      <c r="AFD530"/>
      <c r="AFE530"/>
      <c r="AFF530"/>
      <c r="AFG530"/>
      <c r="AFH530"/>
      <c r="AFI530"/>
      <c r="AFJ530"/>
      <c r="AFK530"/>
      <c r="AFL530"/>
      <c r="AFM530"/>
      <c r="AFN530"/>
      <c r="AFO530"/>
      <c r="AFP530"/>
      <c r="AFQ530"/>
      <c r="AFR530"/>
      <c r="AFS530"/>
      <c r="AFT530"/>
      <c r="AFU530"/>
      <c r="AFV530"/>
      <c r="AFW530"/>
      <c r="AFX530"/>
      <c r="AFY530"/>
      <c r="AFZ530"/>
      <c r="AGA530"/>
      <c r="AGB530"/>
      <c r="AGC530"/>
      <c r="AGD530"/>
      <c r="AGE530"/>
      <c r="AGF530"/>
      <c r="AGG530"/>
      <c r="AGH530"/>
      <c r="AGI530"/>
      <c r="AGJ530"/>
      <c r="AGK530"/>
      <c r="AGL530"/>
      <c r="AGM530"/>
      <c r="AGN530"/>
      <c r="AGO530"/>
      <c r="AGP530"/>
      <c r="AGQ530"/>
      <c r="AGR530"/>
      <c r="AGS530"/>
      <c r="AGT530"/>
      <c r="AGU530"/>
      <c r="AGV530"/>
      <c r="AGW530"/>
      <c r="AGX530"/>
      <c r="AGY530"/>
      <c r="AGZ530"/>
      <c r="AHA530"/>
      <c r="AHB530"/>
      <c r="AHC530"/>
      <c r="AHD530"/>
      <c r="AHE530"/>
      <c r="AHF530"/>
      <c r="AHG530"/>
      <c r="AHH530"/>
      <c r="AHI530"/>
      <c r="AHJ530"/>
      <c r="AHK530"/>
      <c r="AHL530"/>
      <c r="AHM530"/>
      <c r="AHN530"/>
      <c r="AHO530"/>
      <c r="AHP530"/>
      <c r="AHQ530"/>
      <c r="AHR530"/>
      <c r="AHS530"/>
      <c r="AHT530"/>
      <c r="AHU530"/>
      <c r="AHV530"/>
      <c r="AHW530"/>
      <c r="AHX530"/>
      <c r="AHY530"/>
      <c r="AHZ530"/>
      <c r="AIA530"/>
      <c r="AIB530"/>
      <c r="AIC530"/>
      <c r="AID530"/>
      <c r="AIE530"/>
      <c r="AIF530"/>
      <c r="AIG530"/>
      <c r="AIH530"/>
      <c r="AII530"/>
      <c r="AIJ530"/>
      <c r="AIK530"/>
      <c r="AIL530"/>
      <c r="AIM530"/>
      <c r="AIN530"/>
      <c r="AIO530"/>
      <c r="AIP530"/>
      <c r="AIQ530"/>
      <c r="AIR530"/>
      <c r="AIS530"/>
      <c r="AIT530"/>
      <c r="AIU530"/>
      <c r="AIV530"/>
      <c r="AIW530"/>
      <c r="AIX530"/>
      <c r="AIY530"/>
      <c r="AIZ530"/>
      <c r="AJA530"/>
      <c r="AJB530"/>
      <c r="AJC530"/>
      <c r="AJD530"/>
      <c r="AJE530"/>
      <c r="AJF530"/>
      <c r="AJG530"/>
      <c r="AJH530"/>
      <c r="AJI530"/>
      <c r="AJJ530"/>
      <c r="AJK530"/>
      <c r="AJL530"/>
      <c r="AJM530"/>
      <c r="AJN530"/>
      <c r="AJO530"/>
      <c r="AJP530"/>
      <c r="AJQ530"/>
      <c r="AJR530"/>
      <c r="AJS530"/>
      <c r="AJT530"/>
      <c r="AJU530"/>
      <c r="AJV530"/>
      <c r="AJW530"/>
      <c r="AJX530"/>
      <c r="AJY530"/>
      <c r="AJZ530"/>
      <c r="AKA530"/>
      <c r="AKB530"/>
      <c r="AKC530"/>
      <c r="AKD530"/>
      <c r="AKE530"/>
      <c r="AKF530"/>
      <c r="AKG530"/>
      <c r="AKH530"/>
      <c r="AKI530"/>
      <c r="AKJ530"/>
      <c r="AKK530"/>
      <c r="AKL530"/>
      <c r="AKM530"/>
      <c r="AKN530"/>
      <c r="AKO530"/>
      <c r="AKP530"/>
      <c r="AKQ530"/>
      <c r="AKR530"/>
      <c r="AKS530"/>
      <c r="AKT530"/>
      <c r="AKU530"/>
      <c r="AKV530"/>
      <c r="AKW530"/>
      <c r="AKX530"/>
      <c r="AKY530"/>
      <c r="AKZ530"/>
      <c r="ALA530"/>
      <c r="ALB530"/>
      <c r="ALC530"/>
      <c r="ALD530"/>
      <c r="ALE530"/>
      <c r="ALF530"/>
      <c r="ALG530"/>
      <c r="ALH530"/>
      <c r="ALI530"/>
      <c r="ALJ530"/>
      <c r="ALK530"/>
      <c r="ALL530"/>
      <c r="ALM530"/>
      <c r="ALN530"/>
      <c r="ALO530"/>
      <c r="ALP530"/>
      <c r="ALQ530"/>
      <c r="ALR530"/>
      <c r="ALS530"/>
      <c r="ALT530"/>
      <c r="ALU530"/>
      <c r="ALV530"/>
      <c r="ALW530"/>
      <c r="ALX530"/>
      <c r="ALY530"/>
      <c r="ALZ530"/>
      <c r="AMA530"/>
      <c r="AMB530"/>
      <c r="AMC530"/>
      <c r="AMD530"/>
      <c r="AME530"/>
      <c r="AMF530"/>
      <c r="AMG530"/>
      <c r="AMH530"/>
      <c r="AMI530"/>
      <c r="AMJ530"/>
      <c r="AMK530"/>
    </row>
    <row r="531" spans="1:1025" s="101" customFormat="1" ht="37.5">
      <c r="A531" s="98"/>
      <c r="B531" s="88"/>
      <c r="C531" s="36" t="s">
        <v>167</v>
      </c>
      <c r="D531" s="36">
        <v>926</v>
      </c>
      <c r="E531" s="91" t="s">
        <v>56</v>
      </c>
      <c r="F531" s="91" t="s">
        <v>20</v>
      </c>
      <c r="G531" s="81">
        <v>5820060820</v>
      </c>
      <c r="H531" s="86">
        <v>600</v>
      </c>
      <c r="I531" s="130">
        <f t="shared" si="185"/>
        <v>137500</v>
      </c>
      <c r="J531" s="130">
        <v>137600</v>
      </c>
      <c r="K531" s="76">
        <v>-100</v>
      </c>
      <c r="L531" s="76">
        <v>0</v>
      </c>
      <c r="M531" s="76">
        <v>0</v>
      </c>
      <c r="N531" s="76">
        <v>0</v>
      </c>
      <c r="O531" s="131">
        <v>0</v>
      </c>
      <c r="IC531"/>
      <c r="ID531"/>
      <c r="IE531"/>
      <c r="IF531"/>
      <c r="IG531"/>
      <c r="IH531"/>
      <c r="II531"/>
      <c r="IJ531"/>
      <c r="IK531"/>
      <c r="IL531"/>
      <c r="IM531"/>
      <c r="IN531"/>
      <c r="IO531"/>
      <c r="IP531"/>
      <c r="IQ531"/>
      <c r="IR531"/>
      <c r="IS531"/>
      <c r="IT531"/>
      <c r="IU531"/>
      <c r="IV531"/>
      <c r="IW531"/>
      <c r="IX531"/>
      <c r="IY531"/>
      <c r="IZ531"/>
      <c r="JA531"/>
      <c r="JB531"/>
      <c r="JC531"/>
      <c r="JD531"/>
      <c r="JE531"/>
      <c r="JF531"/>
      <c r="JG531"/>
      <c r="JH531"/>
      <c r="JI531"/>
      <c r="JJ531"/>
      <c r="JK531"/>
      <c r="JL531"/>
      <c r="JM531"/>
      <c r="JN531"/>
      <c r="JO531"/>
      <c r="JP531"/>
      <c r="JQ531"/>
      <c r="JR531"/>
      <c r="JS531"/>
      <c r="JT531"/>
      <c r="JU531"/>
      <c r="JV531"/>
      <c r="JW531"/>
      <c r="JX531"/>
      <c r="JY531"/>
      <c r="JZ531"/>
      <c r="KA531"/>
      <c r="KB531"/>
      <c r="KC531"/>
      <c r="KD531"/>
      <c r="KE531"/>
      <c r="KF531"/>
      <c r="KG531"/>
      <c r="KH531"/>
      <c r="KI531"/>
      <c r="KJ531"/>
      <c r="KK531"/>
      <c r="KL531"/>
      <c r="KM531"/>
      <c r="KN531"/>
      <c r="KO531"/>
      <c r="KP531"/>
      <c r="KQ531"/>
      <c r="KR531"/>
      <c r="KS531"/>
      <c r="KT531"/>
      <c r="KU531"/>
      <c r="KV531"/>
      <c r="KW531"/>
      <c r="KX531"/>
      <c r="KY531"/>
      <c r="KZ531"/>
      <c r="LA531"/>
      <c r="LB531"/>
      <c r="LC531"/>
      <c r="LD531"/>
      <c r="LE531"/>
      <c r="LF531"/>
      <c r="LG531"/>
      <c r="LH531"/>
      <c r="LI531"/>
      <c r="LJ531"/>
      <c r="LK531"/>
      <c r="LL531"/>
      <c r="LM531"/>
      <c r="LN531"/>
      <c r="LO531"/>
      <c r="LP531"/>
      <c r="LQ531"/>
      <c r="LR531"/>
      <c r="LS531"/>
      <c r="LT531"/>
      <c r="LU531"/>
      <c r="LV531"/>
      <c r="LW531"/>
      <c r="LX531"/>
      <c r="LY531"/>
      <c r="LZ531"/>
      <c r="MA531"/>
      <c r="MB531"/>
      <c r="MC531"/>
      <c r="MD531"/>
      <c r="ME531"/>
      <c r="MF531"/>
      <c r="MG531"/>
      <c r="MH531"/>
      <c r="MI531"/>
      <c r="MJ531"/>
      <c r="MK531"/>
      <c r="ML531"/>
      <c r="MM531"/>
      <c r="MN531"/>
      <c r="MO531"/>
      <c r="MP531"/>
      <c r="MQ531"/>
      <c r="MR531"/>
      <c r="MS531"/>
      <c r="MT531"/>
      <c r="MU531"/>
      <c r="MV531"/>
      <c r="MW531"/>
      <c r="MX531"/>
      <c r="MY531"/>
      <c r="MZ531"/>
      <c r="NA531"/>
      <c r="NB531"/>
      <c r="NC531"/>
      <c r="ND531"/>
      <c r="NE531"/>
      <c r="NF531"/>
      <c r="NG531"/>
      <c r="NH531"/>
      <c r="NI531"/>
      <c r="NJ531"/>
      <c r="NK531"/>
      <c r="NL531"/>
      <c r="NM531"/>
      <c r="NN531"/>
      <c r="NO531"/>
      <c r="NP531"/>
      <c r="NQ531"/>
      <c r="NR531"/>
      <c r="NS531"/>
      <c r="NT531"/>
      <c r="NU531"/>
      <c r="NV531"/>
      <c r="NW531"/>
      <c r="NX531"/>
      <c r="NY531"/>
      <c r="NZ531"/>
      <c r="OA531"/>
      <c r="OB531"/>
      <c r="OC531"/>
      <c r="OD531"/>
      <c r="OE531"/>
      <c r="OF531"/>
      <c r="OG531"/>
      <c r="OH531"/>
      <c r="OI531"/>
      <c r="OJ531"/>
      <c r="OK531"/>
      <c r="OL531"/>
      <c r="OM531"/>
      <c r="ON531"/>
      <c r="OO531"/>
      <c r="OP531"/>
      <c r="OQ531"/>
      <c r="OR531"/>
      <c r="OS531"/>
      <c r="OT531"/>
      <c r="OU531"/>
      <c r="OV531"/>
      <c r="OW531"/>
      <c r="OX531"/>
      <c r="OY531"/>
      <c r="OZ531"/>
      <c r="PA531"/>
      <c r="PB531"/>
      <c r="PC531"/>
      <c r="PD531"/>
      <c r="PE531"/>
      <c r="PF531"/>
      <c r="PG531"/>
      <c r="PH531"/>
      <c r="PI531"/>
      <c r="PJ531"/>
      <c r="PK531"/>
      <c r="PL531"/>
      <c r="PM531"/>
      <c r="PN531"/>
      <c r="PO531"/>
      <c r="PP531"/>
      <c r="PQ531"/>
      <c r="PR531"/>
      <c r="PS531"/>
      <c r="PT531"/>
      <c r="PU531"/>
      <c r="PV531"/>
      <c r="PW531"/>
      <c r="PX531"/>
      <c r="PY531"/>
      <c r="PZ531"/>
      <c r="QA531"/>
      <c r="QB531"/>
      <c r="QC531"/>
      <c r="QD531"/>
      <c r="QE531"/>
      <c r="QF531"/>
      <c r="QG531"/>
      <c r="QH531"/>
      <c r="QI531"/>
      <c r="QJ531"/>
      <c r="QK531"/>
      <c r="QL531"/>
      <c r="QM531"/>
      <c r="QN531"/>
      <c r="QO531"/>
      <c r="QP531"/>
      <c r="QQ531"/>
      <c r="QR531"/>
      <c r="QS531"/>
      <c r="QT531"/>
      <c r="QU531"/>
      <c r="QV531"/>
      <c r="QW531"/>
      <c r="QX531"/>
      <c r="QY531"/>
      <c r="QZ531"/>
      <c r="RA531"/>
      <c r="RB531"/>
      <c r="RC531"/>
      <c r="RD531"/>
      <c r="RE531"/>
      <c r="RF531"/>
      <c r="RG531"/>
      <c r="RH531"/>
      <c r="RI531"/>
      <c r="RJ531"/>
      <c r="RK531"/>
      <c r="RL531"/>
      <c r="RM531"/>
      <c r="RN531"/>
      <c r="RO531"/>
      <c r="RP531"/>
      <c r="RQ531"/>
      <c r="RR531"/>
      <c r="RS531"/>
      <c r="RT531"/>
      <c r="RU531"/>
      <c r="RV531"/>
      <c r="RW531"/>
      <c r="RX531"/>
      <c r="RY531"/>
      <c r="RZ531"/>
      <c r="SA531"/>
      <c r="SB531"/>
      <c r="SC531"/>
      <c r="SD531"/>
      <c r="SE531"/>
      <c r="SF531"/>
      <c r="SG531"/>
      <c r="SH531"/>
      <c r="SI531"/>
      <c r="SJ531"/>
      <c r="SK531"/>
      <c r="SL531"/>
      <c r="SM531"/>
      <c r="SN531"/>
      <c r="SO531"/>
      <c r="SP531"/>
      <c r="SQ531"/>
      <c r="SR531"/>
      <c r="SS531"/>
      <c r="ST531"/>
      <c r="SU531"/>
      <c r="SV531"/>
      <c r="SW531"/>
      <c r="SX531"/>
      <c r="SY531"/>
      <c r="SZ531"/>
      <c r="TA531"/>
      <c r="TB531"/>
      <c r="TC531"/>
      <c r="TD531"/>
      <c r="TE531"/>
      <c r="TF531"/>
      <c r="TG531"/>
      <c r="TH531"/>
      <c r="TI531"/>
      <c r="TJ531"/>
      <c r="TK531"/>
      <c r="TL531"/>
      <c r="TM531"/>
      <c r="TN531"/>
      <c r="TO531"/>
      <c r="TP531"/>
      <c r="TQ531"/>
      <c r="TR531"/>
      <c r="TS531"/>
      <c r="TT531"/>
      <c r="TU531"/>
      <c r="TV531"/>
      <c r="TW531"/>
      <c r="TX531"/>
      <c r="TY531"/>
      <c r="TZ531"/>
      <c r="UA531"/>
      <c r="UB531"/>
      <c r="UC531"/>
      <c r="UD531"/>
      <c r="UE531"/>
      <c r="UF531"/>
      <c r="UG531"/>
      <c r="UH531"/>
      <c r="UI531"/>
      <c r="UJ531"/>
      <c r="UK531"/>
      <c r="UL531"/>
      <c r="UM531"/>
      <c r="UN531"/>
      <c r="UO531"/>
      <c r="UP531"/>
      <c r="UQ531"/>
      <c r="UR531"/>
      <c r="US531"/>
      <c r="UT531"/>
      <c r="UU531"/>
      <c r="UV531"/>
      <c r="UW531"/>
      <c r="UX531"/>
      <c r="UY531"/>
      <c r="UZ531"/>
      <c r="VA531"/>
      <c r="VB531"/>
      <c r="VC531"/>
      <c r="VD531"/>
      <c r="VE531"/>
      <c r="VF531"/>
      <c r="VG531"/>
      <c r="VH531"/>
      <c r="VI531"/>
      <c r="VJ531"/>
      <c r="VK531"/>
      <c r="VL531"/>
      <c r="VM531"/>
      <c r="VN531"/>
      <c r="VO531"/>
      <c r="VP531"/>
      <c r="VQ531"/>
      <c r="VR531"/>
      <c r="VS531"/>
      <c r="VT531"/>
      <c r="VU531"/>
      <c r="VV531"/>
      <c r="VW531"/>
      <c r="VX531"/>
      <c r="VY531"/>
      <c r="VZ531"/>
      <c r="WA531"/>
      <c r="WB531"/>
      <c r="WC531"/>
      <c r="WD531"/>
      <c r="WE531"/>
      <c r="WF531"/>
      <c r="WG531"/>
      <c r="WH531"/>
      <c r="WI531"/>
      <c r="WJ531"/>
      <c r="WK531"/>
      <c r="WL531"/>
      <c r="WM531"/>
      <c r="WN531"/>
      <c r="WO531"/>
      <c r="WP531"/>
      <c r="WQ531"/>
      <c r="WR531"/>
      <c r="WS531"/>
      <c r="WT531"/>
      <c r="WU531"/>
      <c r="WV531"/>
      <c r="WW531"/>
      <c r="WX531"/>
      <c r="WY531"/>
      <c r="WZ531"/>
      <c r="XA531"/>
      <c r="XB531"/>
      <c r="XC531"/>
      <c r="XD531"/>
      <c r="XE531"/>
      <c r="XF531"/>
      <c r="XG531"/>
      <c r="XH531"/>
      <c r="XI531"/>
      <c r="XJ531"/>
      <c r="XK531"/>
      <c r="XL531"/>
      <c r="XM531"/>
      <c r="XN531"/>
      <c r="XO531"/>
      <c r="XP531"/>
      <c r="XQ531"/>
      <c r="XR531"/>
      <c r="XS531"/>
      <c r="XT531"/>
      <c r="XU531"/>
      <c r="XV531"/>
      <c r="XW531"/>
      <c r="XX531"/>
      <c r="XY531"/>
      <c r="XZ531"/>
      <c r="YA531"/>
      <c r="YB531"/>
      <c r="YC531"/>
      <c r="YD531"/>
      <c r="YE531"/>
      <c r="YF531"/>
      <c r="YG531"/>
      <c r="YH531"/>
      <c r="YI531"/>
      <c r="YJ531"/>
      <c r="YK531"/>
      <c r="YL531"/>
      <c r="YM531"/>
      <c r="YN531"/>
      <c r="YO531"/>
      <c r="YP531"/>
      <c r="YQ531"/>
      <c r="YR531"/>
      <c r="YS531"/>
      <c r="YT531"/>
      <c r="YU531"/>
      <c r="YV531"/>
      <c r="YW531"/>
      <c r="YX531"/>
      <c r="YY531"/>
      <c r="YZ531"/>
      <c r="ZA531"/>
      <c r="ZB531"/>
      <c r="ZC531"/>
      <c r="ZD531"/>
      <c r="ZE531"/>
      <c r="ZF531"/>
      <c r="ZG531"/>
      <c r="ZH531"/>
      <c r="ZI531"/>
      <c r="ZJ531"/>
      <c r="ZK531"/>
      <c r="ZL531"/>
      <c r="ZM531"/>
      <c r="ZN531"/>
      <c r="ZO531"/>
      <c r="ZP531"/>
      <c r="ZQ531"/>
      <c r="ZR531"/>
      <c r="ZS531"/>
      <c r="ZT531"/>
      <c r="ZU531"/>
      <c r="ZV531"/>
      <c r="ZW531"/>
      <c r="ZX531"/>
      <c r="ZY531"/>
      <c r="ZZ531"/>
      <c r="AAA531"/>
      <c r="AAB531"/>
      <c r="AAC531"/>
      <c r="AAD531"/>
      <c r="AAE531"/>
      <c r="AAF531"/>
      <c r="AAG531"/>
      <c r="AAH531"/>
      <c r="AAI531"/>
      <c r="AAJ531"/>
      <c r="AAK531"/>
      <c r="AAL531"/>
      <c r="AAM531"/>
      <c r="AAN531"/>
      <c r="AAO531"/>
      <c r="AAP531"/>
      <c r="AAQ531"/>
      <c r="AAR531"/>
      <c r="AAS531"/>
      <c r="AAT531"/>
      <c r="AAU531"/>
      <c r="AAV531"/>
      <c r="AAW531"/>
      <c r="AAX531"/>
      <c r="AAY531"/>
      <c r="AAZ531"/>
      <c r="ABA531"/>
      <c r="ABB531"/>
      <c r="ABC531"/>
      <c r="ABD531"/>
      <c r="ABE531"/>
      <c r="ABF531"/>
      <c r="ABG531"/>
      <c r="ABH531"/>
      <c r="ABI531"/>
      <c r="ABJ531"/>
      <c r="ABK531"/>
      <c r="ABL531"/>
      <c r="ABM531"/>
      <c r="ABN531"/>
      <c r="ABO531"/>
      <c r="ABP531"/>
      <c r="ABQ531"/>
      <c r="ABR531"/>
      <c r="ABS531"/>
      <c r="ABT531"/>
      <c r="ABU531"/>
      <c r="ABV531"/>
      <c r="ABW531"/>
      <c r="ABX531"/>
      <c r="ABY531"/>
      <c r="ABZ531"/>
      <c r="ACA531"/>
      <c r="ACB531"/>
      <c r="ACC531"/>
      <c r="ACD531"/>
      <c r="ACE531"/>
      <c r="ACF531"/>
      <c r="ACG531"/>
      <c r="ACH531"/>
      <c r="ACI531"/>
      <c r="ACJ531"/>
      <c r="ACK531"/>
      <c r="ACL531"/>
      <c r="ACM531"/>
      <c r="ACN531"/>
      <c r="ACO531"/>
      <c r="ACP531"/>
      <c r="ACQ531"/>
      <c r="ACR531"/>
      <c r="ACS531"/>
      <c r="ACT531"/>
      <c r="ACU531"/>
      <c r="ACV531"/>
      <c r="ACW531"/>
      <c r="ACX531"/>
      <c r="ACY531"/>
      <c r="ACZ531"/>
      <c r="ADA531"/>
      <c r="ADB531"/>
      <c r="ADC531"/>
      <c r="ADD531"/>
      <c r="ADE531"/>
      <c r="ADF531"/>
      <c r="ADG531"/>
      <c r="ADH531"/>
      <c r="ADI531"/>
      <c r="ADJ531"/>
      <c r="ADK531"/>
      <c r="ADL531"/>
      <c r="ADM531"/>
      <c r="ADN531"/>
      <c r="ADO531"/>
      <c r="ADP531"/>
      <c r="ADQ531"/>
      <c r="ADR531"/>
      <c r="ADS531"/>
      <c r="ADT531"/>
      <c r="ADU531"/>
      <c r="ADV531"/>
      <c r="ADW531"/>
      <c r="ADX531"/>
      <c r="ADY531"/>
      <c r="ADZ531"/>
      <c r="AEA531"/>
      <c r="AEB531"/>
      <c r="AEC531"/>
      <c r="AED531"/>
      <c r="AEE531"/>
      <c r="AEF531"/>
      <c r="AEG531"/>
      <c r="AEH531"/>
      <c r="AEI531"/>
      <c r="AEJ531"/>
      <c r="AEK531"/>
      <c r="AEL531"/>
      <c r="AEM531"/>
      <c r="AEN531"/>
      <c r="AEO531"/>
      <c r="AEP531"/>
      <c r="AEQ531"/>
      <c r="AER531"/>
      <c r="AES531"/>
      <c r="AET531"/>
      <c r="AEU531"/>
      <c r="AEV531"/>
      <c r="AEW531"/>
      <c r="AEX531"/>
      <c r="AEY531"/>
      <c r="AEZ531"/>
      <c r="AFA531"/>
      <c r="AFB531"/>
      <c r="AFC531"/>
      <c r="AFD531"/>
      <c r="AFE531"/>
      <c r="AFF531"/>
      <c r="AFG531"/>
      <c r="AFH531"/>
      <c r="AFI531"/>
      <c r="AFJ531"/>
      <c r="AFK531"/>
      <c r="AFL531"/>
      <c r="AFM531"/>
      <c r="AFN531"/>
      <c r="AFO531"/>
      <c r="AFP531"/>
      <c r="AFQ531"/>
      <c r="AFR531"/>
      <c r="AFS531"/>
      <c r="AFT531"/>
      <c r="AFU531"/>
      <c r="AFV531"/>
      <c r="AFW531"/>
      <c r="AFX531"/>
      <c r="AFY531"/>
      <c r="AFZ531"/>
      <c r="AGA531"/>
      <c r="AGB531"/>
      <c r="AGC531"/>
      <c r="AGD531"/>
      <c r="AGE531"/>
      <c r="AGF531"/>
      <c r="AGG531"/>
      <c r="AGH531"/>
      <c r="AGI531"/>
      <c r="AGJ531"/>
      <c r="AGK531"/>
      <c r="AGL531"/>
      <c r="AGM531"/>
      <c r="AGN531"/>
      <c r="AGO531"/>
      <c r="AGP531"/>
      <c r="AGQ531"/>
      <c r="AGR531"/>
      <c r="AGS531"/>
      <c r="AGT531"/>
      <c r="AGU531"/>
      <c r="AGV531"/>
      <c r="AGW531"/>
      <c r="AGX531"/>
      <c r="AGY531"/>
      <c r="AGZ531"/>
      <c r="AHA531"/>
      <c r="AHB531"/>
      <c r="AHC531"/>
      <c r="AHD531"/>
      <c r="AHE531"/>
      <c r="AHF531"/>
      <c r="AHG531"/>
      <c r="AHH531"/>
      <c r="AHI531"/>
      <c r="AHJ531"/>
      <c r="AHK531"/>
      <c r="AHL531"/>
      <c r="AHM531"/>
      <c r="AHN531"/>
      <c r="AHO531"/>
      <c r="AHP531"/>
      <c r="AHQ531"/>
      <c r="AHR531"/>
      <c r="AHS531"/>
      <c r="AHT531"/>
      <c r="AHU531"/>
      <c r="AHV531"/>
      <c r="AHW531"/>
      <c r="AHX531"/>
      <c r="AHY531"/>
      <c r="AHZ531"/>
      <c r="AIA531"/>
      <c r="AIB531"/>
      <c r="AIC531"/>
      <c r="AID531"/>
      <c r="AIE531"/>
      <c r="AIF531"/>
      <c r="AIG531"/>
      <c r="AIH531"/>
      <c r="AII531"/>
      <c r="AIJ531"/>
      <c r="AIK531"/>
      <c r="AIL531"/>
      <c r="AIM531"/>
      <c r="AIN531"/>
      <c r="AIO531"/>
      <c r="AIP531"/>
      <c r="AIQ531"/>
      <c r="AIR531"/>
      <c r="AIS531"/>
      <c r="AIT531"/>
      <c r="AIU531"/>
      <c r="AIV531"/>
      <c r="AIW531"/>
      <c r="AIX531"/>
      <c r="AIY531"/>
      <c r="AIZ531"/>
      <c r="AJA531"/>
      <c r="AJB531"/>
      <c r="AJC531"/>
      <c r="AJD531"/>
      <c r="AJE531"/>
      <c r="AJF531"/>
      <c r="AJG531"/>
      <c r="AJH531"/>
      <c r="AJI531"/>
      <c r="AJJ531"/>
      <c r="AJK531"/>
      <c r="AJL531"/>
      <c r="AJM531"/>
      <c r="AJN531"/>
      <c r="AJO531"/>
      <c r="AJP531"/>
      <c r="AJQ531"/>
      <c r="AJR531"/>
      <c r="AJS531"/>
      <c r="AJT531"/>
      <c r="AJU531"/>
      <c r="AJV531"/>
      <c r="AJW531"/>
      <c r="AJX531"/>
      <c r="AJY531"/>
      <c r="AJZ531"/>
      <c r="AKA531"/>
      <c r="AKB531"/>
      <c r="AKC531"/>
      <c r="AKD531"/>
      <c r="AKE531"/>
      <c r="AKF531"/>
      <c r="AKG531"/>
      <c r="AKH531"/>
      <c r="AKI531"/>
      <c r="AKJ531"/>
      <c r="AKK531"/>
      <c r="AKL531"/>
      <c r="AKM531"/>
      <c r="AKN531"/>
      <c r="AKO531"/>
      <c r="AKP531"/>
      <c r="AKQ531"/>
      <c r="AKR531"/>
      <c r="AKS531"/>
      <c r="AKT531"/>
      <c r="AKU531"/>
      <c r="AKV531"/>
      <c r="AKW531"/>
      <c r="AKX531"/>
      <c r="AKY531"/>
      <c r="AKZ531"/>
      <c r="ALA531"/>
      <c r="ALB531"/>
      <c r="ALC531"/>
      <c r="ALD531"/>
      <c r="ALE531"/>
      <c r="ALF531"/>
      <c r="ALG531"/>
      <c r="ALH531"/>
      <c r="ALI531"/>
      <c r="ALJ531"/>
      <c r="ALK531"/>
      <c r="ALL531"/>
      <c r="ALM531"/>
      <c r="ALN531"/>
      <c r="ALO531"/>
      <c r="ALP531"/>
      <c r="ALQ531"/>
      <c r="ALR531"/>
      <c r="ALS531"/>
      <c r="ALT531"/>
      <c r="ALU531"/>
      <c r="ALV531"/>
      <c r="ALW531"/>
      <c r="ALX531"/>
      <c r="ALY531"/>
      <c r="ALZ531"/>
      <c r="AMA531"/>
      <c r="AMB531"/>
      <c r="AMC531"/>
      <c r="AMD531"/>
      <c r="AME531"/>
      <c r="AMF531"/>
      <c r="AMG531"/>
      <c r="AMH531"/>
      <c r="AMI531"/>
      <c r="AMJ531"/>
      <c r="AMK531"/>
    </row>
    <row r="532" spans="1:1025" s="101" customFormat="1">
      <c r="A532" s="98"/>
      <c r="B532" s="88"/>
      <c r="C532" s="36" t="s">
        <v>61</v>
      </c>
      <c r="D532" s="36">
        <v>926</v>
      </c>
      <c r="E532" s="91" t="s">
        <v>56</v>
      </c>
      <c r="F532" s="91" t="s">
        <v>37</v>
      </c>
      <c r="G532" s="81"/>
      <c r="H532" s="86"/>
      <c r="I532" s="130">
        <f t="shared" si="185"/>
        <v>322500</v>
      </c>
      <c r="J532" s="130">
        <f>J533</f>
        <v>885900</v>
      </c>
      <c r="K532" s="76">
        <f>K533+K537</f>
        <v>-523400</v>
      </c>
      <c r="L532" s="76">
        <f t="shared" ref="L532:O535" si="190">L533</f>
        <v>0</v>
      </c>
      <c r="M532" s="76">
        <f t="shared" si="190"/>
        <v>0</v>
      </c>
      <c r="N532" s="76">
        <f t="shared" si="190"/>
        <v>-40000</v>
      </c>
      <c r="O532" s="131">
        <f t="shared" si="190"/>
        <v>0</v>
      </c>
      <c r="IC532"/>
      <c r="ID532"/>
      <c r="IE532"/>
      <c r="IF532"/>
      <c r="IG532"/>
      <c r="IH532"/>
      <c r="II532"/>
      <c r="IJ532"/>
      <c r="IK532"/>
      <c r="IL532"/>
      <c r="IM532"/>
      <c r="IN532"/>
      <c r="IO532"/>
      <c r="IP532"/>
      <c r="IQ532"/>
      <c r="IR532"/>
      <c r="IS532"/>
      <c r="IT532"/>
      <c r="IU532"/>
      <c r="IV532"/>
      <c r="IW532"/>
      <c r="IX532"/>
      <c r="IY532"/>
      <c r="IZ532"/>
      <c r="JA532"/>
      <c r="JB532"/>
      <c r="JC532"/>
      <c r="JD532"/>
      <c r="JE532"/>
      <c r="JF532"/>
      <c r="JG532"/>
      <c r="JH532"/>
      <c r="JI532"/>
      <c r="JJ532"/>
      <c r="JK532"/>
      <c r="JL532"/>
      <c r="JM532"/>
      <c r="JN532"/>
      <c r="JO532"/>
      <c r="JP532"/>
      <c r="JQ532"/>
      <c r="JR532"/>
      <c r="JS532"/>
      <c r="JT532"/>
      <c r="JU532"/>
      <c r="JV532"/>
      <c r="JW532"/>
      <c r="JX532"/>
      <c r="JY532"/>
      <c r="JZ532"/>
      <c r="KA532"/>
      <c r="KB532"/>
      <c r="KC532"/>
      <c r="KD532"/>
      <c r="KE532"/>
      <c r="KF532"/>
      <c r="KG532"/>
      <c r="KH532"/>
      <c r="KI532"/>
      <c r="KJ532"/>
      <c r="KK532"/>
      <c r="KL532"/>
      <c r="KM532"/>
      <c r="KN532"/>
      <c r="KO532"/>
      <c r="KP532"/>
      <c r="KQ532"/>
      <c r="KR532"/>
      <c r="KS532"/>
      <c r="KT532"/>
      <c r="KU532"/>
      <c r="KV532"/>
      <c r="KW532"/>
      <c r="KX532"/>
      <c r="KY532"/>
      <c r="KZ532"/>
      <c r="LA532"/>
      <c r="LB532"/>
      <c r="LC532"/>
      <c r="LD532"/>
      <c r="LE532"/>
      <c r="LF532"/>
      <c r="LG532"/>
      <c r="LH532"/>
      <c r="LI532"/>
      <c r="LJ532"/>
      <c r="LK532"/>
      <c r="LL532"/>
      <c r="LM532"/>
      <c r="LN532"/>
      <c r="LO532"/>
      <c r="LP532"/>
      <c r="LQ532"/>
      <c r="LR532"/>
      <c r="LS532"/>
      <c r="LT532"/>
      <c r="LU532"/>
      <c r="LV532"/>
      <c r="LW532"/>
      <c r="LX532"/>
      <c r="LY532"/>
      <c r="LZ532"/>
      <c r="MA532"/>
      <c r="MB532"/>
      <c r="MC532"/>
      <c r="MD532"/>
      <c r="ME532"/>
      <c r="MF532"/>
      <c r="MG532"/>
      <c r="MH532"/>
      <c r="MI532"/>
      <c r="MJ532"/>
      <c r="MK532"/>
      <c r="ML532"/>
      <c r="MM532"/>
      <c r="MN532"/>
      <c r="MO532"/>
      <c r="MP532"/>
      <c r="MQ532"/>
      <c r="MR532"/>
      <c r="MS532"/>
      <c r="MT532"/>
      <c r="MU532"/>
      <c r="MV532"/>
      <c r="MW532"/>
      <c r="MX532"/>
      <c r="MY532"/>
      <c r="MZ532"/>
      <c r="NA532"/>
      <c r="NB532"/>
      <c r="NC532"/>
      <c r="ND532"/>
      <c r="NE532"/>
      <c r="NF532"/>
      <c r="NG532"/>
      <c r="NH532"/>
      <c r="NI532"/>
      <c r="NJ532"/>
      <c r="NK532"/>
      <c r="NL532"/>
      <c r="NM532"/>
      <c r="NN532"/>
      <c r="NO532"/>
      <c r="NP532"/>
      <c r="NQ532"/>
      <c r="NR532"/>
      <c r="NS532"/>
      <c r="NT532"/>
      <c r="NU532"/>
      <c r="NV532"/>
      <c r="NW532"/>
      <c r="NX532"/>
      <c r="NY532"/>
      <c r="NZ532"/>
      <c r="OA532"/>
      <c r="OB532"/>
      <c r="OC532"/>
      <c r="OD532"/>
      <c r="OE532"/>
      <c r="OF532"/>
      <c r="OG532"/>
      <c r="OH532"/>
      <c r="OI532"/>
      <c r="OJ532"/>
      <c r="OK532"/>
      <c r="OL532"/>
      <c r="OM532"/>
      <c r="ON532"/>
      <c r="OO532"/>
      <c r="OP532"/>
      <c r="OQ532"/>
      <c r="OR532"/>
      <c r="OS532"/>
      <c r="OT532"/>
      <c r="OU532"/>
      <c r="OV532"/>
      <c r="OW532"/>
      <c r="OX532"/>
      <c r="OY532"/>
      <c r="OZ532"/>
      <c r="PA532"/>
      <c r="PB532"/>
      <c r="PC532"/>
      <c r="PD532"/>
      <c r="PE532"/>
      <c r="PF532"/>
      <c r="PG532"/>
      <c r="PH532"/>
      <c r="PI532"/>
      <c r="PJ532"/>
      <c r="PK532"/>
      <c r="PL532"/>
      <c r="PM532"/>
      <c r="PN532"/>
      <c r="PO532"/>
      <c r="PP532"/>
      <c r="PQ532"/>
      <c r="PR532"/>
      <c r="PS532"/>
      <c r="PT532"/>
      <c r="PU532"/>
      <c r="PV532"/>
      <c r="PW532"/>
      <c r="PX532"/>
      <c r="PY532"/>
      <c r="PZ532"/>
      <c r="QA532"/>
      <c r="QB532"/>
      <c r="QC532"/>
      <c r="QD532"/>
      <c r="QE532"/>
      <c r="QF532"/>
      <c r="QG532"/>
      <c r="QH532"/>
      <c r="QI532"/>
      <c r="QJ532"/>
      <c r="QK532"/>
      <c r="QL532"/>
      <c r="QM532"/>
      <c r="QN532"/>
      <c r="QO532"/>
      <c r="QP532"/>
      <c r="QQ532"/>
      <c r="QR532"/>
      <c r="QS532"/>
      <c r="QT532"/>
      <c r="QU532"/>
      <c r="QV532"/>
      <c r="QW532"/>
      <c r="QX532"/>
      <c r="QY532"/>
      <c r="QZ532"/>
      <c r="RA532"/>
      <c r="RB532"/>
      <c r="RC532"/>
      <c r="RD532"/>
      <c r="RE532"/>
      <c r="RF532"/>
      <c r="RG532"/>
      <c r="RH532"/>
      <c r="RI532"/>
      <c r="RJ532"/>
      <c r="RK532"/>
      <c r="RL532"/>
      <c r="RM532"/>
      <c r="RN532"/>
      <c r="RO532"/>
      <c r="RP532"/>
      <c r="RQ532"/>
      <c r="RR532"/>
      <c r="RS532"/>
      <c r="RT532"/>
      <c r="RU532"/>
      <c r="RV532"/>
      <c r="RW532"/>
      <c r="RX532"/>
      <c r="RY532"/>
      <c r="RZ532"/>
      <c r="SA532"/>
      <c r="SB532"/>
      <c r="SC532"/>
      <c r="SD532"/>
      <c r="SE532"/>
      <c r="SF532"/>
      <c r="SG532"/>
      <c r="SH532"/>
      <c r="SI532"/>
      <c r="SJ532"/>
      <c r="SK532"/>
      <c r="SL532"/>
      <c r="SM532"/>
      <c r="SN532"/>
      <c r="SO532"/>
      <c r="SP532"/>
      <c r="SQ532"/>
      <c r="SR532"/>
      <c r="SS532"/>
      <c r="ST532"/>
      <c r="SU532"/>
      <c r="SV532"/>
      <c r="SW532"/>
      <c r="SX532"/>
      <c r="SY532"/>
      <c r="SZ532"/>
      <c r="TA532"/>
      <c r="TB532"/>
      <c r="TC532"/>
      <c r="TD532"/>
      <c r="TE532"/>
      <c r="TF532"/>
      <c r="TG532"/>
      <c r="TH532"/>
      <c r="TI532"/>
      <c r="TJ532"/>
      <c r="TK532"/>
      <c r="TL532"/>
      <c r="TM532"/>
      <c r="TN532"/>
      <c r="TO532"/>
      <c r="TP532"/>
      <c r="TQ532"/>
      <c r="TR532"/>
      <c r="TS532"/>
      <c r="TT532"/>
      <c r="TU532"/>
      <c r="TV532"/>
      <c r="TW532"/>
      <c r="TX532"/>
      <c r="TY532"/>
      <c r="TZ532"/>
      <c r="UA532"/>
      <c r="UB532"/>
      <c r="UC532"/>
      <c r="UD532"/>
      <c r="UE532"/>
      <c r="UF532"/>
      <c r="UG532"/>
      <c r="UH532"/>
      <c r="UI532"/>
      <c r="UJ532"/>
      <c r="UK532"/>
      <c r="UL532"/>
      <c r="UM532"/>
      <c r="UN532"/>
      <c r="UO532"/>
      <c r="UP532"/>
      <c r="UQ532"/>
      <c r="UR532"/>
      <c r="US532"/>
      <c r="UT532"/>
      <c r="UU532"/>
      <c r="UV532"/>
      <c r="UW532"/>
      <c r="UX532"/>
      <c r="UY532"/>
      <c r="UZ532"/>
      <c r="VA532"/>
      <c r="VB532"/>
      <c r="VC532"/>
      <c r="VD532"/>
      <c r="VE532"/>
      <c r="VF532"/>
      <c r="VG532"/>
      <c r="VH532"/>
      <c r="VI532"/>
      <c r="VJ532"/>
      <c r="VK532"/>
      <c r="VL532"/>
      <c r="VM532"/>
      <c r="VN532"/>
      <c r="VO532"/>
      <c r="VP532"/>
      <c r="VQ532"/>
      <c r="VR532"/>
      <c r="VS532"/>
      <c r="VT532"/>
      <c r="VU532"/>
      <c r="VV532"/>
      <c r="VW532"/>
      <c r="VX532"/>
      <c r="VY532"/>
      <c r="VZ532"/>
      <c r="WA532"/>
      <c r="WB532"/>
      <c r="WC532"/>
      <c r="WD532"/>
      <c r="WE532"/>
      <c r="WF532"/>
      <c r="WG532"/>
      <c r="WH532"/>
      <c r="WI532"/>
      <c r="WJ532"/>
      <c r="WK532"/>
      <c r="WL532"/>
      <c r="WM532"/>
      <c r="WN532"/>
      <c r="WO532"/>
      <c r="WP532"/>
      <c r="WQ532"/>
      <c r="WR532"/>
      <c r="WS532"/>
      <c r="WT532"/>
      <c r="WU532"/>
      <c r="WV532"/>
      <c r="WW532"/>
      <c r="WX532"/>
      <c r="WY532"/>
      <c r="WZ532"/>
      <c r="XA532"/>
      <c r="XB532"/>
      <c r="XC532"/>
      <c r="XD532"/>
      <c r="XE532"/>
      <c r="XF532"/>
      <c r="XG532"/>
      <c r="XH532"/>
      <c r="XI532"/>
      <c r="XJ532"/>
      <c r="XK532"/>
      <c r="XL532"/>
      <c r="XM532"/>
      <c r="XN532"/>
      <c r="XO532"/>
      <c r="XP532"/>
      <c r="XQ532"/>
      <c r="XR532"/>
      <c r="XS532"/>
      <c r="XT532"/>
      <c r="XU532"/>
      <c r="XV532"/>
      <c r="XW532"/>
      <c r="XX532"/>
      <c r="XY532"/>
      <c r="XZ532"/>
      <c r="YA532"/>
      <c r="YB532"/>
      <c r="YC532"/>
      <c r="YD532"/>
      <c r="YE532"/>
      <c r="YF532"/>
      <c r="YG532"/>
      <c r="YH532"/>
      <c r="YI532"/>
      <c r="YJ532"/>
      <c r="YK532"/>
      <c r="YL532"/>
      <c r="YM532"/>
      <c r="YN532"/>
      <c r="YO532"/>
      <c r="YP532"/>
      <c r="YQ532"/>
      <c r="YR532"/>
      <c r="YS532"/>
      <c r="YT532"/>
      <c r="YU532"/>
      <c r="YV532"/>
      <c r="YW532"/>
      <c r="YX532"/>
      <c r="YY532"/>
      <c r="YZ532"/>
      <c r="ZA532"/>
      <c r="ZB532"/>
      <c r="ZC532"/>
      <c r="ZD532"/>
      <c r="ZE532"/>
      <c r="ZF532"/>
      <c r="ZG532"/>
      <c r="ZH532"/>
      <c r="ZI532"/>
      <c r="ZJ532"/>
      <c r="ZK532"/>
      <c r="ZL532"/>
      <c r="ZM532"/>
      <c r="ZN532"/>
      <c r="ZO532"/>
      <c r="ZP532"/>
      <c r="ZQ532"/>
      <c r="ZR532"/>
      <c r="ZS532"/>
      <c r="ZT532"/>
      <c r="ZU532"/>
      <c r="ZV532"/>
      <c r="ZW532"/>
      <c r="ZX532"/>
      <c r="ZY532"/>
      <c r="ZZ532"/>
      <c r="AAA532"/>
      <c r="AAB532"/>
      <c r="AAC532"/>
      <c r="AAD532"/>
      <c r="AAE532"/>
      <c r="AAF532"/>
      <c r="AAG532"/>
      <c r="AAH532"/>
      <c r="AAI532"/>
      <c r="AAJ532"/>
      <c r="AAK532"/>
      <c r="AAL532"/>
      <c r="AAM532"/>
      <c r="AAN532"/>
      <c r="AAO532"/>
      <c r="AAP532"/>
      <c r="AAQ532"/>
      <c r="AAR532"/>
      <c r="AAS532"/>
      <c r="AAT532"/>
      <c r="AAU532"/>
      <c r="AAV532"/>
      <c r="AAW532"/>
      <c r="AAX532"/>
      <c r="AAY532"/>
      <c r="AAZ532"/>
      <c r="ABA532"/>
      <c r="ABB532"/>
      <c r="ABC532"/>
      <c r="ABD532"/>
      <c r="ABE532"/>
      <c r="ABF532"/>
      <c r="ABG532"/>
      <c r="ABH532"/>
      <c r="ABI532"/>
      <c r="ABJ532"/>
      <c r="ABK532"/>
      <c r="ABL532"/>
      <c r="ABM532"/>
      <c r="ABN532"/>
      <c r="ABO532"/>
      <c r="ABP532"/>
      <c r="ABQ532"/>
      <c r="ABR532"/>
      <c r="ABS532"/>
      <c r="ABT532"/>
      <c r="ABU532"/>
      <c r="ABV532"/>
      <c r="ABW532"/>
      <c r="ABX532"/>
      <c r="ABY532"/>
      <c r="ABZ532"/>
      <c r="ACA532"/>
      <c r="ACB532"/>
      <c r="ACC532"/>
      <c r="ACD532"/>
      <c r="ACE532"/>
      <c r="ACF532"/>
      <c r="ACG532"/>
      <c r="ACH532"/>
      <c r="ACI532"/>
      <c r="ACJ532"/>
      <c r="ACK532"/>
      <c r="ACL532"/>
      <c r="ACM532"/>
      <c r="ACN532"/>
      <c r="ACO532"/>
      <c r="ACP532"/>
      <c r="ACQ532"/>
      <c r="ACR532"/>
      <c r="ACS532"/>
      <c r="ACT532"/>
      <c r="ACU532"/>
      <c r="ACV532"/>
      <c r="ACW532"/>
      <c r="ACX532"/>
      <c r="ACY532"/>
      <c r="ACZ532"/>
      <c r="ADA532"/>
      <c r="ADB532"/>
      <c r="ADC532"/>
      <c r="ADD532"/>
      <c r="ADE532"/>
      <c r="ADF532"/>
      <c r="ADG532"/>
      <c r="ADH532"/>
      <c r="ADI532"/>
      <c r="ADJ532"/>
      <c r="ADK532"/>
      <c r="ADL532"/>
      <c r="ADM532"/>
      <c r="ADN532"/>
      <c r="ADO532"/>
      <c r="ADP532"/>
      <c r="ADQ532"/>
      <c r="ADR532"/>
      <c r="ADS532"/>
      <c r="ADT532"/>
      <c r="ADU532"/>
      <c r="ADV532"/>
      <c r="ADW532"/>
      <c r="ADX532"/>
      <c r="ADY532"/>
      <c r="ADZ532"/>
      <c r="AEA532"/>
      <c r="AEB532"/>
      <c r="AEC532"/>
      <c r="AED532"/>
      <c r="AEE532"/>
      <c r="AEF532"/>
      <c r="AEG532"/>
      <c r="AEH532"/>
      <c r="AEI532"/>
      <c r="AEJ532"/>
      <c r="AEK532"/>
      <c r="AEL532"/>
      <c r="AEM532"/>
      <c r="AEN532"/>
      <c r="AEO532"/>
      <c r="AEP532"/>
      <c r="AEQ532"/>
      <c r="AER532"/>
      <c r="AES532"/>
      <c r="AET532"/>
      <c r="AEU532"/>
      <c r="AEV532"/>
      <c r="AEW532"/>
      <c r="AEX532"/>
      <c r="AEY532"/>
      <c r="AEZ532"/>
      <c r="AFA532"/>
      <c r="AFB532"/>
      <c r="AFC532"/>
      <c r="AFD532"/>
      <c r="AFE532"/>
      <c r="AFF532"/>
      <c r="AFG532"/>
      <c r="AFH532"/>
      <c r="AFI532"/>
      <c r="AFJ532"/>
      <c r="AFK532"/>
      <c r="AFL532"/>
      <c r="AFM532"/>
      <c r="AFN532"/>
      <c r="AFO532"/>
      <c r="AFP532"/>
      <c r="AFQ532"/>
      <c r="AFR532"/>
      <c r="AFS532"/>
      <c r="AFT532"/>
      <c r="AFU532"/>
      <c r="AFV532"/>
      <c r="AFW532"/>
      <c r="AFX532"/>
      <c r="AFY532"/>
      <c r="AFZ532"/>
      <c r="AGA532"/>
      <c r="AGB532"/>
      <c r="AGC532"/>
      <c r="AGD532"/>
      <c r="AGE532"/>
      <c r="AGF532"/>
      <c r="AGG532"/>
      <c r="AGH532"/>
      <c r="AGI532"/>
      <c r="AGJ532"/>
      <c r="AGK532"/>
      <c r="AGL532"/>
      <c r="AGM532"/>
      <c r="AGN532"/>
      <c r="AGO532"/>
      <c r="AGP532"/>
      <c r="AGQ532"/>
      <c r="AGR532"/>
      <c r="AGS532"/>
      <c r="AGT532"/>
      <c r="AGU532"/>
      <c r="AGV532"/>
      <c r="AGW532"/>
      <c r="AGX532"/>
      <c r="AGY532"/>
      <c r="AGZ532"/>
      <c r="AHA532"/>
      <c r="AHB532"/>
      <c r="AHC532"/>
      <c r="AHD532"/>
      <c r="AHE532"/>
      <c r="AHF532"/>
      <c r="AHG532"/>
      <c r="AHH532"/>
      <c r="AHI532"/>
      <c r="AHJ532"/>
      <c r="AHK532"/>
      <c r="AHL532"/>
      <c r="AHM532"/>
      <c r="AHN532"/>
      <c r="AHO532"/>
      <c r="AHP532"/>
      <c r="AHQ532"/>
      <c r="AHR532"/>
      <c r="AHS532"/>
      <c r="AHT532"/>
      <c r="AHU532"/>
      <c r="AHV532"/>
      <c r="AHW532"/>
      <c r="AHX532"/>
      <c r="AHY532"/>
      <c r="AHZ532"/>
      <c r="AIA532"/>
      <c r="AIB532"/>
      <c r="AIC532"/>
      <c r="AID532"/>
      <c r="AIE532"/>
      <c r="AIF532"/>
      <c r="AIG532"/>
      <c r="AIH532"/>
      <c r="AII532"/>
      <c r="AIJ532"/>
      <c r="AIK532"/>
      <c r="AIL532"/>
      <c r="AIM532"/>
      <c r="AIN532"/>
      <c r="AIO532"/>
      <c r="AIP532"/>
      <c r="AIQ532"/>
      <c r="AIR532"/>
      <c r="AIS532"/>
      <c r="AIT532"/>
      <c r="AIU532"/>
      <c r="AIV532"/>
      <c r="AIW532"/>
      <c r="AIX532"/>
      <c r="AIY532"/>
      <c r="AIZ532"/>
      <c r="AJA532"/>
      <c r="AJB532"/>
      <c r="AJC532"/>
      <c r="AJD532"/>
      <c r="AJE532"/>
      <c r="AJF532"/>
      <c r="AJG532"/>
      <c r="AJH532"/>
      <c r="AJI532"/>
      <c r="AJJ532"/>
      <c r="AJK532"/>
      <c r="AJL532"/>
      <c r="AJM532"/>
      <c r="AJN532"/>
      <c r="AJO532"/>
      <c r="AJP532"/>
      <c r="AJQ532"/>
      <c r="AJR532"/>
      <c r="AJS532"/>
      <c r="AJT532"/>
      <c r="AJU532"/>
      <c r="AJV532"/>
      <c r="AJW532"/>
      <c r="AJX532"/>
      <c r="AJY532"/>
      <c r="AJZ532"/>
      <c r="AKA532"/>
      <c r="AKB532"/>
      <c r="AKC532"/>
      <c r="AKD532"/>
      <c r="AKE532"/>
      <c r="AKF532"/>
      <c r="AKG532"/>
      <c r="AKH532"/>
      <c r="AKI532"/>
      <c r="AKJ532"/>
      <c r="AKK532"/>
      <c r="AKL532"/>
      <c r="AKM532"/>
      <c r="AKN532"/>
      <c r="AKO532"/>
      <c r="AKP532"/>
      <c r="AKQ532"/>
      <c r="AKR532"/>
      <c r="AKS532"/>
      <c r="AKT532"/>
      <c r="AKU532"/>
      <c r="AKV532"/>
      <c r="AKW532"/>
      <c r="AKX532"/>
      <c r="AKY532"/>
      <c r="AKZ532"/>
      <c r="ALA532"/>
      <c r="ALB532"/>
      <c r="ALC532"/>
      <c r="ALD532"/>
      <c r="ALE532"/>
      <c r="ALF532"/>
      <c r="ALG532"/>
      <c r="ALH532"/>
      <c r="ALI532"/>
      <c r="ALJ532"/>
      <c r="ALK532"/>
      <c r="ALL532"/>
      <c r="ALM532"/>
      <c r="ALN532"/>
      <c r="ALO532"/>
      <c r="ALP532"/>
      <c r="ALQ532"/>
      <c r="ALR532"/>
      <c r="ALS532"/>
      <c r="ALT532"/>
      <c r="ALU532"/>
      <c r="ALV532"/>
      <c r="ALW532"/>
      <c r="ALX532"/>
      <c r="ALY532"/>
      <c r="ALZ532"/>
      <c r="AMA532"/>
      <c r="AMB532"/>
      <c r="AMC532"/>
      <c r="AMD532"/>
      <c r="AME532"/>
      <c r="AMF532"/>
      <c r="AMG532"/>
      <c r="AMH532"/>
      <c r="AMI532"/>
      <c r="AMJ532"/>
      <c r="AMK532"/>
    </row>
    <row r="533" spans="1:1025" s="101" customFormat="1" ht="56.25">
      <c r="B533" s="88"/>
      <c r="C533" s="36" t="s">
        <v>282</v>
      </c>
      <c r="D533" s="36">
        <v>926</v>
      </c>
      <c r="E533" s="91" t="s">
        <v>56</v>
      </c>
      <c r="F533" s="91" t="s">
        <v>37</v>
      </c>
      <c r="G533" s="81">
        <v>6700000000</v>
      </c>
      <c r="H533" s="86"/>
      <c r="I533" s="130">
        <f t="shared" si="185"/>
        <v>231700</v>
      </c>
      <c r="J533" s="130">
        <f>J534</f>
        <v>885900</v>
      </c>
      <c r="K533" s="76">
        <f>K534</f>
        <v>-614200</v>
      </c>
      <c r="L533" s="76">
        <f t="shared" si="190"/>
        <v>0</v>
      </c>
      <c r="M533" s="76">
        <f t="shared" si="190"/>
        <v>0</v>
      </c>
      <c r="N533" s="76">
        <f t="shared" si="190"/>
        <v>-40000</v>
      </c>
      <c r="O533" s="131">
        <f t="shared" si="190"/>
        <v>0</v>
      </c>
      <c r="ALN533"/>
      <c r="ALO533"/>
      <c r="ALP533"/>
      <c r="ALQ533"/>
      <c r="ALR533"/>
      <c r="ALS533"/>
      <c r="ALT533"/>
      <c r="ALU533"/>
      <c r="ALV533"/>
      <c r="ALW533"/>
      <c r="ALX533"/>
      <c r="ALY533"/>
      <c r="ALZ533"/>
      <c r="AMA533"/>
      <c r="AMB533"/>
      <c r="AMC533"/>
      <c r="AMD533"/>
      <c r="AME533"/>
      <c r="AMF533"/>
      <c r="AMG533"/>
      <c r="AMH533"/>
      <c r="AMI533"/>
      <c r="AMJ533"/>
    </row>
    <row r="534" spans="1:1025" s="101" customFormat="1" ht="37.5">
      <c r="B534" s="88"/>
      <c r="C534" s="36" t="s">
        <v>283</v>
      </c>
      <c r="D534" s="36">
        <v>926</v>
      </c>
      <c r="E534" s="91" t="s">
        <v>56</v>
      </c>
      <c r="F534" s="91" t="s">
        <v>37</v>
      </c>
      <c r="G534" s="81">
        <v>6710000000</v>
      </c>
      <c r="H534" s="86"/>
      <c r="I534" s="130">
        <f t="shared" si="185"/>
        <v>231700</v>
      </c>
      <c r="J534" s="130">
        <f>J535</f>
        <v>885900</v>
      </c>
      <c r="K534" s="76">
        <f>K535</f>
        <v>-614200</v>
      </c>
      <c r="L534" s="76">
        <f t="shared" si="190"/>
        <v>0</v>
      </c>
      <c r="M534" s="76">
        <f t="shared" si="190"/>
        <v>0</v>
      </c>
      <c r="N534" s="76">
        <f t="shared" si="190"/>
        <v>-40000</v>
      </c>
      <c r="O534" s="131">
        <f t="shared" si="190"/>
        <v>0</v>
      </c>
      <c r="ALN534"/>
      <c r="ALO534"/>
      <c r="ALP534"/>
      <c r="ALQ534"/>
      <c r="ALR534"/>
      <c r="ALS534"/>
      <c r="ALT534"/>
      <c r="ALU534"/>
      <c r="ALV534"/>
      <c r="ALW534"/>
      <c r="ALX534"/>
      <c r="ALY534"/>
      <c r="ALZ534"/>
      <c r="AMA534"/>
      <c r="AMB534"/>
      <c r="AMC534"/>
      <c r="AMD534"/>
      <c r="AME534"/>
      <c r="AMF534"/>
      <c r="AMG534"/>
      <c r="AMH534"/>
      <c r="AMI534"/>
      <c r="AMJ534"/>
    </row>
    <row r="535" spans="1:1025" s="101" customFormat="1">
      <c r="B535" s="88"/>
      <c r="C535" s="36" t="s">
        <v>284</v>
      </c>
      <c r="D535" s="36">
        <v>926</v>
      </c>
      <c r="E535" s="91" t="s">
        <v>56</v>
      </c>
      <c r="F535" s="91" t="s">
        <v>37</v>
      </c>
      <c r="G535" s="81">
        <v>6710010220</v>
      </c>
      <c r="H535" s="86"/>
      <c r="I535" s="130">
        <f t="shared" si="185"/>
        <v>231700</v>
      </c>
      <c r="J535" s="130">
        <f>J536</f>
        <v>885900</v>
      </c>
      <c r="K535" s="76">
        <f>K536</f>
        <v>-614200</v>
      </c>
      <c r="L535" s="76">
        <f t="shared" si="190"/>
        <v>0</v>
      </c>
      <c r="M535" s="76">
        <f t="shared" si="190"/>
        <v>0</v>
      </c>
      <c r="N535" s="76">
        <f t="shared" si="190"/>
        <v>-40000</v>
      </c>
      <c r="O535" s="131">
        <f t="shared" si="190"/>
        <v>0</v>
      </c>
      <c r="ALN535"/>
      <c r="ALO535"/>
      <c r="ALP535"/>
      <c r="ALQ535"/>
      <c r="ALR535"/>
      <c r="ALS535"/>
      <c r="ALT535"/>
      <c r="ALU535"/>
      <c r="ALV535"/>
      <c r="ALW535"/>
      <c r="ALX535"/>
      <c r="ALY535"/>
      <c r="ALZ535"/>
      <c r="AMA535"/>
      <c r="AMB535"/>
      <c r="AMC535"/>
      <c r="AMD535"/>
      <c r="AME535"/>
      <c r="AMF535"/>
      <c r="AMG535"/>
      <c r="AMH535"/>
      <c r="AMI535"/>
      <c r="AMJ535"/>
    </row>
    <row r="536" spans="1:1025" s="101" customFormat="1" ht="37.5">
      <c r="B536" s="88"/>
      <c r="C536" s="36" t="s">
        <v>167</v>
      </c>
      <c r="D536" s="36">
        <v>926</v>
      </c>
      <c r="E536" s="91" t="s">
        <v>56</v>
      </c>
      <c r="F536" s="91" t="s">
        <v>37</v>
      </c>
      <c r="G536" s="81">
        <v>6710010220</v>
      </c>
      <c r="H536" s="86">
        <v>600</v>
      </c>
      <c r="I536" s="130">
        <f t="shared" si="185"/>
        <v>231700</v>
      </c>
      <c r="J536" s="130">
        <v>885900</v>
      </c>
      <c r="K536" s="76">
        <v>-614200</v>
      </c>
      <c r="L536" s="76"/>
      <c r="M536" s="76"/>
      <c r="N536" s="76">
        <v>-40000</v>
      </c>
      <c r="O536" s="131"/>
      <c r="ALN536"/>
      <c r="ALO536"/>
      <c r="ALP536"/>
      <c r="ALQ536"/>
      <c r="ALR536"/>
      <c r="ALS536"/>
      <c r="ALT536"/>
      <c r="ALU536"/>
      <c r="ALV536"/>
      <c r="ALW536"/>
      <c r="ALX536"/>
      <c r="ALY536"/>
      <c r="ALZ536"/>
      <c r="AMA536"/>
      <c r="AMB536"/>
      <c r="AMC536"/>
      <c r="AMD536"/>
      <c r="AME536"/>
      <c r="AMF536"/>
      <c r="AMG536"/>
      <c r="AMH536"/>
      <c r="AMI536"/>
      <c r="AMJ536"/>
    </row>
    <row r="537" spans="1:1025" s="101" customFormat="1">
      <c r="B537" s="88"/>
      <c r="C537" s="36" t="s">
        <v>296</v>
      </c>
      <c r="D537" s="36">
        <v>926</v>
      </c>
      <c r="E537" s="91" t="s">
        <v>56</v>
      </c>
      <c r="F537" s="91" t="s">
        <v>37</v>
      </c>
      <c r="G537" s="81">
        <v>7000000000</v>
      </c>
      <c r="H537" s="86"/>
      <c r="I537" s="130">
        <f t="shared" si="185"/>
        <v>90800</v>
      </c>
      <c r="J537" s="130">
        <v>0</v>
      </c>
      <c r="K537" s="76">
        <f t="shared" ref="K537:O539" si="191">K538</f>
        <v>90800</v>
      </c>
      <c r="L537" s="76">
        <f t="shared" si="191"/>
        <v>0</v>
      </c>
      <c r="M537" s="76">
        <f t="shared" si="191"/>
        <v>0</v>
      </c>
      <c r="N537" s="76">
        <f t="shared" si="191"/>
        <v>0</v>
      </c>
      <c r="O537" s="131">
        <f t="shared" si="191"/>
        <v>0</v>
      </c>
      <c r="ALN537"/>
      <c r="ALO537"/>
      <c r="ALP537"/>
      <c r="ALQ537"/>
      <c r="ALR537"/>
      <c r="ALS537"/>
      <c r="ALT537"/>
      <c r="ALU537"/>
      <c r="ALV537"/>
      <c r="ALW537"/>
      <c r="ALX537"/>
      <c r="ALY537"/>
      <c r="ALZ537"/>
      <c r="AMA537"/>
      <c r="AMB537"/>
      <c r="AMC537"/>
      <c r="AMD537"/>
      <c r="AME537"/>
      <c r="AMF537"/>
      <c r="AMG537"/>
      <c r="AMH537"/>
      <c r="AMI537"/>
      <c r="AMJ537"/>
    </row>
    <row r="538" spans="1:1025">
      <c r="A538" s="101"/>
      <c r="B538" s="88"/>
      <c r="C538" s="36" t="s">
        <v>303</v>
      </c>
      <c r="D538" s="36">
        <v>926</v>
      </c>
      <c r="E538" s="91" t="s">
        <v>56</v>
      </c>
      <c r="F538" s="91" t="s">
        <v>37</v>
      </c>
      <c r="G538" s="81">
        <v>7020000000</v>
      </c>
      <c r="H538" s="86"/>
      <c r="I538" s="130">
        <f t="shared" si="185"/>
        <v>90800</v>
      </c>
      <c r="J538" s="130">
        <v>0</v>
      </c>
      <c r="K538" s="76">
        <f t="shared" si="191"/>
        <v>90800</v>
      </c>
      <c r="L538" s="76">
        <f t="shared" si="191"/>
        <v>0</v>
      </c>
      <c r="M538" s="76">
        <f t="shared" si="191"/>
        <v>0</v>
      </c>
      <c r="N538" s="76">
        <f t="shared" si="191"/>
        <v>0</v>
      </c>
      <c r="O538" s="131">
        <f t="shared" si="191"/>
        <v>0</v>
      </c>
      <c r="IC538" s="101"/>
      <c r="ID538" s="101"/>
      <c r="IE538" s="101"/>
      <c r="IF538" s="101"/>
      <c r="IG538" s="101"/>
      <c r="IH538" s="101"/>
      <c r="II538" s="101"/>
      <c r="IJ538" s="101"/>
      <c r="IK538" s="101"/>
      <c r="IL538" s="101"/>
      <c r="IM538" s="101"/>
      <c r="IN538" s="101"/>
      <c r="IO538" s="101"/>
      <c r="IP538" s="101"/>
      <c r="IQ538" s="101"/>
      <c r="IR538" s="101"/>
      <c r="IS538" s="101"/>
      <c r="IT538" s="101"/>
      <c r="IU538" s="101"/>
      <c r="IV538" s="101"/>
      <c r="IW538" s="101"/>
      <c r="IX538" s="101"/>
      <c r="IY538" s="101"/>
      <c r="IZ538" s="101"/>
      <c r="JA538" s="101"/>
      <c r="JB538" s="101"/>
      <c r="JC538" s="101"/>
      <c r="JD538" s="101"/>
      <c r="JE538" s="101"/>
      <c r="JF538" s="101"/>
      <c r="JG538" s="101"/>
      <c r="JH538" s="101"/>
      <c r="JI538" s="101"/>
      <c r="JJ538" s="101"/>
      <c r="JK538" s="101"/>
      <c r="JL538" s="101"/>
      <c r="JM538" s="101"/>
      <c r="JN538" s="101"/>
      <c r="JO538" s="101"/>
      <c r="JP538" s="101"/>
      <c r="JQ538" s="101"/>
      <c r="JR538" s="101"/>
      <c r="JS538" s="101"/>
      <c r="JT538" s="101"/>
      <c r="JU538" s="101"/>
      <c r="JV538" s="101"/>
      <c r="JW538" s="101"/>
      <c r="JX538" s="101"/>
      <c r="JY538" s="101"/>
      <c r="JZ538" s="101"/>
      <c r="KA538" s="101"/>
      <c r="KB538" s="101"/>
      <c r="KC538" s="101"/>
      <c r="KD538" s="101"/>
      <c r="KE538" s="101"/>
      <c r="KF538" s="101"/>
      <c r="KG538" s="101"/>
      <c r="KH538" s="101"/>
      <c r="KI538" s="101"/>
      <c r="KJ538" s="101"/>
      <c r="KK538" s="101"/>
      <c r="KL538" s="101"/>
      <c r="KM538" s="101"/>
      <c r="KN538" s="101"/>
      <c r="KO538" s="101"/>
      <c r="KP538" s="101"/>
      <c r="KQ538" s="101"/>
      <c r="KR538" s="101"/>
      <c r="KS538" s="101"/>
      <c r="KT538" s="101"/>
      <c r="KU538" s="101"/>
      <c r="KV538" s="101"/>
      <c r="KW538" s="101"/>
      <c r="KX538" s="101"/>
      <c r="KY538" s="101"/>
      <c r="KZ538" s="101"/>
      <c r="LA538" s="101"/>
      <c r="LB538" s="101"/>
      <c r="LC538" s="101"/>
      <c r="LD538" s="101"/>
      <c r="LE538" s="101"/>
      <c r="LF538" s="101"/>
      <c r="LG538" s="101"/>
      <c r="LH538" s="101"/>
      <c r="LI538" s="101"/>
      <c r="LJ538" s="101"/>
      <c r="LK538" s="101"/>
      <c r="LL538" s="101"/>
      <c r="LM538" s="101"/>
      <c r="LN538" s="101"/>
      <c r="LO538" s="101"/>
      <c r="LP538" s="101"/>
      <c r="LQ538" s="101"/>
      <c r="LR538" s="101"/>
      <c r="LS538" s="101"/>
      <c r="LT538" s="101"/>
      <c r="LU538" s="101"/>
      <c r="LV538" s="101"/>
      <c r="LW538" s="101"/>
      <c r="LX538" s="101"/>
      <c r="LY538" s="101"/>
      <c r="LZ538" s="101"/>
      <c r="MA538" s="101"/>
      <c r="MB538" s="101"/>
      <c r="MC538" s="101"/>
      <c r="MD538" s="101"/>
      <c r="ME538" s="101"/>
      <c r="MF538" s="101"/>
      <c r="MG538" s="101"/>
      <c r="MH538" s="101"/>
      <c r="MI538" s="101"/>
      <c r="MJ538" s="101"/>
      <c r="MK538" s="101"/>
      <c r="ML538" s="101"/>
      <c r="MM538" s="101"/>
      <c r="MN538" s="101"/>
      <c r="MO538" s="101"/>
      <c r="MP538" s="101"/>
      <c r="MQ538" s="101"/>
      <c r="MR538" s="101"/>
      <c r="MS538" s="101"/>
      <c r="MT538" s="101"/>
      <c r="MU538" s="101"/>
      <c r="MV538" s="101"/>
      <c r="MW538" s="101"/>
      <c r="MX538" s="101"/>
      <c r="MY538" s="101"/>
      <c r="MZ538" s="101"/>
      <c r="NA538" s="101"/>
      <c r="NB538" s="101"/>
      <c r="NC538" s="101"/>
      <c r="ND538" s="101"/>
      <c r="NE538" s="101"/>
      <c r="NF538" s="101"/>
      <c r="NG538" s="101"/>
      <c r="NH538" s="101"/>
      <c r="NI538" s="101"/>
      <c r="NJ538" s="101"/>
      <c r="NK538" s="101"/>
      <c r="NL538" s="101"/>
      <c r="NM538" s="101"/>
      <c r="NN538" s="101"/>
      <c r="NO538" s="101"/>
      <c r="NP538" s="101"/>
      <c r="NQ538" s="101"/>
      <c r="NR538" s="101"/>
      <c r="NS538" s="101"/>
      <c r="NT538" s="101"/>
      <c r="NU538" s="101"/>
      <c r="NV538" s="101"/>
      <c r="NW538" s="101"/>
      <c r="NX538" s="101"/>
      <c r="NY538" s="101"/>
      <c r="NZ538" s="101"/>
      <c r="OA538" s="101"/>
      <c r="OB538" s="101"/>
      <c r="OC538" s="101"/>
      <c r="OD538" s="101"/>
      <c r="OE538" s="101"/>
      <c r="OF538" s="101"/>
      <c r="OG538" s="101"/>
      <c r="OH538" s="101"/>
      <c r="OI538" s="101"/>
      <c r="OJ538" s="101"/>
      <c r="OK538" s="101"/>
      <c r="OL538" s="101"/>
      <c r="OM538" s="101"/>
      <c r="ON538" s="101"/>
      <c r="OO538" s="101"/>
      <c r="OP538" s="101"/>
      <c r="OQ538" s="101"/>
      <c r="OR538" s="101"/>
      <c r="OS538" s="101"/>
      <c r="OT538" s="101"/>
      <c r="OU538" s="101"/>
      <c r="OV538" s="101"/>
      <c r="OW538" s="101"/>
      <c r="OX538" s="101"/>
      <c r="OY538" s="101"/>
      <c r="OZ538" s="101"/>
      <c r="PA538" s="101"/>
      <c r="PB538" s="101"/>
      <c r="PC538" s="101"/>
      <c r="PD538" s="101"/>
      <c r="PE538" s="101"/>
      <c r="PF538" s="101"/>
      <c r="PG538" s="101"/>
      <c r="PH538" s="101"/>
      <c r="PI538" s="101"/>
      <c r="PJ538" s="101"/>
      <c r="PK538" s="101"/>
      <c r="PL538" s="101"/>
      <c r="PM538" s="101"/>
      <c r="PN538" s="101"/>
      <c r="PO538" s="101"/>
      <c r="PP538" s="101"/>
      <c r="PQ538" s="101"/>
      <c r="PR538" s="101"/>
      <c r="PS538" s="101"/>
      <c r="PT538" s="101"/>
      <c r="PU538" s="101"/>
      <c r="PV538" s="101"/>
      <c r="PW538" s="101"/>
      <c r="PX538" s="101"/>
      <c r="PY538" s="101"/>
      <c r="PZ538" s="101"/>
      <c r="QA538" s="101"/>
      <c r="QB538" s="101"/>
      <c r="QC538" s="101"/>
      <c r="QD538" s="101"/>
      <c r="QE538" s="101"/>
      <c r="QF538" s="101"/>
      <c r="QG538" s="101"/>
      <c r="QH538" s="101"/>
      <c r="QI538" s="101"/>
      <c r="QJ538" s="101"/>
      <c r="QK538" s="101"/>
      <c r="QL538" s="101"/>
      <c r="QM538" s="101"/>
      <c r="QN538" s="101"/>
      <c r="QO538" s="101"/>
      <c r="QP538" s="101"/>
      <c r="QQ538" s="101"/>
      <c r="QR538" s="101"/>
      <c r="QS538" s="101"/>
      <c r="QT538" s="101"/>
      <c r="QU538" s="101"/>
      <c r="QV538" s="101"/>
      <c r="QW538" s="101"/>
      <c r="QX538" s="101"/>
      <c r="QY538" s="101"/>
      <c r="QZ538" s="101"/>
      <c r="RA538" s="101"/>
      <c r="RB538" s="101"/>
      <c r="RC538" s="101"/>
      <c r="RD538" s="101"/>
      <c r="RE538" s="101"/>
      <c r="RF538" s="101"/>
      <c r="RG538" s="101"/>
      <c r="RH538" s="101"/>
      <c r="RI538" s="101"/>
      <c r="RJ538" s="101"/>
      <c r="RK538" s="101"/>
      <c r="RL538" s="101"/>
      <c r="RM538" s="101"/>
      <c r="RN538" s="101"/>
      <c r="RO538" s="101"/>
      <c r="RP538" s="101"/>
      <c r="RQ538" s="101"/>
      <c r="RR538" s="101"/>
      <c r="RS538" s="101"/>
      <c r="RT538" s="101"/>
      <c r="RU538" s="101"/>
      <c r="RV538" s="101"/>
      <c r="RW538" s="101"/>
      <c r="RX538" s="101"/>
      <c r="RY538" s="101"/>
      <c r="RZ538" s="101"/>
      <c r="SA538" s="101"/>
      <c r="SB538" s="101"/>
      <c r="SC538" s="101"/>
      <c r="SD538" s="101"/>
      <c r="SE538" s="101"/>
      <c r="SF538" s="101"/>
      <c r="SG538" s="101"/>
      <c r="SH538" s="101"/>
      <c r="SI538" s="101"/>
      <c r="SJ538" s="101"/>
      <c r="SK538" s="101"/>
      <c r="SL538" s="101"/>
      <c r="SM538" s="101"/>
      <c r="SN538" s="101"/>
      <c r="SO538" s="101"/>
      <c r="SP538" s="101"/>
      <c r="SQ538" s="101"/>
      <c r="SR538" s="101"/>
      <c r="SS538" s="101"/>
      <c r="ST538" s="101"/>
      <c r="SU538" s="101"/>
      <c r="SV538" s="101"/>
      <c r="SW538" s="101"/>
      <c r="SX538" s="101"/>
      <c r="SY538" s="101"/>
      <c r="SZ538" s="101"/>
      <c r="TA538" s="101"/>
      <c r="TB538" s="101"/>
      <c r="TC538" s="101"/>
      <c r="TD538" s="101"/>
      <c r="TE538" s="101"/>
      <c r="TF538" s="101"/>
      <c r="TG538" s="101"/>
      <c r="TH538" s="101"/>
      <c r="TI538" s="101"/>
      <c r="TJ538" s="101"/>
      <c r="TK538" s="101"/>
      <c r="TL538" s="101"/>
      <c r="TM538" s="101"/>
      <c r="TN538" s="101"/>
      <c r="TO538" s="101"/>
      <c r="TP538" s="101"/>
      <c r="TQ538" s="101"/>
      <c r="TR538" s="101"/>
      <c r="TS538" s="101"/>
      <c r="TT538" s="101"/>
      <c r="TU538" s="101"/>
      <c r="TV538" s="101"/>
      <c r="TW538" s="101"/>
      <c r="TX538" s="101"/>
      <c r="TY538" s="101"/>
      <c r="TZ538" s="101"/>
      <c r="UA538" s="101"/>
      <c r="UB538" s="101"/>
      <c r="UC538" s="101"/>
      <c r="UD538" s="101"/>
      <c r="UE538" s="101"/>
      <c r="UF538" s="101"/>
      <c r="UG538" s="101"/>
      <c r="UH538" s="101"/>
      <c r="UI538" s="101"/>
      <c r="UJ538" s="101"/>
      <c r="UK538" s="101"/>
      <c r="UL538" s="101"/>
      <c r="UM538" s="101"/>
      <c r="UN538" s="101"/>
      <c r="UO538" s="101"/>
      <c r="UP538" s="101"/>
      <c r="UQ538" s="101"/>
      <c r="UR538" s="101"/>
      <c r="US538" s="101"/>
      <c r="UT538" s="101"/>
      <c r="UU538" s="101"/>
      <c r="UV538" s="101"/>
      <c r="UW538" s="101"/>
      <c r="UX538" s="101"/>
      <c r="UY538" s="101"/>
      <c r="UZ538" s="101"/>
      <c r="VA538" s="101"/>
      <c r="VB538" s="101"/>
      <c r="VC538" s="101"/>
      <c r="VD538" s="101"/>
      <c r="VE538" s="101"/>
      <c r="VF538" s="101"/>
      <c r="VG538" s="101"/>
      <c r="VH538" s="101"/>
      <c r="VI538" s="101"/>
      <c r="VJ538" s="101"/>
      <c r="VK538" s="101"/>
      <c r="VL538" s="101"/>
      <c r="VM538" s="101"/>
      <c r="VN538" s="101"/>
      <c r="VO538" s="101"/>
      <c r="VP538" s="101"/>
      <c r="VQ538" s="101"/>
      <c r="VR538" s="101"/>
      <c r="VS538" s="101"/>
      <c r="VT538" s="101"/>
      <c r="VU538" s="101"/>
      <c r="VV538" s="101"/>
      <c r="VW538" s="101"/>
      <c r="VX538" s="101"/>
      <c r="VY538" s="101"/>
      <c r="VZ538" s="101"/>
      <c r="WA538" s="101"/>
      <c r="WB538" s="101"/>
      <c r="WC538" s="101"/>
      <c r="WD538" s="101"/>
      <c r="WE538" s="101"/>
      <c r="WF538" s="101"/>
      <c r="WG538" s="101"/>
      <c r="WH538" s="101"/>
      <c r="WI538" s="101"/>
      <c r="WJ538" s="101"/>
      <c r="WK538" s="101"/>
      <c r="WL538" s="101"/>
      <c r="WM538" s="101"/>
      <c r="WN538" s="101"/>
      <c r="WO538" s="101"/>
      <c r="WP538" s="101"/>
      <c r="WQ538" s="101"/>
      <c r="WR538" s="101"/>
      <c r="WS538" s="101"/>
      <c r="WT538" s="101"/>
      <c r="WU538" s="101"/>
      <c r="WV538" s="101"/>
      <c r="WW538" s="101"/>
      <c r="WX538" s="101"/>
      <c r="WY538" s="101"/>
      <c r="WZ538" s="101"/>
      <c r="XA538" s="101"/>
      <c r="XB538" s="101"/>
      <c r="XC538" s="101"/>
      <c r="XD538" s="101"/>
      <c r="XE538" s="101"/>
      <c r="XF538" s="101"/>
      <c r="XG538" s="101"/>
      <c r="XH538" s="101"/>
      <c r="XI538" s="101"/>
      <c r="XJ538" s="101"/>
      <c r="XK538" s="101"/>
      <c r="XL538" s="101"/>
      <c r="XM538" s="101"/>
      <c r="XN538" s="101"/>
      <c r="XO538" s="101"/>
      <c r="XP538" s="101"/>
      <c r="XQ538" s="101"/>
      <c r="XR538" s="101"/>
      <c r="XS538" s="101"/>
      <c r="XT538" s="101"/>
      <c r="XU538" s="101"/>
      <c r="XV538" s="101"/>
      <c r="XW538" s="101"/>
      <c r="XX538" s="101"/>
      <c r="XY538" s="101"/>
      <c r="XZ538" s="101"/>
      <c r="YA538" s="101"/>
      <c r="YB538" s="101"/>
      <c r="YC538" s="101"/>
      <c r="YD538" s="101"/>
      <c r="YE538" s="101"/>
      <c r="YF538" s="101"/>
      <c r="YG538" s="101"/>
      <c r="YH538" s="101"/>
      <c r="YI538" s="101"/>
      <c r="YJ538" s="101"/>
      <c r="YK538" s="101"/>
      <c r="YL538" s="101"/>
      <c r="YM538" s="101"/>
      <c r="YN538" s="101"/>
      <c r="YO538" s="101"/>
      <c r="YP538" s="101"/>
      <c r="YQ538" s="101"/>
      <c r="YR538" s="101"/>
      <c r="YS538" s="101"/>
      <c r="YT538" s="101"/>
      <c r="YU538" s="101"/>
      <c r="YV538" s="101"/>
      <c r="YW538" s="101"/>
      <c r="YX538" s="101"/>
      <c r="YY538" s="101"/>
      <c r="YZ538" s="101"/>
      <c r="ZA538" s="101"/>
      <c r="ZB538" s="101"/>
      <c r="ZC538" s="101"/>
      <c r="ZD538" s="101"/>
      <c r="ZE538" s="101"/>
      <c r="ZF538" s="101"/>
      <c r="ZG538" s="101"/>
      <c r="ZH538" s="101"/>
      <c r="ZI538" s="101"/>
      <c r="ZJ538" s="101"/>
      <c r="ZK538" s="101"/>
      <c r="ZL538" s="101"/>
      <c r="ZM538" s="101"/>
      <c r="ZN538" s="101"/>
      <c r="ZO538" s="101"/>
      <c r="ZP538" s="101"/>
      <c r="ZQ538" s="101"/>
      <c r="ZR538" s="101"/>
      <c r="ZS538" s="101"/>
      <c r="ZT538" s="101"/>
      <c r="ZU538" s="101"/>
      <c r="ZV538" s="101"/>
      <c r="ZW538" s="101"/>
      <c r="ZX538" s="101"/>
      <c r="ZY538" s="101"/>
      <c r="ZZ538" s="101"/>
      <c r="AAA538" s="101"/>
      <c r="AAB538" s="101"/>
      <c r="AAC538" s="101"/>
      <c r="AAD538" s="101"/>
      <c r="AAE538" s="101"/>
      <c r="AAF538" s="101"/>
      <c r="AAG538" s="101"/>
      <c r="AAH538" s="101"/>
      <c r="AAI538" s="101"/>
      <c r="AAJ538" s="101"/>
      <c r="AAK538" s="101"/>
      <c r="AAL538" s="101"/>
      <c r="AAM538" s="101"/>
      <c r="AAN538" s="101"/>
      <c r="AAO538" s="101"/>
      <c r="AAP538" s="101"/>
      <c r="AAQ538" s="101"/>
      <c r="AAR538" s="101"/>
      <c r="AAS538" s="101"/>
      <c r="AAT538" s="101"/>
      <c r="AAU538" s="101"/>
      <c r="AAV538" s="101"/>
      <c r="AAW538" s="101"/>
      <c r="AAX538" s="101"/>
      <c r="AAY538" s="101"/>
      <c r="AAZ538" s="101"/>
      <c r="ABA538" s="101"/>
      <c r="ABB538" s="101"/>
      <c r="ABC538" s="101"/>
      <c r="ABD538" s="101"/>
      <c r="ABE538" s="101"/>
      <c r="ABF538" s="101"/>
      <c r="ABG538" s="101"/>
      <c r="ABH538" s="101"/>
      <c r="ABI538" s="101"/>
      <c r="ABJ538" s="101"/>
      <c r="ABK538" s="101"/>
      <c r="ABL538" s="101"/>
      <c r="ABM538" s="101"/>
      <c r="ABN538" s="101"/>
      <c r="ABO538" s="101"/>
      <c r="ABP538" s="101"/>
      <c r="ABQ538" s="101"/>
      <c r="ABR538" s="101"/>
      <c r="ABS538" s="101"/>
      <c r="ABT538" s="101"/>
      <c r="ABU538" s="101"/>
      <c r="ABV538" s="101"/>
      <c r="ABW538" s="101"/>
      <c r="ABX538" s="101"/>
      <c r="ABY538" s="101"/>
      <c r="ABZ538" s="101"/>
      <c r="ACA538" s="101"/>
      <c r="ACB538" s="101"/>
      <c r="ACC538" s="101"/>
      <c r="ACD538" s="101"/>
      <c r="ACE538" s="101"/>
      <c r="ACF538" s="101"/>
      <c r="ACG538" s="101"/>
      <c r="ACH538" s="101"/>
      <c r="ACI538" s="101"/>
      <c r="ACJ538" s="101"/>
      <c r="ACK538" s="101"/>
      <c r="ACL538" s="101"/>
      <c r="ACM538" s="101"/>
      <c r="ACN538" s="101"/>
      <c r="ACO538" s="101"/>
      <c r="ACP538" s="101"/>
      <c r="ACQ538" s="101"/>
      <c r="ACR538" s="101"/>
      <c r="ACS538" s="101"/>
      <c r="ACT538" s="101"/>
      <c r="ACU538" s="101"/>
      <c r="ACV538" s="101"/>
      <c r="ACW538" s="101"/>
      <c r="ACX538" s="101"/>
      <c r="ACY538" s="101"/>
      <c r="ACZ538" s="101"/>
      <c r="ADA538" s="101"/>
      <c r="ADB538" s="101"/>
      <c r="ADC538" s="101"/>
      <c r="ADD538" s="101"/>
      <c r="ADE538" s="101"/>
      <c r="ADF538" s="101"/>
      <c r="ADG538" s="101"/>
      <c r="ADH538" s="101"/>
      <c r="ADI538" s="101"/>
      <c r="ADJ538" s="101"/>
      <c r="ADK538" s="101"/>
      <c r="ADL538" s="101"/>
      <c r="ADM538" s="101"/>
      <c r="ADN538" s="101"/>
      <c r="ADO538" s="101"/>
      <c r="ADP538" s="101"/>
      <c r="ADQ538" s="101"/>
      <c r="ADR538" s="101"/>
      <c r="ADS538" s="101"/>
      <c r="ADT538" s="101"/>
      <c r="ADU538" s="101"/>
      <c r="ADV538" s="101"/>
      <c r="ADW538" s="101"/>
      <c r="ADX538" s="101"/>
      <c r="ADY538" s="101"/>
      <c r="ADZ538" s="101"/>
      <c r="AEA538" s="101"/>
      <c r="AEB538" s="101"/>
      <c r="AEC538" s="101"/>
      <c r="AED538" s="101"/>
      <c r="AEE538" s="101"/>
      <c r="AEF538" s="101"/>
      <c r="AEG538" s="101"/>
      <c r="AEH538" s="101"/>
      <c r="AEI538" s="101"/>
      <c r="AEJ538" s="101"/>
      <c r="AEK538" s="101"/>
      <c r="AEL538" s="101"/>
      <c r="AEM538" s="101"/>
      <c r="AEN538" s="101"/>
      <c r="AEO538" s="101"/>
      <c r="AEP538" s="101"/>
      <c r="AEQ538" s="101"/>
      <c r="AER538" s="101"/>
      <c r="AES538" s="101"/>
      <c r="AET538" s="101"/>
      <c r="AEU538" s="101"/>
      <c r="AEV538" s="101"/>
      <c r="AEW538" s="101"/>
      <c r="AEX538" s="101"/>
      <c r="AEY538" s="101"/>
      <c r="AEZ538" s="101"/>
      <c r="AFA538" s="101"/>
      <c r="AFB538" s="101"/>
      <c r="AFC538" s="101"/>
      <c r="AFD538" s="101"/>
      <c r="AFE538" s="101"/>
      <c r="AFF538" s="101"/>
      <c r="AFG538" s="101"/>
      <c r="AFH538" s="101"/>
      <c r="AFI538" s="101"/>
      <c r="AFJ538" s="101"/>
      <c r="AFK538" s="101"/>
      <c r="AFL538" s="101"/>
      <c r="AFM538" s="101"/>
      <c r="AFN538" s="101"/>
      <c r="AFO538" s="101"/>
      <c r="AFP538" s="101"/>
      <c r="AFQ538" s="101"/>
      <c r="AFR538" s="101"/>
      <c r="AFS538" s="101"/>
      <c r="AFT538" s="101"/>
      <c r="AFU538" s="101"/>
      <c r="AFV538" s="101"/>
      <c r="AFW538" s="101"/>
      <c r="AFX538" s="101"/>
      <c r="AFY538" s="101"/>
      <c r="AFZ538" s="101"/>
      <c r="AGA538" s="101"/>
      <c r="AGB538" s="101"/>
      <c r="AGC538" s="101"/>
      <c r="AGD538" s="101"/>
      <c r="AGE538" s="101"/>
      <c r="AGF538" s="101"/>
      <c r="AGG538" s="101"/>
      <c r="AGH538" s="101"/>
      <c r="AGI538" s="101"/>
      <c r="AGJ538" s="101"/>
      <c r="AGK538" s="101"/>
      <c r="AGL538" s="101"/>
      <c r="AGM538" s="101"/>
      <c r="AGN538" s="101"/>
      <c r="AGO538" s="101"/>
      <c r="AGP538" s="101"/>
      <c r="AGQ538" s="101"/>
      <c r="AGR538" s="101"/>
      <c r="AGS538" s="101"/>
      <c r="AGT538" s="101"/>
      <c r="AGU538" s="101"/>
      <c r="AGV538" s="101"/>
      <c r="AGW538" s="101"/>
      <c r="AGX538" s="101"/>
      <c r="AGY538" s="101"/>
      <c r="AGZ538" s="101"/>
      <c r="AHA538" s="101"/>
      <c r="AHB538" s="101"/>
      <c r="AHC538" s="101"/>
      <c r="AHD538" s="101"/>
      <c r="AHE538" s="101"/>
      <c r="AHF538" s="101"/>
      <c r="AHG538" s="101"/>
      <c r="AHH538" s="101"/>
      <c r="AHI538" s="101"/>
      <c r="AHJ538" s="101"/>
      <c r="AHK538" s="101"/>
      <c r="AHL538" s="101"/>
      <c r="AHM538" s="101"/>
      <c r="AHN538" s="101"/>
      <c r="AHO538" s="101"/>
      <c r="AHP538" s="101"/>
      <c r="AHQ538" s="101"/>
      <c r="AHR538" s="101"/>
      <c r="AHS538" s="101"/>
      <c r="AHT538" s="101"/>
      <c r="AHU538" s="101"/>
      <c r="AHV538" s="101"/>
      <c r="AHW538" s="101"/>
      <c r="AHX538" s="101"/>
      <c r="AHY538" s="101"/>
      <c r="AHZ538" s="101"/>
      <c r="AIA538" s="101"/>
      <c r="AIB538" s="101"/>
      <c r="AIC538" s="101"/>
      <c r="AID538" s="101"/>
      <c r="AIE538" s="101"/>
      <c r="AIF538" s="101"/>
      <c r="AIG538" s="101"/>
      <c r="AIH538" s="101"/>
      <c r="AII538" s="101"/>
      <c r="AIJ538" s="101"/>
      <c r="AIK538" s="101"/>
      <c r="AIL538" s="101"/>
      <c r="AIM538" s="101"/>
      <c r="AIN538" s="101"/>
      <c r="AIO538" s="101"/>
      <c r="AIP538" s="101"/>
      <c r="AIQ538" s="101"/>
      <c r="AIR538" s="101"/>
      <c r="AIS538" s="101"/>
      <c r="AIT538" s="101"/>
      <c r="AIU538" s="101"/>
      <c r="AIV538" s="101"/>
      <c r="AIW538" s="101"/>
      <c r="AIX538" s="101"/>
      <c r="AIY538" s="101"/>
      <c r="AIZ538" s="101"/>
      <c r="AJA538" s="101"/>
      <c r="AJB538" s="101"/>
      <c r="AJC538" s="101"/>
      <c r="AJD538" s="101"/>
      <c r="AJE538" s="101"/>
      <c r="AJF538" s="101"/>
      <c r="AJG538" s="101"/>
      <c r="AJH538" s="101"/>
      <c r="AJI538" s="101"/>
      <c r="AJJ538" s="101"/>
      <c r="AJK538" s="101"/>
      <c r="AJL538" s="101"/>
      <c r="AJM538" s="101"/>
      <c r="AJN538" s="101"/>
      <c r="AJO538" s="101"/>
      <c r="AJP538" s="101"/>
      <c r="AJQ538" s="101"/>
      <c r="AJR538" s="101"/>
      <c r="AJS538" s="101"/>
      <c r="AJT538" s="101"/>
      <c r="AJU538" s="101"/>
      <c r="AJV538" s="101"/>
      <c r="AJW538" s="101"/>
      <c r="AJX538" s="101"/>
      <c r="AJY538" s="101"/>
      <c r="AJZ538" s="101"/>
      <c r="AKA538" s="101"/>
      <c r="AKB538" s="101"/>
      <c r="AKC538" s="101"/>
      <c r="AKD538" s="101"/>
      <c r="AKE538" s="101"/>
      <c r="AKF538" s="101"/>
      <c r="AKG538" s="101"/>
      <c r="AKH538" s="101"/>
      <c r="AKI538" s="101"/>
      <c r="AKJ538" s="101"/>
      <c r="AKK538" s="101"/>
      <c r="AKL538" s="101"/>
      <c r="AKM538" s="101"/>
      <c r="AKN538" s="101"/>
      <c r="AKO538" s="101"/>
      <c r="AKP538" s="101"/>
      <c r="AKQ538" s="101"/>
      <c r="AKR538" s="101"/>
      <c r="AKS538" s="101"/>
      <c r="AKT538" s="101"/>
      <c r="AKU538" s="101"/>
      <c r="AKV538" s="101"/>
      <c r="AKW538" s="101"/>
      <c r="AKX538" s="101"/>
      <c r="AKY538" s="101"/>
      <c r="AKZ538" s="101"/>
      <c r="ALA538" s="101"/>
      <c r="ALB538" s="101"/>
      <c r="ALC538" s="101"/>
      <c r="ALD538" s="101"/>
      <c r="ALE538" s="101"/>
      <c r="ALF538" s="101"/>
      <c r="ALG538" s="101"/>
      <c r="ALH538" s="101"/>
      <c r="ALI538" s="101"/>
      <c r="ALJ538" s="101"/>
      <c r="ALK538" s="101"/>
      <c r="ALL538" s="101"/>
      <c r="ALM538" s="101"/>
      <c r="AMK538" s="101"/>
    </row>
    <row r="539" spans="1:1025" ht="56.25">
      <c r="A539" s="101"/>
      <c r="B539" s="88"/>
      <c r="C539" s="36" t="s">
        <v>304</v>
      </c>
      <c r="D539" s="36">
        <v>926</v>
      </c>
      <c r="E539" s="91" t="s">
        <v>56</v>
      </c>
      <c r="F539" s="91" t="s">
        <v>37</v>
      </c>
      <c r="G539" s="81">
        <v>7020010060</v>
      </c>
      <c r="H539" s="86"/>
      <c r="I539" s="130">
        <f t="shared" si="185"/>
        <v>90800</v>
      </c>
      <c r="J539" s="130">
        <v>0</v>
      </c>
      <c r="K539" s="76">
        <f t="shared" si="191"/>
        <v>90800</v>
      </c>
      <c r="L539" s="76">
        <f t="shared" si="191"/>
        <v>0</v>
      </c>
      <c r="M539" s="76">
        <f t="shared" si="191"/>
        <v>0</v>
      </c>
      <c r="N539" s="76">
        <f t="shared" si="191"/>
        <v>0</v>
      </c>
      <c r="O539" s="131">
        <f t="shared" si="191"/>
        <v>0</v>
      </c>
      <c r="IC539" s="101"/>
      <c r="ID539" s="101"/>
      <c r="IE539" s="101"/>
      <c r="IF539" s="101"/>
      <c r="IG539" s="101"/>
      <c r="IH539" s="101"/>
      <c r="II539" s="101"/>
      <c r="IJ539" s="101"/>
      <c r="IK539" s="101"/>
      <c r="IL539" s="101"/>
      <c r="IM539" s="101"/>
      <c r="IN539" s="101"/>
      <c r="IO539" s="101"/>
      <c r="IP539" s="101"/>
      <c r="IQ539" s="101"/>
      <c r="IR539" s="101"/>
      <c r="IS539" s="101"/>
      <c r="IT539" s="101"/>
      <c r="IU539" s="101"/>
      <c r="IV539" s="101"/>
      <c r="IW539" s="101"/>
      <c r="IX539" s="101"/>
      <c r="IY539" s="101"/>
      <c r="IZ539" s="101"/>
      <c r="JA539" s="101"/>
      <c r="JB539" s="101"/>
      <c r="JC539" s="101"/>
      <c r="JD539" s="101"/>
      <c r="JE539" s="101"/>
      <c r="JF539" s="101"/>
      <c r="JG539" s="101"/>
      <c r="JH539" s="101"/>
      <c r="JI539" s="101"/>
      <c r="JJ539" s="101"/>
      <c r="JK539" s="101"/>
      <c r="JL539" s="101"/>
      <c r="JM539" s="101"/>
      <c r="JN539" s="101"/>
      <c r="JO539" s="101"/>
      <c r="JP539" s="101"/>
      <c r="JQ539" s="101"/>
      <c r="JR539" s="101"/>
      <c r="JS539" s="101"/>
      <c r="JT539" s="101"/>
      <c r="JU539" s="101"/>
      <c r="JV539" s="101"/>
      <c r="JW539" s="101"/>
      <c r="JX539" s="101"/>
      <c r="JY539" s="101"/>
      <c r="JZ539" s="101"/>
      <c r="KA539" s="101"/>
      <c r="KB539" s="101"/>
      <c r="KC539" s="101"/>
      <c r="KD539" s="101"/>
      <c r="KE539" s="101"/>
      <c r="KF539" s="101"/>
      <c r="KG539" s="101"/>
      <c r="KH539" s="101"/>
      <c r="KI539" s="101"/>
      <c r="KJ539" s="101"/>
      <c r="KK539" s="101"/>
      <c r="KL539" s="101"/>
      <c r="KM539" s="101"/>
      <c r="KN539" s="101"/>
      <c r="KO539" s="101"/>
      <c r="KP539" s="101"/>
      <c r="KQ539" s="101"/>
      <c r="KR539" s="101"/>
      <c r="KS539" s="101"/>
      <c r="KT539" s="101"/>
      <c r="KU539" s="101"/>
      <c r="KV539" s="101"/>
      <c r="KW539" s="101"/>
      <c r="KX539" s="101"/>
      <c r="KY539" s="101"/>
      <c r="KZ539" s="101"/>
      <c r="LA539" s="101"/>
      <c r="LB539" s="101"/>
      <c r="LC539" s="101"/>
      <c r="LD539" s="101"/>
      <c r="LE539" s="101"/>
      <c r="LF539" s="101"/>
      <c r="LG539" s="101"/>
      <c r="LH539" s="101"/>
      <c r="LI539" s="101"/>
      <c r="LJ539" s="101"/>
      <c r="LK539" s="101"/>
      <c r="LL539" s="101"/>
      <c r="LM539" s="101"/>
      <c r="LN539" s="101"/>
      <c r="LO539" s="101"/>
      <c r="LP539" s="101"/>
      <c r="LQ539" s="101"/>
      <c r="LR539" s="101"/>
      <c r="LS539" s="101"/>
      <c r="LT539" s="101"/>
      <c r="LU539" s="101"/>
      <c r="LV539" s="101"/>
      <c r="LW539" s="101"/>
      <c r="LX539" s="101"/>
      <c r="LY539" s="101"/>
      <c r="LZ539" s="101"/>
      <c r="MA539" s="101"/>
      <c r="MB539" s="101"/>
      <c r="MC539" s="101"/>
      <c r="MD539" s="101"/>
      <c r="ME539" s="101"/>
      <c r="MF539" s="101"/>
      <c r="MG539" s="101"/>
      <c r="MH539" s="101"/>
      <c r="MI539" s="101"/>
      <c r="MJ539" s="101"/>
      <c r="MK539" s="101"/>
      <c r="ML539" s="101"/>
      <c r="MM539" s="101"/>
      <c r="MN539" s="101"/>
      <c r="MO539" s="101"/>
      <c r="MP539" s="101"/>
      <c r="MQ539" s="101"/>
      <c r="MR539" s="101"/>
      <c r="MS539" s="101"/>
      <c r="MT539" s="101"/>
      <c r="MU539" s="101"/>
      <c r="MV539" s="101"/>
      <c r="MW539" s="101"/>
      <c r="MX539" s="101"/>
      <c r="MY539" s="101"/>
      <c r="MZ539" s="101"/>
      <c r="NA539" s="101"/>
      <c r="NB539" s="101"/>
      <c r="NC539" s="101"/>
      <c r="ND539" s="101"/>
      <c r="NE539" s="101"/>
      <c r="NF539" s="101"/>
      <c r="NG539" s="101"/>
      <c r="NH539" s="101"/>
      <c r="NI539" s="101"/>
      <c r="NJ539" s="101"/>
      <c r="NK539" s="101"/>
      <c r="NL539" s="101"/>
      <c r="NM539" s="101"/>
      <c r="NN539" s="101"/>
      <c r="NO539" s="101"/>
      <c r="NP539" s="101"/>
      <c r="NQ539" s="101"/>
      <c r="NR539" s="101"/>
      <c r="NS539" s="101"/>
      <c r="NT539" s="101"/>
      <c r="NU539" s="101"/>
      <c r="NV539" s="101"/>
      <c r="NW539" s="101"/>
      <c r="NX539" s="101"/>
      <c r="NY539" s="101"/>
      <c r="NZ539" s="101"/>
      <c r="OA539" s="101"/>
      <c r="OB539" s="101"/>
      <c r="OC539" s="101"/>
      <c r="OD539" s="101"/>
      <c r="OE539" s="101"/>
      <c r="OF539" s="101"/>
      <c r="OG539" s="101"/>
      <c r="OH539" s="101"/>
      <c r="OI539" s="101"/>
      <c r="OJ539" s="101"/>
      <c r="OK539" s="101"/>
      <c r="OL539" s="101"/>
      <c r="OM539" s="101"/>
      <c r="ON539" s="101"/>
      <c r="OO539" s="101"/>
      <c r="OP539" s="101"/>
      <c r="OQ539" s="101"/>
      <c r="OR539" s="101"/>
      <c r="OS539" s="101"/>
      <c r="OT539" s="101"/>
      <c r="OU539" s="101"/>
      <c r="OV539" s="101"/>
      <c r="OW539" s="101"/>
      <c r="OX539" s="101"/>
      <c r="OY539" s="101"/>
      <c r="OZ539" s="101"/>
      <c r="PA539" s="101"/>
      <c r="PB539" s="101"/>
      <c r="PC539" s="101"/>
      <c r="PD539" s="101"/>
      <c r="PE539" s="101"/>
      <c r="PF539" s="101"/>
      <c r="PG539" s="101"/>
      <c r="PH539" s="101"/>
      <c r="PI539" s="101"/>
      <c r="PJ539" s="101"/>
      <c r="PK539" s="101"/>
      <c r="PL539" s="101"/>
      <c r="PM539" s="101"/>
      <c r="PN539" s="101"/>
      <c r="PO539" s="101"/>
      <c r="PP539" s="101"/>
      <c r="PQ539" s="101"/>
      <c r="PR539" s="101"/>
      <c r="PS539" s="101"/>
      <c r="PT539" s="101"/>
      <c r="PU539" s="101"/>
      <c r="PV539" s="101"/>
      <c r="PW539" s="101"/>
      <c r="PX539" s="101"/>
      <c r="PY539" s="101"/>
      <c r="PZ539" s="101"/>
      <c r="QA539" s="101"/>
      <c r="QB539" s="101"/>
      <c r="QC539" s="101"/>
      <c r="QD539" s="101"/>
      <c r="QE539" s="101"/>
      <c r="QF539" s="101"/>
      <c r="QG539" s="101"/>
      <c r="QH539" s="101"/>
      <c r="QI539" s="101"/>
      <c r="QJ539" s="101"/>
      <c r="QK539" s="101"/>
      <c r="QL539" s="101"/>
      <c r="QM539" s="101"/>
      <c r="QN539" s="101"/>
      <c r="QO539" s="101"/>
      <c r="QP539" s="101"/>
      <c r="QQ539" s="101"/>
      <c r="QR539" s="101"/>
      <c r="QS539" s="101"/>
      <c r="QT539" s="101"/>
      <c r="QU539" s="101"/>
      <c r="QV539" s="101"/>
      <c r="QW539" s="101"/>
      <c r="QX539" s="101"/>
      <c r="QY539" s="101"/>
      <c r="QZ539" s="101"/>
      <c r="RA539" s="101"/>
      <c r="RB539" s="101"/>
      <c r="RC539" s="101"/>
      <c r="RD539" s="101"/>
      <c r="RE539" s="101"/>
      <c r="RF539" s="101"/>
      <c r="RG539" s="101"/>
      <c r="RH539" s="101"/>
      <c r="RI539" s="101"/>
      <c r="RJ539" s="101"/>
      <c r="RK539" s="101"/>
      <c r="RL539" s="101"/>
      <c r="RM539" s="101"/>
      <c r="RN539" s="101"/>
      <c r="RO539" s="101"/>
      <c r="RP539" s="101"/>
      <c r="RQ539" s="101"/>
      <c r="RR539" s="101"/>
      <c r="RS539" s="101"/>
      <c r="RT539" s="101"/>
      <c r="RU539" s="101"/>
      <c r="RV539" s="101"/>
      <c r="RW539" s="101"/>
      <c r="RX539" s="101"/>
      <c r="RY539" s="101"/>
      <c r="RZ539" s="101"/>
      <c r="SA539" s="101"/>
      <c r="SB539" s="101"/>
      <c r="SC539" s="101"/>
      <c r="SD539" s="101"/>
      <c r="SE539" s="101"/>
      <c r="SF539" s="101"/>
      <c r="SG539" s="101"/>
      <c r="SH539" s="101"/>
      <c r="SI539" s="101"/>
      <c r="SJ539" s="101"/>
      <c r="SK539" s="101"/>
      <c r="SL539" s="101"/>
      <c r="SM539" s="101"/>
      <c r="SN539" s="101"/>
      <c r="SO539" s="101"/>
      <c r="SP539" s="101"/>
      <c r="SQ539" s="101"/>
      <c r="SR539" s="101"/>
      <c r="SS539" s="101"/>
      <c r="ST539" s="101"/>
      <c r="SU539" s="101"/>
      <c r="SV539" s="101"/>
      <c r="SW539" s="101"/>
      <c r="SX539" s="101"/>
      <c r="SY539" s="101"/>
      <c r="SZ539" s="101"/>
      <c r="TA539" s="101"/>
      <c r="TB539" s="101"/>
      <c r="TC539" s="101"/>
      <c r="TD539" s="101"/>
      <c r="TE539" s="101"/>
      <c r="TF539" s="101"/>
      <c r="TG539" s="101"/>
      <c r="TH539" s="101"/>
      <c r="TI539" s="101"/>
      <c r="TJ539" s="101"/>
      <c r="TK539" s="101"/>
      <c r="TL539" s="101"/>
      <c r="TM539" s="101"/>
      <c r="TN539" s="101"/>
      <c r="TO539" s="101"/>
      <c r="TP539" s="101"/>
      <c r="TQ539" s="101"/>
      <c r="TR539" s="101"/>
      <c r="TS539" s="101"/>
      <c r="TT539" s="101"/>
      <c r="TU539" s="101"/>
      <c r="TV539" s="101"/>
      <c r="TW539" s="101"/>
      <c r="TX539" s="101"/>
      <c r="TY539" s="101"/>
      <c r="TZ539" s="101"/>
      <c r="UA539" s="101"/>
      <c r="UB539" s="101"/>
      <c r="UC539" s="101"/>
      <c r="UD539" s="101"/>
      <c r="UE539" s="101"/>
      <c r="UF539" s="101"/>
      <c r="UG539" s="101"/>
      <c r="UH539" s="101"/>
      <c r="UI539" s="101"/>
      <c r="UJ539" s="101"/>
      <c r="UK539" s="101"/>
      <c r="UL539" s="101"/>
      <c r="UM539" s="101"/>
      <c r="UN539" s="101"/>
      <c r="UO539" s="101"/>
      <c r="UP539" s="101"/>
      <c r="UQ539" s="101"/>
      <c r="UR539" s="101"/>
      <c r="US539" s="101"/>
      <c r="UT539" s="101"/>
      <c r="UU539" s="101"/>
      <c r="UV539" s="101"/>
      <c r="UW539" s="101"/>
      <c r="UX539" s="101"/>
      <c r="UY539" s="101"/>
      <c r="UZ539" s="101"/>
      <c r="VA539" s="101"/>
      <c r="VB539" s="101"/>
      <c r="VC539" s="101"/>
      <c r="VD539" s="101"/>
      <c r="VE539" s="101"/>
      <c r="VF539" s="101"/>
      <c r="VG539" s="101"/>
      <c r="VH539" s="101"/>
      <c r="VI539" s="101"/>
      <c r="VJ539" s="101"/>
      <c r="VK539" s="101"/>
      <c r="VL539" s="101"/>
      <c r="VM539" s="101"/>
      <c r="VN539" s="101"/>
      <c r="VO539" s="101"/>
      <c r="VP539" s="101"/>
      <c r="VQ539" s="101"/>
      <c r="VR539" s="101"/>
      <c r="VS539" s="101"/>
      <c r="VT539" s="101"/>
      <c r="VU539" s="101"/>
      <c r="VV539" s="101"/>
      <c r="VW539" s="101"/>
      <c r="VX539" s="101"/>
      <c r="VY539" s="101"/>
      <c r="VZ539" s="101"/>
      <c r="WA539" s="101"/>
      <c r="WB539" s="101"/>
      <c r="WC539" s="101"/>
      <c r="WD539" s="101"/>
      <c r="WE539" s="101"/>
      <c r="WF539" s="101"/>
      <c r="WG539" s="101"/>
      <c r="WH539" s="101"/>
      <c r="WI539" s="101"/>
      <c r="WJ539" s="101"/>
      <c r="WK539" s="101"/>
      <c r="WL539" s="101"/>
      <c r="WM539" s="101"/>
      <c r="WN539" s="101"/>
      <c r="WO539" s="101"/>
      <c r="WP539" s="101"/>
      <c r="WQ539" s="101"/>
      <c r="WR539" s="101"/>
      <c r="WS539" s="101"/>
      <c r="WT539" s="101"/>
      <c r="WU539" s="101"/>
      <c r="WV539" s="101"/>
      <c r="WW539" s="101"/>
      <c r="WX539" s="101"/>
      <c r="WY539" s="101"/>
      <c r="WZ539" s="101"/>
      <c r="XA539" s="101"/>
      <c r="XB539" s="101"/>
      <c r="XC539" s="101"/>
      <c r="XD539" s="101"/>
      <c r="XE539" s="101"/>
      <c r="XF539" s="101"/>
      <c r="XG539" s="101"/>
      <c r="XH539" s="101"/>
      <c r="XI539" s="101"/>
      <c r="XJ539" s="101"/>
      <c r="XK539" s="101"/>
      <c r="XL539" s="101"/>
      <c r="XM539" s="101"/>
      <c r="XN539" s="101"/>
      <c r="XO539" s="101"/>
      <c r="XP539" s="101"/>
      <c r="XQ539" s="101"/>
      <c r="XR539" s="101"/>
      <c r="XS539" s="101"/>
      <c r="XT539" s="101"/>
      <c r="XU539" s="101"/>
      <c r="XV539" s="101"/>
      <c r="XW539" s="101"/>
      <c r="XX539" s="101"/>
      <c r="XY539" s="101"/>
      <c r="XZ539" s="101"/>
      <c r="YA539" s="101"/>
      <c r="YB539" s="101"/>
      <c r="YC539" s="101"/>
      <c r="YD539" s="101"/>
      <c r="YE539" s="101"/>
      <c r="YF539" s="101"/>
      <c r="YG539" s="101"/>
      <c r="YH539" s="101"/>
      <c r="YI539" s="101"/>
      <c r="YJ539" s="101"/>
      <c r="YK539" s="101"/>
      <c r="YL539" s="101"/>
      <c r="YM539" s="101"/>
      <c r="YN539" s="101"/>
      <c r="YO539" s="101"/>
      <c r="YP539" s="101"/>
      <c r="YQ539" s="101"/>
      <c r="YR539" s="101"/>
      <c r="YS539" s="101"/>
      <c r="YT539" s="101"/>
      <c r="YU539" s="101"/>
      <c r="YV539" s="101"/>
      <c r="YW539" s="101"/>
      <c r="YX539" s="101"/>
      <c r="YY539" s="101"/>
      <c r="YZ539" s="101"/>
      <c r="ZA539" s="101"/>
      <c r="ZB539" s="101"/>
      <c r="ZC539" s="101"/>
      <c r="ZD539" s="101"/>
      <c r="ZE539" s="101"/>
      <c r="ZF539" s="101"/>
      <c r="ZG539" s="101"/>
      <c r="ZH539" s="101"/>
      <c r="ZI539" s="101"/>
      <c r="ZJ539" s="101"/>
      <c r="ZK539" s="101"/>
      <c r="ZL539" s="101"/>
      <c r="ZM539" s="101"/>
      <c r="ZN539" s="101"/>
      <c r="ZO539" s="101"/>
      <c r="ZP539" s="101"/>
      <c r="ZQ539" s="101"/>
      <c r="ZR539" s="101"/>
      <c r="ZS539" s="101"/>
      <c r="ZT539" s="101"/>
      <c r="ZU539" s="101"/>
      <c r="ZV539" s="101"/>
      <c r="ZW539" s="101"/>
      <c r="ZX539" s="101"/>
      <c r="ZY539" s="101"/>
      <c r="ZZ539" s="101"/>
      <c r="AAA539" s="101"/>
      <c r="AAB539" s="101"/>
      <c r="AAC539" s="101"/>
      <c r="AAD539" s="101"/>
      <c r="AAE539" s="101"/>
      <c r="AAF539" s="101"/>
      <c r="AAG539" s="101"/>
      <c r="AAH539" s="101"/>
      <c r="AAI539" s="101"/>
      <c r="AAJ539" s="101"/>
      <c r="AAK539" s="101"/>
      <c r="AAL539" s="101"/>
      <c r="AAM539" s="101"/>
      <c r="AAN539" s="101"/>
      <c r="AAO539" s="101"/>
      <c r="AAP539" s="101"/>
      <c r="AAQ539" s="101"/>
      <c r="AAR539" s="101"/>
      <c r="AAS539" s="101"/>
      <c r="AAT539" s="101"/>
      <c r="AAU539" s="101"/>
      <c r="AAV539" s="101"/>
      <c r="AAW539" s="101"/>
      <c r="AAX539" s="101"/>
      <c r="AAY539" s="101"/>
      <c r="AAZ539" s="101"/>
      <c r="ABA539" s="101"/>
      <c r="ABB539" s="101"/>
      <c r="ABC539" s="101"/>
      <c r="ABD539" s="101"/>
      <c r="ABE539" s="101"/>
      <c r="ABF539" s="101"/>
      <c r="ABG539" s="101"/>
      <c r="ABH539" s="101"/>
      <c r="ABI539" s="101"/>
      <c r="ABJ539" s="101"/>
      <c r="ABK539" s="101"/>
      <c r="ABL539" s="101"/>
      <c r="ABM539" s="101"/>
      <c r="ABN539" s="101"/>
      <c r="ABO539" s="101"/>
      <c r="ABP539" s="101"/>
      <c r="ABQ539" s="101"/>
      <c r="ABR539" s="101"/>
      <c r="ABS539" s="101"/>
      <c r="ABT539" s="101"/>
      <c r="ABU539" s="101"/>
      <c r="ABV539" s="101"/>
      <c r="ABW539" s="101"/>
      <c r="ABX539" s="101"/>
      <c r="ABY539" s="101"/>
      <c r="ABZ539" s="101"/>
      <c r="ACA539" s="101"/>
      <c r="ACB539" s="101"/>
      <c r="ACC539" s="101"/>
      <c r="ACD539" s="101"/>
      <c r="ACE539" s="101"/>
      <c r="ACF539" s="101"/>
      <c r="ACG539" s="101"/>
      <c r="ACH539" s="101"/>
      <c r="ACI539" s="101"/>
      <c r="ACJ539" s="101"/>
      <c r="ACK539" s="101"/>
      <c r="ACL539" s="101"/>
      <c r="ACM539" s="101"/>
      <c r="ACN539" s="101"/>
      <c r="ACO539" s="101"/>
      <c r="ACP539" s="101"/>
      <c r="ACQ539" s="101"/>
      <c r="ACR539" s="101"/>
      <c r="ACS539" s="101"/>
      <c r="ACT539" s="101"/>
      <c r="ACU539" s="101"/>
      <c r="ACV539" s="101"/>
      <c r="ACW539" s="101"/>
      <c r="ACX539" s="101"/>
      <c r="ACY539" s="101"/>
      <c r="ACZ539" s="101"/>
      <c r="ADA539" s="101"/>
      <c r="ADB539" s="101"/>
      <c r="ADC539" s="101"/>
      <c r="ADD539" s="101"/>
      <c r="ADE539" s="101"/>
      <c r="ADF539" s="101"/>
      <c r="ADG539" s="101"/>
      <c r="ADH539" s="101"/>
      <c r="ADI539" s="101"/>
      <c r="ADJ539" s="101"/>
      <c r="ADK539" s="101"/>
      <c r="ADL539" s="101"/>
      <c r="ADM539" s="101"/>
      <c r="ADN539" s="101"/>
      <c r="ADO539" s="101"/>
      <c r="ADP539" s="101"/>
      <c r="ADQ539" s="101"/>
      <c r="ADR539" s="101"/>
      <c r="ADS539" s="101"/>
      <c r="ADT539" s="101"/>
      <c r="ADU539" s="101"/>
      <c r="ADV539" s="101"/>
      <c r="ADW539" s="101"/>
      <c r="ADX539" s="101"/>
      <c r="ADY539" s="101"/>
      <c r="ADZ539" s="101"/>
      <c r="AEA539" s="101"/>
      <c r="AEB539" s="101"/>
      <c r="AEC539" s="101"/>
      <c r="AED539" s="101"/>
      <c r="AEE539" s="101"/>
      <c r="AEF539" s="101"/>
      <c r="AEG539" s="101"/>
      <c r="AEH539" s="101"/>
      <c r="AEI539" s="101"/>
      <c r="AEJ539" s="101"/>
      <c r="AEK539" s="101"/>
      <c r="AEL539" s="101"/>
      <c r="AEM539" s="101"/>
      <c r="AEN539" s="101"/>
      <c r="AEO539" s="101"/>
      <c r="AEP539" s="101"/>
      <c r="AEQ539" s="101"/>
      <c r="AER539" s="101"/>
      <c r="AES539" s="101"/>
      <c r="AET539" s="101"/>
      <c r="AEU539" s="101"/>
      <c r="AEV539" s="101"/>
      <c r="AEW539" s="101"/>
      <c r="AEX539" s="101"/>
      <c r="AEY539" s="101"/>
      <c r="AEZ539" s="101"/>
      <c r="AFA539" s="101"/>
      <c r="AFB539" s="101"/>
      <c r="AFC539" s="101"/>
      <c r="AFD539" s="101"/>
      <c r="AFE539" s="101"/>
      <c r="AFF539" s="101"/>
      <c r="AFG539" s="101"/>
      <c r="AFH539" s="101"/>
      <c r="AFI539" s="101"/>
      <c r="AFJ539" s="101"/>
      <c r="AFK539" s="101"/>
      <c r="AFL539" s="101"/>
      <c r="AFM539" s="101"/>
      <c r="AFN539" s="101"/>
      <c r="AFO539" s="101"/>
      <c r="AFP539" s="101"/>
      <c r="AFQ539" s="101"/>
      <c r="AFR539" s="101"/>
      <c r="AFS539" s="101"/>
      <c r="AFT539" s="101"/>
      <c r="AFU539" s="101"/>
      <c r="AFV539" s="101"/>
      <c r="AFW539" s="101"/>
      <c r="AFX539" s="101"/>
      <c r="AFY539" s="101"/>
      <c r="AFZ539" s="101"/>
      <c r="AGA539" s="101"/>
      <c r="AGB539" s="101"/>
      <c r="AGC539" s="101"/>
      <c r="AGD539" s="101"/>
      <c r="AGE539" s="101"/>
      <c r="AGF539" s="101"/>
      <c r="AGG539" s="101"/>
      <c r="AGH539" s="101"/>
      <c r="AGI539" s="101"/>
      <c r="AGJ539" s="101"/>
      <c r="AGK539" s="101"/>
      <c r="AGL539" s="101"/>
      <c r="AGM539" s="101"/>
      <c r="AGN539" s="101"/>
      <c r="AGO539" s="101"/>
      <c r="AGP539" s="101"/>
      <c r="AGQ539" s="101"/>
      <c r="AGR539" s="101"/>
      <c r="AGS539" s="101"/>
      <c r="AGT539" s="101"/>
      <c r="AGU539" s="101"/>
      <c r="AGV539" s="101"/>
      <c r="AGW539" s="101"/>
      <c r="AGX539" s="101"/>
      <c r="AGY539" s="101"/>
      <c r="AGZ539" s="101"/>
      <c r="AHA539" s="101"/>
      <c r="AHB539" s="101"/>
      <c r="AHC539" s="101"/>
      <c r="AHD539" s="101"/>
      <c r="AHE539" s="101"/>
      <c r="AHF539" s="101"/>
      <c r="AHG539" s="101"/>
      <c r="AHH539" s="101"/>
      <c r="AHI539" s="101"/>
      <c r="AHJ539" s="101"/>
      <c r="AHK539" s="101"/>
      <c r="AHL539" s="101"/>
      <c r="AHM539" s="101"/>
      <c r="AHN539" s="101"/>
      <c r="AHO539" s="101"/>
      <c r="AHP539" s="101"/>
      <c r="AHQ539" s="101"/>
      <c r="AHR539" s="101"/>
      <c r="AHS539" s="101"/>
      <c r="AHT539" s="101"/>
      <c r="AHU539" s="101"/>
      <c r="AHV539" s="101"/>
      <c r="AHW539" s="101"/>
      <c r="AHX539" s="101"/>
      <c r="AHY539" s="101"/>
      <c r="AHZ539" s="101"/>
      <c r="AIA539" s="101"/>
      <c r="AIB539" s="101"/>
      <c r="AIC539" s="101"/>
      <c r="AID539" s="101"/>
      <c r="AIE539" s="101"/>
      <c r="AIF539" s="101"/>
      <c r="AIG539" s="101"/>
      <c r="AIH539" s="101"/>
      <c r="AII539" s="101"/>
      <c r="AIJ539" s="101"/>
      <c r="AIK539" s="101"/>
      <c r="AIL539" s="101"/>
      <c r="AIM539" s="101"/>
      <c r="AIN539" s="101"/>
      <c r="AIO539" s="101"/>
      <c r="AIP539" s="101"/>
      <c r="AIQ539" s="101"/>
      <c r="AIR539" s="101"/>
      <c r="AIS539" s="101"/>
      <c r="AIT539" s="101"/>
      <c r="AIU539" s="101"/>
      <c r="AIV539" s="101"/>
      <c r="AIW539" s="101"/>
      <c r="AIX539" s="101"/>
      <c r="AIY539" s="101"/>
      <c r="AIZ539" s="101"/>
      <c r="AJA539" s="101"/>
      <c r="AJB539" s="101"/>
      <c r="AJC539" s="101"/>
      <c r="AJD539" s="101"/>
      <c r="AJE539" s="101"/>
      <c r="AJF539" s="101"/>
      <c r="AJG539" s="101"/>
      <c r="AJH539" s="101"/>
      <c r="AJI539" s="101"/>
      <c r="AJJ539" s="101"/>
      <c r="AJK539" s="101"/>
      <c r="AJL539" s="101"/>
      <c r="AJM539" s="101"/>
      <c r="AJN539" s="101"/>
      <c r="AJO539" s="101"/>
      <c r="AJP539" s="101"/>
      <c r="AJQ539" s="101"/>
      <c r="AJR539" s="101"/>
      <c r="AJS539" s="101"/>
      <c r="AJT539" s="101"/>
      <c r="AJU539" s="101"/>
      <c r="AJV539" s="101"/>
      <c r="AJW539" s="101"/>
      <c r="AJX539" s="101"/>
      <c r="AJY539" s="101"/>
      <c r="AJZ539" s="101"/>
      <c r="AKA539" s="101"/>
      <c r="AKB539" s="101"/>
      <c r="AKC539" s="101"/>
      <c r="AKD539" s="101"/>
      <c r="AKE539" s="101"/>
      <c r="AKF539" s="101"/>
      <c r="AKG539" s="101"/>
      <c r="AKH539" s="101"/>
      <c r="AKI539" s="101"/>
      <c r="AKJ539" s="101"/>
      <c r="AKK539" s="101"/>
      <c r="AKL539" s="101"/>
      <c r="AKM539" s="101"/>
      <c r="AKN539" s="101"/>
      <c r="AKO539" s="101"/>
      <c r="AKP539" s="101"/>
      <c r="AKQ539" s="101"/>
      <c r="AKR539" s="101"/>
      <c r="AKS539" s="101"/>
      <c r="AKT539" s="101"/>
      <c r="AKU539" s="101"/>
      <c r="AKV539" s="101"/>
      <c r="AKW539" s="101"/>
      <c r="AKX539" s="101"/>
      <c r="AKY539" s="101"/>
      <c r="AKZ539" s="101"/>
      <c r="ALA539" s="101"/>
      <c r="ALB539" s="101"/>
      <c r="ALC539" s="101"/>
      <c r="ALD539" s="101"/>
      <c r="ALE539" s="101"/>
      <c r="ALF539" s="101"/>
      <c r="ALG539" s="101"/>
      <c r="ALH539" s="101"/>
      <c r="ALI539" s="101"/>
      <c r="ALJ539" s="101"/>
      <c r="ALK539" s="101"/>
      <c r="ALL539" s="101"/>
      <c r="ALM539" s="101"/>
      <c r="AMK539" s="101"/>
    </row>
    <row r="540" spans="1:1025">
      <c r="A540" s="101"/>
      <c r="B540" s="88"/>
      <c r="C540" s="36" t="s">
        <v>143</v>
      </c>
      <c r="D540" s="36">
        <v>926</v>
      </c>
      <c r="E540" s="91" t="s">
        <v>56</v>
      </c>
      <c r="F540" s="91" t="s">
        <v>37</v>
      </c>
      <c r="G540" s="81">
        <v>7020010060</v>
      </c>
      <c r="H540" s="86">
        <v>300</v>
      </c>
      <c r="I540" s="130">
        <f t="shared" si="185"/>
        <v>90800</v>
      </c>
      <c r="J540" s="130">
        <v>0</v>
      </c>
      <c r="K540" s="76">
        <v>90800</v>
      </c>
      <c r="L540" s="76"/>
      <c r="M540" s="76"/>
      <c r="N540" s="76"/>
      <c r="O540" s="131"/>
      <c r="IC540" s="101"/>
      <c r="ID540" s="101"/>
      <c r="IE540" s="101"/>
      <c r="IF540" s="101"/>
      <c r="IG540" s="101"/>
      <c r="IH540" s="101"/>
      <c r="II540" s="101"/>
      <c r="IJ540" s="101"/>
      <c r="IK540" s="101"/>
      <c r="IL540" s="101"/>
      <c r="IM540" s="101"/>
      <c r="IN540" s="101"/>
      <c r="IO540" s="101"/>
      <c r="IP540" s="101"/>
      <c r="IQ540" s="101"/>
      <c r="IR540" s="101"/>
      <c r="IS540" s="101"/>
      <c r="IT540" s="101"/>
      <c r="IU540" s="101"/>
      <c r="IV540" s="101"/>
      <c r="IW540" s="101"/>
      <c r="IX540" s="101"/>
      <c r="IY540" s="101"/>
      <c r="IZ540" s="101"/>
      <c r="JA540" s="101"/>
      <c r="JB540" s="101"/>
      <c r="JC540" s="101"/>
      <c r="JD540" s="101"/>
      <c r="JE540" s="101"/>
      <c r="JF540" s="101"/>
      <c r="JG540" s="101"/>
      <c r="JH540" s="101"/>
      <c r="JI540" s="101"/>
      <c r="JJ540" s="101"/>
      <c r="JK540" s="101"/>
      <c r="JL540" s="101"/>
      <c r="JM540" s="101"/>
      <c r="JN540" s="101"/>
      <c r="JO540" s="101"/>
      <c r="JP540" s="101"/>
      <c r="JQ540" s="101"/>
      <c r="JR540" s="101"/>
      <c r="JS540" s="101"/>
      <c r="JT540" s="101"/>
      <c r="JU540" s="101"/>
      <c r="JV540" s="101"/>
      <c r="JW540" s="101"/>
      <c r="JX540" s="101"/>
      <c r="JY540" s="101"/>
      <c r="JZ540" s="101"/>
      <c r="KA540" s="101"/>
      <c r="KB540" s="101"/>
      <c r="KC540" s="101"/>
      <c r="KD540" s="101"/>
      <c r="KE540" s="101"/>
      <c r="KF540" s="101"/>
      <c r="KG540" s="101"/>
      <c r="KH540" s="101"/>
      <c r="KI540" s="101"/>
      <c r="KJ540" s="101"/>
      <c r="KK540" s="101"/>
      <c r="KL540" s="101"/>
      <c r="KM540" s="101"/>
      <c r="KN540" s="101"/>
      <c r="KO540" s="101"/>
      <c r="KP540" s="101"/>
      <c r="KQ540" s="101"/>
      <c r="KR540" s="101"/>
      <c r="KS540" s="101"/>
      <c r="KT540" s="101"/>
      <c r="KU540" s="101"/>
      <c r="KV540" s="101"/>
      <c r="KW540" s="101"/>
      <c r="KX540" s="101"/>
      <c r="KY540" s="101"/>
      <c r="KZ540" s="101"/>
      <c r="LA540" s="101"/>
      <c r="LB540" s="101"/>
      <c r="LC540" s="101"/>
      <c r="LD540" s="101"/>
      <c r="LE540" s="101"/>
      <c r="LF540" s="101"/>
      <c r="LG540" s="101"/>
      <c r="LH540" s="101"/>
      <c r="LI540" s="101"/>
      <c r="LJ540" s="101"/>
      <c r="LK540" s="101"/>
      <c r="LL540" s="101"/>
      <c r="LM540" s="101"/>
      <c r="LN540" s="101"/>
      <c r="LO540" s="101"/>
      <c r="LP540" s="101"/>
      <c r="LQ540" s="101"/>
      <c r="LR540" s="101"/>
      <c r="LS540" s="101"/>
      <c r="LT540" s="101"/>
      <c r="LU540" s="101"/>
      <c r="LV540" s="101"/>
      <c r="LW540" s="101"/>
      <c r="LX540" s="101"/>
      <c r="LY540" s="101"/>
      <c r="LZ540" s="101"/>
      <c r="MA540" s="101"/>
      <c r="MB540" s="101"/>
      <c r="MC540" s="101"/>
      <c r="MD540" s="101"/>
      <c r="ME540" s="101"/>
      <c r="MF540" s="101"/>
      <c r="MG540" s="101"/>
      <c r="MH540" s="101"/>
      <c r="MI540" s="101"/>
      <c r="MJ540" s="101"/>
      <c r="MK540" s="101"/>
      <c r="ML540" s="101"/>
      <c r="MM540" s="101"/>
      <c r="MN540" s="101"/>
      <c r="MO540" s="101"/>
      <c r="MP540" s="101"/>
      <c r="MQ540" s="101"/>
      <c r="MR540" s="101"/>
      <c r="MS540" s="101"/>
      <c r="MT540" s="101"/>
      <c r="MU540" s="101"/>
      <c r="MV540" s="101"/>
      <c r="MW540" s="101"/>
      <c r="MX540" s="101"/>
      <c r="MY540" s="101"/>
      <c r="MZ540" s="101"/>
      <c r="NA540" s="101"/>
      <c r="NB540" s="101"/>
      <c r="NC540" s="101"/>
      <c r="ND540" s="101"/>
      <c r="NE540" s="101"/>
      <c r="NF540" s="101"/>
      <c r="NG540" s="101"/>
      <c r="NH540" s="101"/>
      <c r="NI540" s="101"/>
      <c r="NJ540" s="101"/>
      <c r="NK540" s="101"/>
      <c r="NL540" s="101"/>
      <c r="NM540" s="101"/>
      <c r="NN540" s="101"/>
      <c r="NO540" s="101"/>
      <c r="NP540" s="101"/>
      <c r="NQ540" s="101"/>
      <c r="NR540" s="101"/>
      <c r="NS540" s="101"/>
      <c r="NT540" s="101"/>
      <c r="NU540" s="101"/>
      <c r="NV540" s="101"/>
      <c r="NW540" s="101"/>
      <c r="NX540" s="101"/>
      <c r="NY540" s="101"/>
      <c r="NZ540" s="101"/>
      <c r="OA540" s="101"/>
      <c r="OB540" s="101"/>
      <c r="OC540" s="101"/>
      <c r="OD540" s="101"/>
      <c r="OE540" s="101"/>
      <c r="OF540" s="101"/>
      <c r="OG540" s="101"/>
      <c r="OH540" s="101"/>
      <c r="OI540" s="101"/>
      <c r="OJ540" s="101"/>
      <c r="OK540" s="101"/>
      <c r="OL540" s="101"/>
      <c r="OM540" s="101"/>
      <c r="ON540" s="101"/>
      <c r="OO540" s="101"/>
      <c r="OP540" s="101"/>
      <c r="OQ540" s="101"/>
      <c r="OR540" s="101"/>
      <c r="OS540" s="101"/>
      <c r="OT540" s="101"/>
      <c r="OU540" s="101"/>
      <c r="OV540" s="101"/>
      <c r="OW540" s="101"/>
      <c r="OX540" s="101"/>
      <c r="OY540" s="101"/>
      <c r="OZ540" s="101"/>
      <c r="PA540" s="101"/>
      <c r="PB540" s="101"/>
      <c r="PC540" s="101"/>
      <c r="PD540" s="101"/>
      <c r="PE540" s="101"/>
      <c r="PF540" s="101"/>
      <c r="PG540" s="101"/>
      <c r="PH540" s="101"/>
      <c r="PI540" s="101"/>
      <c r="PJ540" s="101"/>
      <c r="PK540" s="101"/>
      <c r="PL540" s="101"/>
      <c r="PM540" s="101"/>
      <c r="PN540" s="101"/>
      <c r="PO540" s="101"/>
      <c r="PP540" s="101"/>
      <c r="PQ540" s="101"/>
      <c r="PR540" s="101"/>
      <c r="PS540" s="101"/>
      <c r="PT540" s="101"/>
      <c r="PU540" s="101"/>
      <c r="PV540" s="101"/>
      <c r="PW540" s="101"/>
      <c r="PX540" s="101"/>
      <c r="PY540" s="101"/>
      <c r="PZ540" s="101"/>
      <c r="QA540" s="101"/>
      <c r="QB540" s="101"/>
      <c r="QC540" s="101"/>
      <c r="QD540" s="101"/>
      <c r="QE540" s="101"/>
      <c r="QF540" s="101"/>
      <c r="QG540" s="101"/>
      <c r="QH540" s="101"/>
      <c r="QI540" s="101"/>
      <c r="QJ540" s="101"/>
      <c r="QK540" s="101"/>
      <c r="QL540" s="101"/>
      <c r="QM540" s="101"/>
      <c r="QN540" s="101"/>
      <c r="QO540" s="101"/>
      <c r="QP540" s="101"/>
      <c r="QQ540" s="101"/>
      <c r="QR540" s="101"/>
      <c r="QS540" s="101"/>
      <c r="QT540" s="101"/>
      <c r="QU540" s="101"/>
      <c r="QV540" s="101"/>
      <c r="QW540" s="101"/>
      <c r="QX540" s="101"/>
      <c r="QY540" s="101"/>
      <c r="QZ540" s="101"/>
      <c r="RA540" s="101"/>
      <c r="RB540" s="101"/>
      <c r="RC540" s="101"/>
      <c r="RD540" s="101"/>
      <c r="RE540" s="101"/>
      <c r="RF540" s="101"/>
      <c r="RG540" s="101"/>
      <c r="RH540" s="101"/>
      <c r="RI540" s="101"/>
      <c r="RJ540" s="101"/>
      <c r="RK540" s="101"/>
      <c r="RL540" s="101"/>
      <c r="RM540" s="101"/>
      <c r="RN540" s="101"/>
      <c r="RO540" s="101"/>
      <c r="RP540" s="101"/>
      <c r="RQ540" s="101"/>
      <c r="RR540" s="101"/>
      <c r="RS540" s="101"/>
      <c r="RT540" s="101"/>
      <c r="RU540" s="101"/>
      <c r="RV540" s="101"/>
      <c r="RW540" s="101"/>
      <c r="RX540" s="101"/>
      <c r="RY540" s="101"/>
      <c r="RZ540" s="101"/>
      <c r="SA540" s="101"/>
      <c r="SB540" s="101"/>
      <c r="SC540" s="101"/>
      <c r="SD540" s="101"/>
      <c r="SE540" s="101"/>
      <c r="SF540" s="101"/>
      <c r="SG540" s="101"/>
      <c r="SH540" s="101"/>
      <c r="SI540" s="101"/>
      <c r="SJ540" s="101"/>
      <c r="SK540" s="101"/>
      <c r="SL540" s="101"/>
      <c r="SM540" s="101"/>
      <c r="SN540" s="101"/>
      <c r="SO540" s="101"/>
      <c r="SP540" s="101"/>
      <c r="SQ540" s="101"/>
      <c r="SR540" s="101"/>
      <c r="SS540" s="101"/>
      <c r="ST540" s="101"/>
      <c r="SU540" s="101"/>
      <c r="SV540" s="101"/>
      <c r="SW540" s="101"/>
      <c r="SX540" s="101"/>
      <c r="SY540" s="101"/>
      <c r="SZ540" s="101"/>
      <c r="TA540" s="101"/>
      <c r="TB540" s="101"/>
      <c r="TC540" s="101"/>
      <c r="TD540" s="101"/>
      <c r="TE540" s="101"/>
      <c r="TF540" s="101"/>
      <c r="TG540" s="101"/>
      <c r="TH540" s="101"/>
      <c r="TI540" s="101"/>
      <c r="TJ540" s="101"/>
      <c r="TK540" s="101"/>
      <c r="TL540" s="101"/>
      <c r="TM540" s="101"/>
      <c r="TN540" s="101"/>
      <c r="TO540" s="101"/>
      <c r="TP540" s="101"/>
      <c r="TQ540" s="101"/>
      <c r="TR540" s="101"/>
      <c r="TS540" s="101"/>
      <c r="TT540" s="101"/>
      <c r="TU540" s="101"/>
      <c r="TV540" s="101"/>
      <c r="TW540" s="101"/>
      <c r="TX540" s="101"/>
      <c r="TY540" s="101"/>
      <c r="TZ540" s="101"/>
      <c r="UA540" s="101"/>
      <c r="UB540" s="101"/>
      <c r="UC540" s="101"/>
      <c r="UD540" s="101"/>
      <c r="UE540" s="101"/>
      <c r="UF540" s="101"/>
      <c r="UG540" s="101"/>
      <c r="UH540" s="101"/>
      <c r="UI540" s="101"/>
      <c r="UJ540" s="101"/>
      <c r="UK540" s="101"/>
      <c r="UL540" s="101"/>
      <c r="UM540" s="101"/>
      <c r="UN540" s="101"/>
      <c r="UO540" s="101"/>
      <c r="UP540" s="101"/>
      <c r="UQ540" s="101"/>
      <c r="UR540" s="101"/>
      <c r="US540" s="101"/>
      <c r="UT540" s="101"/>
      <c r="UU540" s="101"/>
      <c r="UV540" s="101"/>
      <c r="UW540" s="101"/>
      <c r="UX540" s="101"/>
      <c r="UY540" s="101"/>
      <c r="UZ540" s="101"/>
      <c r="VA540" s="101"/>
      <c r="VB540" s="101"/>
      <c r="VC540" s="101"/>
      <c r="VD540" s="101"/>
      <c r="VE540" s="101"/>
      <c r="VF540" s="101"/>
      <c r="VG540" s="101"/>
      <c r="VH540" s="101"/>
      <c r="VI540" s="101"/>
      <c r="VJ540" s="101"/>
      <c r="VK540" s="101"/>
      <c r="VL540" s="101"/>
      <c r="VM540" s="101"/>
      <c r="VN540" s="101"/>
      <c r="VO540" s="101"/>
      <c r="VP540" s="101"/>
      <c r="VQ540" s="101"/>
      <c r="VR540" s="101"/>
      <c r="VS540" s="101"/>
      <c r="VT540" s="101"/>
      <c r="VU540" s="101"/>
      <c r="VV540" s="101"/>
      <c r="VW540" s="101"/>
      <c r="VX540" s="101"/>
      <c r="VY540" s="101"/>
      <c r="VZ540" s="101"/>
      <c r="WA540" s="101"/>
      <c r="WB540" s="101"/>
      <c r="WC540" s="101"/>
      <c r="WD540" s="101"/>
      <c r="WE540" s="101"/>
      <c r="WF540" s="101"/>
      <c r="WG540" s="101"/>
      <c r="WH540" s="101"/>
      <c r="WI540" s="101"/>
      <c r="WJ540" s="101"/>
      <c r="WK540" s="101"/>
      <c r="WL540" s="101"/>
      <c r="WM540" s="101"/>
      <c r="WN540" s="101"/>
      <c r="WO540" s="101"/>
      <c r="WP540" s="101"/>
      <c r="WQ540" s="101"/>
      <c r="WR540" s="101"/>
      <c r="WS540" s="101"/>
      <c r="WT540" s="101"/>
      <c r="WU540" s="101"/>
      <c r="WV540" s="101"/>
      <c r="WW540" s="101"/>
      <c r="WX540" s="101"/>
      <c r="WY540" s="101"/>
      <c r="WZ540" s="101"/>
      <c r="XA540" s="101"/>
      <c r="XB540" s="101"/>
      <c r="XC540" s="101"/>
      <c r="XD540" s="101"/>
      <c r="XE540" s="101"/>
      <c r="XF540" s="101"/>
      <c r="XG540" s="101"/>
      <c r="XH540" s="101"/>
      <c r="XI540" s="101"/>
      <c r="XJ540" s="101"/>
      <c r="XK540" s="101"/>
      <c r="XL540" s="101"/>
      <c r="XM540" s="101"/>
      <c r="XN540" s="101"/>
      <c r="XO540" s="101"/>
      <c r="XP540" s="101"/>
      <c r="XQ540" s="101"/>
      <c r="XR540" s="101"/>
      <c r="XS540" s="101"/>
      <c r="XT540" s="101"/>
      <c r="XU540" s="101"/>
      <c r="XV540" s="101"/>
      <c r="XW540" s="101"/>
      <c r="XX540" s="101"/>
      <c r="XY540" s="101"/>
      <c r="XZ540" s="101"/>
      <c r="YA540" s="101"/>
      <c r="YB540" s="101"/>
      <c r="YC540" s="101"/>
      <c r="YD540" s="101"/>
      <c r="YE540" s="101"/>
      <c r="YF540" s="101"/>
      <c r="YG540" s="101"/>
      <c r="YH540" s="101"/>
      <c r="YI540" s="101"/>
      <c r="YJ540" s="101"/>
      <c r="YK540" s="101"/>
      <c r="YL540" s="101"/>
      <c r="YM540" s="101"/>
      <c r="YN540" s="101"/>
      <c r="YO540" s="101"/>
      <c r="YP540" s="101"/>
      <c r="YQ540" s="101"/>
      <c r="YR540" s="101"/>
      <c r="YS540" s="101"/>
      <c r="YT540" s="101"/>
      <c r="YU540" s="101"/>
      <c r="YV540" s="101"/>
      <c r="YW540" s="101"/>
      <c r="YX540" s="101"/>
      <c r="YY540" s="101"/>
      <c r="YZ540" s="101"/>
      <c r="ZA540" s="101"/>
      <c r="ZB540" s="101"/>
      <c r="ZC540" s="101"/>
      <c r="ZD540" s="101"/>
      <c r="ZE540" s="101"/>
      <c r="ZF540" s="101"/>
      <c r="ZG540" s="101"/>
      <c r="ZH540" s="101"/>
      <c r="ZI540" s="101"/>
      <c r="ZJ540" s="101"/>
      <c r="ZK540" s="101"/>
      <c r="ZL540" s="101"/>
      <c r="ZM540" s="101"/>
      <c r="ZN540" s="101"/>
      <c r="ZO540" s="101"/>
      <c r="ZP540" s="101"/>
      <c r="ZQ540" s="101"/>
      <c r="ZR540" s="101"/>
      <c r="ZS540" s="101"/>
      <c r="ZT540" s="101"/>
      <c r="ZU540" s="101"/>
      <c r="ZV540" s="101"/>
      <c r="ZW540" s="101"/>
      <c r="ZX540" s="101"/>
      <c r="ZY540" s="101"/>
      <c r="ZZ540" s="101"/>
      <c r="AAA540" s="101"/>
      <c r="AAB540" s="101"/>
      <c r="AAC540" s="101"/>
      <c r="AAD540" s="101"/>
      <c r="AAE540" s="101"/>
      <c r="AAF540" s="101"/>
      <c r="AAG540" s="101"/>
      <c r="AAH540" s="101"/>
      <c r="AAI540" s="101"/>
      <c r="AAJ540" s="101"/>
      <c r="AAK540" s="101"/>
      <c r="AAL540" s="101"/>
      <c r="AAM540" s="101"/>
      <c r="AAN540" s="101"/>
      <c r="AAO540" s="101"/>
      <c r="AAP540" s="101"/>
      <c r="AAQ540" s="101"/>
      <c r="AAR540" s="101"/>
      <c r="AAS540" s="101"/>
      <c r="AAT540" s="101"/>
      <c r="AAU540" s="101"/>
      <c r="AAV540" s="101"/>
      <c r="AAW540" s="101"/>
      <c r="AAX540" s="101"/>
      <c r="AAY540" s="101"/>
      <c r="AAZ540" s="101"/>
      <c r="ABA540" s="101"/>
      <c r="ABB540" s="101"/>
      <c r="ABC540" s="101"/>
      <c r="ABD540" s="101"/>
      <c r="ABE540" s="101"/>
      <c r="ABF540" s="101"/>
      <c r="ABG540" s="101"/>
      <c r="ABH540" s="101"/>
      <c r="ABI540" s="101"/>
      <c r="ABJ540" s="101"/>
      <c r="ABK540" s="101"/>
      <c r="ABL540" s="101"/>
      <c r="ABM540" s="101"/>
      <c r="ABN540" s="101"/>
      <c r="ABO540" s="101"/>
      <c r="ABP540" s="101"/>
      <c r="ABQ540" s="101"/>
      <c r="ABR540" s="101"/>
      <c r="ABS540" s="101"/>
      <c r="ABT540" s="101"/>
      <c r="ABU540" s="101"/>
      <c r="ABV540" s="101"/>
      <c r="ABW540" s="101"/>
      <c r="ABX540" s="101"/>
      <c r="ABY540" s="101"/>
      <c r="ABZ540" s="101"/>
      <c r="ACA540" s="101"/>
      <c r="ACB540" s="101"/>
      <c r="ACC540" s="101"/>
      <c r="ACD540" s="101"/>
      <c r="ACE540" s="101"/>
      <c r="ACF540" s="101"/>
      <c r="ACG540" s="101"/>
      <c r="ACH540" s="101"/>
      <c r="ACI540" s="101"/>
      <c r="ACJ540" s="101"/>
      <c r="ACK540" s="101"/>
      <c r="ACL540" s="101"/>
      <c r="ACM540" s="101"/>
      <c r="ACN540" s="101"/>
      <c r="ACO540" s="101"/>
      <c r="ACP540" s="101"/>
      <c r="ACQ540" s="101"/>
      <c r="ACR540" s="101"/>
      <c r="ACS540" s="101"/>
      <c r="ACT540" s="101"/>
      <c r="ACU540" s="101"/>
      <c r="ACV540" s="101"/>
      <c r="ACW540" s="101"/>
      <c r="ACX540" s="101"/>
      <c r="ACY540" s="101"/>
      <c r="ACZ540" s="101"/>
      <c r="ADA540" s="101"/>
      <c r="ADB540" s="101"/>
      <c r="ADC540" s="101"/>
      <c r="ADD540" s="101"/>
      <c r="ADE540" s="101"/>
      <c r="ADF540" s="101"/>
      <c r="ADG540" s="101"/>
      <c r="ADH540" s="101"/>
      <c r="ADI540" s="101"/>
      <c r="ADJ540" s="101"/>
      <c r="ADK540" s="101"/>
      <c r="ADL540" s="101"/>
      <c r="ADM540" s="101"/>
      <c r="ADN540" s="101"/>
      <c r="ADO540" s="101"/>
      <c r="ADP540" s="101"/>
      <c r="ADQ540" s="101"/>
      <c r="ADR540" s="101"/>
      <c r="ADS540" s="101"/>
      <c r="ADT540" s="101"/>
      <c r="ADU540" s="101"/>
      <c r="ADV540" s="101"/>
      <c r="ADW540" s="101"/>
      <c r="ADX540" s="101"/>
      <c r="ADY540" s="101"/>
      <c r="ADZ540" s="101"/>
      <c r="AEA540" s="101"/>
      <c r="AEB540" s="101"/>
      <c r="AEC540" s="101"/>
      <c r="AED540" s="101"/>
      <c r="AEE540" s="101"/>
      <c r="AEF540" s="101"/>
      <c r="AEG540" s="101"/>
      <c r="AEH540" s="101"/>
      <c r="AEI540" s="101"/>
      <c r="AEJ540" s="101"/>
      <c r="AEK540" s="101"/>
      <c r="AEL540" s="101"/>
      <c r="AEM540" s="101"/>
      <c r="AEN540" s="101"/>
      <c r="AEO540" s="101"/>
      <c r="AEP540" s="101"/>
      <c r="AEQ540" s="101"/>
      <c r="AER540" s="101"/>
      <c r="AES540" s="101"/>
      <c r="AET540" s="101"/>
      <c r="AEU540" s="101"/>
      <c r="AEV540" s="101"/>
      <c r="AEW540" s="101"/>
      <c r="AEX540" s="101"/>
      <c r="AEY540" s="101"/>
      <c r="AEZ540" s="101"/>
      <c r="AFA540" s="101"/>
      <c r="AFB540" s="101"/>
      <c r="AFC540" s="101"/>
      <c r="AFD540" s="101"/>
      <c r="AFE540" s="101"/>
      <c r="AFF540" s="101"/>
      <c r="AFG540" s="101"/>
      <c r="AFH540" s="101"/>
      <c r="AFI540" s="101"/>
      <c r="AFJ540" s="101"/>
      <c r="AFK540" s="101"/>
      <c r="AFL540" s="101"/>
      <c r="AFM540" s="101"/>
      <c r="AFN540" s="101"/>
      <c r="AFO540" s="101"/>
      <c r="AFP540" s="101"/>
      <c r="AFQ540" s="101"/>
      <c r="AFR540" s="101"/>
      <c r="AFS540" s="101"/>
      <c r="AFT540" s="101"/>
      <c r="AFU540" s="101"/>
      <c r="AFV540" s="101"/>
      <c r="AFW540" s="101"/>
      <c r="AFX540" s="101"/>
      <c r="AFY540" s="101"/>
      <c r="AFZ540" s="101"/>
      <c r="AGA540" s="101"/>
      <c r="AGB540" s="101"/>
      <c r="AGC540" s="101"/>
      <c r="AGD540" s="101"/>
      <c r="AGE540" s="101"/>
      <c r="AGF540" s="101"/>
      <c r="AGG540" s="101"/>
      <c r="AGH540" s="101"/>
      <c r="AGI540" s="101"/>
      <c r="AGJ540" s="101"/>
      <c r="AGK540" s="101"/>
      <c r="AGL540" s="101"/>
      <c r="AGM540" s="101"/>
      <c r="AGN540" s="101"/>
      <c r="AGO540" s="101"/>
      <c r="AGP540" s="101"/>
      <c r="AGQ540" s="101"/>
      <c r="AGR540" s="101"/>
      <c r="AGS540" s="101"/>
      <c r="AGT540" s="101"/>
      <c r="AGU540" s="101"/>
      <c r="AGV540" s="101"/>
      <c r="AGW540" s="101"/>
      <c r="AGX540" s="101"/>
      <c r="AGY540" s="101"/>
      <c r="AGZ540" s="101"/>
      <c r="AHA540" s="101"/>
      <c r="AHB540" s="101"/>
      <c r="AHC540" s="101"/>
      <c r="AHD540" s="101"/>
      <c r="AHE540" s="101"/>
      <c r="AHF540" s="101"/>
      <c r="AHG540" s="101"/>
      <c r="AHH540" s="101"/>
      <c r="AHI540" s="101"/>
      <c r="AHJ540" s="101"/>
      <c r="AHK540" s="101"/>
      <c r="AHL540" s="101"/>
      <c r="AHM540" s="101"/>
      <c r="AHN540" s="101"/>
      <c r="AHO540" s="101"/>
      <c r="AHP540" s="101"/>
      <c r="AHQ540" s="101"/>
      <c r="AHR540" s="101"/>
      <c r="AHS540" s="101"/>
      <c r="AHT540" s="101"/>
      <c r="AHU540" s="101"/>
      <c r="AHV540" s="101"/>
      <c r="AHW540" s="101"/>
      <c r="AHX540" s="101"/>
      <c r="AHY540" s="101"/>
      <c r="AHZ540" s="101"/>
      <c r="AIA540" s="101"/>
      <c r="AIB540" s="101"/>
      <c r="AIC540" s="101"/>
      <c r="AID540" s="101"/>
      <c r="AIE540" s="101"/>
      <c r="AIF540" s="101"/>
      <c r="AIG540" s="101"/>
      <c r="AIH540" s="101"/>
      <c r="AII540" s="101"/>
      <c r="AIJ540" s="101"/>
      <c r="AIK540" s="101"/>
      <c r="AIL540" s="101"/>
      <c r="AIM540" s="101"/>
      <c r="AIN540" s="101"/>
      <c r="AIO540" s="101"/>
      <c r="AIP540" s="101"/>
      <c r="AIQ540" s="101"/>
      <c r="AIR540" s="101"/>
      <c r="AIS540" s="101"/>
      <c r="AIT540" s="101"/>
      <c r="AIU540" s="101"/>
      <c r="AIV540" s="101"/>
      <c r="AIW540" s="101"/>
      <c r="AIX540" s="101"/>
      <c r="AIY540" s="101"/>
      <c r="AIZ540" s="101"/>
      <c r="AJA540" s="101"/>
      <c r="AJB540" s="101"/>
      <c r="AJC540" s="101"/>
      <c r="AJD540" s="101"/>
      <c r="AJE540" s="101"/>
      <c r="AJF540" s="101"/>
      <c r="AJG540" s="101"/>
      <c r="AJH540" s="101"/>
      <c r="AJI540" s="101"/>
      <c r="AJJ540" s="101"/>
      <c r="AJK540" s="101"/>
      <c r="AJL540" s="101"/>
      <c r="AJM540" s="101"/>
      <c r="AJN540" s="101"/>
      <c r="AJO540" s="101"/>
      <c r="AJP540" s="101"/>
      <c r="AJQ540" s="101"/>
      <c r="AJR540" s="101"/>
      <c r="AJS540" s="101"/>
      <c r="AJT540" s="101"/>
      <c r="AJU540" s="101"/>
      <c r="AJV540" s="101"/>
      <c r="AJW540" s="101"/>
      <c r="AJX540" s="101"/>
      <c r="AJY540" s="101"/>
      <c r="AJZ540" s="101"/>
      <c r="AKA540" s="101"/>
      <c r="AKB540" s="101"/>
      <c r="AKC540" s="101"/>
      <c r="AKD540" s="101"/>
      <c r="AKE540" s="101"/>
      <c r="AKF540" s="101"/>
      <c r="AKG540" s="101"/>
      <c r="AKH540" s="101"/>
      <c r="AKI540" s="101"/>
      <c r="AKJ540" s="101"/>
      <c r="AKK540" s="101"/>
      <c r="AKL540" s="101"/>
      <c r="AKM540" s="101"/>
      <c r="AKN540" s="101"/>
      <c r="AKO540" s="101"/>
      <c r="AKP540" s="101"/>
      <c r="AKQ540" s="101"/>
      <c r="AKR540" s="101"/>
      <c r="AKS540" s="101"/>
      <c r="AKT540" s="101"/>
      <c r="AKU540" s="101"/>
      <c r="AKV540" s="101"/>
      <c r="AKW540" s="101"/>
      <c r="AKX540" s="101"/>
      <c r="AKY540" s="101"/>
      <c r="AKZ540" s="101"/>
      <c r="ALA540" s="101"/>
      <c r="ALB540" s="101"/>
      <c r="ALC540" s="101"/>
      <c r="ALD540" s="101"/>
      <c r="ALE540" s="101"/>
      <c r="ALF540" s="101"/>
      <c r="ALG540" s="101"/>
      <c r="ALH540" s="101"/>
      <c r="ALI540" s="101"/>
      <c r="ALJ540" s="101"/>
      <c r="ALK540" s="101"/>
      <c r="ALL540" s="101"/>
      <c r="ALM540" s="101"/>
      <c r="AMK540" s="101"/>
    </row>
    <row r="541" spans="1:1025">
      <c r="B541" s="88"/>
      <c r="C541" s="36" t="s">
        <v>63</v>
      </c>
      <c r="D541" s="36">
        <v>926</v>
      </c>
      <c r="E541" s="91" t="s">
        <v>46</v>
      </c>
      <c r="F541" s="91"/>
      <c r="G541" s="81"/>
      <c r="H541" s="86"/>
      <c r="I541" s="130">
        <f t="shared" si="185"/>
        <v>93119600</v>
      </c>
      <c r="J541" s="130">
        <f t="shared" ref="J541:O541" si="192">J542+J552</f>
        <v>98683400</v>
      </c>
      <c r="K541" s="76">
        <f t="shared" si="192"/>
        <v>-5602900</v>
      </c>
      <c r="L541" s="76">
        <f t="shared" si="192"/>
        <v>0</v>
      </c>
      <c r="M541" s="76">
        <f t="shared" si="192"/>
        <v>-900</v>
      </c>
      <c r="N541" s="76">
        <f t="shared" si="192"/>
        <v>40000</v>
      </c>
      <c r="O541" s="131">
        <f t="shared" si="192"/>
        <v>0</v>
      </c>
    </row>
    <row r="542" spans="1:1025">
      <c r="B542" s="88"/>
      <c r="C542" s="36" t="s">
        <v>64</v>
      </c>
      <c r="D542" s="36">
        <v>926</v>
      </c>
      <c r="E542" s="91" t="s">
        <v>46</v>
      </c>
      <c r="F542" s="91" t="s">
        <v>16</v>
      </c>
      <c r="G542" s="81"/>
      <c r="H542" s="86"/>
      <c r="I542" s="130">
        <f t="shared" si="185"/>
        <v>76775700</v>
      </c>
      <c r="J542" s="130">
        <f t="shared" ref="J542:O542" si="193">J543</f>
        <v>82661700</v>
      </c>
      <c r="K542" s="76">
        <f t="shared" si="193"/>
        <v>-5885100</v>
      </c>
      <c r="L542" s="76">
        <f t="shared" si="193"/>
        <v>0</v>
      </c>
      <c r="M542" s="76">
        <f t="shared" si="193"/>
        <v>-900</v>
      </c>
      <c r="N542" s="76">
        <f t="shared" si="193"/>
        <v>0</v>
      </c>
      <c r="O542" s="131">
        <f t="shared" si="193"/>
        <v>0</v>
      </c>
    </row>
    <row r="543" spans="1:1025" ht="75">
      <c r="B543" s="88"/>
      <c r="C543" s="90" t="s">
        <v>208</v>
      </c>
      <c r="D543" s="36">
        <v>926</v>
      </c>
      <c r="E543" s="91" t="s">
        <v>46</v>
      </c>
      <c r="F543" s="91" t="s">
        <v>16</v>
      </c>
      <c r="G543" s="81">
        <v>5900000000</v>
      </c>
      <c r="H543" s="86"/>
      <c r="I543" s="130">
        <f t="shared" si="185"/>
        <v>76775700</v>
      </c>
      <c r="J543" s="130">
        <f t="shared" ref="J543:O543" si="194">J544+J547</f>
        <v>82661700</v>
      </c>
      <c r="K543" s="76">
        <f t="shared" si="194"/>
        <v>-5885100</v>
      </c>
      <c r="L543" s="76">
        <f t="shared" si="194"/>
        <v>0</v>
      </c>
      <c r="M543" s="76">
        <f t="shared" si="194"/>
        <v>-900</v>
      </c>
      <c r="N543" s="76">
        <f t="shared" si="194"/>
        <v>0</v>
      </c>
      <c r="O543" s="131">
        <f t="shared" si="194"/>
        <v>0</v>
      </c>
    </row>
    <row r="544" spans="1:1025">
      <c r="B544" s="88"/>
      <c r="C544" s="36" t="s">
        <v>209</v>
      </c>
      <c r="D544" s="36">
        <v>926</v>
      </c>
      <c r="E544" s="91" t="s">
        <v>46</v>
      </c>
      <c r="F544" s="91" t="s">
        <v>16</v>
      </c>
      <c r="G544" s="81">
        <v>5920000000</v>
      </c>
      <c r="H544" s="86"/>
      <c r="I544" s="130">
        <f t="shared" si="185"/>
        <v>51404300</v>
      </c>
      <c r="J544" s="130">
        <f t="shared" ref="J544:O545" si="195">J545</f>
        <v>54992300</v>
      </c>
      <c r="K544" s="76">
        <f t="shared" si="195"/>
        <v>-3588000</v>
      </c>
      <c r="L544" s="76">
        <f t="shared" si="195"/>
        <v>0</v>
      </c>
      <c r="M544" s="76">
        <f t="shared" si="195"/>
        <v>0</v>
      </c>
      <c r="N544" s="76">
        <f t="shared" si="195"/>
        <v>0</v>
      </c>
      <c r="O544" s="131">
        <f t="shared" si="195"/>
        <v>0</v>
      </c>
    </row>
    <row r="545" spans="1:1025" ht="37.5">
      <c r="B545" s="88"/>
      <c r="C545" s="90" t="s">
        <v>131</v>
      </c>
      <c r="D545" s="36">
        <v>926</v>
      </c>
      <c r="E545" s="91" t="s">
        <v>46</v>
      </c>
      <c r="F545" s="91" t="s">
        <v>16</v>
      </c>
      <c r="G545" s="81">
        <v>5920000590</v>
      </c>
      <c r="H545" s="86"/>
      <c r="I545" s="130">
        <f t="shared" si="185"/>
        <v>51404300</v>
      </c>
      <c r="J545" s="130">
        <f t="shared" si="195"/>
        <v>54992300</v>
      </c>
      <c r="K545" s="76">
        <f t="shared" si="195"/>
        <v>-3588000</v>
      </c>
      <c r="L545" s="76">
        <f t="shared" si="195"/>
        <v>0</v>
      </c>
      <c r="M545" s="76">
        <f t="shared" si="195"/>
        <v>0</v>
      </c>
      <c r="N545" s="76">
        <f t="shared" si="195"/>
        <v>0</v>
      </c>
      <c r="O545" s="131">
        <f t="shared" si="195"/>
        <v>0</v>
      </c>
    </row>
    <row r="546" spans="1:1025" s="101" customFormat="1" ht="37.5">
      <c r="A546" s="98"/>
      <c r="B546" s="88"/>
      <c r="C546" s="36" t="s">
        <v>167</v>
      </c>
      <c r="D546" s="36">
        <v>926</v>
      </c>
      <c r="E546" s="91" t="s">
        <v>46</v>
      </c>
      <c r="F546" s="91" t="s">
        <v>16</v>
      </c>
      <c r="G546" s="81">
        <v>5920000590</v>
      </c>
      <c r="H546" s="86">
        <v>600</v>
      </c>
      <c r="I546" s="130">
        <f t="shared" si="185"/>
        <v>51404300</v>
      </c>
      <c r="J546" s="130">
        <v>54992300</v>
      </c>
      <c r="K546" s="76">
        <v>-3588000</v>
      </c>
      <c r="L546" s="76"/>
      <c r="M546" s="76"/>
      <c r="N546" s="76"/>
      <c r="O546" s="131"/>
      <c r="IC546"/>
      <c r="ID546"/>
      <c r="IE546"/>
      <c r="IF546"/>
      <c r="IG546"/>
      <c r="IH546"/>
      <c r="II546"/>
      <c r="IJ546"/>
      <c r="IK546"/>
      <c r="IL546"/>
      <c r="IM546"/>
      <c r="IN546"/>
      <c r="IO546"/>
      <c r="IP546"/>
      <c r="IQ546"/>
      <c r="IR546"/>
      <c r="IS546"/>
      <c r="IT546"/>
      <c r="IU546"/>
      <c r="IV546"/>
      <c r="IW546"/>
      <c r="IX546"/>
      <c r="IY546"/>
      <c r="IZ546"/>
      <c r="JA546"/>
      <c r="JB546"/>
      <c r="JC546"/>
      <c r="JD546"/>
      <c r="JE546"/>
      <c r="JF546"/>
      <c r="JG546"/>
      <c r="JH546"/>
      <c r="JI546"/>
      <c r="JJ546"/>
      <c r="JK546"/>
      <c r="JL546"/>
      <c r="JM546"/>
      <c r="JN546"/>
      <c r="JO546"/>
      <c r="JP546"/>
      <c r="JQ546"/>
      <c r="JR546"/>
      <c r="JS546"/>
      <c r="JT546"/>
      <c r="JU546"/>
      <c r="JV546"/>
      <c r="JW546"/>
      <c r="JX546"/>
      <c r="JY546"/>
      <c r="JZ546"/>
      <c r="KA546"/>
      <c r="KB546"/>
      <c r="KC546"/>
      <c r="KD546"/>
      <c r="KE546"/>
      <c r="KF546"/>
      <c r="KG546"/>
      <c r="KH546"/>
      <c r="KI546"/>
      <c r="KJ546"/>
      <c r="KK546"/>
      <c r="KL546"/>
      <c r="KM546"/>
      <c r="KN546"/>
      <c r="KO546"/>
      <c r="KP546"/>
      <c r="KQ546"/>
      <c r="KR546"/>
      <c r="KS546"/>
      <c r="KT546"/>
      <c r="KU546"/>
      <c r="KV546"/>
      <c r="KW546"/>
      <c r="KX546"/>
      <c r="KY546"/>
      <c r="KZ546"/>
      <c r="LA546"/>
      <c r="LB546"/>
      <c r="LC546"/>
      <c r="LD546"/>
      <c r="LE546"/>
      <c r="LF546"/>
      <c r="LG546"/>
      <c r="LH546"/>
      <c r="LI546"/>
      <c r="LJ546"/>
      <c r="LK546"/>
      <c r="LL546"/>
      <c r="LM546"/>
      <c r="LN546"/>
      <c r="LO546"/>
      <c r="LP546"/>
      <c r="LQ546"/>
      <c r="LR546"/>
      <c r="LS546"/>
      <c r="LT546"/>
      <c r="LU546"/>
      <c r="LV546"/>
      <c r="LW546"/>
      <c r="LX546"/>
      <c r="LY546"/>
      <c r="LZ546"/>
      <c r="MA546"/>
      <c r="MB546"/>
      <c r="MC546"/>
      <c r="MD546"/>
      <c r="ME546"/>
      <c r="MF546"/>
      <c r="MG546"/>
      <c r="MH546"/>
      <c r="MI546"/>
      <c r="MJ546"/>
      <c r="MK546"/>
      <c r="ML546"/>
      <c r="MM546"/>
      <c r="MN546"/>
      <c r="MO546"/>
      <c r="MP546"/>
      <c r="MQ546"/>
      <c r="MR546"/>
      <c r="MS546"/>
      <c r="MT546"/>
      <c r="MU546"/>
      <c r="MV546"/>
      <c r="MW546"/>
      <c r="MX546"/>
      <c r="MY546"/>
      <c r="MZ546"/>
      <c r="NA546"/>
      <c r="NB546"/>
      <c r="NC546"/>
      <c r="ND546"/>
      <c r="NE546"/>
      <c r="NF546"/>
      <c r="NG546"/>
      <c r="NH546"/>
      <c r="NI546"/>
      <c r="NJ546"/>
      <c r="NK546"/>
      <c r="NL546"/>
      <c r="NM546"/>
      <c r="NN546"/>
      <c r="NO546"/>
      <c r="NP546"/>
      <c r="NQ546"/>
      <c r="NR546"/>
      <c r="NS546"/>
      <c r="NT546"/>
      <c r="NU546"/>
      <c r="NV546"/>
      <c r="NW546"/>
      <c r="NX546"/>
      <c r="NY546"/>
      <c r="NZ546"/>
      <c r="OA546"/>
      <c r="OB546"/>
      <c r="OC546"/>
      <c r="OD546"/>
      <c r="OE546"/>
      <c r="OF546"/>
      <c r="OG546"/>
      <c r="OH546"/>
      <c r="OI546"/>
      <c r="OJ546"/>
      <c r="OK546"/>
      <c r="OL546"/>
      <c r="OM546"/>
      <c r="ON546"/>
      <c r="OO546"/>
      <c r="OP546"/>
      <c r="OQ546"/>
      <c r="OR546"/>
      <c r="OS546"/>
      <c r="OT546"/>
      <c r="OU546"/>
      <c r="OV546"/>
      <c r="OW546"/>
      <c r="OX546"/>
      <c r="OY546"/>
      <c r="OZ546"/>
      <c r="PA546"/>
      <c r="PB546"/>
      <c r="PC546"/>
      <c r="PD546"/>
      <c r="PE546"/>
      <c r="PF546"/>
      <c r="PG546"/>
      <c r="PH546"/>
      <c r="PI546"/>
      <c r="PJ546"/>
      <c r="PK546"/>
      <c r="PL546"/>
      <c r="PM546"/>
      <c r="PN546"/>
      <c r="PO546"/>
      <c r="PP546"/>
      <c r="PQ546"/>
      <c r="PR546"/>
      <c r="PS546"/>
      <c r="PT546"/>
      <c r="PU546"/>
      <c r="PV546"/>
      <c r="PW546"/>
      <c r="PX546"/>
      <c r="PY546"/>
      <c r="PZ546"/>
      <c r="QA546"/>
      <c r="QB546"/>
      <c r="QC546"/>
      <c r="QD546"/>
      <c r="QE546"/>
      <c r="QF546"/>
      <c r="QG546"/>
      <c r="QH546"/>
      <c r="QI546"/>
      <c r="QJ546"/>
      <c r="QK546"/>
      <c r="QL546"/>
      <c r="QM546"/>
      <c r="QN546"/>
      <c r="QO546"/>
      <c r="QP546"/>
      <c r="QQ546"/>
      <c r="QR546"/>
      <c r="QS546"/>
      <c r="QT546"/>
      <c r="QU546"/>
      <c r="QV546"/>
      <c r="QW546"/>
      <c r="QX546"/>
      <c r="QY546"/>
      <c r="QZ546"/>
      <c r="RA546"/>
      <c r="RB546"/>
      <c r="RC546"/>
      <c r="RD546"/>
      <c r="RE546"/>
      <c r="RF546"/>
      <c r="RG546"/>
      <c r="RH546"/>
      <c r="RI546"/>
      <c r="RJ546"/>
      <c r="RK546"/>
      <c r="RL546"/>
      <c r="RM546"/>
      <c r="RN546"/>
      <c r="RO546"/>
      <c r="RP546"/>
      <c r="RQ546"/>
      <c r="RR546"/>
      <c r="RS546"/>
      <c r="RT546"/>
      <c r="RU546"/>
      <c r="RV546"/>
      <c r="RW546"/>
      <c r="RX546"/>
      <c r="RY546"/>
      <c r="RZ546"/>
      <c r="SA546"/>
      <c r="SB546"/>
      <c r="SC546"/>
      <c r="SD546"/>
      <c r="SE546"/>
      <c r="SF546"/>
      <c r="SG546"/>
      <c r="SH546"/>
      <c r="SI546"/>
      <c r="SJ546"/>
      <c r="SK546"/>
      <c r="SL546"/>
      <c r="SM546"/>
      <c r="SN546"/>
      <c r="SO546"/>
      <c r="SP546"/>
      <c r="SQ546"/>
      <c r="SR546"/>
      <c r="SS546"/>
      <c r="ST546"/>
      <c r="SU546"/>
      <c r="SV546"/>
      <c r="SW546"/>
      <c r="SX546"/>
      <c r="SY546"/>
      <c r="SZ546"/>
      <c r="TA546"/>
      <c r="TB546"/>
      <c r="TC546"/>
      <c r="TD546"/>
      <c r="TE546"/>
      <c r="TF546"/>
      <c r="TG546"/>
      <c r="TH546"/>
      <c r="TI546"/>
      <c r="TJ546"/>
      <c r="TK546"/>
      <c r="TL546"/>
      <c r="TM546"/>
      <c r="TN546"/>
      <c r="TO546"/>
      <c r="TP546"/>
      <c r="TQ546"/>
      <c r="TR546"/>
      <c r="TS546"/>
      <c r="TT546"/>
      <c r="TU546"/>
      <c r="TV546"/>
      <c r="TW546"/>
      <c r="TX546"/>
      <c r="TY546"/>
      <c r="TZ546"/>
      <c r="UA546"/>
      <c r="UB546"/>
      <c r="UC546"/>
      <c r="UD546"/>
      <c r="UE546"/>
      <c r="UF546"/>
      <c r="UG546"/>
      <c r="UH546"/>
      <c r="UI546"/>
      <c r="UJ546"/>
      <c r="UK546"/>
      <c r="UL546"/>
      <c r="UM546"/>
      <c r="UN546"/>
      <c r="UO546"/>
      <c r="UP546"/>
      <c r="UQ546"/>
      <c r="UR546"/>
      <c r="US546"/>
      <c r="UT546"/>
      <c r="UU546"/>
      <c r="UV546"/>
      <c r="UW546"/>
      <c r="UX546"/>
      <c r="UY546"/>
      <c r="UZ546"/>
      <c r="VA546"/>
      <c r="VB546"/>
      <c r="VC546"/>
      <c r="VD546"/>
      <c r="VE546"/>
      <c r="VF546"/>
      <c r="VG546"/>
      <c r="VH546"/>
      <c r="VI546"/>
      <c r="VJ546"/>
      <c r="VK546"/>
      <c r="VL546"/>
      <c r="VM546"/>
      <c r="VN546"/>
      <c r="VO546"/>
      <c r="VP546"/>
      <c r="VQ546"/>
      <c r="VR546"/>
      <c r="VS546"/>
      <c r="VT546"/>
      <c r="VU546"/>
      <c r="VV546"/>
      <c r="VW546"/>
      <c r="VX546"/>
      <c r="VY546"/>
      <c r="VZ546"/>
      <c r="WA546"/>
      <c r="WB546"/>
      <c r="WC546"/>
      <c r="WD546"/>
      <c r="WE546"/>
      <c r="WF546"/>
      <c r="WG546"/>
      <c r="WH546"/>
      <c r="WI546"/>
      <c r="WJ546"/>
      <c r="WK546"/>
      <c r="WL546"/>
      <c r="WM546"/>
      <c r="WN546"/>
      <c r="WO546"/>
      <c r="WP546"/>
      <c r="WQ546"/>
      <c r="WR546"/>
      <c r="WS546"/>
      <c r="WT546"/>
      <c r="WU546"/>
      <c r="WV546"/>
      <c r="WW546"/>
      <c r="WX546"/>
      <c r="WY546"/>
      <c r="WZ546"/>
      <c r="XA546"/>
      <c r="XB546"/>
      <c r="XC546"/>
      <c r="XD546"/>
      <c r="XE546"/>
      <c r="XF546"/>
      <c r="XG546"/>
      <c r="XH546"/>
      <c r="XI546"/>
      <c r="XJ546"/>
      <c r="XK546"/>
      <c r="XL546"/>
      <c r="XM546"/>
      <c r="XN546"/>
      <c r="XO546"/>
      <c r="XP546"/>
      <c r="XQ546"/>
      <c r="XR546"/>
      <c r="XS546"/>
      <c r="XT546"/>
      <c r="XU546"/>
      <c r="XV546"/>
      <c r="XW546"/>
      <c r="XX546"/>
      <c r="XY546"/>
      <c r="XZ546"/>
      <c r="YA546"/>
      <c r="YB546"/>
      <c r="YC546"/>
      <c r="YD546"/>
      <c r="YE546"/>
      <c r="YF546"/>
      <c r="YG546"/>
      <c r="YH546"/>
      <c r="YI546"/>
      <c r="YJ546"/>
      <c r="YK546"/>
      <c r="YL546"/>
      <c r="YM546"/>
      <c r="YN546"/>
      <c r="YO546"/>
      <c r="YP546"/>
      <c r="YQ546"/>
      <c r="YR546"/>
      <c r="YS546"/>
      <c r="YT546"/>
      <c r="YU546"/>
      <c r="YV546"/>
      <c r="YW546"/>
      <c r="YX546"/>
      <c r="YY546"/>
      <c r="YZ546"/>
      <c r="ZA546"/>
      <c r="ZB546"/>
      <c r="ZC546"/>
      <c r="ZD546"/>
      <c r="ZE546"/>
      <c r="ZF546"/>
      <c r="ZG546"/>
      <c r="ZH546"/>
      <c r="ZI546"/>
      <c r="ZJ546"/>
      <c r="ZK546"/>
      <c r="ZL546"/>
      <c r="ZM546"/>
      <c r="ZN546"/>
      <c r="ZO546"/>
      <c r="ZP546"/>
      <c r="ZQ546"/>
      <c r="ZR546"/>
      <c r="ZS546"/>
      <c r="ZT546"/>
      <c r="ZU546"/>
      <c r="ZV546"/>
      <c r="ZW546"/>
      <c r="ZX546"/>
      <c r="ZY546"/>
      <c r="ZZ546"/>
      <c r="AAA546"/>
      <c r="AAB546"/>
      <c r="AAC546"/>
      <c r="AAD546"/>
      <c r="AAE546"/>
      <c r="AAF546"/>
      <c r="AAG546"/>
      <c r="AAH546"/>
      <c r="AAI546"/>
      <c r="AAJ546"/>
      <c r="AAK546"/>
      <c r="AAL546"/>
      <c r="AAM546"/>
      <c r="AAN546"/>
      <c r="AAO546"/>
      <c r="AAP546"/>
      <c r="AAQ546"/>
      <c r="AAR546"/>
      <c r="AAS546"/>
      <c r="AAT546"/>
      <c r="AAU546"/>
      <c r="AAV546"/>
      <c r="AAW546"/>
      <c r="AAX546"/>
      <c r="AAY546"/>
      <c r="AAZ546"/>
      <c r="ABA546"/>
      <c r="ABB546"/>
      <c r="ABC546"/>
      <c r="ABD546"/>
      <c r="ABE546"/>
      <c r="ABF546"/>
      <c r="ABG546"/>
      <c r="ABH546"/>
      <c r="ABI546"/>
      <c r="ABJ546"/>
      <c r="ABK546"/>
      <c r="ABL546"/>
      <c r="ABM546"/>
      <c r="ABN546"/>
      <c r="ABO546"/>
      <c r="ABP546"/>
      <c r="ABQ546"/>
      <c r="ABR546"/>
      <c r="ABS546"/>
      <c r="ABT546"/>
      <c r="ABU546"/>
      <c r="ABV546"/>
      <c r="ABW546"/>
      <c r="ABX546"/>
      <c r="ABY546"/>
      <c r="ABZ546"/>
      <c r="ACA546"/>
      <c r="ACB546"/>
      <c r="ACC546"/>
      <c r="ACD546"/>
      <c r="ACE546"/>
      <c r="ACF546"/>
      <c r="ACG546"/>
      <c r="ACH546"/>
      <c r="ACI546"/>
      <c r="ACJ546"/>
      <c r="ACK546"/>
      <c r="ACL546"/>
      <c r="ACM546"/>
      <c r="ACN546"/>
      <c r="ACO546"/>
      <c r="ACP546"/>
      <c r="ACQ546"/>
      <c r="ACR546"/>
      <c r="ACS546"/>
      <c r="ACT546"/>
      <c r="ACU546"/>
      <c r="ACV546"/>
      <c r="ACW546"/>
      <c r="ACX546"/>
      <c r="ACY546"/>
      <c r="ACZ546"/>
      <c r="ADA546"/>
      <c r="ADB546"/>
      <c r="ADC546"/>
      <c r="ADD546"/>
      <c r="ADE546"/>
      <c r="ADF546"/>
      <c r="ADG546"/>
      <c r="ADH546"/>
      <c r="ADI546"/>
      <c r="ADJ546"/>
      <c r="ADK546"/>
      <c r="ADL546"/>
      <c r="ADM546"/>
      <c r="ADN546"/>
      <c r="ADO546"/>
      <c r="ADP546"/>
      <c r="ADQ546"/>
      <c r="ADR546"/>
      <c r="ADS546"/>
      <c r="ADT546"/>
      <c r="ADU546"/>
      <c r="ADV546"/>
      <c r="ADW546"/>
      <c r="ADX546"/>
      <c r="ADY546"/>
      <c r="ADZ546"/>
      <c r="AEA546"/>
      <c r="AEB546"/>
      <c r="AEC546"/>
      <c r="AED546"/>
      <c r="AEE546"/>
      <c r="AEF546"/>
      <c r="AEG546"/>
      <c r="AEH546"/>
      <c r="AEI546"/>
      <c r="AEJ546"/>
      <c r="AEK546"/>
      <c r="AEL546"/>
      <c r="AEM546"/>
      <c r="AEN546"/>
      <c r="AEO546"/>
      <c r="AEP546"/>
      <c r="AEQ546"/>
      <c r="AER546"/>
      <c r="AES546"/>
      <c r="AET546"/>
      <c r="AEU546"/>
      <c r="AEV546"/>
      <c r="AEW546"/>
      <c r="AEX546"/>
      <c r="AEY546"/>
      <c r="AEZ546"/>
      <c r="AFA546"/>
      <c r="AFB546"/>
      <c r="AFC546"/>
      <c r="AFD546"/>
      <c r="AFE546"/>
      <c r="AFF546"/>
      <c r="AFG546"/>
      <c r="AFH546"/>
      <c r="AFI546"/>
      <c r="AFJ546"/>
      <c r="AFK546"/>
      <c r="AFL546"/>
      <c r="AFM546"/>
      <c r="AFN546"/>
      <c r="AFO546"/>
      <c r="AFP546"/>
      <c r="AFQ546"/>
      <c r="AFR546"/>
      <c r="AFS546"/>
      <c r="AFT546"/>
      <c r="AFU546"/>
      <c r="AFV546"/>
      <c r="AFW546"/>
      <c r="AFX546"/>
      <c r="AFY546"/>
      <c r="AFZ546"/>
      <c r="AGA546"/>
      <c r="AGB546"/>
      <c r="AGC546"/>
      <c r="AGD546"/>
      <c r="AGE546"/>
      <c r="AGF546"/>
      <c r="AGG546"/>
      <c r="AGH546"/>
      <c r="AGI546"/>
      <c r="AGJ546"/>
      <c r="AGK546"/>
      <c r="AGL546"/>
      <c r="AGM546"/>
      <c r="AGN546"/>
      <c r="AGO546"/>
      <c r="AGP546"/>
      <c r="AGQ546"/>
      <c r="AGR546"/>
      <c r="AGS546"/>
      <c r="AGT546"/>
      <c r="AGU546"/>
      <c r="AGV546"/>
      <c r="AGW546"/>
      <c r="AGX546"/>
      <c r="AGY546"/>
      <c r="AGZ546"/>
      <c r="AHA546"/>
      <c r="AHB546"/>
      <c r="AHC546"/>
      <c r="AHD546"/>
      <c r="AHE546"/>
      <c r="AHF546"/>
      <c r="AHG546"/>
      <c r="AHH546"/>
      <c r="AHI546"/>
      <c r="AHJ546"/>
      <c r="AHK546"/>
      <c r="AHL546"/>
      <c r="AHM546"/>
      <c r="AHN546"/>
      <c r="AHO546"/>
      <c r="AHP546"/>
      <c r="AHQ546"/>
      <c r="AHR546"/>
      <c r="AHS546"/>
      <c r="AHT546"/>
      <c r="AHU546"/>
      <c r="AHV546"/>
      <c r="AHW546"/>
      <c r="AHX546"/>
      <c r="AHY546"/>
      <c r="AHZ546"/>
      <c r="AIA546"/>
      <c r="AIB546"/>
      <c r="AIC546"/>
      <c r="AID546"/>
      <c r="AIE546"/>
      <c r="AIF546"/>
      <c r="AIG546"/>
      <c r="AIH546"/>
      <c r="AII546"/>
      <c r="AIJ546"/>
      <c r="AIK546"/>
      <c r="AIL546"/>
      <c r="AIM546"/>
      <c r="AIN546"/>
      <c r="AIO546"/>
      <c r="AIP546"/>
      <c r="AIQ546"/>
      <c r="AIR546"/>
      <c r="AIS546"/>
      <c r="AIT546"/>
      <c r="AIU546"/>
      <c r="AIV546"/>
      <c r="AIW546"/>
      <c r="AIX546"/>
      <c r="AIY546"/>
      <c r="AIZ546"/>
      <c r="AJA546"/>
      <c r="AJB546"/>
      <c r="AJC546"/>
      <c r="AJD546"/>
      <c r="AJE546"/>
      <c r="AJF546"/>
      <c r="AJG546"/>
      <c r="AJH546"/>
      <c r="AJI546"/>
      <c r="AJJ546"/>
      <c r="AJK546"/>
      <c r="AJL546"/>
      <c r="AJM546"/>
      <c r="AJN546"/>
      <c r="AJO546"/>
      <c r="AJP546"/>
      <c r="AJQ546"/>
      <c r="AJR546"/>
      <c r="AJS546"/>
      <c r="AJT546"/>
      <c r="AJU546"/>
      <c r="AJV546"/>
      <c r="AJW546"/>
      <c r="AJX546"/>
      <c r="AJY546"/>
      <c r="AJZ546"/>
      <c r="AKA546"/>
      <c r="AKB546"/>
      <c r="AKC546"/>
      <c r="AKD546"/>
      <c r="AKE546"/>
      <c r="AKF546"/>
      <c r="AKG546"/>
      <c r="AKH546"/>
      <c r="AKI546"/>
      <c r="AKJ546"/>
      <c r="AKK546"/>
      <c r="AKL546"/>
      <c r="AKM546"/>
      <c r="AKN546"/>
      <c r="AKO546"/>
      <c r="AKP546"/>
      <c r="AKQ546"/>
      <c r="AKR546"/>
      <c r="AKS546"/>
      <c r="AKT546"/>
      <c r="AKU546"/>
      <c r="AKV546"/>
      <c r="AKW546"/>
      <c r="AKX546"/>
      <c r="AKY546"/>
      <c r="AKZ546"/>
      <c r="ALA546"/>
      <c r="ALB546"/>
      <c r="ALC546"/>
      <c r="ALD546"/>
      <c r="ALE546"/>
      <c r="ALF546"/>
      <c r="ALG546"/>
      <c r="ALH546"/>
      <c r="ALI546"/>
      <c r="ALJ546"/>
      <c r="ALK546"/>
      <c r="ALL546"/>
      <c r="ALM546"/>
      <c r="ALN546"/>
      <c r="ALO546"/>
      <c r="ALP546"/>
      <c r="ALQ546"/>
      <c r="ALR546"/>
      <c r="ALS546"/>
      <c r="ALT546"/>
      <c r="ALU546"/>
      <c r="ALV546"/>
      <c r="ALW546"/>
      <c r="ALX546"/>
      <c r="ALY546"/>
      <c r="ALZ546"/>
      <c r="AMA546"/>
      <c r="AMB546"/>
      <c r="AMC546"/>
      <c r="AMD546"/>
      <c r="AME546"/>
      <c r="AMF546"/>
      <c r="AMG546"/>
      <c r="AMH546"/>
      <c r="AMI546"/>
      <c r="AMJ546"/>
      <c r="AMK546"/>
    </row>
    <row r="547" spans="1:1025" s="101" customFormat="1">
      <c r="A547" s="98"/>
      <c r="B547" s="88"/>
      <c r="C547" s="36" t="s">
        <v>210</v>
      </c>
      <c r="D547" s="36">
        <v>926</v>
      </c>
      <c r="E547" s="91" t="s">
        <v>46</v>
      </c>
      <c r="F547" s="91" t="s">
        <v>16</v>
      </c>
      <c r="G547" s="81">
        <v>5930000000</v>
      </c>
      <c r="H547" s="86"/>
      <c r="I547" s="130">
        <f t="shared" si="185"/>
        <v>25371400</v>
      </c>
      <c r="J547" s="130">
        <f t="shared" ref="J547:O547" si="196">J548+J550</f>
        <v>27669400</v>
      </c>
      <c r="K547" s="76">
        <f t="shared" si="196"/>
        <v>-2297100</v>
      </c>
      <c r="L547" s="76">
        <f t="shared" si="196"/>
        <v>0</v>
      </c>
      <c r="M547" s="76">
        <f t="shared" si="196"/>
        <v>-900</v>
      </c>
      <c r="N547" s="76">
        <f t="shared" si="196"/>
        <v>0</v>
      </c>
      <c r="O547" s="131">
        <f t="shared" si="196"/>
        <v>0</v>
      </c>
      <c r="IC547"/>
      <c r="ID547"/>
      <c r="IE547"/>
      <c r="IF547"/>
      <c r="IG547"/>
      <c r="IH547"/>
      <c r="II547"/>
      <c r="IJ547"/>
      <c r="IK547"/>
      <c r="IL547"/>
      <c r="IM547"/>
      <c r="IN547"/>
      <c r="IO547"/>
      <c r="IP547"/>
      <c r="IQ547"/>
      <c r="IR547"/>
      <c r="IS547"/>
      <c r="IT547"/>
      <c r="IU547"/>
      <c r="IV547"/>
      <c r="IW547"/>
      <c r="IX547"/>
      <c r="IY547"/>
      <c r="IZ547"/>
      <c r="JA547"/>
      <c r="JB547"/>
      <c r="JC547"/>
      <c r="JD547"/>
      <c r="JE547"/>
      <c r="JF547"/>
      <c r="JG547"/>
      <c r="JH547"/>
      <c r="JI547"/>
      <c r="JJ547"/>
      <c r="JK547"/>
      <c r="JL547"/>
      <c r="JM547"/>
      <c r="JN547"/>
      <c r="JO547"/>
      <c r="JP547"/>
      <c r="JQ547"/>
      <c r="JR547"/>
      <c r="JS547"/>
      <c r="JT547"/>
      <c r="JU547"/>
      <c r="JV547"/>
      <c r="JW547"/>
      <c r="JX547"/>
      <c r="JY547"/>
      <c r="JZ547"/>
      <c r="KA547"/>
      <c r="KB547"/>
      <c r="KC547"/>
      <c r="KD547"/>
      <c r="KE547"/>
      <c r="KF547"/>
      <c r="KG547"/>
      <c r="KH547"/>
      <c r="KI547"/>
      <c r="KJ547"/>
      <c r="KK547"/>
      <c r="KL547"/>
      <c r="KM547"/>
      <c r="KN547"/>
      <c r="KO547"/>
      <c r="KP547"/>
      <c r="KQ547"/>
      <c r="KR547"/>
      <c r="KS547"/>
      <c r="KT547"/>
      <c r="KU547"/>
      <c r="KV547"/>
      <c r="KW547"/>
      <c r="KX547"/>
      <c r="KY547"/>
      <c r="KZ547"/>
      <c r="LA547"/>
      <c r="LB547"/>
      <c r="LC547"/>
      <c r="LD547"/>
      <c r="LE547"/>
      <c r="LF547"/>
      <c r="LG547"/>
      <c r="LH547"/>
      <c r="LI547"/>
      <c r="LJ547"/>
      <c r="LK547"/>
      <c r="LL547"/>
      <c r="LM547"/>
      <c r="LN547"/>
      <c r="LO547"/>
      <c r="LP547"/>
      <c r="LQ547"/>
      <c r="LR547"/>
      <c r="LS547"/>
      <c r="LT547"/>
      <c r="LU547"/>
      <c r="LV547"/>
      <c r="LW547"/>
      <c r="LX547"/>
      <c r="LY547"/>
      <c r="LZ547"/>
      <c r="MA547"/>
      <c r="MB547"/>
      <c r="MC547"/>
      <c r="MD547"/>
      <c r="ME547"/>
      <c r="MF547"/>
      <c r="MG547"/>
      <c r="MH547"/>
      <c r="MI547"/>
      <c r="MJ547"/>
      <c r="MK547"/>
      <c r="ML547"/>
      <c r="MM547"/>
      <c r="MN547"/>
      <c r="MO547"/>
      <c r="MP547"/>
      <c r="MQ547"/>
      <c r="MR547"/>
      <c r="MS547"/>
      <c r="MT547"/>
      <c r="MU547"/>
      <c r="MV547"/>
      <c r="MW547"/>
      <c r="MX547"/>
      <c r="MY547"/>
      <c r="MZ547"/>
      <c r="NA547"/>
      <c r="NB547"/>
      <c r="NC547"/>
      <c r="ND547"/>
      <c r="NE547"/>
      <c r="NF547"/>
      <c r="NG547"/>
      <c r="NH547"/>
      <c r="NI547"/>
      <c r="NJ547"/>
      <c r="NK547"/>
      <c r="NL547"/>
      <c r="NM547"/>
      <c r="NN547"/>
      <c r="NO547"/>
      <c r="NP547"/>
      <c r="NQ547"/>
      <c r="NR547"/>
      <c r="NS547"/>
      <c r="NT547"/>
      <c r="NU547"/>
      <c r="NV547"/>
      <c r="NW547"/>
      <c r="NX547"/>
      <c r="NY547"/>
      <c r="NZ547"/>
      <c r="OA547"/>
      <c r="OB547"/>
      <c r="OC547"/>
      <c r="OD547"/>
      <c r="OE547"/>
      <c r="OF547"/>
      <c r="OG547"/>
      <c r="OH547"/>
      <c r="OI547"/>
      <c r="OJ547"/>
      <c r="OK547"/>
      <c r="OL547"/>
      <c r="OM547"/>
      <c r="ON547"/>
      <c r="OO547"/>
      <c r="OP547"/>
      <c r="OQ547"/>
      <c r="OR547"/>
      <c r="OS547"/>
      <c r="OT547"/>
      <c r="OU547"/>
      <c r="OV547"/>
      <c r="OW547"/>
      <c r="OX547"/>
      <c r="OY547"/>
      <c r="OZ547"/>
      <c r="PA547"/>
      <c r="PB547"/>
      <c r="PC547"/>
      <c r="PD547"/>
      <c r="PE547"/>
      <c r="PF547"/>
      <c r="PG547"/>
      <c r="PH547"/>
      <c r="PI547"/>
      <c r="PJ547"/>
      <c r="PK547"/>
      <c r="PL547"/>
      <c r="PM547"/>
      <c r="PN547"/>
      <c r="PO547"/>
      <c r="PP547"/>
      <c r="PQ547"/>
      <c r="PR547"/>
      <c r="PS547"/>
      <c r="PT547"/>
      <c r="PU547"/>
      <c r="PV547"/>
      <c r="PW547"/>
      <c r="PX547"/>
      <c r="PY547"/>
      <c r="PZ547"/>
      <c r="QA547"/>
      <c r="QB547"/>
      <c r="QC547"/>
      <c r="QD547"/>
      <c r="QE547"/>
      <c r="QF547"/>
      <c r="QG547"/>
      <c r="QH547"/>
      <c r="QI547"/>
      <c r="QJ547"/>
      <c r="QK547"/>
      <c r="QL547"/>
      <c r="QM547"/>
      <c r="QN547"/>
      <c r="QO547"/>
      <c r="QP547"/>
      <c r="QQ547"/>
      <c r="QR547"/>
      <c r="QS547"/>
      <c r="QT547"/>
      <c r="QU547"/>
      <c r="QV547"/>
      <c r="QW547"/>
      <c r="QX547"/>
      <c r="QY547"/>
      <c r="QZ547"/>
      <c r="RA547"/>
      <c r="RB547"/>
      <c r="RC547"/>
      <c r="RD547"/>
      <c r="RE547"/>
      <c r="RF547"/>
      <c r="RG547"/>
      <c r="RH547"/>
      <c r="RI547"/>
      <c r="RJ547"/>
      <c r="RK547"/>
      <c r="RL547"/>
      <c r="RM547"/>
      <c r="RN547"/>
      <c r="RO547"/>
      <c r="RP547"/>
      <c r="RQ547"/>
      <c r="RR547"/>
      <c r="RS547"/>
      <c r="RT547"/>
      <c r="RU547"/>
      <c r="RV547"/>
      <c r="RW547"/>
      <c r="RX547"/>
      <c r="RY547"/>
      <c r="RZ547"/>
      <c r="SA547"/>
      <c r="SB547"/>
      <c r="SC547"/>
      <c r="SD547"/>
      <c r="SE547"/>
      <c r="SF547"/>
      <c r="SG547"/>
      <c r="SH547"/>
      <c r="SI547"/>
      <c r="SJ547"/>
      <c r="SK547"/>
      <c r="SL547"/>
      <c r="SM547"/>
      <c r="SN547"/>
      <c r="SO547"/>
      <c r="SP547"/>
      <c r="SQ547"/>
      <c r="SR547"/>
      <c r="SS547"/>
      <c r="ST547"/>
      <c r="SU547"/>
      <c r="SV547"/>
      <c r="SW547"/>
      <c r="SX547"/>
      <c r="SY547"/>
      <c r="SZ547"/>
      <c r="TA547"/>
      <c r="TB547"/>
      <c r="TC547"/>
      <c r="TD547"/>
      <c r="TE547"/>
      <c r="TF547"/>
      <c r="TG547"/>
      <c r="TH547"/>
      <c r="TI547"/>
      <c r="TJ547"/>
      <c r="TK547"/>
      <c r="TL547"/>
      <c r="TM547"/>
      <c r="TN547"/>
      <c r="TO547"/>
      <c r="TP547"/>
      <c r="TQ547"/>
      <c r="TR547"/>
      <c r="TS547"/>
      <c r="TT547"/>
      <c r="TU547"/>
      <c r="TV547"/>
      <c r="TW547"/>
      <c r="TX547"/>
      <c r="TY547"/>
      <c r="TZ547"/>
      <c r="UA547"/>
      <c r="UB547"/>
      <c r="UC547"/>
      <c r="UD547"/>
      <c r="UE547"/>
      <c r="UF547"/>
      <c r="UG547"/>
      <c r="UH547"/>
      <c r="UI547"/>
      <c r="UJ547"/>
      <c r="UK547"/>
      <c r="UL547"/>
      <c r="UM547"/>
      <c r="UN547"/>
      <c r="UO547"/>
      <c r="UP547"/>
      <c r="UQ547"/>
      <c r="UR547"/>
      <c r="US547"/>
      <c r="UT547"/>
      <c r="UU547"/>
      <c r="UV547"/>
      <c r="UW547"/>
      <c r="UX547"/>
      <c r="UY547"/>
      <c r="UZ547"/>
      <c r="VA547"/>
      <c r="VB547"/>
      <c r="VC547"/>
      <c r="VD547"/>
      <c r="VE547"/>
      <c r="VF547"/>
      <c r="VG547"/>
      <c r="VH547"/>
      <c r="VI547"/>
      <c r="VJ547"/>
      <c r="VK547"/>
      <c r="VL547"/>
      <c r="VM547"/>
      <c r="VN547"/>
      <c r="VO547"/>
      <c r="VP547"/>
      <c r="VQ547"/>
      <c r="VR547"/>
      <c r="VS547"/>
      <c r="VT547"/>
      <c r="VU547"/>
      <c r="VV547"/>
      <c r="VW547"/>
      <c r="VX547"/>
      <c r="VY547"/>
      <c r="VZ547"/>
      <c r="WA547"/>
      <c r="WB547"/>
      <c r="WC547"/>
      <c r="WD547"/>
      <c r="WE547"/>
      <c r="WF547"/>
      <c r="WG547"/>
      <c r="WH547"/>
      <c r="WI547"/>
      <c r="WJ547"/>
      <c r="WK547"/>
      <c r="WL547"/>
      <c r="WM547"/>
      <c r="WN547"/>
      <c r="WO547"/>
      <c r="WP547"/>
      <c r="WQ547"/>
      <c r="WR547"/>
      <c r="WS547"/>
      <c r="WT547"/>
      <c r="WU547"/>
      <c r="WV547"/>
      <c r="WW547"/>
      <c r="WX547"/>
      <c r="WY547"/>
      <c r="WZ547"/>
      <c r="XA547"/>
      <c r="XB547"/>
      <c r="XC547"/>
      <c r="XD547"/>
      <c r="XE547"/>
      <c r="XF547"/>
      <c r="XG547"/>
      <c r="XH547"/>
      <c r="XI547"/>
      <c r="XJ547"/>
      <c r="XK547"/>
      <c r="XL547"/>
      <c r="XM547"/>
      <c r="XN547"/>
      <c r="XO547"/>
      <c r="XP547"/>
      <c r="XQ547"/>
      <c r="XR547"/>
      <c r="XS547"/>
      <c r="XT547"/>
      <c r="XU547"/>
      <c r="XV547"/>
      <c r="XW547"/>
      <c r="XX547"/>
      <c r="XY547"/>
      <c r="XZ547"/>
      <c r="YA547"/>
      <c r="YB547"/>
      <c r="YC547"/>
      <c r="YD547"/>
      <c r="YE547"/>
      <c r="YF547"/>
      <c r="YG547"/>
      <c r="YH547"/>
      <c r="YI547"/>
      <c r="YJ547"/>
      <c r="YK547"/>
      <c r="YL547"/>
      <c r="YM547"/>
      <c r="YN547"/>
      <c r="YO547"/>
      <c r="YP547"/>
      <c r="YQ547"/>
      <c r="YR547"/>
      <c r="YS547"/>
      <c r="YT547"/>
      <c r="YU547"/>
      <c r="YV547"/>
      <c r="YW547"/>
      <c r="YX547"/>
      <c r="YY547"/>
      <c r="YZ547"/>
      <c r="ZA547"/>
      <c r="ZB547"/>
      <c r="ZC547"/>
      <c r="ZD547"/>
      <c r="ZE547"/>
      <c r="ZF547"/>
      <c r="ZG547"/>
      <c r="ZH547"/>
      <c r="ZI547"/>
      <c r="ZJ547"/>
      <c r="ZK547"/>
      <c r="ZL547"/>
      <c r="ZM547"/>
      <c r="ZN547"/>
      <c r="ZO547"/>
      <c r="ZP547"/>
      <c r="ZQ547"/>
      <c r="ZR547"/>
      <c r="ZS547"/>
      <c r="ZT547"/>
      <c r="ZU547"/>
      <c r="ZV547"/>
      <c r="ZW547"/>
      <c r="ZX547"/>
      <c r="ZY547"/>
      <c r="ZZ547"/>
      <c r="AAA547"/>
      <c r="AAB547"/>
      <c r="AAC547"/>
      <c r="AAD547"/>
      <c r="AAE547"/>
      <c r="AAF547"/>
      <c r="AAG547"/>
      <c r="AAH547"/>
      <c r="AAI547"/>
      <c r="AAJ547"/>
      <c r="AAK547"/>
      <c r="AAL547"/>
      <c r="AAM547"/>
      <c r="AAN547"/>
      <c r="AAO547"/>
      <c r="AAP547"/>
      <c r="AAQ547"/>
      <c r="AAR547"/>
      <c r="AAS547"/>
      <c r="AAT547"/>
      <c r="AAU547"/>
      <c r="AAV547"/>
      <c r="AAW547"/>
      <c r="AAX547"/>
      <c r="AAY547"/>
      <c r="AAZ547"/>
      <c r="ABA547"/>
      <c r="ABB547"/>
      <c r="ABC547"/>
      <c r="ABD547"/>
      <c r="ABE547"/>
      <c r="ABF547"/>
      <c r="ABG547"/>
      <c r="ABH547"/>
      <c r="ABI547"/>
      <c r="ABJ547"/>
      <c r="ABK547"/>
      <c r="ABL547"/>
      <c r="ABM547"/>
      <c r="ABN547"/>
      <c r="ABO547"/>
      <c r="ABP547"/>
      <c r="ABQ547"/>
      <c r="ABR547"/>
      <c r="ABS547"/>
      <c r="ABT547"/>
      <c r="ABU547"/>
      <c r="ABV547"/>
      <c r="ABW547"/>
      <c r="ABX547"/>
      <c r="ABY547"/>
      <c r="ABZ547"/>
      <c r="ACA547"/>
      <c r="ACB547"/>
      <c r="ACC547"/>
      <c r="ACD547"/>
      <c r="ACE547"/>
      <c r="ACF547"/>
      <c r="ACG547"/>
      <c r="ACH547"/>
      <c r="ACI547"/>
      <c r="ACJ547"/>
      <c r="ACK547"/>
      <c r="ACL547"/>
      <c r="ACM547"/>
      <c r="ACN547"/>
      <c r="ACO547"/>
      <c r="ACP547"/>
      <c r="ACQ547"/>
      <c r="ACR547"/>
      <c r="ACS547"/>
      <c r="ACT547"/>
      <c r="ACU547"/>
      <c r="ACV547"/>
      <c r="ACW547"/>
      <c r="ACX547"/>
      <c r="ACY547"/>
      <c r="ACZ547"/>
      <c r="ADA547"/>
      <c r="ADB547"/>
      <c r="ADC547"/>
      <c r="ADD547"/>
      <c r="ADE547"/>
      <c r="ADF547"/>
      <c r="ADG547"/>
      <c r="ADH547"/>
      <c r="ADI547"/>
      <c r="ADJ547"/>
      <c r="ADK547"/>
      <c r="ADL547"/>
      <c r="ADM547"/>
      <c r="ADN547"/>
      <c r="ADO547"/>
      <c r="ADP547"/>
      <c r="ADQ547"/>
      <c r="ADR547"/>
      <c r="ADS547"/>
      <c r="ADT547"/>
      <c r="ADU547"/>
      <c r="ADV547"/>
      <c r="ADW547"/>
      <c r="ADX547"/>
      <c r="ADY547"/>
      <c r="ADZ547"/>
      <c r="AEA547"/>
      <c r="AEB547"/>
      <c r="AEC547"/>
      <c r="AED547"/>
      <c r="AEE547"/>
      <c r="AEF547"/>
      <c r="AEG547"/>
      <c r="AEH547"/>
      <c r="AEI547"/>
      <c r="AEJ547"/>
      <c r="AEK547"/>
      <c r="AEL547"/>
      <c r="AEM547"/>
      <c r="AEN547"/>
      <c r="AEO547"/>
      <c r="AEP547"/>
      <c r="AEQ547"/>
      <c r="AER547"/>
      <c r="AES547"/>
      <c r="AET547"/>
      <c r="AEU547"/>
      <c r="AEV547"/>
      <c r="AEW547"/>
      <c r="AEX547"/>
      <c r="AEY547"/>
      <c r="AEZ547"/>
      <c r="AFA547"/>
      <c r="AFB547"/>
      <c r="AFC547"/>
      <c r="AFD547"/>
      <c r="AFE547"/>
      <c r="AFF547"/>
      <c r="AFG547"/>
      <c r="AFH547"/>
      <c r="AFI547"/>
      <c r="AFJ547"/>
      <c r="AFK547"/>
      <c r="AFL547"/>
      <c r="AFM547"/>
      <c r="AFN547"/>
      <c r="AFO547"/>
      <c r="AFP547"/>
      <c r="AFQ547"/>
      <c r="AFR547"/>
      <c r="AFS547"/>
      <c r="AFT547"/>
      <c r="AFU547"/>
      <c r="AFV547"/>
      <c r="AFW547"/>
      <c r="AFX547"/>
      <c r="AFY547"/>
      <c r="AFZ547"/>
      <c r="AGA547"/>
      <c r="AGB547"/>
      <c r="AGC547"/>
      <c r="AGD547"/>
      <c r="AGE547"/>
      <c r="AGF547"/>
      <c r="AGG547"/>
      <c r="AGH547"/>
      <c r="AGI547"/>
      <c r="AGJ547"/>
      <c r="AGK547"/>
      <c r="AGL547"/>
      <c r="AGM547"/>
      <c r="AGN547"/>
      <c r="AGO547"/>
      <c r="AGP547"/>
      <c r="AGQ547"/>
      <c r="AGR547"/>
      <c r="AGS547"/>
      <c r="AGT547"/>
      <c r="AGU547"/>
      <c r="AGV547"/>
      <c r="AGW547"/>
      <c r="AGX547"/>
      <c r="AGY547"/>
      <c r="AGZ547"/>
      <c r="AHA547"/>
      <c r="AHB547"/>
      <c r="AHC547"/>
      <c r="AHD547"/>
      <c r="AHE547"/>
      <c r="AHF547"/>
      <c r="AHG547"/>
      <c r="AHH547"/>
      <c r="AHI547"/>
      <c r="AHJ547"/>
      <c r="AHK547"/>
      <c r="AHL547"/>
      <c r="AHM547"/>
      <c r="AHN547"/>
      <c r="AHO547"/>
      <c r="AHP547"/>
      <c r="AHQ547"/>
      <c r="AHR547"/>
      <c r="AHS547"/>
      <c r="AHT547"/>
      <c r="AHU547"/>
      <c r="AHV547"/>
      <c r="AHW547"/>
      <c r="AHX547"/>
      <c r="AHY547"/>
      <c r="AHZ547"/>
      <c r="AIA547"/>
      <c r="AIB547"/>
      <c r="AIC547"/>
      <c r="AID547"/>
      <c r="AIE547"/>
      <c r="AIF547"/>
      <c r="AIG547"/>
      <c r="AIH547"/>
      <c r="AII547"/>
      <c r="AIJ547"/>
      <c r="AIK547"/>
      <c r="AIL547"/>
      <c r="AIM547"/>
      <c r="AIN547"/>
      <c r="AIO547"/>
      <c r="AIP547"/>
      <c r="AIQ547"/>
      <c r="AIR547"/>
      <c r="AIS547"/>
      <c r="AIT547"/>
      <c r="AIU547"/>
      <c r="AIV547"/>
      <c r="AIW547"/>
      <c r="AIX547"/>
      <c r="AIY547"/>
      <c r="AIZ547"/>
      <c r="AJA547"/>
      <c r="AJB547"/>
      <c r="AJC547"/>
      <c r="AJD547"/>
      <c r="AJE547"/>
      <c r="AJF547"/>
      <c r="AJG547"/>
      <c r="AJH547"/>
      <c r="AJI547"/>
      <c r="AJJ547"/>
      <c r="AJK547"/>
      <c r="AJL547"/>
      <c r="AJM547"/>
      <c r="AJN547"/>
      <c r="AJO547"/>
      <c r="AJP547"/>
      <c r="AJQ547"/>
      <c r="AJR547"/>
      <c r="AJS547"/>
      <c r="AJT547"/>
      <c r="AJU547"/>
      <c r="AJV547"/>
      <c r="AJW547"/>
      <c r="AJX547"/>
      <c r="AJY547"/>
      <c r="AJZ547"/>
      <c r="AKA547"/>
      <c r="AKB547"/>
      <c r="AKC547"/>
      <c r="AKD547"/>
      <c r="AKE547"/>
      <c r="AKF547"/>
      <c r="AKG547"/>
      <c r="AKH547"/>
      <c r="AKI547"/>
      <c r="AKJ547"/>
      <c r="AKK547"/>
      <c r="AKL547"/>
      <c r="AKM547"/>
      <c r="AKN547"/>
      <c r="AKO547"/>
      <c r="AKP547"/>
      <c r="AKQ547"/>
      <c r="AKR547"/>
      <c r="AKS547"/>
      <c r="AKT547"/>
      <c r="AKU547"/>
      <c r="AKV547"/>
      <c r="AKW547"/>
      <c r="AKX547"/>
      <c r="AKY547"/>
      <c r="AKZ547"/>
      <c r="ALA547"/>
      <c r="ALB547"/>
      <c r="ALC547"/>
      <c r="ALD547"/>
      <c r="ALE547"/>
      <c r="ALF547"/>
      <c r="ALG547"/>
      <c r="ALH547"/>
      <c r="ALI547"/>
      <c r="ALJ547"/>
      <c r="ALK547"/>
      <c r="ALL547"/>
      <c r="ALM547"/>
      <c r="ALN547"/>
      <c r="ALO547"/>
      <c r="ALP547"/>
      <c r="ALQ547"/>
      <c r="ALR547"/>
      <c r="ALS547"/>
      <c r="ALT547"/>
      <c r="ALU547"/>
      <c r="ALV547"/>
      <c r="ALW547"/>
      <c r="ALX547"/>
      <c r="ALY547"/>
      <c r="ALZ547"/>
      <c r="AMA547"/>
      <c r="AMB547"/>
      <c r="AMC547"/>
      <c r="AMD547"/>
      <c r="AME547"/>
      <c r="AMF547"/>
      <c r="AMG547"/>
      <c r="AMH547"/>
      <c r="AMI547"/>
      <c r="AMJ547"/>
      <c r="AMK547"/>
    </row>
    <row r="548" spans="1:1025" s="101" customFormat="1" ht="37.5">
      <c r="A548" s="98"/>
      <c r="B548" s="88"/>
      <c r="C548" s="90" t="s">
        <v>131</v>
      </c>
      <c r="D548" s="36">
        <v>926</v>
      </c>
      <c r="E548" s="91" t="s">
        <v>46</v>
      </c>
      <c r="F548" s="91" t="s">
        <v>16</v>
      </c>
      <c r="G548" s="81">
        <v>5930000590</v>
      </c>
      <c r="H548" s="86"/>
      <c r="I548" s="130">
        <f t="shared" si="185"/>
        <v>24878100</v>
      </c>
      <c r="J548" s="130">
        <f t="shared" ref="J548:O548" si="197">J549</f>
        <v>27174900</v>
      </c>
      <c r="K548" s="76">
        <f t="shared" si="197"/>
        <v>-2296800</v>
      </c>
      <c r="L548" s="76">
        <f t="shared" si="197"/>
        <v>0</v>
      </c>
      <c r="M548" s="76">
        <f t="shared" si="197"/>
        <v>0</v>
      </c>
      <c r="N548" s="76">
        <f t="shared" si="197"/>
        <v>0</v>
      </c>
      <c r="O548" s="131">
        <f t="shared" si="197"/>
        <v>0</v>
      </c>
      <c r="IC548"/>
      <c r="ID548"/>
      <c r="IE548"/>
      <c r="IF548"/>
      <c r="IG548"/>
      <c r="IH548"/>
      <c r="II548"/>
      <c r="IJ548"/>
      <c r="IK548"/>
      <c r="IL548"/>
      <c r="IM548"/>
      <c r="IN548"/>
      <c r="IO548"/>
      <c r="IP548"/>
      <c r="IQ548"/>
      <c r="IR548"/>
      <c r="IS548"/>
      <c r="IT548"/>
      <c r="IU548"/>
      <c r="IV548"/>
      <c r="IW548"/>
      <c r="IX548"/>
      <c r="IY548"/>
      <c r="IZ548"/>
      <c r="JA548"/>
      <c r="JB548"/>
      <c r="JC548"/>
      <c r="JD548"/>
      <c r="JE548"/>
      <c r="JF548"/>
      <c r="JG548"/>
      <c r="JH548"/>
      <c r="JI548"/>
      <c r="JJ548"/>
      <c r="JK548"/>
      <c r="JL548"/>
      <c r="JM548"/>
      <c r="JN548"/>
      <c r="JO548"/>
      <c r="JP548"/>
      <c r="JQ548"/>
      <c r="JR548"/>
      <c r="JS548"/>
      <c r="JT548"/>
      <c r="JU548"/>
      <c r="JV548"/>
      <c r="JW548"/>
      <c r="JX548"/>
      <c r="JY548"/>
      <c r="JZ548"/>
      <c r="KA548"/>
      <c r="KB548"/>
      <c r="KC548"/>
      <c r="KD548"/>
      <c r="KE548"/>
      <c r="KF548"/>
      <c r="KG548"/>
      <c r="KH548"/>
      <c r="KI548"/>
      <c r="KJ548"/>
      <c r="KK548"/>
      <c r="KL548"/>
      <c r="KM548"/>
      <c r="KN548"/>
      <c r="KO548"/>
      <c r="KP548"/>
      <c r="KQ548"/>
      <c r="KR548"/>
      <c r="KS548"/>
      <c r="KT548"/>
      <c r="KU548"/>
      <c r="KV548"/>
      <c r="KW548"/>
      <c r="KX548"/>
      <c r="KY548"/>
      <c r="KZ548"/>
      <c r="LA548"/>
      <c r="LB548"/>
      <c r="LC548"/>
      <c r="LD548"/>
      <c r="LE548"/>
      <c r="LF548"/>
      <c r="LG548"/>
      <c r="LH548"/>
      <c r="LI548"/>
      <c r="LJ548"/>
      <c r="LK548"/>
      <c r="LL548"/>
      <c r="LM548"/>
      <c r="LN548"/>
      <c r="LO548"/>
      <c r="LP548"/>
      <c r="LQ548"/>
      <c r="LR548"/>
      <c r="LS548"/>
      <c r="LT548"/>
      <c r="LU548"/>
      <c r="LV548"/>
      <c r="LW548"/>
      <c r="LX548"/>
      <c r="LY548"/>
      <c r="LZ548"/>
      <c r="MA548"/>
      <c r="MB548"/>
      <c r="MC548"/>
      <c r="MD548"/>
      <c r="ME548"/>
      <c r="MF548"/>
      <c r="MG548"/>
      <c r="MH548"/>
      <c r="MI548"/>
      <c r="MJ548"/>
      <c r="MK548"/>
      <c r="ML548"/>
      <c r="MM548"/>
      <c r="MN548"/>
      <c r="MO548"/>
      <c r="MP548"/>
      <c r="MQ548"/>
      <c r="MR548"/>
      <c r="MS548"/>
      <c r="MT548"/>
      <c r="MU548"/>
      <c r="MV548"/>
      <c r="MW548"/>
      <c r="MX548"/>
      <c r="MY548"/>
      <c r="MZ548"/>
      <c r="NA548"/>
      <c r="NB548"/>
      <c r="NC548"/>
      <c r="ND548"/>
      <c r="NE548"/>
      <c r="NF548"/>
      <c r="NG548"/>
      <c r="NH548"/>
      <c r="NI548"/>
      <c r="NJ548"/>
      <c r="NK548"/>
      <c r="NL548"/>
      <c r="NM548"/>
      <c r="NN548"/>
      <c r="NO548"/>
      <c r="NP548"/>
      <c r="NQ548"/>
      <c r="NR548"/>
      <c r="NS548"/>
      <c r="NT548"/>
      <c r="NU548"/>
      <c r="NV548"/>
      <c r="NW548"/>
      <c r="NX548"/>
      <c r="NY548"/>
      <c r="NZ548"/>
      <c r="OA548"/>
      <c r="OB548"/>
      <c r="OC548"/>
      <c r="OD548"/>
      <c r="OE548"/>
      <c r="OF548"/>
      <c r="OG548"/>
      <c r="OH548"/>
      <c r="OI548"/>
      <c r="OJ548"/>
      <c r="OK548"/>
      <c r="OL548"/>
      <c r="OM548"/>
      <c r="ON548"/>
      <c r="OO548"/>
      <c r="OP548"/>
      <c r="OQ548"/>
      <c r="OR548"/>
      <c r="OS548"/>
      <c r="OT548"/>
      <c r="OU548"/>
      <c r="OV548"/>
      <c r="OW548"/>
      <c r="OX548"/>
      <c r="OY548"/>
      <c r="OZ548"/>
      <c r="PA548"/>
      <c r="PB548"/>
      <c r="PC548"/>
      <c r="PD548"/>
      <c r="PE548"/>
      <c r="PF548"/>
      <c r="PG548"/>
      <c r="PH548"/>
      <c r="PI548"/>
      <c r="PJ548"/>
      <c r="PK548"/>
      <c r="PL548"/>
      <c r="PM548"/>
      <c r="PN548"/>
      <c r="PO548"/>
      <c r="PP548"/>
      <c r="PQ548"/>
      <c r="PR548"/>
      <c r="PS548"/>
      <c r="PT548"/>
      <c r="PU548"/>
      <c r="PV548"/>
      <c r="PW548"/>
      <c r="PX548"/>
      <c r="PY548"/>
      <c r="PZ548"/>
      <c r="QA548"/>
      <c r="QB548"/>
      <c r="QC548"/>
      <c r="QD548"/>
      <c r="QE548"/>
      <c r="QF548"/>
      <c r="QG548"/>
      <c r="QH548"/>
      <c r="QI548"/>
      <c r="QJ548"/>
      <c r="QK548"/>
      <c r="QL548"/>
      <c r="QM548"/>
      <c r="QN548"/>
      <c r="QO548"/>
      <c r="QP548"/>
      <c r="QQ548"/>
      <c r="QR548"/>
      <c r="QS548"/>
      <c r="QT548"/>
      <c r="QU548"/>
      <c r="QV548"/>
      <c r="QW548"/>
      <c r="QX548"/>
      <c r="QY548"/>
      <c r="QZ548"/>
      <c r="RA548"/>
      <c r="RB548"/>
      <c r="RC548"/>
      <c r="RD548"/>
      <c r="RE548"/>
      <c r="RF548"/>
      <c r="RG548"/>
      <c r="RH548"/>
      <c r="RI548"/>
      <c r="RJ548"/>
      <c r="RK548"/>
      <c r="RL548"/>
      <c r="RM548"/>
      <c r="RN548"/>
      <c r="RO548"/>
      <c r="RP548"/>
      <c r="RQ548"/>
      <c r="RR548"/>
      <c r="RS548"/>
      <c r="RT548"/>
      <c r="RU548"/>
      <c r="RV548"/>
      <c r="RW548"/>
      <c r="RX548"/>
      <c r="RY548"/>
      <c r="RZ548"/>
      <c r="SA548"/>
      <c r="SB548"/>
      <c r="SC548"/>
      <c r="SD548"/>
      <c r="SE548"/>
      <c r="SF548"/>
      <c r="SG548"/>
      <c r="SH548"/>
      <c r="SI548"/>
      <c r="SJ548"/>
      <c r="SK548"/>
      <c r="SL548"/>
      <c r="SM548"/>
      <c r="SN548"/>
      <c r="SO548"/>
      <c r="SP548"/>
      <c r="SQ548"/>
      <c r="SR548"/>
      <c r="SS548"/>
      <c r="ST548"/>
      <c r="SU548"/>
      <c r="SV548"/>
      <c r="SW548"/>
      <c r="SX548"/>
      <c r="SY548"/>
      <c r="SZ548"/>
      <c r="TA548"/>
      <c r="TB548"/>
      <c r="TC548"/>
      <c r="TD548"/>
      <c r="TE548"/>
      <c r="TF548"/>
      <c r="TG548"/>
      <c r="TH548"/>
      <c r="TI548"/>
      <c r="TJ548"/>
      <c r="TK548"/>
      <c r="TL548"/>
      <c r="TM548"/>
      <c r="TN548"/>
      <c r="TO548"/>
      <c r="TP548"/>
      <c r="TQ548"/>
      <c r="TR548"/>
      <c r="TS548"/>
      <c r="TT548"/>
      <c r="TU548"/>
      <c r="TV548"/>
      <c r="TW548"/>
      <c r="TX548"/>
      <c r="TY548"/>
      <c r="TZ548"/>
      <c r="UA548"/>
      <c r="UB548"/>
      <c r="UC548"/>
      <c r="UD548"/>
      <c r="UE548"/>
      <c r="UF548"/>
      <c r="UG548"/>
      <c r="UH548"/>
      <c r="UI548"/>
      <c r="UJ548"/>
      <c r="UK548"/>
      <c r="UL548"/>
      <c r="UM548"/>
      <c r="UN548"/>
      <c r="UO548"/>
      <c r="UP548"/>
      <c r="UQ548"/>
      <c r="UR548"/>
      <c r="US548"/>
      <c r="UT548"/>
      <c r="UU548"/>
      <c r="UV548"/>
      <c r="UW548"/>
      <c r="UX548"/>
      <c r="UY548"/>
      <c r="UZ548"/>
      <c r="VA548"/>
      <c r="VB548"/>
      <c r="VC548"/>
      <c r="VD548"/>
      <c r="VE548"/>
      <c r="VF548"/>
      <c r="VG548"/>
      <c r="VH548"/>
      <c r="VI548"/>
      <c r="VJ548"/>
      <c r="VK548"/>
      <c r="VL548"/>
      <c r="VM548"/>
      <c r="VN548"/>
      <c r="VO548"/>
      <c r="VP548"/>
      <c r="VQ548"/>
      <c r="VR548"/>
      <c r="VS548"/>
      <c r="VT548"/>
      <c r="VU548"/>
      <c r="VV548"/>
      <c r="VW548"/>
      <c r="VX548"/>
      <c r="VY548"/>
      <c r="VZ548"/>
      <c r="WA548"/>
      <c r="WB548"/>
      <c r="WC548"/>
      <c r="WD548"/>
      <c r="WE548"/>
      <c r="WF548"/>
      <c r="WG548"/>
      <c r="WH548"/>
      <c r="WI548"/>
      <c r="WJ548"/>
      <c r="WK548"/>
      <c r="WL548"/>
      <c r="WM548"/>
      <c r="WN548"/>
      <c r="WO548"/>
      <c r="WP548"/>
      <c r="WQ548"/>
      <c r="WR548"/>
      <c r="WS548"/>
      <c r="WT548"/>
      <c r="WU548"/>
      <c r="WV548"/>
      <c r="WW548"/>
      <c r="WX548"/>
      <c r="WY548"/>
      <c r="WZ548"/>
      <c r="XA548"/>
      <c r="XB548"/>
      <c r="XC548"/>
      <c r="XD548"/>
      <c r="XE548"/>
      <c r="XF548"/>
      <c r="XG548"/>
      <c r="XH548"/>
      <c r="XI548"/>
      <c r="XJ548"/>
      <c r="XK548"/>
      <c r="XL548"/>
      <c r="XM548"/>
      <c r="XN548"/>
      <c r="XO548"/>
      <c r="XP548"/>
      <c r="XQ548"/>
      <c r="XR548"/>
      <c r="XS548"/>
      <c r="XT548"/>
      <c r="XU548"/>
      <c r="XV548"/>
      <c r="XW548"/>
      <c r="XX548"/>
      <c r="XY548"/>
      <c r="XZ548"/>
      <c r="YA548"/>
      <c r="YB548"/>
      <c r="YC548"/>
      <c r="YD548"/>
      <c r="YE548"/>
      <c r="YF548"/>
      <c r="YG548"/>
      <c r="YH548"/>
      <c r="YI548"/>
      <c r="YJ548"/>
      <c r="YK548"/>
      <c r="YL548"/>
      <c r="YM548"/>
      <c r="YN548"/>
      <c r="YO548"/>
      <c r="YP548"/>
      <c r="YQ548"/>
      <c r="YR548"/>
      <c r="YS548"/>
      <c r="YT548"/>
      <c r="YU548"/>
      <c r="YV548"/>
      <c r="YW548"/>
      <c r="YX548"/>
      <c r="YY548"/>
      <c r="YZ548"/>
      <c r="ZA548"/>
      <c r="ZB548"/>
      <c r="ZC548"/>
      <c r="ZD548"/>
      <c r="ZE548"/>
      <c r="ZF548"/>
      <c r="ZG548"/>
      <c r="ZH548"/>
      <c r="ZI548"/>
      <c r="ZJ548"/>
      <c r="ZK548"/>
      <c r="ZL548"/>
      <c r="ZM548"/>
      <c r="ZN548"/>
      <c r="ZO548"/>
      <c r="ZP548"/>
      <c r="ZQ548"/>
      <c r="ZR548"/>
      <c r="ZS548"/>
      <c r="ZT548"/>
      <c r="ZU548"/>
      <c r="ZV548"/>
      <c r="ZW548"/>
      <c r="ZX548"/>
      <c r="ZY548"/>
      <c r="ZZ548"/>
      <c r="AAA548"/>
      <c r="AAB548"/>
      <c r="AAC548"/>
      <c r="AAD548"/>
      <c r="AAE548"/>
      <c r="AAF548"/>
      <c r="AAG548"/>
      <c r="AAH548"/>
      <c r="AAI548"/>
      <c r="AAJ548"/>
      <c r="AAK548"/>
      <c r="AAL548"/>
      <c r="AAM548"/>
      <c r="AAN548"/>
      <c r="AAO548"/>
      <c r="AAP548"/>
      <c r="AAQ548"/>
      <c r="AAR548"/>
      <c r="AAS548"/>
      <c r="AAT548"/>
      <c r="AAU548"/>
      <c r="AAV548"/>
      <c r="AAW548"/>
      <c r="AAX548"/>
      <c r="AAY548"/>
      <c r="AAZ548"/>
      <c r="ABA548"/>
      <c r="ABB548"/>
      <c r="ABC548"/>
      <c r="ABD548"/>
      <c r="ABE548"/>
      <c r="ABF548"/>
      <c r="ABG548"/>
      <c r="ABH548"/>
      <c r="ABI548"/>
      <c r="ABJ548"/>
      <c r="ABK548"/>
      <c r="ABL548"/>
      <c r="ABM548"/>
      <c r="ABN548"/>
      <c r="ABO548"/>
      <c r="ABP548"/>
      <c r="ABQ548"/>
      <c r="ABR548"/>
      <c r="ABS548"/>
      <c r="ABT548"/>
      <c r="ABU548"/>
      <c r="ABV548"/>
      <c r="ABW548"/>
      <c r="ABX548"/>
      <c r="ABY548"/>
      <c r="ABZ548"/>
      <c r="ACA548"/>
      <c r="ACB548"/>
      <c r="ACC548"/>
      <c r="ACD548"/>
      <c r="ACE548"/>
      <c r="ACF548"/>
      <c r="ACG548"/>
      <c r="ACH548"/>
      <c r="ACI548"/>
      <c r="ACJ548"/>
      <c r="ACK548"/>
      <c r="ACL548"/>
      <c r="ACM548"/>
      <c r="ACN548"/>
      <c r="ACO548"/>
      <c r="ACP548"/>
      <c r="ACQ548"/>
      <c r="ACR548"/>
      <c r="ACS548"/>
      <c r="ACT548"/>
      <c r="ACU548"/>
      <c r="ACV548"/>
      <c r="ACW548"/>
      <c r="ACX548"/>
      <c r="ACY548"/>
      <c r="ACZ548"/>
      <c r="ADA548"/>
      <c r="ADB548"/>
      <c r="ADC548"/>
      <c r="ADD548"/>
      <c r="ADE548"/>
      <c r="ADF548"/>
      <c r="ADG548"/>
      <c r="ADH548"/>
      <c r="ADI548"/>
      <c r="ADJ548"/>
      <c r="ADK548"/>
      <c r="ADL548"/>
      <c r="ADM548"/>
      <c r="ADN548"/>
      <c r="ADO548"/>
      <c r="ADP548"/>
      <c r="ADQ548"/>
      <c r="ADR548"/>
      <c r="ADS548"/>
      <c r="ADT548"/>
      <c r="ADU548"/>
      <c r="ADV548"/>
      <c r="ADW548"/>
      <c r="ADX548"/>
      <c r="ADY548"/>
      <c r="ADZ548"/>
      <c r="AEA548"/>
      <c r="AEB548"/>
      <c r="AEC548"/>
      <c r="AED548"/>
      <c r="AEE548"/>
      <c r="AEF548"/>
      <c r="AEG548"/>
      <c r="AEH548"/>
      <c r="AEI548"/>
      <c r="AEJ548"/>
      <c r="AEK548"/>
      <c r="AEL548"/>
      <c r="AEM548"/>
      <c r="AEN548"/>
      <c r="AEO548"/>
      <c r="AEP548"/>
      <c r="AEQ548"/>
      <c r="AER548"/>
      <c r="AES548"/>
      <c r="AET548"/>
      <c r="AEU548"/>
      <c r="AEV548"/>
      <c r="AEW548"/>
      <c r="AEX548"/>
      <c r="AEY548"/>
      <c r="AEZ548"/>
      <c r="AFA548"/>
      <c r="AFB548"/>
      <c r="AFC548"/>
      <c r="AFD548"/>
      <c r="AFE548"/>
      <c r="AFF548"/>
      <c r="AFG548"/>
      <c r="AFH548"/>
      <c r="AFI548"/>
      <c r="AFJ548"/>
      <c r="AFK548"/>
      <c r="AFL548"/>
      <c r="AFM548"/>
      <c r="AFN548"/>
      <c r="AFO548"/>
      <c r="AFP548"/>
      <c r="AFQ548"/>
      <c r="AFR548"/>
      <c r="AFS548"/>
      <c r="AFT548"/>
      <c r="AFU548"/>
      <c r="AFV548"/>
      <c r="AFW548"/>
      <c r="AFX548"/>
      <c r="AFY548"/>
      <c r="AFZ548"/>
      <c r="AGA548"/>
      <c r="AGB548"/>
      <c r="AGC548"/>
      <c r="AGD548"/>
      <c r="AGE548"/>
      <c r="AGF548"/>
      <c r="AGG548"/>
      <c r="AGH548"/>
      <c r="AGI548"/>
      <c r="AGJ548"/>
      <c r="AGK548"/>
      <c r="AGL548"/>
      <c r="AGM548"/>
      <c r="AGN548"/>
      <c r="AGO548"/>
      <c r="AGP548"/>
      <c r="AGQ548"/>
      <c r="AGR548"/>
      <c r="AGS548"/>
      <c r="AGT548"/>
      <c r="AGU548"/>
      <c r="AGV548"/>
      <c r="AGW548"/>
      <c r="AGX548"/>
      <c r="AGY548"/>
      <c r="AGZ548"/>
      <c r="AHA548"/>
      <c r="AHB548"/>
      <c r="AHC548"/>
      <c r="AHD548"/>
      <c r="AHE548"/>
      <c r="AHF548"/>
      <c r="AHG548"/>
      <c r="AHH548"/>
      <c r="AHI548"/>
      <c r="AHJ548"/>
      <c r="AHK548"/>
      <c r="AHL548"/>
      <c r="AHM548"/>
      <c r="AHN548"/>
      <c r="AHO548"/>
      <c r="AHP548"/>
      <c r="AHQ548"/>
      <c r="AHR548"/>
      <c r="AHS548"/>
      <c r="AHT548"/>
      <c r="AHU548"/>
      <c r="AHV548"/>
      <c r="AHW548"/>
      <c r="AHX548"/>
      <c r="AHY548"/>
      <c r="AHZ548"/>
      <c r="AIA548"/>
      <c r="AIB548"/>
      <c r="AIC548"/>
      <c r="AID548"/>
      <c r="AIE548"/>
      <c r="AIF548"/>
      <c r="AIG548"/>
      <c r="AIH548"/>
      <c r="AII548"/>
      <c r="AIJ548"/>
      <c r="AIK548"/>
      <c r="AIL548"/>
      <c r="AIM548"/>
      <c r="AIN548"/>
      <c r="AIO548"/>
      <c r="AIP548"/>
      <c r="AIQ548"/>
      <c r="AIR548"/>
      <c r="AIS548"/>
      <c r="AIT548"/>
      <c r="AIU548"/>
      <c r="AIV548"/>
      <c r="AIW548"/>
      <c r="AIX548"/>
      <c r="AIY548"/>
      <c r="AIZ548"/>
      <c r="AJA548"/>
      <c r="AJB548"/>
      <c r="AJC548"/>
      <c r="AJD548"/>
      <c r="AJE548"/>
      <c r="AJF548"/>
      <c r="AJG548"/>
      <c r="AJH548"/>
      <c r="AJI548"/>
      <c r="AJJ548"/>
      <c r="AJK548"/>
      <c r="AJL548"/>
      <c r="AJM548"/>
      <c r="AJN548"/>
      <c r="AJO548"/>
      <c r="AJP548"/>
      <c r="AJQ548"/>
      <c r="AJR548"/>
      <c r="AJS548"/>
      <c r="AJT548"/>
      <c r="AJU548"/>
      <c r="AJV548"/>
      <c r="AJW548"/>
      <c r="AJX548"/>
      <c r="AJY548"/>
      <c r="AJZ548"/>
      <c r="AKA548"/>
      <c r="AKB548"/>
      <c r="AKC548"/>
      <c r="AKD548"/>
      <c r="AKE548"/>
      <c r="AKF548"/>
      <c r="AKG548"/>
      <c r="AKH548"/>
      <c r="AKI548"/>
      <c r="AKJ548"/>
      <c r="AKK548"/>
      <c r="AKL548"/>
      <c r="AKM548"/>
      <c r="AKN548"/>
      <c r="AKO548"/>
      <c r="AKP548"/>
      <c r="AKQ548"/>
      <c r="AKR548"/>
      <c r="AKS548"/>
      <c r="AKT548"/>
      <c r="AKU548"/>
      <c r="AKV548"/>
      <c r="AKW548"/>
      <c r="AKX548"/>
      <c r="AKY548"/>
      <c r="AKZ548"/>
      <c r="ALA548"/>
      <c r="ALB548"/>
      <c r="ALC548"/>
      <c r="ALD548"/>
      <c r="ALE548"/>
      <c r="ALF548"/>
      <c r="ALG548"/>
      <c r="ALH548"/>
      <c r="ALI548"/>
      <c r="ALJ548"/>
      <c r="ALK548"/>
      <c r="ALL548"/>
      <c r="ALM548"/>
      <c r="ALN548"/>
      <c r="ALO548"/>
      <c r="ALP548"/>
      <c r="ALQ548"/>
      <c r="ALR548"/>
      <c r="ALS548"/>
      <c r="ALT548"/>
      <c r="ALU548"/>
      <c r="ALV548"/>
      <c r="ALW548"/>
      <c r="ALX548"/>
      <c r="ALY548"/>
      <c r="ALZ548"/>
      <c r="AMA548"/>
      <c r="AMB548"/>
      <c r="AMC548"/>
      <c r="AMD548"/>
      <c r="AME548"/>
      <c r="AMF548"/>
      <c r="AMG548"/>
      <c r="AMH548"/>
      <c r="AMI548"/>
      <c r="AMJ548"/>
      <c r="AMK548"/>
    </row>
    <row r="549" spans="1:1025" s="101" customFormat="1" ht="37.5">
      <c r="B549" s="88"/>
      <c r="C549" s="36" t="s">
        <v>167</v>
      </c>
      <c r="D549" s="36">
        <v>926</v>
      </c>
      <c r="E549" s="91" t="s">
        <v>46</v>
      </c>
      <c r="F549" s="91" t="s">
        <v>16</v>
      </c>
      <c r="G549" s="81">
        <v>5930000590</v>
      </c>
      <c r="H549" s="86">
        <v>600</v>
      </c>
      <c r="I549" s="130">
        <f t="shared" si="185"/>
        <v>24878100</v>
      </c>
      <c r="J549" s="130">
        <v>27174900</v>
      </c>
      <c r="K549" s="76">
        <v>-2296800</v>
      </c>
      <c r="L549" s="76"/>
      <c r="M549" s="76"/>
      <c r="N549" s="76"/>
      <c r="O549" s="131"/>
      <c r="ALN549"/>
      <c r="ALO549"/>
      <c r="ALP549"/>
      <c r="ALQ549"/>
      <c r="ALR549"/>
      <c r="ALS549"/>
      <c r="ALT549"/>
      <c r="ALU549"/>
      <c r="ALV549"/>
      <c r="ALW549"/>
      <c r="ALX549"/>
      <c r="ALY549"/>
      <c r="ALZ549"/>
      <c r="AMA549"/>
      <c r="AMB549"/>
      <c r="AMC549"/>
      <c r="AMD549"/>
      <c r="AME549"/>
      <c r="AMF549"/>
      <c r="AMG549"/>
      <c r="AMH549"/>
      <c r="AMI549"/>
      <c r="AMJ549"/>
    </row>
    <row r="550" spans="1:1025" s="101" customFormat="1">
      <c r="B550" s="88"/>
      <c r="C550" s="36" t="s">
        <v>211</v>
      </c>
      <c r="D550" s="36">
        <v>926</v>
      </c>
      <c r="E550" s="91" t="s">
        <v>46</v>
      </c>
      <c r="F550" s="91" t="s">
        <v>16</v>
      </c>
      <c r="G550" s="81" t="s">
        <v>212</v>
      </c>
      <c r="H550" s="86"/>
      <c r="I550" s="130">
        <f t="shared" si="185"/>
        <v>493300</v>
      </c>
      <c r="J550" s="130">
        <f t="shared" ref="J550:O550" si="198">J551</f>
        <v>494500</v>
      </c>
      <c r="K550" s="76">
        <f t="shared" si="198"/>
        <v>-300</v>
      </c>
      <c r="L550" s="76">
        <f t="shared" si="198"/>
        <v>0</v>
      </c>
      <c r="M550" s="76">
        <f t="shared" si="198"/>
        <v>-900</v>
      </c>
      <c r="N550" s="76">
        <f t="shared" si="198"/>
        <v>0</v>
      </c>
      <c r="O550" s="131">
        <f t="shared" si="198"/>
        <v>0</v>
      </c>
      <c r="ALN550"/>
      <c r="ALO550"/>
      <c r="ALP550"/>
      <c r="ALQ550"/>
      <c r="ALR550"/>
      <c r="ALS550"/>
      <c r="ALT550"/>
      <c r="ALU550"/>
      <c r="ALV550"/>
      <c r="ALW550"/>
      <c r="ALX550"/>
      <c r="ALY550"/>
      <c r="ALZ550"/>
      <c r="AMA550"/>
      <c r="AMB550"/>
      <c r="AMC550"/>
      <c r="AMD550"/>
      <c r="AME550"/>
      <c r="AMF550"/>
      <c r="AMG550"/>
      <c r="AMH550"/>
      <c r="AMI550"/>
      <c r="AMJ550"/>
    </row>
    <row r="551" spans="1:1025" s="101" customFormat="1" ht="37.5">
      <c r="B551" s="88"/>
      <c r="C551" s="36" t="s">
        <v>167</v>
      </c>
      <c r="D551" s="36">
        <v>926</v>
      </c>
      <c r="E551" s="91" t="s">
        <v>46</v>
      </c>
      <c r="F551" s="91" t="s">
        <v>16</v>
      </c>
      <c r="G551" s="81" t="s">
        <v>212</v>
      </c>
      <c r="H551" s="86">
        <v>600</v>
      </c>
      <c r="I551" s="130">
        <f t="shared" si="185"/>
        <v>493300</v>
      </c>
      <c r="J551" s="130">
        <v>494500</v>
      </c>
      <c r="K551" s="76">
        <v>-300</v>
      </c>
      <c r="L551" s="76"/>
      <c r="M551" s="76">
        <v>-900</v>
      </c>
      <c r="N551" s="76"/>
      <c r="O551" s="131"/>
      <c r="ALN551"/>
      <c r="ALO551"/>
      <c r="ALP551"/>
      <c r="ALQ551"/>
      <c r="ALR551"/>
      <c r="ALS551"/>
      <c r="ALT551"/>
      <c r="ALU551"/>
      <c r="ALV551"/>
      <c r="ALW551"/>
      <c r="ALX551"/>
      <c r="ALY551"/>
      <c r="ALZ551"/>
      <c r="AMA551"/>
      <c r="AMB551"/>
      <c r="AMC551"/>
      <c r="AMD551"/>
      <c r="AME551"/>
      <c r="AMF551"/>
      <c r="AMG551"/>
      <c r="AMH551"/>
      <c r="AMI551"/>
      <c r="AMJ551"/>
    </row>
    <row r="552" spans="1:1025" s="101" customFormat="1">
      <c r="B552" s="88"/>
      <c r="C552" s="36" t="s">
        <v>65</v>
      </c>
      <c r="D552" s="36">
        <v>926</v>
      </c>
      <c r="E552" s="91" t="s">
        <v>46</v>
      </c>
      <c r="F552" s="91" t="s">
        <v>23</v>
      </c>
      <c r="G552" s="81"/>
      <c r="H552" s="86"/>
      <c r="I552" s="130">
        <f t="shared" si="185"/>
        <v>16343900</v>
      </c>
      <c r="J552" s="130">
        <f>J553+J558+J569+J573</f>
        <v>16021700</v>
      </c>
      <c r="K552" s="130">
        <f>K553+K558+K569+K573+K564</f>
        <v>282200</v>
      </c>
      <c r="L552" s="76">
        <f>L553+L558+L569+L573</f>
        <v>0</v>
      </c>
      <c r="M552" s="76">
        <f>M553+M558+M569+M573</f>
        <v>0</v>
      </c>
      <c r="N552" s="76">
        <f>N553+N558+N569+N573+N564</f>
        <v>40000</v>
      </c>
      <c r="O552" s="131">
        <f>O553+O558+O569+O573</f>
        <v>0</v>
      </c>
      <c r="ALN552"/>
      <c r="ALO552"/>
      <c r="ALP552"/>
      <c r="ALQ552"/>
      <c r="ALR552"/>
      <c r="ALS552"/>
      <c r="ALT552"/>
      <c r="ALU552"/>
      <c r="ALV552"/>
      <c r="ALW552"/>
      <c r="ALX552"/>
      <c r="ALY552"/>
      <c r="ALZ552"/>
      <c r="AMA552"/>
      <c r="AMB552"/>
      <c r="AMC552"/>
      <c r="AMD552"/>
      <c r="AME552"/>
      <c r="AMF552"/>
      <c r="AMG552"/>
      <c r="AMH552"/>
      <c r="AMI552"/>
      <c r="AMJ552"/>
    </row>
    <row r="553" spans="1:1025" s="101" customFormat="1" ht="37.5">
      <c r="B553" s="88"/>
      <c r="C553" s="36" t="s">
        <v>98</v>
      </c>
      <c r="D553" s="36">
        <v>926</v>
      </c>
      <c r="E553" s="91" t="s">
        <v>46</v>
      </c>
      <c r="F553" s="91" t="s">
        <v>23</v>
      </c>
      <c r="G553" s="81">
        <v>5000000000</v>
      </c>
      <c r="H553" s="86"/>
      <c r="I553" s="130">
        <f t="shared" si="185"/>
        <v>4691500</v>
      </c>
      <c r="J553" s="130">
        <f t="shared" ref="J553:O554" si="199">J554</f>
        <v>3167400</v>
      </c>
      <c r="K553" s="76">
        <f t="shared" si="199"/>
        <v>1524100</v>
      </c>
      <c r="L553" s="76">
        <f t="shared" si="199"/>
        <v>0</v>
      </c>
      <c r="M553" s="76">
        <f t="shared" si="199"/>
        <v>0</v>
      </c>
      <c r="N553" s="76">
        <f t="shared" si="199"/>
        <v>0</v>
      </c>
      <c r="O553" s="131">
        <f t="shared" si="199"/>
        <v>0</v>
      </c>
      <c r="ALN553"/>
      <c r="ALO553"/>
      <c r="ALP553"/>
      <c r="ALQ553"/>
      <c r="ALR553"/>
      <c r="ALS553"/>
      <c r="ALT553"/>
      <c r="ALU553"/>
      <c r="ALV553"/>
      <c r="ALW553"/>
      <c r="ALX553"/>
      <c r="ALY553"/>
      <c r="ALZ553"/>
      <c r="AMA553"/>
      <c r="AMB553"/>
      <c r="AMC553"/>
      <c r="AMD553"/>
      <c r="AME553"/>
      <c r="AMF553"/>
      <c r="AMG553"/>
      <c r="AMH553"/>
      <c r="AMI553"/>
      <c r="AMJ553"/>
    </row>
    <row r="554" spans="1:1025" s="101" customFormat="1" ht="37.5">
      <c r="B554" s="88"/>
      <c r="C554" s="36" t="s">
        <v>106</v>
      </c>
      <c r="D554" s="36">
        <v>926</v>
      </c>
      <c r="E554" s="91" t="s">
        <v>46</v>
      </c>
      <c r="F554" s="91" t="s">
        <v>23</v>
      </c>
      <c r="G554" s="81">
        <v>5020000000</v>
      </c>
      <c r="H554" s="86"/>
      <c r="I554" s="130">
        <f t="shared" si="185"/>
        <v>4691500</v>
      </c>
      <c r="J554" s="130">
        <f t="shared" si="199"/>
        <v>3167400</v>
      </c>
      <c r="K554" s="76">
        <f t="shared" si="199"/>
        <v>1524100</v>
      </c>
      <c r="L554" s="76">
        <f t="shared" si="199"/>
        <v>0</v>
      </c>
      <c r="M554" s="76">
        <f t="shared" si="199"/>
        <v>0</v>
      </c>
      <c r="N554" s="76">
        <f t="shared" si="199"/>
        <v>0</v>
      </c>
      <c r="O554" s="131">
        <f t="shared" si="199"/>
        <v>0</v>
      </c>
      <c r="ALN554"/>
      <c r="ALO554"/>
      <c r="ALP554"/>
      <c r="ALQ554"/>
      <c r="ALR554"/>
      <c r="ALS554"/>
      <c r="ALT554"/>
      <c r="ALU554"/>
      <c r="ALV554"/>
      <c r="ALW554"/>
      <c r="ALX554"/>
      <c r="ALY554"/>
      <c r="ALZ554"/>
      <c r="AMA554"/>
      <c r="AMB554"/>
      <c r="AMC554"/>
      <c r="AMD554"/>
      <c r="AME554"/>
      <c r="AMF554"/>
      <c r="AMG554"/>
      <c r="AMH554"/>
      <c r="AMI554"/>
      <c r="AMJ554"/>
    </row>
    <row r="555" spans="1:1025" s="101" customFormat="1" ht="30.75" customHeight="1">
      <c r="B555" s="88"/>
      <c r="C555" s="36" t="s">
        <v>100</v>
      </c>
      <c r="D555" s="36">
        <v>926</v>
      </c>
      <c r="E555" s="91" t="s">
        <v>46</v>
      </c>
      <c r="F555" s="91" t="s">
        <v>23</v>
      </c>
      <c r="G555" s="81">
        <v>5020000190</v>
      </c>
      <c r="H555" s="86"/>
      <c r="I555" s="130">
        <f t="shared" si="185"/>
        <v>4691500</v>
      </c>
      <c r="J555" s="130">
        <f t="shared" ref="J555:O555" si="200">J556+J557</f>
        <v>3167400</v>
      </c>
      <c r="K555" s="76">
        <f t="shared" si="200"/>
        <v>1524100</v>
      </c>
      <c r="L555" s="76">
        <f t="shared" si="200"/>
        <v>0</v>
      </c>
      <c r="M555" s="76">
        <f t="shared" si="200"/>
        <v>0</v>
      </c>
      <c r="N555" s="76">
        <f t="shared" si="200"/>
        <v>0</v>
      </c>
      <c r="O555" s="131">
        <f t="shared" si="200"/>
        <v>0</v>
      </c>
      <c r="ALN555"/>
      <c r="ALO555"/>
      <c r="ALP555"/>
      <c r="ALQ555"/>
      <c r="ALR555"/>
      <c r="ALS555"/>
      <c r="ALT555"/>
      <c r="ALU555"/>
      <c r="ALV555"/>
      <c r="ALW555"/>
      <c r="ALX555"/>
      <c r="ALY555"/>
      <c r="ALZ555"/>
      <c r="AMA555"/>
      <c r="AMB555"/>
      <c r="AMC555"/>
      <c r="AMD555"/>
      <c r="AME555"/>
      <c r="AMF555"/>
      <c r="AMG555"/>
      <c r="AMH555"/>
      <c r="AMI555"/>
      <c r="AMJ555"/>
    </row>
    <row r="556" spans="1:1025" s="101" customFormat="1" ht="75">
      <c r="B556" s="88"/>
      <c r="C556" s="36" t="s">
        <v>101</v>
      </c>
      <c r="D556" s="36">
        <v>926</v>
      </c>
      <c r="E556" s="91" t="s">
        <v>46</v>
      </c>
      <c r="F556" s="91" t="s">
        <v>23</v>
      </c>
      <c r="G556" s="81">
        <v>5020000190</v>
      </c>
      <c r="H556" s="86">
        <v>100</v>
      </c>
      <c r="I556" s="130">
        <f t="shared" si="185"/>
        <v>4691500</v>
      </c>
      <c r="J556" s="130">
        <v>3165900</v>
      </c>
      <c r="K556" s="76">
        <v>1525600</v>
      </c>
      <c r="L556" s="76"/>
      <c r="M556" s="76"/>
      <c r="N556" s="76"/>
      <c r="O556" s="131"/>
      <c r="ALN556"/>
      <c r="ALO556"/>
      <c r="ALP556"/>
      <c r="ALQ556"/>
      <c r="ALR556"/>
      <c r="ALS556"/>
      <c r="ALT556"/>
      <c r="ALU556"/>
      <c r="ALV556"/>
      <c r="ALW556"/>
      <c r="ALX556"/>
      <c r="ALY556"/>
      <c r="ALZ556"/>
      <c r="AMA556"/>
      <c r="AMB556"/>
      <c r="AMC556"/>
      <c r="AMD556"/>
      <c r="AME556"/>
      <c r="AMF556"/>
      <c r="AMG556"/>
      <c r="AMH556"/>
      <c r="AMI556"/>
      <c r="AMJ556"/>
    </row>
    <row r="557" spans="1:1025" s="101" customFormat="1" hidden="1">
      <c r="B557" s="88"/>
      <c r="C557" s="36" t="s">
        <v>107</v>
      </c>
      <c r="D557" s="36">
        <v>926</v>
      </c>
      <c r="E557" s="91" t="s">
        <v>46</v>
      </c>
      <c r="F557" s="91" t="s">
        <v>23</v>
      </c>
      <c r="G557" s="81">
        <v>5020000190</v>
      </c>
      <c r="H557" s="86">
        <v>800</v>
      </c>
      <c r="I557" s="130">
        <f t="shared" si="185"/>
        <v>0</v>
      </c>
      <c r="J557" s="130">
        <v>1500</v>
      </c>
      <c r="K557" s="76">
        <v>-1500</v>
      </c>
      <c r="L557" s="76"/>
      <c r="M557" s="76"/>
      <c r="N557" s="76"/>
      <c r="O557" s="131"/>
      <c r="ALN557"/>
      <c r="ALO557"/>
      <c r="ALP557"/>
      <c r="ALQ557"/>
      <c r="ALR557"/>
      <c r="ALS557"/>
      <c r="ALT557"/>
      <c r="ALU557"/>
      <c r="ALV557"/>
      <c r="ALW557"/>
      <c r="ALX557"/>
      <c r="ALY557"/>
      <c r="ALZ557"/>
      <c r="AMA557"/>
      <c r="AMB557"/>
      <c r="AMC557"/>
      <c r="AMD557"/>
      <c r="AME557"/>
      <c r="AMF557"/>
      <c r="AMG557"/>
      <c r="AMH557"/>
      <c r="AMI557"/>
      <c r="AMJ557"/>
    </row>
    <row r="558" spans="1:1025" s="101" customFormat="1" ht="37.5">
      <c r="B558" s="88"/>
      <c r="C558" s="36" t="s">
        <v>129</v>
      </c>
      <c r="D558" s="36">
        <v>926</v>
      </c>
      <c r="E558" s="91" t="s">
        <v>46</v>
      </c>
      <c r="F558" s="91" t="s">
        <v>23</v>
      </c>
      <c r="G558" s="81">
        <v>5200000000</v>
      </c>
      <c r="H558" s="86"/>
      <c r="I558" s="130">
        <f t="shared" si="185"/>
        <v>10678000</v>
      </c>
      <c r="J558" s="130">
        <f t="shared" ref="J558:O559" si="201">J559</f>
        <v>11731700</v>
      </c>
      <c r="K558" s="76">
        <f t="shared" si="201"/>
        <v>-1053700</v>
      </c>
      <c r="L558" s="76">
        <f t="shared" si="201"/>
        <v>0</v>
      </c>
      <c r="M558" s="76">
        <f t="shared" si="201"/>
        <v>0</v>
      </c>
      <c r="N558" s="76">
        <f t="shared" si="201"/>
        <v>0</v>
      </c>
      <c r="O558" s="131">
        <f t="shared" si="201"/>
        <v>0</v>
      </c>
      <c r="ALN558"/>
      <c r="ALO558"/>
      <c r="ALP558"/>
      <c r="ALQ558"/>
      <c r="ALR558"/>
      <c r="ALS558"/>
      <c r="ALT558"/>
      <c r="ALU558"/>
      <c r="ALV558"/>
      <c r="ALW558"/>
      <c r="ALX558"/>
      <c r="ALY558"/>
      <c r="ALZ558"/>
      <c r="AMA558"/>
      <c r="AMB558"/>
      <c r="AMC558"/>
      <c r="AMD558"/>
      <c r="AME558"/>
      <c r="AMF558"/>
      <c r="AMG558"/>
      <c r="AMH558"/>
      <c r="AMI558"/>
      <c r="AMJ558"/>
    </row>
    <row r="559" spans="1:1025" s="101" customFormat="1">
      <c r="B559" s="88"/>
      <c r="C559" s="36" t="s">
        <v>135</v>
      </c>
      <c r="D559" s="36">
        <v>926</v>
      </c>
      <c r="E559" s="91" t="s">
        <v>46</v>
      </c>
      <c r="F559" s="91" t="s">
        <v>23</v>
      </c>
      <c r="G559" s="81">
        <v>5250000000</v>
      </c>
      <c r="H559" s="86"/>
      <c r="I559" s="130">
        <f t="shared" si="185"/>
        <v>10678000</v>
      </c>
      <c r="J559" s="130">
        <f t="shared" si="201"/>
        <v>11731700</v>
      </c>
      <c r="K559" s="76">
        <f t="shared" si="201"/>
        <v>-1053700</v>
      </c>
      <c r="L559" s="76">
        <f t="shared" si="201"/>
        <v>0</v>
      </c>
      <c r="M559" s="76">
        <f t="shared" si="201"/>
        <v>0</v>
      </c>
      <c r="N559" s="76">
        <f t="shared" si="201"/>
        <v>0</v>
      </c>
      <c r="O559" s="131">
        <f t="shared" si="201"/>
        <v>0</v>
      </c>
      <c r="ALN559"/>
      <c r="ALO559"/>
      <c r="ALP559"/>
      <c r="ALQ559"/>
      <c r="ALR559"/>
      <c r="ALS559"/>
      <c r="ALT559"/>
      <c r="ALU559"/>
      <c r="ALV559"/>
      <c r="ALW559"/>
      <c r="ALX559"/>
      <c r="ALY559"/>
      <c r="ALZ559"/>
      <c r="AMA559"/>
      <c r="AMB559"/>
      <c r="AMC559"/>
      <c r="AMD559"/>
      <c r="AME559"/>
      <c r="AMF559"/>
      <c r="AMG559"/>
      <c r="AMH559"/>
      <c r="AMI559"/>
      <c r="AMJ559"/>
    </row>
    <row r="560" spans="1:1025" s="101" customFormat="1" ht="37.5">
      <c r="B560" s="88"/>
      <c r="C560" s="90" t="s">
        <v>131</v>
      </c>
      <c r="D560" s="36">
        <v>926</v>
      </c>
      <c r="E560" s="91" t="s">
        <v>46</v>
      </c>
      <c r="F560" s="91" t="s">
        <v>23</v>
      </c>
      <c r="G560" s="81">
        <v>5250000590</v>
      </c>
      <c r="H560" s="86"/>
      <c r="I560" s="130">
        <f t="shared" si="185"/>
        <v>10678000</v>
      </c>
      <c r="J560" s="130">
        <f t="shared" ref="J560:O560" si="202">J561+J562+J563</f>
        <v>11731700</v>
      </c>
      <c r="K560" s="76">
        <f t="shared" si="202"/>
        <v>-1053700</v>
      </c>
      <c r="L560" s="76">
        <f t="shared" si="202"/>
        <v>0</v>
      </c>
      <c r="M560" s="76">
        <f t="shared" si="202"/>
        <v>0</v>
      </c>
      <c r="N560" s="76">
        <f t="shared" si="202"/>
        <v>0</v>
      </c>
      <c r="O560" s="131">
        <f t="shared" si="202"/>
        <v>0</v>
      </c>
      <c r="ALN560"/>
      <c r="ALO560"/>
      <c r="ALP560"/>
      <c r="ALQ560"/>
      <c r="ALR560"/>
      <c r="ALS560"/>
      <c r="ALT560"/>
      <c r="ALU560"/>
      <c r="ALV560"/>
      <c r="ALW560"/>
      <c r="ALX560"/>
      <c r="ALY560"/>
      <c r="ALZ560"/>
      <c r="AMA560"/>
      <c r="AMB560"/>
      <c r="AMC560"/>
      <c r="AMD560"/>
      <c r="AME560"/>
      <c r="AMF560"/>
      <c r="AMG560"/>
      <c r="AMH560"/>
      <c r="AMI560"/>
      <c r="AMJ560"/>
    </row>
    <row r="561" spans="1:1025" s="101" customFormat="1" ht="75">
      <c r="B561" s="88"/>
      <c r="C561" s="36" t="s">
        <v>101</v>
      </c>
      <c r="D561" s="36">
        <v>926</v>
      </c>
      <c r="E561" s="91" t="s">
        <v>46</v>
      </c>
      <c r="F561" s="91" t="s">
        <v>23</v>
      </c>
      <c r="G561" s="81">
        <v>5250000590</v>
      </c>
      <c r="H561" s="86">
        <v>100</v>
      </c>
      <c r="I561" s="130">
        <f t="shared" si="185"/>
        <v>9663400</v>
      </c>
      <c r="J561" s="130">
        <v>8793700</v>
      </c>
      <c r="K561" s="76">
        <v>869700</v>
      </c>
      <c r="L561" s="76"/>
      <c r="M561" s="76"/>
      <c r="N561" s="76"/>
      <c r="O561" s="131"/>
      <c r="ALN561"/>
      <c r="ALO561"/>
      <c r="ALP561"/>
      <c r="ALQ561"/>
      <c r="ALR561"/>
      <c r="ALS561"/>
      <c r="ALT561"/>
      <c r="ALU561"/>
      <c r="ALV561"/>
      <c r="ALW561"/>
      <c r="ALX561"/>
      <c r="ALY561"/>
      <c r="ALZ561"/>
      <c r="AMA561"/>
      <c r="AMB561"/>
      <c r="AMC561"/>
      <c r="AMD561"/>
      <c r="AME561"/>
      <c r="AMF561"/>
      <c r="AMG561"/>
      <c r="AMH561"/>
      <c r="AMI561"/>
      <c r="AMJ561"/>
    </row>
    <row r="562" spans="1:1025" s="101" customFormat="1" ht="37.5">
      <c r="B562" s="88"/>
      <c r="C562" s="36" t="s">
        <v>104</v>
      </c>
      <c r="D562" s="36">
        <v>926</v>
      </c>
      <c r="E562" s="91" t="s">
        <v>46</v>
      </c>
      <c r="F562" s="91" t="s">
        <v>23</v>
      </c>
      <c r="G562" s="81">
        <v>5250000590</v>
      </c>
      <c r="H562" s="86">
        <v>200</v>
      </c>
      <c r="I562" s="130">
        <f t="shared" si="185"/>
        <v>994600</v>
      </c>
      <c r="J562" s="130">
        <v>2921200</v>
      </c>
      <c r="K562" s="76">
        <v>-1926600</v>
      </c>
      <c r="L562" s="76"/>
      <c r="M562" s="76"/>
      <c r="N562" s="76"/>
      <c r="O562" s="131"/>
      <c r="ALN562"/>
      <c r="ALO562"/>
      <c r="ALP562"/>
      <c r="ALQ562"/>
      <c r="ALR562"/>
      <c r="ALS562"/>
      <c r="ALT562"/>
      <c r="ALU562"/>
      <c r="ALV562"/>
      <c r="ALW562"/>
      <c r="ALX562"/>
      <c r="ALY562"/>
      <c r="ALZ562"/>
      <c r="AMA562"/>
      <c r="AMB562"/>
      <c r="AMC562"/>
      <c r="AMD562"/>
      <c r="AME562"/>
      <c r="AMF562"/>
      <c r="AMG562"/>
      <c r="AMH562"/>
      <c r="AMI562"/>
      <c r="AMJ562"/>
    </row>
    <row r="563" spans="1:1025" s="101" customFormat="1">
      <c r="B563" s="88"/>
      <c r="C563" s="36" t="s">
        <v>107</v>
      </c>
      <c r="D563" s="36">
        <v>926</v>
      </c>
      <c r="E563" s="91" t="s">
        <v>46</v>
      </c>
      <c r="F563" s="91" t="s">
        <v>23</v>
      </c>
      <c r="G563" s="81">
        <v>5250000590</v>
      </c>
      <c r="H563" s="86">
        <v>800</v>
      </c>
      <c r="I563" s="130">
        <f t="shared" si="185"/>
        <v>20000</v>
      </c>
      <c r="J563" s="130">
        <v>16800</v>
      </c>
      <c r="K563" s="76">
        <v>3200</v>
      </c>
      <c r="L563" s="76"/>
      <c r="M563" s="76"/>
      <c r="N563" s="76"/>
      <c r="O563" s="131"/>
      <c r="ALN563"/>
      <c r="ALO563"/>
      <c r="ALP563"/>
      <c r="ALQ563"/>
      <c r="ALR563"/>
      <c r="ALS563"/>
      <c r="ALT563"/>
      <c r="ALU563"/>
      <c r="ALV563"/>
      <c r="ALW563"/>
      <c r="ALX563"/>
      <c r="ALY563"/>
      <c r="ALZ563"/>
      <c r="AMA563"/>
      <c r="AMB563"/>
      <c r="AMC563"/>
      <c r="AMD563"/>
      <c r="AME563"/>
      <c r="AMF563"/>
      <c r="AMG563"/>
      <c r="AMH563"/>
      <c r="AMI563"/>
      <c r="AMJ563"/>
    </row>
    <row r="564" spans="1:1025" s="101" customFormat="1" ht="56.25">
      <c r="B564" s="88"/>
      <c r="C564" s="36" t="s">
        <v>282</v>
      </c>
      <c r="D564" s="36">
        <v>926</v>
      </c>
      <c r="E564" s="91" t="s">
        <v>46</v>
      </c>
      <c r="F564" s="91" t="s">
        <v>23</v>
      </c>
      <c r="G564" s="81">
        <v>6700000000</v>
      </c>
      <c r="H564" s="86"/>
      <c r="I564" s="130">
        <f t="shared" si="185"/>
        <v>255500</v>
      </c>
      <c r="J564" s="130">
        <v>0</v>
      </c>
      <c r="K564" s="76">
        <f>K565</f>
        <v>215500</v>
      </c>
      <c r="L564" s="76"/>
      <c r="M564" s="76"/>
      <c r="N564" s="76">
        <f>N565</f>
        <v>40000</v>
      </c>
      <c r="O564" s="131"/>
      <c r="ALN564"/>
      <c r="ALO564"/>
      <c r="ALP564"/>
      <c r="ALQ564"/>
      <c r="ALR564"/>
      <c r="ALS564"/>
      <c r="ALT564"/>
      <c r="ALU564"/>
      <c r="ALV564"/>
      <c r="ALW564"/>
      <c r="ALX564"/>
      <c r="ALY564"/>
      <c r="ALZ564"/>
      <c r="AMA564"/>
      <c r="AMB564"/>
      <c r="AMC564"/>
      <c r="AMD564"/>
      <c r="AME564"/>
      <c r="AMF564"/>
      <c r="AMG564"/>
      <c r="AMH564"/>
      <c r="AMI564"/>
      <c r="AMJ564"/>
    </row>
    <row r="565" spans="1:1025" s="101" customFormat="1" ht="37.5">
      <c r="B565" s="88"/>
      <c r="C565" s="36" t="s">
        <v>283</v>
      </c>
      <c r="D565" s="36">
        <v>926</v>
      </c>
      <c r="E565" s="91" t="s">
        <v>46</v>
      </c>
      <c r="F565" s="91" t="s">
        <v>23</v>
      </c>
      <c r="G565" s="81">
        <v>6710000000</v>
      </c>
      <c r="H565" s="86"/>
      <c r="I565" s="130">
        <f t="shared" si="185"/>
        <v>255500</v>
      </c>
      <c r="J565" s="130">
        <v>0</v>
      </c>
      <c r="K565" s="76">
        <f>K566</f>
        <v>215500</v>
      </c>
      <c r="L565" s="76"/>
      <c r="M565" s="76"/>
      <c r="N565" s="76">
        <f>N566</f>
        <v>40000</v>
      </c>
      <c r="O565" s="131"/>
      <c r="ALN565"/>
      <c r="ALO565"/>
      <c r="ALP565"/>
      <c r="ALQ565"/>
      <c r="ALR565"/>
      <c r="ALS565"/>
      <c r="ALT565"/>
      <c r="ALU565"/>
      <c r="ALV565"/>
      <c r="ALW565"/>
      <c r="ALX565"/>
      <c r="ALY565"/>
      <c r="ALZ565"/>
      <c r="AMA565"/>
      <c r="AMB565"/>
      <c r="AMC565"/>
      <c r="AMD565"/>
      <c r="AME565"/>
      <c r="AMF565"/>
      <c r="AMG565"/>
      <c r="AMH565"/>
      <c r="AMI565"/>
      <c r="AMJ565"/>
    </row>
    <row r="566" spans="1:1025" s="101" customFormat="1">
      <c r="B566" s="88"/>
      <c r="C566" s="36" t="s">
        <v>284</v>
      </c>
      <c r="D566" s="36">
        <v>926</v>
      </c>
      <c r="E566" s="91" t="s">
        <v>46</v>
      </c>
      <c r="F566" s="91" t="s">
        <v>23</v>
      </c>
      <c r="G566" s="81">
        <v>6710010220</v>
      </c>
      <c r="H566" s="86"/>
      <c r="I566" s="130">
        <f t="shared" si="185"/>
        <v>255500</v>
      </c>
      <c r="J566" s="130">
        <v>0</v>
      </c>
      <c r="K566" s="76">
        <f>K567</f>
        <v>215500</v>
      </c>
      <c r="L566" s="76"/>
      <c r="M566" s="76"/>
      <c r="N566" s="76">
        <f>N567+N568</f>
        <v>40000</v>
      </c>
      <c r="O566" s="131"/>
      <c r="ALN566"/>
      <c r="ALO566"/>
      <c r="ALP566"/>
      <c r="ALQ566"/>
      <c r="ALR566"/>
      <c r="ALS566"/>
      <c r="ALT566"/>
      <c r="ALU566"/>
      <c r="ALV566"/>
      <c r="ALW566"/>
      <c r="ALX566"/>
      <c r="ALY566"/>
      <c r="ALZ566"/>
      <c r="AMA566"/>
      <c r="AMB566"/>
      <c r="AMC566"/>
      <c r="AMD566"/>
      <c r="AME566"/>
      <c r="AMF566"/>
      <c r="AMG566"/>
      <c r="AMH566"/>
      <c r="AMI566"/>
      <c r="AMJ566"/>
    </row>
    <row r="567" spans="1:1025" s="101" customFormat="1" ht="37.5">
      <c r="B567" s="88"/>
      <c r="C567" s="36" t="s">
        <v>104</v>
      </c>
      <c r="D567" s="36">
        <v>926</v>
      </c>
      <c r="E567" s="91" t="s">
        <v>46</v>
      </c>
      <c r="F567" s="91" t="s">
        <v>23</v>
      </c>
      <c r="G567" s="81">
        <v>6710010220</v>
      </c>
      <c r="H567" s="86">
        <v>200</v>
      </c>
      <c r="I567" s="130">
        <f t="shared" si="185"/>
        <v>195500</v>
      </c>
      <c r="J567" s="130">
        <v>0</v>
      </c>
      <c r="K567" s="76">
        <v>215500</v>
      </c>
      <c r="L567" s="76"/>
      <c r="M567" s="76"/>
      <c r="N567" s="76">
        <v>-20000</v>
      </c>
      <c r="O567" s="131"/>
      <c r="ALN567"/>
      <c r="ALO567"/>
      <c r="ALP567"/>
      <c r="ALQ567"/>
      <c r="ALR567"/>
      <c r="ALS567"/>
      <c r="ALT567"/>
      <c r="ALU567"/>
      <c r="ALV567"/>
      <c r="ALW567"/>
      <c r="ALX567"/>
      <c r="ALY567"/>
      <c r="ALZ567"/>
      <c r="AMA567"/>
      <c r="AMB567"/>
      <c r="AMC567"/>
      <c r="AMD567"/>
      <c r="AME567"/>
      <c r="AMF567"/>
      <c r="AMG567"/>
      <c r="AMH567"/>
      <c r="AMI567"/>
      <c r="AMJ567"/>
    </row>
    <row r="568" spans="1:1025" s="101" customFormat="1" ht="37.5">
      <c r="B568" s="133"/>
      <c r="C568" s="36" t="s">
        <v>167</v>
      </c>
      <c r="D568" s="36">
        <v>926</v>
      </c>
      <c r="E568" s="91" t="s">
        <v>46</v>
      </c>
      <c r="F568" s="91" t="s">
        <v>23</v>
      </c>
      <c r="G568" s="81">
        <v>6710010220</v>
      </c>
      <c r="H568" s="86">
        <v>600</v>
      </c>
      <c r="I568" s="130">
        <f t="shared" si="185"/>
        <v>60000</v>
      </c>
      <c r="J568" s="130"/>
      <c r="K568" s="76"/>
      <c r="L568" s="76"/>
      <c r="M568" s="76"/>
      <c r="N568" s="76">
        <v>60000</v>
      </c>
      <c r="O568" s="131"/>
      <c r="ALN568"/>
      <c r="ALO568"/>
      <c r="ALP568"/>
      <c r="ALQ568"/>
      <c r="ALR568"/>
      <c r="ALS568"/>
      <c r="ALT568"/>
      <c r="ALU568"/>
      <c r="ALV568"/>
      <c r="ALW568"/>
      <c r="ALX568"/>
      <c r="ALY568"/>
      <c r="ALZ568"/>
      <c r="AMA568"/>
      <c r="AMB568"/>
      <c r="AMC568"/>
      <c r="AMD568"/>
      <c r="AME568"/>
      <c r="AMF568"/>
      <c r="AMG568"/>
      <c r="AMH568"/>
      <c r="AMI568"/>
      <c r="AMJ568"/>
    </row>
    <row r="569" spans="1:1025" s="101" customFormat="1" ht="112.5">
      <c r="B569" s="88"/>
      <c r="C569" s="36" t="s">
        <v>387</v>
      </c>
      <c r="D569" s="36">
        <v>926</v>
      </c>
      <c r="E569" s="91" t="s">
        <v>46</v>
      </c>
      <c r="F569" s="91" t="s">
        <v>23</v>
      </c>
      <c r="G569" s="81">
        <v>6900000000</v>
      </c>
      <c r="H569" s="86"/>
      <c r="I569" s="130">
        <f t="shared" si="185"/>
        <v>578600</v>
      </c>
      <c r="J569" s="130">
        <f t="shared" ref="J569:O571" si="203">J570</f>
        <v>867600</v>
      </c>
      <c r="K569" s="76">
        <f t="shared" si="203"/>
        <v>-289000</v>
      </c>
      <c r="L569" s="76">
        <f t="shared" si="203"/>
        <v>0</v>
      </c>
      <c r="M569" s="76">
        <f t="shared" si="203"/>
        <v>0</v>
      </c>
      <c r="N569" s="76">
        <f t="shared" si="203"/>
        <v>0</v>
      </c>
      <c r="O569" s="131">
        <f t="shared" si="203"/>
        <v>0</v>
      </c>
      <c r="ALN569"/>
      <c r="ALO569"/>
      <c r="ALP569"/>
      <c r="ALQ569"/>
      <c r="ALR569"/>
      <c r="ALS569"/>
      <c r="ALT569"/>
      <c r="ALU569"/>
      <c r="ALV569"/>
      <c r="ALW569"/>
      <c r="ALX569"/>
      <c r="ALY569"/>
      <c r="ALZ569"/>
      <c r="AMA569"/>
      <c r="AMB569"/>
      <c r="AMC569"/>
      <c r="AMD569"/>
      <c r="AME569"/>
      <c r="AMF569"/>
      <c r="AMG569"/>
      <c r="AMH569"/>
      <c r="AMI569"/>
      <c r="AMJ569"/>
    </row>
    <row r="570" spans="1:1025" s="101" customFormat="1" ht="37.5">
      <c r="B570" s="88"/>
      <c r="C570" s="36" t="s">
        <v>293</v>
      </c>
      <c r="D570" s="36">
        <v>926</v>
      </c>
      <c r="E570" s="91" t="s">
        <v>46</v>
      </c>
      <c r="F570" s="91" t="s">
        <v>23</v>
      </c>
      <c r="G570" s="81">
        <v>6910000000</v>
      </c>
      <c r="H570" s="86"/>
      <c r="I570" s="130">
        <f t="shared" si="185"/>
        <v>578600</v>
      </c>
      <c r="J570" s="130">
        <f t="shared" si="203"/>
        <v>867600</v>
      </c>
      <c r="K570" s="76">
        <f t="shared" si="203"/>
        <v>-289000</v>
      </c>
      <c r="L570" s="76">
        <f t="shared" si="203"/>
        <v>0</v>
      </c>
      <c r="M570" s="76">
        <f t="shared" si="203"/>
        <v>0</v>
      </c>
      <c r="N570" s="76">
        <f t="shared" si="203"/>
        <v>0</v>
      </c>
      <c r="O570" s="131">
        <f t="shared" si="203"/>
        <v>0</v>
      </c>
      <c r="ALN570"/>
      <c r="ALO570"/>
      <c r="ALP570"/>
      <c r="ALQ570"/>
      <c r="ALR570"/>
      <c r="ALS570"/>
      <c r="ALT570"/>
      <c r="ALU570"/>
      <c r="ALV570"/>
      <c r="ALW570"/>
      <c r="ALX570"/>
      <c r="ALY570"/>
      <c r="ALZ570"/>
      <c r="AMA570"/>
      <c r="AMB570"/>
      <c r="AMC570"/>
      <c r="AMD570"/>
      <c r="AME570"/>
      <c r="AMF570"/>
      <c r="AMG570"/>
      <c r="AMH570"/>
      <c r="AMI570"/>
      <c r="AMJ570"/>
    </row>
    <row r="571" spans="1:1025" s="101" customFormat="1" ht="112.5">
      <c r="B571" s="88"/>
      <c r="C571" s="36" t="s">
        <v>388</v>
      </c>
      <c r="D571" s="36">
        <v>926</v>
      </c>
      <c r="E571" s="91" t="s">
        <v>46</v>
      </c>
      <c r="F571" s="91" t="s">
        <v>23</v>
      </c>
      <c r="G571" s="81">
        <v>6910010500</v>
      </c>
      <c r="H571" s="86"/>
      <c r="I571" s="130">
        <f t="shared" si="185"/>
        <v>578600</v>
      </c>
      <c r="J571" s="130">
        <f t="shared" si="203"/>
        <v>867600</v>
      </c>
      <c r="K571" s="76">
        <f t="shared" si="203"/>
        <v>-289000</v>
      </c>
      <c r="L571" s="76">
        <f t="shared" si="203"/>
        <v>0</v>
      </c>
      <c r="M571" s="76">
        <f t="shared" si="203"/>
        <v>0</v>
      </c>
      <c r="N571" s="76">
        <f t="shared" si="203"/>
        <v>0</v>
      </c>
      <c r="O571" s="131">
        <f t="shared" si="203"/>
        <v>0</v>
      </c>
      <c r="ALN571"/>
      <c r="ALO571"/>
      <c r="ALP571"/>
      <c r="ALQ571"/>
      <c r="ALR571"/>
      <c r="ALS571"/>
      <c r="ALT571"/>
      <c r="ALU571"/>
      <c r="ALV571"/>
      <c r="ALW571"/>
      <c r="ALX571"/>
      <c r="ALY571"/>
      <c r="ALZ571"/>
      <c r="AMA571"/>
      <c r="AMB571"/>
      <c r="AMC571"/>
      <c r="AMD571"/>
      <c r="AME571"/>
      <c r="AMF571"/>
      <c r="AMG571"/>
      <c r="AMH571"/>
      <c r="AMI571"/>
      <c r="AMJ571"/>
    </row>
    <row r="572" spans="1:1025" s="101" customFormat="1" ht="37.5">
      <c r="B572" s="88"/>
      <c r="C572" s="36" t="s">
        <v>104</v>
      </c>
      <c r="D572" s="36">
        <v>926</v>
      </c>
      <c r="E572" s="91" t="s">
        <v>46</v>
      </c>
      <c r="F572" s="91" t="s">
        <v>23</v>
      </c>
      <c r="G572" s="81">
        <v>6910010500</v>
      </c>
      <c r="H572" s="86">
        <v>200</v>
      </c>
      <c r="I572" s="130">
        <f t="shared" si="185"/>
        <v>578600</v>
      </c>
      <c r="J572" s="130">
        <v>867600</v>
      </c>
      <c r="K572" s="76">
        <v>-289000</v>
      </c>
      <c r="L572" s="76"/>
      <c r="M572" s="76"/>
      <c r="N572" s="76"/>
      <c r="O572" s="131"/>
      <c r="ALN572"/>
      <c r="ALO572"/>
      <c r="ALP572"/>
      <c r="ALQ572"/>
      <c r="ALR572"/>
      <c r="ALS572"/>
      <c r="ALT572"/>
      <c r="ALU572"/>
      <c r="ALV572"/>
      <c r="ALW572"/>
      <c r="ALX572"/>
      <c r="ALY572"/>
      <c r="ALZ572"/>
      <c r="AMA572"/>
      <c r="AMB572"/>
      <c r="AMC572"/>
      <c r="AMD572"/>
      <c r="AME572"/>
      <c r="AMF572"/>
      <c r="AMG572"/>
      <c r="AMH572"/>
      <c r="AMI572"/>
      <c r="AMJ572"/>
    </row>
    <row r="573" spans="1:1025" s="101" customFormat="1" ht="31.9" customHeight="1">
      <c r="B573" s="88"/>
      <c r="C573" s="36" t="s">
        <v>306</v>
      </c>
      <c r="D573" s="36">
        <v>926</v>
      </c>
      <c r="E573" s="91" t="s">
        <v>46</v>
      </c>
      <c r="F573" s="91" t="s">
        <v>23</v>
      </c>
      <c r="G573" s="81">
        <v>7100000000</v>
      </c>
      <c r="H573" s="86"/>
      <c r="I573" s="130">
        <f t="shared" si="185"/>
        <v>140300</v>
      </c>
      <c r="J573" s="130">
        <f t="shared" ref="J573:O575" si="204">J574</f>
        <v>255000</v>
      </c>
      <c r="K573" s="76">
        <f t="shared" si="204"/>
        <v>-114700</v>
      </c>
      <c r="L573" s="76">
        <f t="shared" si="204"/>
        <v>0</v>
      </c>
      <c r="M573" s="76">
        <f t="shared" si="204"/>
        <v>0</v>
      </c>
      <c r="N573" s="76">
        <f t="shared" si="204"/>
        <v>0</v>
      </c>
      <c r="O573" s="131">
        <f t="shared" si="204"/>
        <v>0</v>
      </c>
      <c r="ALN573"/>
      <c r="ALO573"/>
      <c r="ALP573"/>
      <c r="ALQ573"/>
      <c r="ALR573"/>
      <c r="ALS573"/>
      <c r="ALT573"/>
      <c r="ALU573"/>
      <c r="ALV573"/>
      <c r="ALW573"/>
      <c r="ALX573"/>
      <c r="ALY573"/>
      <c r="ALZ573"/>
      <c r="AMA573"/>
      <c r="AMB573"/>
      <c r="AMC573"/>
      <c r="AMD573"/>
      <c r="AME573"/>
      <c r="AMF573"/>
      <c r="AMG573"/>
      <c r="AMH573"/>
      <c r="AMI573"/>
      <c r="AMJ573"/>
    </row>
    <row r="574" spans="1:1025" s="112" customFormat="1" ht="56.25">
      <c r="A574" s="101"/>
      <c r="B574" s="88"/>
      <c r="C574" s="36" t="s">
        <v>307</v>
      </c>
      <c r="D574" s="36">
        <v>926</v>
      </c>
      <c r="E574" s="91" t="s">
        <v>46</v>
      </c>
      <c r="F574" s="91" t="s">
        <v>23</v>
      </c>
      <c r="G574" s="81">
        <v>7110000000</v>
      </c>
      <c r="H574" s="86"/>
      <c r="I574" s="130">
        <f t="shared" si="185"/>
        <v>140300</v>
      </c>
      <c r="J574" s="130">
        <f t="shared" si="204"/>
        <v>255000</v>
      </c>
      <c r="K574" s="76">
        <f t="shared" si="204"/>
        <v>-114700</v>
      </c>
      <c r="L574" s="76">
        <f t="shared" si="204"/>
        <v>0</v>
      </c>
      <c r="M574" s="76">
        <f t="shared" si="204"/>
        <v>0</v>
      </c>
      <c r="N574" s="76">
        <f t="shared" si="204"/>
        <v>0</v>
      </c>
      <c r="O574" s="131">
        <f t="shared" si="204"/>
        <v>0</v>
      </c>
      <c r="P574" s="101"/>
      <c r="Q574" s="101"/>
      <c r="R574" s="101"/>
      <c r="S574" s="101"/>
      <c r="T574" s="101"/>
      <c r="U574" s="101"/>
      <c r="V574" s="101"/>
      <c r="W574" s="101"/>
      <c r="X574" s="101"/>
      <c r="Y574" s="101"/>
      <c r="Z574" s="101"/>
      <c r="AA574" s="101"/>
      <c r="AB574" s="101"/>
      <c r="AC574" s="101"/>
      <c r="AD574" s="101"/>
      <c r="AE574" s="101"/>
      <c r="AF574" s="101"/>
      <c r="AG574" s="101"/>
      <c r="AH574" s="101"/>
      <c r="AI574" s="101"/>
      <c r="AJ574" s="101"/>
      <c r="AK574" s="101"/>
      <c r="AL574" s="101"/>
      <c r="AM574" s="101"/>
      <c r="AN574" s="101"/>
      <c r="AO574" s="101"/>
      <c r="AP574" s="101"/>
      <c r="AQ574" s="101"/>
      <c r="AR574" s="101"/>
      <c r="AS574" s="101"/>
      <c r="AT574" s="101"/>
      <c r="AU574" s="101"/>
      <c r="AV574" s="101"/>
      <c r="AW574" s="101"/>
      <c r="AX574" s="101"/>
      <c r="AY574" s="101"/>
      <c r="AZ574" s="101"/>
      <c r="BA574" s="101"/>
      <c r="BB574" s="101"/>
      <c r="BC574" s="101"/>
      <c r="BD574" s="101"/>
      <c r="BE574" s="101"/>
      <c r="BF574" s="101"/>
      <c r="BG574" s="101"/>
      <c r="BH574" s="101"/>
      <c r="BI574" s="101"/>
      <c r="BJ574" s="101"/>
      <c r="BK574" s="101"/>
      <c r="BL574" s="101"/>
      <c r="BM574" s="101"/>
      <c r="BN574" s="101"/>
      <c r="BO574" s="101"/>
      <c r="BP574" s="101"/>
      <c r="BQ574" s="101"/>
      <c r="BR574" s="101"/>
      <c r="BS574" s="101"/>
      <c r="BT574" s="101"/>
      <c r="BU574" s="101"/>
      <c r="BV574" s="101"/>
      <c r="BW574" s="101"/>
      <c r="BX574" s="101"/>
      <c r="BY574" s="101"/>
      <c r="BZ574" s="101"/>
      <c r="CA574" s="101"/>
      <c r="CB574" s="101"/>
      <c r="CC574" s="101"/>
      <c r="CD574" s="101"/>
      <c r="CE574" s="101"/>
      <c r="CF574" s="101"/>
      <c r="CG574" s="101"/>
      <c r="CH574" s="101"/>
      <c r="CI574" s="101"/>
      <c r="CJ574" s="101"/>
      <c r="CK574" s="101"/>
      <c r="CL574" s="101"/>
      <c r="CM574" s="101"/>
      <c r="CN574" s="101"/>
      <c r="CO574" s="101"/>
      <c r="CP574" s="101"/>
      <c r="CQ574" s="101"/>
      <c r="CR574" s="101"/>
      <c r="CS574" s="101"/>
      <c r="CT574" s="101"/>
      <c r="CU574" s="101"/>
      <c r="CV574" s="101"/>
      <c r="CW574" s="101"/>
      <c r="CX574" s="101"/>
      <c r="CY574" s="101"/>
      <c r="CZ574" s="101"/>
      <c r="DA574" s="101"/>
      <c r="DB574" s="101"/>
      <c r="DC574" s="101"/>
      <c r="DD574" s="101"/>
      <c r="DE574" s="101"/>
      <c r="DF574" s="101"/>
      <c r="DG574" s="101"/>
      <c r="DH574" s="101"/>
      <c r="DI574" s="101"/>
      <c r="DJ574" s="101"/>
      <c r="DK574" s="101"/>
      <c r="DL574" s="101"/>
      <c r="DM574" s="101"/>
      <c r="DN574" s="101"/>
      <c r="DO574" s="101"/>
      <c r="DP574" s="101"/>
      <c r="DQ574" s="101"/>
      <c r="DR574" s="101"/>
      <c r="DS574" s="101"/>
      <c r="DT574" s="101"/>
      <c r="DU574" s="101"/>
      <c r="DV574" s="101"/>
      <c r="DW574" s="101"/>
      <c r="DX574" s="101"/>
      <c r="DY574" s="101"/>
      <c r="DZ574" s="101"/>
      <c r="EA574" s="101"/>
      <c r="EB574" s="101"/>
      <c r="EC574" s="101"/>
      <c r="ED574" s="101"/>
      <c r="EE574" s="101"/>
      <c r="EF574" s="101"/>
      <c r="EG574" s="101"/>
      <c r="EH574" s="101"/>
      <c r="EI574" s="101"/>
      <c r="EJ574" s="101"/>
      <c r="EK574" s="101"/>
      <c r="EL574" s="101"/>
      <c r="EM574" s="101"/>
      <c r="EN574" s="101"/>
      <c r="EO574" s="101"/>
      <c r="EP574" s="101"/>
      <c r="EQ574" s="101"/>
      <c r="ER574" s="101"/>
      <c r="ES574" s="101"/>
      <c r="ET574" s="101"/>
      <c r="EU574" s="101"/>
      <c r="EV574" s="101"/>
      <c r="EW574" s="101"/>
      <c r="EX574" s="101"/>
      <c r="EY574" s="101"/>
      <c r="EZ574" s="101"/>
      <c r="FA574" s="101"/>
      <c r="FB574" s="101"/>
      <c r="FC574" s="101"/>
      <c r="FD574" s="101"/>
      <c r="FE574" s="101"/>
      <c r="FF574" s="101"/>
      <c r="FG574" s="101"/>
      <c r="FH574" s="101"/>
      <c r="FI574" s="101"/>
      <c r="FJ574" s="101"/>
      <c r="FK574" s="101"/>
      <c r="FL574" s="101"/>
      <c r="FM574" s="101"/>
      <c r="FN574" s="101"/>
      <c r="FO574" s="101"/>
      <c r="FP574" s="101"/>
      <c r="FQ574" s="101"/>
      <c r="FR574" s="101"/>
      <c r="FS574" s="101"/>
      <c r="FT574" s="101"/>
      <c r="FU574" s="101"/>
      <c r="FV574" s="101"/>
      <c r="FW574" s="101"/>
      <c r="FX574" s="101"/>
      <c r="FY574" s="101"/>
      <c r="FZ574" s="101"/>
      <c r="GA574" s="101"/>
      <c r="GB574" s="101"/>
      <c r="GC574" s="101"/>
      <c r="GD574" s="101"/>
      <c r="GE574" s="101"/>
      <c r="GF574" s="101"/>
      <c r="GG574" s="101"/>
      <c r="GH574" s="101"/>
      <c r="GI574" s="101"/>
      <c r="GJ574" s="101"/>
      <c r="GK574" s="101"/>
      <c r="GL574" s="101"/>
      <c r="GM574" s="101"/>
      <c r="GN574" s="101"/>
      <c r="GO574" s="101"/>
      <c r="GP574" s="101"/>
      <c r="GQ574" s="101"/>
      <c r="GR574" s="101"/>
      <c r="GS574" s="101"/>
      <c r="GT574" s="101"/>
      <c r="GU574" s="101"/>
      <c r="GV574" s="101"/>
      <c r="GW574" s="101"/>
      <c r="GX574" s="101"/>
      <c r="GY574" s="101"/>
      <c r="GZ574" s="101"/>
      <c r="HA574" s="101"/>
      <c r="HB574" s="101"/>
      <c r="HC574" s="101"/>
      <c r="HD574" s="101"/>
      <c r="HE574" s="101"/>
      <c r="HF574" s="101"/>
      <c r="HG574" s="101"/>
      <c r="HH574" s="101"/>
      <c r="HI574" s="101"/>
      <c r="HJ574" s="101"/>
      <c r="HK574" s="101"/>
      <c r="HL574" s="101"/>
      <c r="HM574" s="101"/>
      <c r="HN574" s="101"/>
      <c r="HO574" s="101"/>
      <c r="HP574" s="101"/>
      <c r="HQ574" s="101"/>
      <c r="HR574" s="101"/>
      <c r="HS574" s="101"/>
      <c r="HT574" s="101"/>
      <c r="HU574" s="101"/>
      <c r="HV574" s="101"/>
      <c r="HW574" s="101"/>
      <c r="HX574" s="101"/>
      <c r="HY574" s="101"/>
      <c r="HZ574" s="101"/>
      <c r="IA574" s="101"/>
      <c r="IB574" s="101"/>
      <c r="IC574" s="101"/>
      <c r="ID574" s="101"/>
      <c r="IE574" s="101"/>
      <c r="IF574" s="101"/>
      <c r="IG574" s="101"/>
      <c r="IH574" s="101"/>
      <c r="II574" s="101"/>
      <c r="IJ574" s="101"/>
      <c r="IK574" s="101"/>
      <c r="IL574" s="101"/>
      <c r="IM574" s="101"/>
      <c r="IN574" s="101"/>
      <c r="IO574" s="101"/>
      <c r="IP574" s="101"/>
      <c r="IQ574" s="101"/>
      <c r="IR574" s="101"/>
      <c r="IS574" s="101"/>
      <c r="IT574" s="101"/>
      <c r="IU574" s="101"/>
      <c r="IV574" s="101"/>
      <c r="IW574" s="101"/>
      <c r="IX574" s="101"/>
      <c r="IY574" s="101"/>
      <c r="IZ574" s="101"/>
      <c r="JA574" s="101"/>
      <c r="JB574" s="101"/>
      <c r="JC574" s="101"/>
      <c r="JD574" s="101"/>
      <c r="JE574" s="101"/>
      <c r="JF574" s="101"/>
      <c r="JG574" s="101"/>
      <c r="JH574" s="101"/>
      <c r="JI574" s="101"/>
      <c r="JJ574" s="101"/>
      <c r="JK574" s="101"/>
      <c r="JL574" s="101"/>
      <c r="JM574" s="101"/>
      <c r="JN574" s="101"/>
      <c r="JO574" s="101"/>
      <c r="JP574" s="101"/>
      <c r="JQ574" s="101"/>
      <c r="JR574" s="101"/>
      <c r="JS574" s="101"/>
      <c r="JT574" s="101"/>
      <c r="JU574" s="101"/>
      <c r="JV574" s="101"/>
      <c r="JW574" s="101"/>
      <c r="JX574" s="101"/>
      <c r="JY574" s="101"/>
      <c r="JZ574" s="101"/>
      <c r="KA574" s="101"/>
      <c r="KB574" s="101"/>
      <c r="KC574" s="101"/>
      <c r="KD574" s="101"/>
      <c r="KE574" s="101"/>
      <c r="KF574" s="101"/>
      <c r="KG574" s="101"/>
      <c r="KH574" s="101"/>
      <c r="KI574" s="101"/>
      <c r="KJ574" s="101"/>
      <c r="KK574" s="101"/>
      <c r="KL574" s="101"/>
      <c r="KM574" s="101"/>
      <c r="KN574" s="101"/>
      <c r="KO574" s="101"/>
      <c r="KP574" s="101"/>
      <c r="KQ574" s="101"/>
      <c r="KR574" s="101"/>
      <c r="KS574" s="101"/>
      <c r="KT574" s="101"/>
      <c r="KU574" s="101"/>
      <c r="KV574" s="101"/>
      <c r="KW574" s="101"/>
      <c r="KX574" s="101"/>
      <c r="KY574" s="101"/>
      <c r="KZ574" s="101"/>
      <c r="LA574" s="101"/>
      <c r="LB574" s="101"/>
      <c r="LC574" s="101"/>
      <c r="LD574" s="101"/>
      <c r="LE574" s="101"/>
      <c r="LF574" s="101"/>
      <c r="LG574" s="101"/>
      <c r="LH574" s="101"/>
      <c r="LI574" s="101"/>
      <c r="LJ574" s="101"/>
      <c r="LK574" s="101"/>
      <c r="LL574" s="101"/>
      <c r="LM574" s="101"/>
      <c r="LN574" s="101"/>
      <c r="LO574" s="101"/>
      <c r="LP574" s="101"/>
      <c r="LQ574" s="101"/>
      <c r="LR574" s="101"/>
      <c r="LS574" s="101"/>
      <c r="LT574" s="101"/>
      <c r="LU574" s="101"/>
      <c r="LV574" s="101"/>
      <c r="LW574" s="101"/>
      <c r="LX574" s="101"/>
      <c r="LY574" s="101"/>
      <c r="LZ574" s="101"/>
      <c r="MA574" s="101"/>
      <c r="MB574" s="101"/>
      <c r="MC574" s="101"/>
      <c r="MD574" s="101"/>
      <c r="ME574" s="101"/>
      <c r="MF574" s="101"/>
      <c r="MG574" s="101"/>
      <c r="MH574" s="101"/>
      <c r="MI574" s="101"/>
      <c r="MJ574" s="101"/>
      <c r="MK574" s="101"/>
      <c r="ML574" s="101"/>
      <c r="MM574" s="101"/>
      <c r="MN574" s="101"/>
      <c r="MO574" s="101"/>
      <c r="MP574" s="101"/>
      <c r="MQ574" s="101"/>
      <c r="MR574" s="101"/>
      <c r="MS574" s="101"/>
      <c r="MT574" s="101"/>
      <c r="MU574" s="101"/>
      <c r="MV574" s="101"/>
      <c r="MW574" s="101"/>
      <c r="MX574" s="101"/>
      <c r="MY574" s="101"/>
      <c r="MZ574" s="101"/>
      <c r="NA574" s="101"/>
      <c r="NB574" s="101"/>
      <c r="NC574" s="101"/>
      <c r="ND574" s="101"/>
      <c r="NE574" s="101"/>
      <c r="NF574" s="101"/>
      <c r="NG574" s="101"/>
      <c r="NH574" s="101"/>
      <c r="NI574" s="101"/>
      <c r="NJ574" s="101"/>
      <c r="NK574" s="101"/>
      <c r="NL574" s="101"/>
      <c r="NM574" s="101"/>
      <c r="NN574" s="101"/>
      <c r="NO574" s="101"/>
      <c r="NP574" s="101"/>
      <c r="NQ574" s="101"/>
      <c r="NR574" s="101"/>
      <c r="NS574" s="101"/>
      <c r="NT574" s="101"/>
      <c r="NU574" s="101"/>
      <c r="NV574" s="101"/>
      <c r="NW574" s="101"/>
      <c r="NX574" s="101"/>
      <c r="NY574" s="101"/>
      <c r="NZ574" s="101"/>
      <c r="OA574" s="101"/>
      <c r="OB574" s="101"/>
      <c r="OC574" s="101"/>
      <c r="OD574" s="101"/>
      <c r="OE574" s="101"/>
      <c r="OF574" s="101"/>
      <c r="OG574" s="101"/>
      <c r="OH574" s="101"/>
      <c r="OI574" s="101"/>
      <c r="OJ574" s="101"/>
      <c r="OK574" s="101"/>
      <c r="OL574" s="101"/>
      <c r="OM574" s="101"/>
      <c r="ON574" s="101"/>
      <c r="OO574" s="101"/>
      <c r="OP574" s="101"/>
      <c r="OQ574" s="101"/>
      <c r="OR574" s="101"/>
      <c r="OS574" s="101"/>
      <c r="OT574" s="101"/>
      <c r="OU574" s="101"/>
      <c r="OV574" s="101"/>
      <c r="OW574" s="101"/>
      <c r="OX574" s="101"/>
      <c r="OY574" s="101"/>
      <c r="OZ574" s="101"/>
      <c r="PA574" s="101"/>
      <c r="PB574" s="101"/>
      <c r="PC574" s="101"/>
      <c r="PD574" s="101"/>
      <c r="PE574" s="101"/>
      <c r="PF574" s="101"/>
      <c r="PG574" s="101"/>
      <c r="PH574" s="101"/>
      <c r="PI574" s="101"/>
      <c r="PJ574" s="101"/>
      <c r="PK574" s="101"/>
      <c r="PL574" s="101"/>
      <c r="PM574" s="101"/>
      <c r="PN574" s="101"/>
      <c r="PO574" s="101"/>
      <c r="PP574" s="101"/>
      <c r="PQ574" s="101"/>
      <c r="PR574" s="101"/>
      <c r="PS574" s="101"/>
      <c r="PT574" s="101"/>
      <c r="PU574" s="101"/>
      <c r="PV574" s="101"/>
      <c r="PW574" s="101"/>
      <c r="PX574" s="101"/>
      <c r="PY574" s="101"/>
      <c r="PZ574" s="101"/>
      <c r="QA574" s="101"/>
      <c r="QB574" s="101"/>
      <c r="QC574" s="101"/>
      <c r="QD574" s="101"/>
      <c r="QE574" s="101"/>
      <c r="QF574" s="101"/>
      <c r="QG574" s="101"/>
      <c r="QH574" s="101"/>
      <c r="QI574" s="101"/>
      <c r="QJ574" s="101"/>
      <c r="QK574" s="101"/>
      <c r="QL574" s="101"/>
      <c r="QM574" s="101"/>
      <c r="QN574" s="101"/>
      <c r="QO574" s="101"/>
      <c r="QP574" s="101"/>
      <c r="QQ574" s="101"/>
      <c r="QR574" s="101"/>
      <c r="QS574" s="101"/>
      <c r="QT574" s="101"/>
      <c r="QU574" s="101"/>
      <c r="QV574" s="101"/>
      <c r="QW574" s="101"/>
      <c r="QX574" s="101"/>
      <c r="QY574" s="101"/>
      <c r="QZ574" s="101"/>
      <c r="RA574" s="101"/>
      <c r="RB574" s="101"/>
      <c r="RC574" s="101"/>
      <c r="RD574" s="101"/>
      <c r="RE574" s="101"/>
      <c r="RF574" s="101"/>
      <c r="RG574" s="101"/>
      <c r="RH574" s="101"/>
      <c r="RI574" s="101"/>
      <c r="RJ574" s="101"/>
      <c r="RK574" s="101"/>
      <c r="RL574" s="101"/>
      <c r="RM574" s="101"/>
      <c r="RN574" s="101"/>
      <c r="RO574" s="101"/>
      <c r="RP574" s="101"/>
      <c r="RQ574" s="101"/>
      <c r="RR574" s="101"/>
      <c r="RS574" s="101"/>
      <c r="RT574" s="101"/>
      <c r="RU574" s="101"/>
      <c r="RV574" s="101"/>
      <c r="RW574" s="101"/>
      <c r="RX574" s="101"/>
      <c r="RY574" s="101"/>
      <c r="RZ574" s="101"/>
      <c r="SA574" s="101"/>
      <c r="SB574" s="101"/>
      <c r="SC574" s="101"/>
      <c r="SD574" s="101"/>
      <c r="SE574" s="101"/>
      <c r="SF574" s="101"/>
      <c r="SG574" s="101"/>
      <c r="SH574" s="101"/>
      <c r="SI574" s="101"/>
      <c r="SJ574" s="101"/>
      <c r="SK574" s="101"/>
      <c r="SL574" s="101"/>
      <c r="SM574" s="101"/>
      <c r="SN574" s="101"/>
      <c r="SO574" s="101"/>
      <c r="SP574" s="101"/>
      <c r="SQ574" s="101"/>
      <c r="SR574" s="101"/>
      <c r="SS574" s="101"/>
      <c r="ST574" s="101"/>
      <c r="SU574" s="101"/>
      <c r="SV574" s="101"/>
      <c r="SW574" s="101"/>
      <c r="SX574" s="101"/>
      <c r="SY574" s="101"/>
      <c r="SZ574" s="101"/>
      <c r="TA574" s="101"/>
      <c r="TB574" s="101"/>
      <c r="TC574" s="101"/>
      <c r="TD574" s="101"/>
      <c r="TE574" s="101"/>
      <c r="TF574" s="101"/>
      <c r="TG574" s="101"/>
      <c r="TH574" s="101"/>
      <c r="TI574" s="101"/>
      <c r="TJ574" s="101"/>
      <c r="TK574" s="101"/>
      <c r="TL574" s="101"/>
      <c r="TM574" s="101"/>
      <c r="TN574" s="101"/>
      <c r="TO574" s="101"/>
      <c r="TP574" s="101"/>
      <c r="TQ574" s="101"/>
      <c r="TR574" s="101"/>
      <c r="TS574" s="101"/>
      <c r="TT574" s="101"/>
      <c r="TU574" s="101"/>
      <c r="TV574" s="101"/>
      <c r="TW574" s="101"/>
      <c r="TX574" s="101"/>
      <c r="TY574" s="101"/>
      <c r="TZ574" s="101"/>
      <c r="UA574" s="101"/>
      <c r="UB574" s="101"/>
      <c r="UC574" s="101"/>
      <c r="UD574" s="101"/>
      <c r="UE574" s="101"/>
      <c r="UF574" s="101"/>
      <c r="UG574" s="101"/>
      <c r="UH574" s="101"/>
      <c r="UI574" s="101"/>
      <c r="UJ574" s="101"/>
      <c r="UK574" s="101"/>
      <c r="UL574" s="101"/>
      <c r="UM574" s="101"/>
      <c r="UN574" s="101"/>
      <c r="UO574" s="101"/>
      <c r="UP574" s="101"/>
      <c r="UQ574" s="101"/>
      <c r="UR574" s="101"/>
      <c r="US574" s="101"/>
      <c r="UT574" s="101"/>
      <c r="UU574" s="101"/>
      <c r="UV574" s="101"/>
      <c r="UW574" s="101"/>
      <c r="UX574" s="101"/>
      <c r="UY574" s="101"/>
      <c r="UZ574" s="101"/>
      <c r="VA574" s="101"/>
      <c r="VB574" s="101"/>
      <c r="VC574" s="101"/>
      <c r="VD574" s="101"/>
      <c r="VE574" s="101"/>
      <c r="VF574" s="101"/>
      <c r="VG574" s="101"/>
      <c r="VH574" s="101"/>
      <c r="VI574" s="101"/>
      <c r="VJ574" s="101"/>
      <c r="VK574" s="101"/>
      <c r="VL574" s="101"/>
      <c r="VM574" s="101"/>
      <c r="VN574" s="101"/>
      <c r="VO574" s="101"/>
      <c r="VP574" s="101"/>
      <c r="VQ574" s="101"/>
      <c r="VR574" s="101"/>
      <c r="VS574" s="101"/>
      <c r="VT574" s="101"/>
      <c r="VU574" s="101"/>
      <c r="VV574" s="101"/>
      <c r="VW574" s="101"/>
      <c r="VX574" s="101"/>
      <c r="VY574" s="101"/>
      <c r="VZ574" s="101"/>
      <c r="WA574" s="101"/>
      <c r="WB574" s="101"/>
      <c r="WC574" s="101"/>
      <c r="WD574" s="101"/>
      <c r="WE574" s="101"/>
      <c r="WF574" s="101"/>
      <c r="WG574" s="101"/>
      <c r="WH574" s="101"/>
      <c r="WI574" s="101"/>
      <c r="WJ574" s="101"/>
      <c r="WK574" s="101"/>
      <c r="WL574" s="101"/>
      <c r="WM574" s="101"/>
      <c r="WN574" s="101"/>
      <c r="WO574" s="101"/>
      <c r="WP574" s="101"/>
      <c r="WQ574" s="101"/>
      <c r="WR574" s="101"/>
      <c r="WS574" s="101"/>
      <c r="WT574" s="101"/>
      <c r="WU574" s="101"/>
      <c r="WV574" s="101"/>
      <c r="WW574" s="101"/>
      <c r="WX574" s="101"/>
      <c r="WY574" s="101"/>
      <c r="WZ574" s="101"/>
      <c r="XA574" s="101"/>
      <c r="XB574" s="101"/>
      <c r="XC574" s="101"/>
      <c r="XD574" s="101"/>
      <c r="XE574" s="101"/>
      <c r="XF574" s="101"/>
      <c r="XG574" s="101"/>
      <c r="XH574" s="101"/>
      <c r="XI574" s="101"/>
      <c r="XJ574" s="101"/>
      <c r="XK574" s="101"/>
      <c r="XL574" s="101"/>
      <c r="XM574" s="101"/>
      <c r="XN574" s="101"/>
      <c r="XO574" s="101"/>
      <c r="XP574" s="101"/>
      <c r="XQ574" s="101"/>
      <c r="XR574" s="101"/>
      <c r="XS574" s="101"/>
      <c r="XT574" s="101"/>
      <c r="XU574" s="101"/>
      <c r="XV574" s="101"/>
      <c r="XW574" s="101"/>
      <c r="XX574" s="101"/>
      <c r="XY574" s="101"/>
      <c r="XZ574" s="101"/>
      <c r="YA574" s="101"/>
      <c r="YB574" s="101"/>
      <c r="YC574" s="101"/>
      <c r="YD574" s="101"/>
      <c r="YE574" s="101"/>
      <c r="YF574" s="101"/>
      <c r="YG574" s="101"/>
      <c r="YH574" s="101"/>
      <c r="YI574" s="101"/>
      <c r="YJ574" s="101"/>
      <c r="YK574" s="101"/>
      <c r="YL574" s="101"/>
      <c r="YM574" s="101"/>
      <c r="YN574" s="101"/>
      <c r="YO574" s="101"/>
      <c r="YP574" s="101"/>
      <c r="YQ574" s="101"/>
      <c r="YR574" s="101"/>
      <c r="YS574" s="101"/>
      <c r="YT574" s="101"/>
      <c r="YU574" s="101"/>
      <c r="YV574" s="101"/>
      <c r="YW574" s="101"/>
      <c r="YX574" s="101"/>
      <c r="YY574" s="101"/>
      <c r="YZ574" s="101"/>
      <c r="ZA574" s="101"/>
      <c r="ZB574" s="101"/>
      <c r="ZC574" s="101"/>
      <c r="ZD574" s="101"/>
      <c r="ZE574" s="101"/>
      <c r="ZF574" s="101"/>
      <c r="ZG574" s="101"/>
      <c r="ZH574" s="101"/>
      <c r="ZI574" s="101"/>
      <c r="ZJ574" s="101"/>
      <c r="ZK574" s="101"/>
      <c r="ZL574" s="101"/>
      <c r="ZM574" s="101"/>
      <c r="ZN574" s="101"/>
      <c r="ZO574" s="101"/>
      <c r="ZP574" s="101"/>
      <c r="ZQ574" s="101"/>
      <c r="ZR574" s="101"/>
      <c r="ZS574" s="101"/>
      <c r="ZT574" s="101"/>
      <c r="ZU574" s="101"/>
      <c r="ZV574" s="101"/>
      <c r="ZW574" s="101"/>
      <c r="ZX574" s="101"/>
      <c r="ZY574" s="101"/>
      <c r="ZZ574" s="101"/>
      <c r="AAA574" s="101"/>
      <c r="AAB574" s="101"/>
      <c r="AAC574" s="101"/>
      <c r="AAD574" s="101"/>
      <c r="AAE574" s="101"/>
      <c r="AAF574" s="101"/>
      <c r="AAG574" s="101"/>
      <c r="AAH574" s="101"/>
      <c r="AAI574" s="101"/>
      <c r="AAJ574" s="101"/>
      <c r="AAK574" s="101"/>
      <c r="AAL574" s="101"/>
      <c r="AAM574" s="101"/>
      <c r="AAN574" s="101"/>
      <c r="AAO574" s="101"/>
      <c r="AAP574" s="101"/>
      <c r="AAQ574" s="101"/>
      <c r="AAR574" s="101"/>
      <c r="AAS574" s="101"/>
      <c r="AAT574" s="101"/>
      <c r="AAU574" s="101"/>
      <c r="AAV574" s="101"/>
      <c r="AAW574" s="101"/>
      <c r="AAX574" s="101"/>
      <c r="AAY574" s="101"/>
      <c r="AAZ574" s="101"/>
      <c r="ABA574" s="101"/>
      <c r="ABB574" s="101"/>
      <c r="ABC574" s="101"/>
      <c r="ABD574" s="101"/>
      <c r="ABE574" s="101"/>
      <c r="ABF574" s="101"/>
      <c r="ABG574" s="101"/>
      <c r="ABH574" s="101"/>
      <c r="ABI574" s="101"/>
      <c r="ABJ574" s="101"/>
      <c r="ABK574" s="101"/>
      <c r="ABL574" s="101"/>
      <c r="ABM574" s="101"/>
      <c r="ABN574" s="101"/>
      <c r="ABO574" s="101"/>
      <c r="ABP574" s="101"/>
      <c r="ABQ574" s="101"/>
      <c r="ABR574" s="101"/>
      <c r="ABS574" s="101"/>
      <c r="ABT574" s="101"/>
      <c r="ABU574" s="101"/>
      <c r="ABV574" s="101"/>
      <c r="ABW574" s="101"/>
      <c r="ABX574" s="101"/>
      <c r="ABY574" s="101"/>
      <c r="ABZ574" s="101"/>
      <c r="ACA574" s="101"/>
      <c r="ACB574" s="101"/>
      <c r="ACC574" s="101"/>
      <c r="ACD574" s="101"/>
      <c r="ACE574" s="101"/>
      <c r="ACF574" s="101"/>
      <c r="ACG574" s="101"/>
      <c r="ACH574" s="101"/>
      <c r="ACI574" s="101"/>
      <c r="ACJ574" s="101"/>
      <c r="ACK574" s="101"/>
      <c r="ACL574" s="101"/>
      <c r="ACM574" s="101"/>
      <c r="ACN574" s="101"/>
      <c r="ACO574" s="101"/>
      <c r="ACP574" s="101"/>
      <c r="ACQ574" s="101"/>
      <c r="ACR574" s="101"/>
      <c r="ACS574" s="101"/>
      <c r="ACT574" s="101"/>
      <c r="ACU574" s="101"/>
      <c r="ACV574" s="101"/>
      <c r="ACW574" s="101"/>
      <c r="ACX574" s="101"/>
      <c r="ACY574" s="101"/>
      <c r="ACZ574" s="101"/>
      <c r="ADA574" s="101"/>
      <c r="ADB574" s="101"/>
      <c r="ADC574" s="101"/>
      <c r="ADD574" s="101"/>
      <c r="ADE574" s="101"/>
      <c r="ADF574" s="101"/>
      <c r="ADG574" s="101"/>
      <c r="ADH574" s="101"/>
      <c r="ADI574" s="101"/>
      <c r="ADJ574" s="101"/>
      <c r="ADK574" s="101"/>
      <c r="ADL574" s="101"/>
      <c r="ADM574" s="101"/>
      <c r="ADN574" s="101"/>
      <c r="ADO574" s="101"/>
      <c r="ADP574" s="101"/>
      <c r="ADQ574" s="101"/>
      <c r="ADR574" s="101"/>
      <c r="ADS574" s="101"/>
      <c r="ADT574" s="101"/>
      <c r="ADU574" s="101"/>
      <c r="ADV574" s="101"/>
      <c r="ADW574" s="101"/>
      <c r="ADX574" s="101"/>
      <c r="ADY574" s="101"/>
      <c r="ADZ574" s="101"/>
      <c r="AEA574" s="101"/>
      <c r="AEB574" s="101"/>
      <c r="AEC574" s="101"/>
      <c r="AED574" s="101"/>
      <c r="AEE574" s="101"/>
      <c r="AEF574" s="101"/>
      <c r="AEG574" s="101"/>
      <c r="AEH574" s="101"/>
      <c r="AEI574" s="101"/>
      <c r="AEJ574" s="101"/>
      <c r="AEK574" s="101"/>
      <c r="AEL574" s="101"/>
      <c r="AEM574" s="101"/>
      <c r="AEN574" s="101"/>
      <c r="AEO574" s="101"/>
      <c r="AEP574" s="101"/>
      <c r="AEQ574" s="101"/>
      <c r="AER574" s="101"/>
      <c r="AES574" s="101"/>
      <c r="AET574" s="101"/>
      <c r="AEU574" s="101"/>
      <c r="AEV574" s="101"/>
      <c r="AEW574" s="101"/>
      <c r="AEX574" s="101"/>
      <c r="AEY574" s="101"/>
      <c r="AEZ574" s="101"/>
      <c r="AFA574" s="101"/>
      <c r="AFB574" s="101"/>
      <c r="AFC574" s="101"/>
      <c r="AFD574" s="101"/>
      <c r="AFE574" s="101"/>
      <c r="AFF574" s="101"/>
      <c r="AFG574" s="101"/>
      <c r="AFH574" s="101"/>
      <c r="AFI574" s="101"/>
      <c r="AFJ574" s="101"/>
      <c r="AFK574" s="101"/>
      <c r="AFL574" s="101"/>
      <c r="AFM574" s="101"/>
      <c r="AFN574" s="101"/>
      <c r="AFO574" s="101"/>
      <c r="AFP574" s="101"/>
      <c r="AFQ574" s="101"/>
      <c r="AFR574" s="101"/>
      <c r="AFS574" s="101"/>
      <c r="AFT574" s="101"/>
      <c r="AFU574" s="101"/>
      <c r="AFV574" s="101"/>
      <c r="AFW574" s="101"/>
      <c r="AFX574" s="101"/>
      <c r="AFY574" s="101"/>
      <c r="AFZ574" s="101"/>
      <c r="AGA574" s="101"/>
      <c r="AGB574" s="101"/>
      <c r="AGC574" s="101"/>
      <c r="AGD574" s="101"/>
      <c r="AGE574" s="101"/>
      <c r="AGF574" s="101"/>
      <c r="AGG574" s="101"/>
      <c r="AGH574" s="101"/>
      <c r="AGI574" s="101"/>
      <c r="AGJ574" s="101"/>
      <c r="AGK574" s="101"/>
      <c r="AGL574" s="101"/>
      <c r="AGM574" s="101"/>
      <c r="AGN574" s="101"/>
      <c r="AGO574" s="101"/>
      <c r="AGP574" s="101"/>
      <c r="AGQ574" s="101"/>
      <c r="AGR574" s="101"/>
      <c r="AGS574" s="101"/>
      <c r="AGT574" s="101"/>
      <c r="AGU574" s="101"/>
      <c r="AGV574" s="101"/>
      <c r="AGW574" s="101"/>
      <c r="AGX574" s="101"/>
      <c r="AGY574" s="101"/>
      <c r="AGZ574" s="101"/>
      <c r="AHA574" s="101"/>
      <c r="AHB574" s="101"/>
      <c r="AHC574" s="101"/>
      <c r="AHD574" s="101"/>
      <c r="AHE574" s="101"/>
      <c r="AHF574" s="101"/>
      <c r="AHG574" s="101"/>
      <c r="AHH574" s="101"/>
      <c r="AHI574" s="101"/>
      <c r="AHJ574" s="101"/>
      <c r="AHK574" s="101"/>
      <c r="AHL574" s="101"/>
      <c r="AHM574" s="101"/>
      <c r="AHN574" s="101"/>
      <c r="AHO574" s="101"/>
      <c r="AHP574" s="101"/>
      <c r="AHQ574" s="101"/>
      <c r="AHR574" s="101"/>
      <c r="AHS574" s="101"/>
      <c r="AHT574" s="101"/>
      <c r="AHU574" s="101"/>
      <c r="AHV574" s="101"/>
      <c r="AHW574" s="101"/>
      <c r="AHX574" s="101"/>
      <c r="AHY574" s="101"/>
      <c r="AHZ574" s="101"/>
      <c r="AIA574" s="101"/>
      <c r="AIB574" s="101"/>
      <c r="AIC574" s="101"/>
      <c r="AID574" s="101"/>
      <c r="AIE574" s="101"/>
      <c r="AIF574" s="101"/>
      <c r="AIG574" s="101"/>
      <c r="AIH574" s="101"/>
      <c r="AII574" s="101"/>
      <c r="AIJ574" s="101"/>
      <c r="AIK574" s="101"/>
      <c r="AIL574" s="101"/>
      <c r="AIM574" s="101"/>
      <c r="AIN574" s="101"/>
      <c r="AIO574" s="101"/>
      <c r="AIP574" s="101"/>
      <c r="AIQ574" s="101"/>
      <c r="AIR574" s="101"/>
      <c r="AIS574" s="101"/>
      <c r="AIT574" s="101"/>
      <c r="AIU574" s="101"/>
      <c r="AIV574" s="101"/>
      <c r="AIW574" s="101"/>
      <c r="AIX574" s="101"/>
      <c r="AIY574" s="101"/>
      <c r="AIZ574" s="101"/>
      <c r="AJA574" s="101"/>
      <c r="AJB574" s="101"/>
      <c r="AJC574" s="101"/>
      <c r="AJD574" s="101"/>
      <c r="AJE574" s="101"/>
      <c r="AJF574" s="101"/>
      <c r="AJG574" s="101"/>
      <c r="AJH574" s="101"/>
      <c r="AJI574" s="101"/>
      <c r="AJJ574" s="101"/>
      <c r="AJK574" s="101"/>
      <c r="AJL574" s="101"/>
      <c r="AJM574" s="101"/>
      <c r="AJN574" s="101"/>
      <c r="AJO574" s="101"/>
      <c r="AJP574" s="101"/>
      <c r="AJQ574" s="101"/>
      <c r="AJR574" s="101"/>
      <c r="AJS574" s="101"/>
      <c r="AJT574" s="101"/>
      <c r="AJU574" s="101"/>
      <c r="AJV574" s="101"/>
      <c r="AJW574" s="101"/>
      <c r="AJX574" s="101"/>
      <c r="AJY574" s="101"/>
      <c r="AJZ574" s="101"/>
      <c r="AKA574" s="101"/>
      <c r="AKB574" s="101"/>
      <c r="AKC574" s="101"/>
      <c r="AKD574" s="101"/>
      <c r="AKE574" s="101"/>
      <c r="AKF574" s="101"/>
      <c r="AKG574" s="101"/>
      <c r="AKH574" s="101"/>
      <c r="AKI574" s="101"/>
      <c r="AKJ574" s="101"/>
      <c r="AKK574" s="101"/>
      <c r="AKL574" s="101"/>
      <c r="AKM574" s="101"/>
      <c r="AKN574" s="101"/>
      <c r="AKO574" s="101"/>
      <c r="AKP574" s="101"/>
      <c r="AKQ574" s="101"/>
      <c r="AKR574" s="101"/>
      <c r="AKS574" s="101"/>
      <c r="AKT574" s="101"/>
      <c r="AKU574" s="101"/>
      <c r="AKV574" s="101"/>
      <c r="AKW574" s="101"/>
      <c r="AKX574" s="101"/>
      <c r="AKY574" s="101"/>
      <c r="AKZ574" s="101"/>
      <c r="ALA574" s="101"/>
      <c r="ALB574" s="101"/>
      <c r="ALC574" s="101"/>
      <c r="ALD574" s="101"/>
      <c r="ALE574" s="101"/>
      <c r="ALF574" s="101"/>
      <c r="ALG574" s="101"/>
      <c r="ALH574" s="101"/>
      <c r="ALI574" s="101"/>
      <c r="ALJ574" s="101"/>
      <c r="ALK574" s="101"/>
      <c r="ALL574" s="101"/>
      <c r="ALM574" s="101"/>
      <c r="ALN574"/>
      <c r="ALO574"/>
      <c r="ALP574"/>
      <c r="ALQ574"/>
      <c r="ALR574"/>
      <c r="ALS574"/>
      <c r="ALT574"/>
      <c r="ALU574"/>
      <c r="ALV574"/>
      <c r="ALW574"/>
      <c r="ALX574"/>
      <c r="ALY574"/>
      <c r="ALZ574"/>
      <c r="AMA574"/>
      <c r="AMB574"/>
      <c r="AMC574"/>
      <c r="AMD574"/>
      <c r="AME574"/>
      <c r="AMF574"/>
      <c r="AMG574"/>
      <c r="AMH574"/>
      <c r="AMI574"/>
      <c r="AMJ574"/>
      <c r="AMK574" s="101"/>
    </row>
    <row r="575" spans="1:1025" s="112" customFormat="1" ht="37.5">
      <c r="A575" s="101"/>
      <c r="B575" s="88"/>
      <c r="C575" s="36" t="s">
        <v>308</v>
      </c>
      <c r="D575" s="36">
        <v>926</v>
      </c>
      <c r="E575" s="91" t="s">
        <v>46</v>
      </c>
      <c r="F575" s="91" t="s">
        <v>23</v>
      </c>
      <c r="G575" s="81">
        <v>7110010610</v>
      </c>
      <c r="H575" s="86"/>
      <c r="I575" s="130">
        <f t="shared" si="185"/>
        <v>140300</v>
      </c>
      <c r="J575" s="130">
        <f t="shared" si="204"/>
        <v>255000</v>
      </c>
      <c r="K575" s="76">
        <f t="shared" si="204"/>
        <v>-114700</v>
      </c>
      <c r="L575" s="76">
        <f t="shared" si="204"/>
        <v>0</v>
      </c>
      <c r="M575" s="76">
        <f t="shared" si="204"/>
        <v>0</v>
      </c>
      <c r="N575" s="76">
        <f t="shared" si="204"/>
        <v>0</v>
      </c>
      <c r="O575" s="131">
        <f t="shared" si="204"/>
        <v>0</v>
      </c>
      <c r="P575" s="101"/>
      <c r="Q575" s="101"/>
      <c r="R575" s="101"/>
      <c r="S575" s="101"/>
      <c r="T575" s="101"/>
      <c r="U575" s="101"/>
      <c r="V575" s="101"/>
      <c r="W575" s="101"/>
      <c r="X575" s="101"/>
      <c r="Y575" s="101"/>
      <c r="Z575" s="101"/>
      <c r="AA575" s="101"/>
      <c r="AB575" s="101"/>
      <c r="AC575" s="101"/>
      <c r="AD575" s="101"/>
      <c r="AE575" s="101"/>
      <c r="AF575" s="101"/>
      <c r="AG575" s="101"/>
      <c r="AH575" s="101"/>
      <c r="AI575" s="101"/>
      <c r="AJ575" s="101"/>
      <c r="AK575" s="101"/>
      <c r="AL575" s="101"/>
      <c r="AM575" s="101"/>
      <c r="AN575" s="101"/>
      <c r="AO575" s="101"/>
      <c r="AP575" s="101"/>
      <c r="AQ575" s="101"/>
      <c r="AR575" s="101"/>
      <c r="AS575" s="101"/>
      <c r="AT575" s="101"/>
      <c r="AU575" s="101"/>
      <c r="AV575" s="101"/>
      <c r="AW575" s="101"/>
      <c r="AX575" s="101"/>
      <c r="AY575" s="101"/>
      <c r="AZ575" s="101"/>
      <c r="BA575" s="101"/>
      <c r="BB575" s="101"/>
      <c r="BC575" s="101"/>
      <c r="BD575" s="101"/>
      <c r="BE575" s="101"/>
      <c r="BF575" s="101"/>
      <c r="BG575" s="101"/>
      <c r="BH575" s="101"/>
      <c r="BI575" s="101"/>
      <c r="BJ575" s="101"/>
      <c r="BK575" s="101"/>
      <c r="BL575" s="101"/>
      <c r="BM575" s="101"/>
      <c r="BN575" s="101"/>
      <c r="BO575" s="101"/>
      <c r="BP575" s="101"/>
      <c r="BQ575" s="101"/>
      <c r="BR575" s="101"/>
      <c r="BS575" s="101"/>
      <c r="BT575" s="101"/>
      <c r="BU575" s="101"/>
      <c r="BV575" s="101"/>
      <c r="BW575" s="101"/>
      <c r="BX575" s="101"/>
      <c r="BY575" s="101"/>
      <c r="BZ575" s="101"/>
      <c r="CA575" s="101"/>
      <c r="CB575" s="101"/>
      <c r="CC575" s="101"/>
      <c r="CD575" s="101"/>
      <c r="CE575" s="101"/>
      <c r="CF575" s="101"/>
      <c r="CG575" s="101"/>
      <c r="CH575" s="101"/>
      <c r="CI575" s="101"/>
      <c r="CJ575" s="101"/>
      <c r="CK575" s="101"/>
      <c r="CL575" s="101"/>
      <c r="CM575" s="101"/>
      <c r="CN575" s="101"/>
      <c r="CO575" s="101"/>
      <c r="CP575" s="101"/>
      <c r="CQ575" s="101"/>
      <c r="CR575" s="101"/>
      <c r="CS575" s="101"/>
      <c r="CT575" s="101"/>
      <c r="CU575" s="101"/>
      <c r="CV575" s="101"/>
      <c r="CW575" s="101"/>
      <c r="CX575" s="101"/>
      <c r="CY575" s="101"/>
      <c r="CZ575" s="101"/>
      <c r="DA575" s="101"/>
      <c r="DB575" s="101"/>
      <c r="DC575" s="101"/>
      <c r="DD575" s="101"/>
      <c r="DE575" s="101"/>
      <c r="DF575" s="101"/>
      <c r="DG575" s="101"/>
      <c r="DH575" s="101"/>
      <c r="DI575" s="101"/>
      <c r="DJ575" s="101"/>
      <c r="DK575" s="101"/>
      <c r="DL575" s="101"/>
      <c r="DM575" s="101"/>
      <c r="DN575" s="101"/>
      <c r="DO575" s="101"/>
      <c r="DP575" s="101"/>
      <c r="DQ575" s="101"/>
      <c r="DR575" s="101"/>
      <c r="DS575" s="101"/>
      <c r="DT575" s="101"/>
      <c r="DU575" s="101"/>
      <c r="DV575" s="101"/>
      <c r="DW575" s="101"/>
      <c r="DX575" s="101"/>
      <c r="DY575" s="101"/>
      <c r="DZ575" s="101"/>
      <c r="EA575" s="101"/>
      <c r="EB575" s="101"/>
      <c r="EC575" s="101"/>
      <c r="ED575" s="101"/>
      <c r="EE575" s="101"/>
      <c r="EF575" s="101"/>
      <c r="EG575" s="101"/>
      <c r="EH575" s="101"/>
      <c r="EI575" s="101"/>
      <c r="EJ575" s="101"/>
      <c r="EK575" s="101"/>
      <c r="EL575" s="101"/>
      <c r="EM575" s="101"/>
      <c r="EN575" s="101"/>
      <c r="EO575" s="101"/>
      <c r="EP575" s="101"/>
      <c r="EQ575" s="101"/>
      <c r="ER575" s="101"/>
      <c r="ES575" s="101"/>
      <c r="ET575" s="101"/>
      <c r="EU575" s="101"/>
      <c r="EV575" s="101"/>
      <c r="EW575" s="101"/>
      <c r="EX575" s="101"/>
      <c r="EY575" s="101"/>
      <c r="EZ575" s="101"/>
      <c r="FA575" s="101"/>
      <c r="FB575" s="101"/>
      <c r="FC575" s="101"/>
      <c r="FD575" s="101"/>
      <c r="FE575" s="101"/>
      <c r="FF575" s="101"/>
      <c r="FG575" s="101"/>
      <c r="FH575" s="101"/>
      <c r="FI575" s="101"/>
      <c r="FJ575" s="101"/>
      <c r="FK575" s="101"/>
      <c r="FL575" s="101"/>
      <c r="FM575" s="101"/>
      <c r="FN575" s="101"/>
      <c r="FO575" s="101"/>
      <c r="FP575" s="101"/>
      <c r="FQ575" s="101"/>
      <c r="FR575" s="101"/>
      <c r="FS575" s="101"/>
      <c r="FT575" s="101"/>
      <c r="FU575" s="101"/>
      <c r="FV575" s="101"/>
      <c r="FW575" s="101"/>
      <c r="FX575" s="101"/>
      <c r="FY575" s="101"/>
      <c r="FZ575" s="101"/>
      <c r="GA575" s="101"/>
      <c r="GB575" s="101"/>
      <c r="GC575" s="101"/>
      <c r="GD575" s="101"/>
      <c r="GE575" s="101"/>
      <c r="GF575" s="101"/>
      <c r="GG575" s="101"/>
      <c r="GH575" s="101"/>
      <c r="GI575" s="101"/>
      <c r="GJ575" s="101"/>
      <c r="GK575" s="101"/>
      <c r="GL575" s="101"/>
      <c r="GM575" s="101"/>
      <c r="GN575" s="101"/>
      <c r="GO575" s="101"/>
      <c r="GP575" s="101"/>
      <c r="GQ575" s="101"/>
      <c r="GR575" s="101"/>
      <c r="GS575" s="101"/>
      <c r="GT575" s="101"/>
      <c r="GU575" s="101"/>
      <c r="GV575" s="101"/>
      <c r="GW575" s="101"/>
      <c r="GX575" s="101"/>
      <c r="GY575" s="101"/>
      <c r="GZ575" s="101"/>
      <c r="HA575" s="101"/>
      <c r="HB575" s="101"/>
      <c r="HC575" s="101"/>
      <c r="HD575" s="101"/>
      <c r="HE575" s="101"/>
      <c r="HF575" s="101"/>
      <c r="HG575" s="101"/>
      <c r="HH575" s="101"/>
      <c r="HI575" s="101"/>
      <c r="HJ575" s="101"/>
      <c r="HK575" s="101"/>
      <c r="HL575" s="101"/>
      <c r="HM575" s="101"/>
      <c r="HN575" s="101"/>
      <c r="HO575" s="101"/>
      <c r="HP575" s="101"/>
      <c r="HQ575" s="101"/>
      <c r="HR575" s="101"/>
      <c r="HS575" s="101"/>
      <c r="HT575" s="101"/>
      <c r="HU575" s="101"/>
      <c r="HV575" s="101"/>
      <c r="HW575" s="101"/>
      <c r="HX575" s="101"/>
      <c r="HY575" s="101"/>
      <c r="HZ575" s="101"/>
      <c r="IA575" s="101"/>
      <c r="IB575" s="101"/>
      <c r="IC575" s="101"/>
      <c r="ID575" s="101"/>
      <c r="IE575" s="101"/>
      <c r="IF575" s="101"/>
      <c r="IG575" s="101"/>
      <c r="IH575" s="101"/>
      <c r="II575" s="101"/>
      <c r="IJ575" s="101"/>
      <c r="IK575" s="101"/>
      <c r="IL575" s="101"/>
      <c r="IM575" s="101"/>
      <c r="IN575" s="101"/>
      <c r="IO575" s="101"/>
      <c r="IP575" s="101"/>
      <c r="IQ575" s="101"/>
      <c r="IR575" s="101"/>
      <c r="IS575" s="101"/>
      <c r="IT575" s="101"/>
      <c r="IU575" s="101"/>
      <c r="IV575" s="101"/>
      <c r="IW575" s="101"/>
      <c r="IX575" s="101"/>
      <c r="IY575" s="101"/>
      <c r="IZ575" s="101"/>
      <c r="JA575" s="101"/>
      <c r="JB575" s="101"/>
      <c r="JC575" s="101"/>
      <c r="JD575" s="101"/>
      <c r="JE575" s="101"/>
      <c r="JF575" s="101"/>
      <c r="JG575" s="101"/>
      <c r="JH575" s="101"/>
      <c r="JI575" s="101"/>
      <c r="JJ575" s="101"/>
      <c r="JK575" s="101"/>
      <c r="JL575" s="101"/>
      <c r="JM575" s="101"/>
      <c r="JN575" s="101"/>
      <c r="JO575" s="101"/>
      <c r="JP575" s="101"/>
      <c r="JQ575" s="101"/>
      <c r="JR575" s="101"/>
      <c r="JS575" s="101"/>
      <c r="JT575" s="101"/>
      <c r="JU575" s="101"/>
      <c r="JV575" s="101"/>
      <c r="JW575" s="101"/>
      <c r="JX575" s="101"/>
      <c r="JY575" s="101"/>
      <c r="JZ575" s="101"/>
      <c r="KA575" s="101"/>
      <c r="KB575" s="101"/>
      <c r="KC575" s="101"/>
      <c r="KD575" s="101"/>
      <c r="KE575" s="101"/>
      <c r="KF575" s="101"/>
      <c r="KG575" s="101"/>
      <c r="KH575" s="101"/>
      <c r="KI575" s="101"/>
      <c r="KJ575" s="101"/>
      <c r="KK575" s="101"/>
      <c r="KL575" s="101"/>
      <c r="KM575" s="101"/>
      <c r="KN575" s="101"/>
      <c r="KO575" s="101"/>
      <c r="KP575" s="101"/>
      <c r="KQ575" s="101"/>
      <c r="KR575" s="101"/>
      <c r="KS575" s="101"/>
      <c r="KT575" s="101"/>
      <c r="KU575" s="101"/>
      <c r="KV575" s="101"/>
      <c r="KW575" s="101"/>
      <c r="KX575" s="101"/>
      <c r="KY575" s="101"/>
      <c r="KZ575" s="101"/>
      <c r="LA575" s="101"/>
      <c r="LB575" s="101"/>
      <c r="LC575" s="101"/>
      <c r="LD575" s="101"/>
      <c r="LE575" s="101"/>
      <c r="LF575" s="101"/>
      <c r="LG575" s="101"/>
      <c r="LH575" s="101"/>
      <c r="LI575" s="101"/>
      <c r="LJ575" s="101"/>
      <c r="LK575" s="101"/>
      <c r="LL575" s="101"/>
      <c r="LM575" s="101"/>
      <c r="LN575" s="101"/>
      <c r="LO575" s="101"/>
      <c r="LP575" s="101"/>
      <c r="LQ575" s="101"/>
      <c r="LR575" s="101"/>
      <c r="LS575" s="101"/>
      <c r="LT575" s="101"/>
      <c r="LU575" s="101"/>
      <c r="LV575" s="101"/>
      <c r="LW575" s="101"/>
      <c r="LX575" s="101"/>
      <c r="LY575" s="101"/>
      <c r="LZ575" s="101"/>
      <c r="MA575" s="101"/>
      <c r="MB575" s="101"/>
      <c r="MC575" s="101"/>
      <c r="MD575" s="101"/>
      <c r="ME575" s="101"/>
      <c r="MF575" s="101"/>
      <c r="MG575" s="101"/>
      <c r="MH575" s="101"/>
      <c r="MI575" s="101"/>
      <c r="MJ575" s="101"/>
      <c r="MK575" s="101"/>
      <c r="ML575" s="101"/>
      <c r="MM575" s="101"/>
      <c r="MN575" s="101"/>
      <c r="MO575" s="101"/>
      <c r="MP575" s="101"/>
      <c r="MQ575" s="101"/>
      <c r="MR575" s="101"/>
      <c r="MS575" s="101"/>
      <c r="MT575" s="101"/>
      <c r="MU575" s="101"/>
      <c r="MV575" s="101"/>
      <c r="MW575" s="101"/>
      <c r="MX575" s="101"/>
      <c r="MY575" s="101"/>
      <c r="MZ575" s="101"/>
      <c r="NA575" s="101"/>
      <c r="NB575" s="101"/>
      <c r="NC575" s="101"/>
      <c r="ND575" s="101"/>
      <c r="NE575" s="101"/>
      <c r="NF575" s="101"/>
      <c r="NG575" s="101"/>
      <c r="NH575" s="101"/>
      <c r="NI575" s="101"/>
      <c r="NJ575" s="101"/>
      <c r="NK575" s="101"/>
      <c r="NL575" s="101"/>
      <c r="NM575" s="101"/>
      <c r="NN575" s="101"/>
      <c r="NO575" s="101"/>
      <c r="NP575" s="101"/>
      <c r="NQ575" s="101"/>
      <c r="NR575" s="101"/>
      <c r="NS575" s="101"/>
      <c r="NT575" s="101"/>
      <c r="NU575" s="101"/>
      <c r="NV575" s="101"/>
      <c r="NW575" s="101"/>
      <c r="NX575" s="101"/>
      <c r="NY575" s="101"/>
      <c r="NZ575" s="101"/>
      <c r="OA575" s="101"/>
      <c r="OB575" s="101"/>
      <c r="OC575" s="101"/>
      <c r="OD575" s="101"/>
      <c r="OE575" s="101"/>
      <c r="OF575" s="101"/>
      <c r="OG575" s="101"/>
      <c r="OH575" s="101"/>
      <c r="OI575" s="101"/>
      <c r="OJ575" s="101"/>
      <c r="OK575" s="101"/>
      <c r="OL575" s="101"/>
      <c r="OM575" s="101"/>
      <c r="ON575" s="101"/>
      <c r="OO575" s="101"/>
      <c r="OP575" s="101"/>
      <c r="OQ575" s="101"/>
      <c r="OR575" s="101"/>
      <c r="OS575" s="101"/>
      <c r="OT575" s="101"/>
      <c r="OU575" s="101"/>
      <c r="OV575" s="101"/>
      <c r="OW575" s="101"/>
      <c r="OX575" s="101"/>
      <c r="OY575" s="101"/>
      <c r="OZ575" s="101"/>
      <c r="PA575" s="101"/>
      <c r="PB575" s="101"/>
      <c r="PC575" s="101"/>
      <c r="PD575" s="101"/>
      <c r="PE575" s="101"/>
      <c r="PF575" s="101"/>
      <c r="PG575" s="101"/>
      <c r="PH575" s="101"/>
      <c r="PI575" s="101"/>
      <c r="PJ575" s="101"/>
      <c r="PK575" s="101"/>
      <c r="PL575" s="101"/>
      <c r="PM575" s="101"/>
      <c r="PN575" s="101"/>
      <c r="PO575" s="101"/>
      <c r="PP575" s="101"/>
      <c r="PQ575" s="101"/>
      <c r="PR575" s="101"/>
      <c r="PS575" s="101"/>
      <c r="PT575" s="101"/>
      <c r="PU575" s="101"/>
      <c r="PV575" s="101"/>
      <c r="PW575" s="101"/>
      <c r="PX575" s="101"/>
      <c r="PY575" s="101"/>
      <c r="PZ575" s="101"/>
      <c r="QA575" s="101"/>
      <c r="QB575" s="101"/>
      <c r="QC575" s="101"/>
      <c r="QD575" s="101"/>
      <c r="QE575" s="101"/>
      <c r="QF575" s="101"/>
      <c r="QG575" s="101"/>
      <c r="QH575" s="101"/>
      <c r="QI575" s="101"/>
      <c r="QJ575" s="101"/>
      <c r="QK575" s="101"/>
      <c r="QL575" s="101"/>
      <c r="QM575" s="101"/>
      <c r="QN575" s="101"/>
      <c r="QO575" s="101"/>
      <c r="QP575" s="101"/>
      <c r="QQ575" s="101"/>
      <c r="QR575" s="101"/>
      <c r="QS575" s="101"/>
      <c r="QT575" s="101"/>
      <c r="QU575" s="101"/>
      <c r="QV575" s="101"/>
      <c r="QW575" s="101"/>
      <c r="QX575" s="101"/>
      <c r="QY575" s="101"/>
      <c r="QZ575" s="101"/>
      <c r="RA575" s="101"/>
      <c r="RB575" s="101"/>
      <c r="RC575" s="101"/>
      <c r="RD575" s="101"/>
      <c r="RE575" s="101"/>
      <c r="RF575" s="101"/>
      <c r="RG575" s="101"/>
      <c r="RH575" s="101"/>
      <c r="RI575" s="101"/>
      <c r="RJ575" s="101"/>
      <c r="RK575" s="101"/>
      <c r="RL575" s="101"/>
      <c r="RM575" s="101"/>
      <c r="RN575" s="101"/>
      <c r="RO575" s="101"/>
      <c r="RP575" s="101"/>
      <c r="RQ575" s="101"/>
      <c r="RR575" s="101"/>
      <c r="RS575" s="101"/>
      <c r="RT575" s="101"/>
      <c r="RU575" s="101"/>
      <c r="RV575" s="101"/>
      <c r="RW575" s="101"/>
      <c r="RX575" s="101"/>
      <c r="RY575" s="101"/>
      <c r="RZ575" s="101"/>
      <c r="SA575" s="101"/>
      <c r="SB575" s="101"/>
      <c r="SC575" s="101"/>
      <c r="SD575" s="101"/>
      <c r="SE575" s="101"/>
      <c r="SF575" s="101"/>
      <c r="SG575" s="101"/>
      <c r="SH575" s="101"/>
      <c r="SI575" s="101"/>
      <c r="SJ575" s="101"/>
      <c r="SK575" s="101"/>
      <c r="SL575" s="101"/>
      <c r="SM575" s="101"/>
      <c r="SN575" s="101"/>
      <c r="SO575" s="101"/>
      <c r="SP575" s="101"/>
      <c r="SQ575" s="101"/>
      <c r="SR575" s="101"/>
      <c r="SS575" s="101"/>
      <c r="ST575" s="101"/>
      <c r="SU575" s="101"/>
      <c r="SV575" s="101"/>
      <c r="SW575" s="101"/>
      <c r="SX575" s="101"/>
      <c r="SY575" s="101"/>
      <c r="SZ575" s="101"/>
      <c r="TA575" s="101"/>
      <c r="TB575" s="101"/>
      <c r="TC575" s="101"/>
      <c r="TD575" s="101"/>
      <c r="TE575" s="101"/>
      <c r="TF575" s="101"/>
      <c r="TG575" s="101"/>
      <c r="TH575" s="101"/>
      <c r="TI575" s="101"/>
      <c r="TJ575" s="101"/>
      <c r="TK575" s="101"/>
      <c r="TL575" s="101"/>
      <c r="TM575" s="101"/>
      <c r="TN575" s="101"/>
      <c r="TO575" s="101"/>
      <c r="TP575" s="101"/>
      <c r="TQ575" s="101"/>
      <c r="TR575" s="101"/>
      <c r="TS575" s="101"/>
      <c r="TT575" s="101"/>
      <c r="TU575" s="101"/>
      <c r="TV575" s="101"/>
      <c r="TW575" s="101"/>
      <c r="TX575" s="101"/>
      <c r="TY575" s="101"/>
      <c r="TZ575" s="101"/>
      <c r="UA575" s="101"/>
      <c r="UB575" s="101"/>
      <c r="UC575" s="101"/>
      <c r="UD575" s="101"/>
      <c r="UE575" s="101"/>
      <c r="UF575" s="101"/>
      <c r="UG575" s="101"/>
      <c r="UH575" s="101"/>
      <c r="UI575" s="101"/>
      <c r="UJ575" s="101"/>
      <c r="UK575" s="101"/>
      <c r="UL575" s="101"/>
      <c r="UM575" s="101"/>
      <c r="UN575" s="101"/>
      <c r="UO575" s="101"/>
      <c r="UP575" s="101"/>
      <c r="UQ575" s="101"/>
      <c r="UR575" s="101"/>
      <c r="US575" s="101"/>
      <c r="UT575" s="101"/>
      <c r="UU575" s="101"/>
      <c r="UV575" s="101"/>
      <c r="UW575" s="101"/>
      <c r="UX575" s="101"/>
      <c r="UY575" s="101"/>
      <c r="UZ575" s="101"/>
      <c r="VA575" s="101"/>
      <c r="VB575" s="101"/>
      <c r="VC575" s="101"/>
      <c r="VD575" s="101"/>
      <c r="VE575" s="101"/>
      <c r="VF575" s="101"/>
      <c r="VG575" s="101"/>
      <c r="VH575" s="101"/>
      <c r="VI575" s="101"/>
      <c r="VJ575" s="101"/>
      <c r="VK575" s="101"/>
      <c r="VL575" s="101"/>
      <c r="VM575" s="101"/>
      <c r="VN575" s="101"/>
      <c r="VO575" s="101"/>
      <c r="VP575" s="101"/>
      <c r="VQ575" s="101"/>
      <c r="VR575" s="101"/>
      <c r="VS575" s="101"/>
      <c r="VT575" s="101"/>
      <c r="VU575" s="101"/>
      <c r="VV575" s="101"/>
      <c r="VW575" s="101"/>
      <c r="VX575" s="101"/>
      <c r="VY575" s="101"/>
      <c r="VZ575" s="101"/>
      <c r="WA575" s="101"/>
      <c r="WB575" s="101"/>
      <c r="WC575" s="101"/>
      <c r="WD575" s="101"/>
      <c r="WE575" s="101"/>
      <c r="WF575" s="101"/>
      <c r="WG575" s="101"/>
      <c r="WH575" s="101"/>
      <c r="WI575" s="101"/>
      <c r="WJ575" s="101"/>
      <c r="WK575" s="101"/>
      <c r="WL575" s="101"/>
      <c r="WM575" s="101"/>
      <c r="WN575" s="101"/>
      <c r="WO575" s="101"/>
      <c r="WP575" s="101"/>
      <c r="WQ575" s="101"/>
      <c r="WR575" s="101"/>
      <c r="WS575" s="101"/>
      <c r="WT575" s="101"/>
      <c r="WU575" s="101"/>
      <c r="WV575" s="101"/>
      <c r="WW575" s="101"/>
      <c r="WX575" s="101"/>
      <c r="WY575" s="101"/>
      <c r="WZ575" s="101"/>
      <c r="XA575" s="101"/>
      <c r="XB575" s="101"/>
      <c r="XC575" s="101"/>
      <c r="XD575" s="101"/>
      <c r="XE575" s="101"/>
      <c r="XF575" s="101"/>
      <c r="XG575" s="101"/>
      <c r="XH575" s="101"/>
      <c r="XI575" s="101"/>
      <c r="XJ575" s="101"/>
      <c r="XK575" s="101"/>
      <c r="XL575" s="101"/>
      <c r="XM575" s="101"/>
      <c r="XN575" s="101"/>
      <c r="XO575" s="101"/>
      <c r="XP575" s="101"/>
      <c r="XQ575" s="101"/>
      <c r="XR575" s="101"/>
      <c r="XS575" s="101"/>
      <c r="XT575" s="101"/>
      <c r="XU575" s="101"/>
      <c r="XV575" s="101"/>
      <c r="XW575" s="101"/>
      <c r="XX575" s="101"/>
      <c r="XY575" s="101"/>
      <c r="XZ575" s="101"/>
      <c r="YA575" s="101"/>
      <c r="YB575" s="101"/>
      <c r="YC575" s="101"/>
      <c r="YD575" s="101"/>
      <c r="YE575" s="101"/>
      <c r="YF575" s="101"/>
      <c r="YG575" s="101"/>
      <c r="YH575" s="101"/>
      <c r="YI575" s="101"/>
      <c r="YJ575" s="101"/>
      <c r="YK575" s="101"/>
      <c r="YL575" s="101"/>
      <c r="YM575" s="101"/>
      <c r="YN575" s="101"/>
      <c r="YO575" s="101"/>
      <c r="YP575" s="101"/>
      <c r="YQ575" s="101"/>
      <c r="YR575" s="101"/>
      <c r="YS575" s="101"/>
      <c r="YT575" s="101"/>
      <c r="YU575" s="101"/>
      <c r="YV575" s="101"/>
      <c r="YW575" s="101"/>
      <c r="YX575" s="101"/>
      <c r="YY575" s="101"/>
      <c r="YZ575" s="101"/>
      <c r="ZA575" s="101"/>
      <c r="ZB575" s="101"/>
      <c r="ZC575" s="101"/>
      <c r="ZD575" s="101"/>
      <c r="ZE575" s="101"/>
      <c r="ZF575" s="101"/>
      <c r="ZG575" s="101"/>
      <c r="ZH575" s="101"/>
      <c r="ZI575" s="101"/>
      <c r="ZJ575" s="101"/>
      <c r="ZK575" s="101"/>
      <c r="ZL575" s="101"/>
      <c r="ZM575" s="101"/>
      <c r="ZN575" s="101"/>
      <c r="ZO575" s="101"/>
      <c r="ZP575" s="101"/>
      <c r="ZQ575" s="101"/>
      <c r="ZR575" s="101"/>
      <c r="ZS575" s="101"/>
      <c r="ZT575" s="101"/>
      <c r="ZU575" s="101"/>
      <c r="ZV575" s="101"/>
      <c r="ZW575" s="101"/>
      <c r="ZX575" s="101"/>
      <c r="ZY575" s="101"/>
      <c r="ZZ575" s="101"/>
      <c r="AAA575" s="101"/>
      <c r="AAB575" s="101"/>
      <c r="AAC575" s="101"/>
      <c r="AAD575" s="101"/>
      <c r="AAE575" s="101"/>
      <c r="AAF575" s="101"/>
      <c r="AAG575" s="101"/>
      <c r="AAH575" s="101"/>
      <c r="AAI575" s="101"/>
      <c r="AAJ575" s="101"/>
      <c r="AAK575" s="101"/>
      <c r="AAL575" s="101"/>
      <c r="AAM575" s="101"/>
      <c r="AAN575" s="101"/>
      <c r="AAO575" s="101"/>
      <c r="AAP575" s="101"/>
      <c r="AAQ575" s="101"/>
      <c r="AAR575" s="101"/>
      <c r="AAS575" s="101"/>
      <c r="AAT575" s="101"/>
      <c r="AAU575" s="101"/>
      <c r="AAV575" s="101"/>
      <c r="AAW575" s="101"/>
      <c r="AAX575" s="101"/>
      <c r="AAY575" s="101"/>
      <c r="AAZ575" s="101"/>
      <c r="ABA575" s="101"/>
      <c r="ABB575" s="101"/>
      <c r="ABC575" s="101"/>
      <c r="ABD575" s="101"/>
      <c r="ABE575" s="101"/>
      <c r="ABF575" s="101"/>
      <c r="ABG575" s="101"/>
      <c r="ABH575" s="101"/>
      <c r="ABI575" s="101"/>
      <c r="ABJ575" s="101"/>
      <c r="ABK575" s="101"/>
      <c r="ABL575" s="101"/>
      <c r="ABM575" s="101"/>
      <c r="ABN575" s="101"/>
      <c r="ABO575" s="101"/>
      <c r="ABP575" s="101"/>
      <c r="ABQ575" s="101"/>
      <c r="ABR575" s="101"/>
      <c r="ABS575" s="101"/>
      <c r="ABT575" s="101"/>
      <c r="ABU575" s="101"/>
      <c r="ABV575" s="101"/>
      <c r="ABW575" s="101"/>
      <c r="ABX575" s="101"/>
      <c r="ABY575" s="101"/>
      <c r="ABZ575" s="101"/>
      <c r="ACA575" s="101"/>
      <c r="ACB575" s="101"/>
      <c r="ACC575" s="101"/>
      <c r="ACD575" s="101"/>
      <c r="ACE575" s="101"/>
      <c r="ACF575" s="101"/>
      <c r="ACG575" s="101"/>
      <c r="ACH575" s="101"/>
      <c r="ACI575" s="101"/>
      <c r="ACJ575" s="101"/>
      <c r="ACK575" s="101"/>
      <c r="ACL575" s="101"/>
      <c r="ACM575" s="101"/>
      <c r="ACN575" s="101"/>
      <c r="ACO575" s="101"/>
      <c r="ACP575" s="101"/>
      <c r="ACQ575" s="101"/>
      <c r="ACR575" s="101"/>
      <c r="ACS575" s="101"/>
      <c r="ACT575" s="101"/>
      <c r="ACU575" s="101"/>
      <c r="ACV575" s="101"/>
      <c r="ACW575" s="101"/>
      <c r="ACX575" s="101"/>
      <c r="ACY575" s="101"/>
      <c r="ACZ575" s="101"/>
      <c r="ADA575" s="101"/>
      <c r="ADB575" s="101"/>
      <c r="ADC575" s="101"/>
      <c r="ADD575" s="101"/>
      <c r="ADE575" s="101"/>
      <c r="ADF575" s="101"/>
      <c r="ADG575" s="101"/>
      <c r="ADH575" s="101"/>
      <c r="ADI575" s="101"/>
      <c r="ADJ575" s="101"/>
      <c r="ADK575" s="101"/>
      <c r="ADL575" s="101"/>
      <c r="ADM575" s="101"/>
      <c r="ADN575" s="101"/>
      <c r="ADO575" s="101"/>
      <c r="ADP575" s="101"/>
      <c r="ADQ575" s="101"/>
      <c r="ADR575" s="101"/>
      <c r="ADS575" s="101"/>
      <c r="ADT575" s="101"/>
      <c r="ADU575" s="101"/>
      <c r="ADV575" s="101"/>
      <c r="ADW575" s="101"/>
      <c r="ADX575" s="101"/>
      <c r="ADY575" s="101"/>
      <c r="ADZ575" s="101"/>
      <c r="AEA575" s="101"/>
      <c r="AEB575" s="101"/>
      <c r="AEC575" s="101"/>
      <c r="AED575" s="101"/>
      <c r="AEE575" s="101"/>
      <c r="AEF575" s="101"/>
      <c r="AEG575" s="101"/>
      <c r="AEH575" s="101"/>
      <c r="AEI575" s="101"/>
      <c r="AEJ575" s="101"/>
      <c r="AEK575" s="101"/>
      <c r="AEL575" s="101"/>
      <c r="AEM575" s="101"/>
      <c r="AEN575" s="101"/>
      <c r="AEO575" s="101"/>
      <c r="AEP575" s="101"/>
      <c r="AEQ575" s="101"/>
      <c r="AER575" s="101"/>
      <c r="AES575" s="101"/>
      <c r="AET575" s="101"/>
      <c r="AEU575" s="101"/>
      <c r="AEV575" s="101"/>
      <c r="AEW575" s="101"/>
      <c r="AEX575" s="101"/>
      <c r="AEY575" s="101"/>
      <c r="AEZ575" s="101"/>
      <c r="AFA575" s="101"/>
      <c r="AFB575" s="101"/>
      <c r="AFC575" s="101"/>
      <c r="AFD575" s="101"/>
      <c r="AFE575" s="101"/>
      <c r="AFF575" s="101"/>
      <c r="AFG575" s="101"/>
      <c r="AFH575" s="101"/>
      <c r="AFI575" s="101"/>
      <c r="AFJ575" s="101"/>
      <c r="AFK575" s="101"/>
      <c r="AFL575" s="101"/>
      <c r="AFM575" s="101"/>
      <c r="AFN575" s="101"/>
      <c r="AFO575" s="101"/>
      <c r="AFP575" s="101"/>
      <c r="AFQ575" s="101"/>
      <c r="AFR575" s="101"/>
      <c r="AFS575" s="101"/>
      <c r="AFT575" s="101"/>
      <c r="AFU575" s="101"/>
      <c r="AFV575" s="101"/>
      <c r="AFW575" s="101"/>
      <c r="AFX575" s="101"/>
      <c r="AFY575" s="101"/>
      <c r="AFZ575" s="101"/>
      <c r="AGA575" s="101"/>
      <c r="AGB575" s="101"/>
      <c r="AGC575" s="101"/>
      <c r="AGD575" s="101"/>
      <c r="AGE575" s="101"/>
      <c r="AGF575" s="101"/>
      <c r="AGG575" s="101"/>
      <c r="AGH575" s="101"/>
      <c r="AGI575" s="101"/>
      <c r="AGJ575" s="101"/>
      <c r="AGK575" s="101"/>
      <c r="AGL575" s="101"/>
      <c r="AGM575" s="101"/>
      <c r="AGN575" s="101"/>
      <c r="AGO575" s="101"/>
      <c r="AGP575" s="101"/>
      <c r="AGQ575" s="101"/>
      <c r="AGR575" s="101"/>
      <c r="AGS575" s="101"/>
      <c r="AGT575" s="101"/>
      <c r="AGU575" s="101"/>
      <c r="AGV575" s="101"/>
      <c r="AGW575" s="101"/>
      <c r="AGX575" s="101"/>
      <c r="AGY575" s="101"/>
      <c r="AGZ575" s="101"/>
      <c r="AHA575" s="101"/>
      <c r="AHB575" s="101"/>
      <c r="AHC575" s="101"/>
      <c r="AHD575" s="101"/>
      <c r="AHE575" s="101"/>
      <c r="AHF575" s="101"/>
      <c r="AHG575" s="101"/>
      <c r="AHH575" s="101"/>
      <c r="AHI575" s="101"/>
      <c r="AHJ575" s="101"/>
      <c r="AHK575" s="101"/>
      <c r="AHL575" s="101"/>
      <c r="AHM575" s="101"/>
      <c r="AHN575" s="101"/>
      <c r="AHO575" s="101"/>
      <c r="AHP575" s="101"/>
      <c r="AHQ575" s="101"/>
      <c r="AHR575" s="101"/>
      <c r="AHS575" s="101"/>
      <c r="AHT575" s="101"/>
      <c r="AHU575" s="101"/>
      <c r="AHV575" s="101"/>
      <c r="AHW575" s="101"/>
      <c r="AHX575" s="101"/>
      <c r="AHY575" s="101"/>
      <c r="AHZ575" s="101"/>
      <c r="AIA575" s="101"/>
      <c r="AIB575" s="101"/>
      <c r="AIC575" s="101"/>
      <c r="AID575" s="101"/>
      <c r="AIE575" s="101"/>
      <c r="AIF575" s="101"/>
      <c r="AIG575" s="101"/>
      <c r="AIH575" s="101"/>
      <c r="AII575" s="101"/>
      <c r="AIJ575" s="101"/>
      <c r="AIK575" s="101"/>
      <c r="AIL575" s="101"/>
      <c r="AIM575" s="101"/>
      <c r="AIN575" s="101"/>
      <c r="AIO575" s="101"/>
      <c r="AIP575" s="101"/>
      <c r="AIQ575" s="101"/>
      <c r="AIR575" s="101"/>
      <c r="AIS575" s="101"/>
      <c r="AIT575" s="101"/>
      <c r="AIU575" s="101"/>
      <c r="AIV575" s="101"/>
      <c r="AIW575" s="101"/>
      <c r="AIX575" s="101"/>
      <c r="AIY575" s="101"/>
      <c r="AIZ575" s="101"/>
      <c r="AJA575" s="101"/>
      <c r="AJB575" s="101"/>
      <c r="AJC575" s="101"/>
      <c r="AJD575" s="101"/>
      <c r="AJE575" s="101"/>
      <c r="AJF575" s="101"/>
      <c r="AJG575" s="101"/>
      <c r="AJH575" s="101"/>
      <c r="AJI575" s="101"/>
      <c r="AJJ575" s="101"/>
      <c r="AJK575" s="101"/>
      <c r="AJL575" s="101"/>
      <c r="AJM575" s="101"/>
      <c r="AJN575" s="101"/>
      <c r="AJO575" s="101"/>
      <c r="AJP575" s="101"/>
      <c r="AJQ575" s="101"/>
      <c r="AJR575" s="101"/>
      <c r="AJS575" s="101"/>
      <c r="AJT575" s="101"/>
      <c r="AJU575" s="101"/>
      <c r="AJV575" s="101"/>
      <c r="AJW575" s="101"/>
      <c r="AJX575" s="101"/>
      <c r="AJY575" s="101"/>
      <c r="AJZ575" s="101"/>
      <c r="AKA575" s="101"/>
      <c r="AKB575" s="101"/>
      <c r="AKC575" s="101"/>
      <c r="AKD575" s="101"/>
      <c r="AKE575" s="101"/>
      <c r="AKF575" s="101"/>
      <c r="AKG575" s="101"/>
      <c r="AKH575" s="101"/>
      <c r="AKI575" s="101"/>
      <c r="AKJ575" s="101"/>
      <c r="AKK575" s="101"/>
      <c r="AKL575" s="101"/>
      <c r="AKM575" s="101"/>
      <c r="AKN575" s="101"/>
      <c r="AKO575" s="101"/>
      <c r="AKP575" s="101"/>
      <c r="AKQ575" s="101"/>
      <c r="AKR575" s="101"/>
      <c r="AKS575" s="101"/>
      <c r="AKT575" s="101"/>
      <c r="AKU575" s="101"/>
      <c r="AKV575" s="101"/>
      <c r="AKW575" s="101"/>
      <c r="AKX575" s="101"/>
      <c r="AKY575" s="101"/>
      <c r="AKZ575" s="101"/>
      <c r="ALA575" s="101"/>
      <c r="ALB575" s="101"/>
      <c r="ALC575" s="101"/>
      <c r="ALD575" s="101"/>
      <c r="ALE575" s="101"/>
      <c r="ALF575" s="101"/>
      <c r="ALG575" s="101"/>
      <c r="ALH575" s="101"/>
      <c r="ALI575" s="101"/>
      <c r="ALJ575" s="101"/>
      <c r="ALK575" s="101"/>
      <c r="ALL575" s="101"/>
      <c r="ALM575" s="101"/>
      <c r="ALN575"/>
      <c r="ALO575"/>
      <c r="ALP575"/>
      <c r="ALQ575"/>
      <c r="ALR575"/>
      <c r="ALS575"/>
      <c r="ALT575"/>
      <c r="ALU575"/>
      <c r="ALV575"/>
      <c r="ALW575"/>
      <c r="ALX575"/>
      <c r="ALY575"/>
      <c r="ALZ575"/>
      <c r="AMA575"/>
      <c r="AMB575"/>
      <c r="AMC575"/>
      <c r="AMD575"/>
      <c r="AME575"/>
      <c r="AMF575"/>
      <c r="AMG575"/>
      <c r="AMH575"/>
      <c r="AMI575"/>
      <c r="AMJ575"/>
      <c r="AMK575" s="101"/>
    </row>
    <row r="576" spans="1:1025" s="112" customFormat="1" ht="37.5">
      <c r="A576" s="101"/>
      <c r="B576" s="88"/>
      <c r="C576" s="36" t="s">
        <v>104</v>
      </c>
      <c r="D576" s="36">
        <v>926</v>
      </c>
      <c r="E576" s="91" t="s">
        <v>46</v>
      </c>
      <c r="F576" s="91" t="s">
        <v>23</v>
      </c>
      <c r="G576" s="81">
        <v>7110010610</v>
      </c>
      <c r="H576" s="86">
        <v>200</v>
      </c>
      <c r="I576" s="130">
        <f t="shared" si="185"/>
        <v>140300</v>
      </c>
      <c r="J576" s="130">
        <v>255000</v>
      </c>
      <c r="K576" s="76">
        <v>-114700</v>
      </c>
      <c r="L576" s="76"/>
      <c r="M576" s="76"/>
      <c r="N576" s="76"/>
      <c r="O576" s="131"/>
      <c r="P576" s="101"/>
      <c r="Q576" s="101"/>
      <c r="R576" s="101"/>
      <c r="S576" s="101"/>
      <c r="T576" s="101"/>
      <c r="U576" s="101"/>
      <c r="V576" s="101"/>
      <c r="W576" s="101"/>
      <c r="X576" s="101"/>
      <c r="Y576" s="101"/>
      <c r="Z576" s="101"/>
      <c r="AA576" s="101"/>
      <c r="AB576" s="101"/>
      <c r="AC576" s="101"/>
      <c r="AD576" s="101"/>
      <c r="AE576" s="101"/>
      <c r="AF576" s="101"/>
      <c r="AG576" s="101"/>
      <c r="AH576" s="101"/>
      <c r="AI576" s="101"/>
      <c r="AJ576" s="101"/>
      <c r="AK576" s="101"/>
      <c r="AL576" s="101"/>
      <c r="AM576" s="101"/>
      <c r="AN576" s="101"/>
      <c r="AO576" s="101"/>
      <c r="AP576" s="101"/>
      <c r="AQ576" s="101"/>
      <c r="AR576" s="101"/>
      <c r="AS576" s="101"/>
      <c r="AT576" s="101"/>
      <c r="AU576" s="101"/>
      <c r="AV576" s="101"/>
      <c r="AW576" s="101"/>
      <c r="AX576" s="101"/>
      <c r="AY576" s="101"/>
      <c r="AZ576" s="101"/>
      <c r="BA576" s="101"/>
      <c r="BB576" s="101"/>
      <c r="BC576" s="101"/>
      <c r="BD576" s="101"/>
      <c r="BE576" s="101"/>
      <c r="BF576" s="101"/>
      <c r="BG576" s="101"/>
      <c r="BH576" s="101"/>
      <c r="BI576" s="101"/>
      <c r="BJ576" s="101"/>
      <c r="BK576" s="101"/>
      <c r="BL576" s="101"/>
      <c r="BM576" s="101"/>
      <c r="BN576" s="101"/>
      <c r="BO576" s="101"/>
      <c r="BP576" s="101"/>
      <c r="BQ576" s="101"/>
      <c r="BR576" s="101"/>
      <c r="BS576" s="101"/>
      <c r="BT576" s="101"/>
      <c r="BU576" s="101"/>
      <c r="BV576" s="101"/>
      <c r="BW576" s="101"/>
      <c r="BX576" s="101"/>
      <c r="BY576" s="101"/>
      <c r="BZ576" s="101"/>
      <c r="CA576" s="101"/>
      <c r="CB576" s="101"/>
      <c r="CC576" s="101"/>
      <c r="CD576" s="101"/>
      <c r="CE576" s="101"/>
      <c r="CF576" s="101"/>
      <c r="CG576" s="101"/>
      <c r="CH576" s="101"/>
      <c r="CI576" s="101"/>
      <c r="CJ576" s="101"/>
      <c r="CK576" s="101"/>
      <c r="CL576" s="101"/>
      <c r="CM576" s="101"/>
      <c r="CN576" s="101"/>
      <c r="CO576" s="101"/>
      <c r="CP576" s="101"/>
      <c r="CQ576" s="101"/>
      <c r="CR576" s="101"/>
      <c r="CS576" s="101"/>
      <c r="CT576" s="101"/>
      <c r="CU576" s="101"/>
      <c r="CV576" s="101"/>
      <c r="CW576" s="101"/>
      <c r="CX576" s="101"/>
      <c r="CY576" s="101"/>
      <c r="CZ576" s="101"/>
      <c r="DA576" s="101"/>
      <c r="DB576" s="101"/>
      <c r="DC576" s="101"/>
      <c r="DD576" s="101"/>
      <c r="DE576" s="101"/>
      <c r="DF576" s="101"/>
      <c r="DG576" s="101"/>
      <c r="DH576" s="101"/>
      <c r="DI576" s="101"/>
      <c r="DJ576" s="101"/>
      <c r="DK576" s="101"/>
      <c r="DL576" s="101"/>
      <c r="DM576" s="101"/>
      <c r="DN576" s="101"/>
      <c r="DO576" s="101"/>
      <c r="DP576" s="101"/>
      <c r="DQ576" s="101"/>
      <c r="DR576" s="101"/>
      <c r="DS576" s="101"/>
      <c r="DT576" s="101"/>
      <c r="DU576" s="101"/>
      <c r="DV576" s="101"/>
      <c r="DW576" s="101"/>
      <c r="DX576" s="101"/>
      <c r="DY576" s="101"/>
      <c r="DZ576" s="101"/>
      <c r="EA576" s="101"/>
      <c r="EB576" s="101"/>
      <c r="EC576" s="101"/>
      <c r="ED576" s="101"/>
      <c r="EE576" s="101"/>
      <c r="EF576" s="101"/>
      <c r="EG576" s="101"/>
      <c r="EH576" s="101"/>
      <c r="EI576" s="101"/>
      <c r="EJ576" s="101"/>
      <c r="EK576" s="101"/>
      <c r="EL576" s="101"/>
      <c r="EM576" s="101"/>
      <c r="EN576" s="101"/>
      <c r="EO576" s="101"/>
      <c r="EP576" s="101"/>
      <c r="EQ576" s="101"/>
      <c r="ER576" s="101"/>
      <c r="ES576" s="101"/>
      <c r="ET576" s="101"/>
      <c r="EU576" s="101"/>
      <c r="EV576" s="101"/>
      <c r="EW576" s="101"/>
      <c r="EX576" s="101"/>
      <c r="EY576" s="101"/>
      <c r="EZ576" s="101"/>
      <c r="FA576" s="101"/>
      <c r="FB576" s="101"/>
      <c r="FC576" s="101"/>
      <c r="FD576" s="101"/>
      <c r="FE576" s="101"/>
      <c r="FF576" s="101"/>
      <c r="FG576" s="101"/>
      <c r="FH576" s="101"/>
      <c r="FI576" s="101"/>
      <c r="FJ576" s="101"/>
      <c r="FK576" s="101"/>
      <c r="FL576" s="101"/>
      <c r="FM576" s="101"/>
      <c r="FN576" s="101"/>
      <c r="FO576" s="101"/>
      <c r="FP576" s="101"/>
      <c r="FQ576" s="101"/>
      <c r="FR576" s="101"/>
      <c r="FS576" s="101"/>
      <c r="FT576" s="101"/>
      <c r="FU576" s="101"/>
      <c r="FV576" s="101"/>
      <c r="FW576" s="101"/>
      <c r="FX576" s="101"/>
      <c r="FY576" s="101"/>
      <c r="FZ576" s="101"/>
      <c r="GA576" s="101"/>
      <c r="GB576" s="101"/>
      <c r="GC576" s="101"/>
      <c r="GD576" s="101"/>
      <c r="GE576" s="101"/>
      <c r="GF576" s="101"/>
      <c r="GG576" s="101"/>
      <c r="GH576" s="101"/>
      <c r="GI576" s="101"/>
      <c r="GJ576" s="101"/>
      <c r="GK576" s="101"/>
      <c r="GL576" s="101"/>
      <c r="GM576" s="101"/>
      <c r="GN576" s="101"/>
      <c r="GO576" s="101"/>
      <c r="GP576" s="101"/>
      <c r="GQ576" s="101"/>
      <c r="GR576" s="101"/>
      <c r="GS576" s="101"/>
      <c r="GT576" s="101"/>
      <c r="GU576" s="101"/>
      <c r="GV576" s="101"/>
      <c r="GW576" s="101"/>
      <c r="GX576" s="101"/>
      <c r="GY576" s="101"/>
      <c r="GZ576" s="101"/>
      <c r="HA576" s="101"/>
      <c r="HB576" s="101"/>
      <c r="HC576" s="101"/>
      <c r="HD576" s="101"/>
      <c r="HE576" s="101"/>
      <c r="HF576" s="101"/>
      <c r="HG576" s="101"/>
      <c r="HH576" s="101"/>
      <c r="HI576" s="101"/>
      <c r="HJ576" s="101"/>
      <c r="HK576" s="101"/>
      <c r="HL576" s="101"/>
      <c r="HM576" s="101"/>
      <c r="HN576" s="101"/>
      <c r="HO576" s="101"/>
      <c r="HP576" s="101"/>
      <c r="HQ576" s="101"/>
      <c r="HR576" s="101"/>
      <c r="HS576" s="101"/>
      <c r="HT576" s="101"/>
      <c r="HU576" s="101"/>
      <c r="HV576" s="101"/>
      <c r="HW576" s="101"/>
      <c r="HX576" s="101"/>
      <c r="HY576" s="101"/>
      <c r="HZ576" s="101"/>
      <c r="IA576" s="101"/>
      <c r="IB576" s="101"/>
      <c r="IC576" s="101"/>
      <c r="ID576" s="101"/>
      <c r="IE576" s="101"/>
      <c r="IF576" s="101"/>
      <c r="IG576" s="101"/>
      <c r="IH576" s="101"/>
      <c r="II576" s="101"/>
      <c r="IJ576" s="101"/>
      <c r="IK576" s="101"/>
      <c r="IL576" s="101"/>
      <c r="IM576" s="101"/>
      <c r="IN576" s="101"/>
      <c r="IO576" s="101"/>
      <c r="IP576" s="101"/>
      <c r="IQ576" s="101"/>
      <c r="IR576" s="101"/>
      <c r="IS576" s="101"/>
      <c r="IT576" s="101"/>
      <c r="IU576" s="101"/>
      <c r="IV576" s="101"/>
      <c r="IW576" s="101"/>
      <c r="IX576" s="101"/>
      <c r="IY576" s="101"/>
      <c r="IZ576" s="101"/>
      <c r="JA576" s="101"/>
      <c r="JB576" s="101"/>
      <c r="JC576" s="101"/>
      <c r="JD576" s="101"/>
      <c r="JE576" s="101"/>
      <c r="JF576" s="101"/>
      <c r="JG576" s="101"/>
      <c r="JH576" s="101"/>
      <c r="JI576" s="101"/>
      <c r="JJ576" s="101"/>
      <c r="JK576" s="101"/>
      <c r="JL576" s="101"/>
      <c r="JM576" s="101"/>
      <c r="JN576" s="101"/>
      <c r="JO576" s="101"/>
      <c r="JP576" s="101"/>
      <c r="JQ576" s="101"/>
      <c r="JR576" s="101"/>
      <c r="JS576" s="101"/>
      <c r="JT576" s="101"/>
      <c r="JU576" s="101"/>
      <c r="JV576" s="101"/>
      <c r="JW576" s="101"/>
      <c r="JX576" s="101"/>
      <c r="JY576" s="101"/>
      <c r="JZ576" s="101"/>
      <c r="KA576" s="101"/>
      <c r="KB576" s="101"/>
      <c r="KC576" s="101"/>
      <c r="KD576" s="101"/>
      <c r="KE576" s="101"/>
      <c r="KF576" s="101"/>
      <c r="KG576" s="101"/>
      <c r="KH576" s="101"/>
      <c r="KI576" s="101"/>
      <c r="KJ576" s="101"/>
      <c r="KK576" s="101"/>
      <c r="KL576" s="101"/>
      <c r="KM576" s="101"/>
      <c r="KN576" s="101"/>
      <c r="KO576" s="101"/>
      <c r="KP576" s="101"/>
      <c r="KQ576" s="101"/>
      <c r="KR576" s="101"/>
      <c r="KS576" s="101"/>
      <c r="KT576" s="101"/>
      <c r="KU576" s="101"/>
      <c r="KV576" s="101"/>
      <c r="KW576" s="101"/>
      <c r="KX576" s="101"/>
      <c r="KY576" s="101"/>
      <c r="KZ576" s="101"/>
      <c r="LA576" s="101"/>
      <c r="LB576" s="101"/>
      <c r="LC576" s="101"/>
      <c r="LD576" s="101"/>
      <c r="LE576" s="101"/>
      <c r="LF576" s="101"/>
      <c r="LG576" s="101"/>
      <c r="LH576" s="101"/>
      <c r="LI576" s="101"/>
      <c r="LJ576" s="101"/>
      <c r="LK576" s="101"/>
      <c r="LL576" s="101"/>
      <c r="LM576" s="101"/>
      <c r="LN576" s="101"/>
      <c r="LO576" s="101"/>
      <c r="LP576" s="101"/>
      <c r="LQ576" s="101"/>
      <c r="LR576" s="101"/>
      <c r="LS576" s="101"/>
      <c r="LT576" s="101"/>
      <c r="LU576" s="101"/>
      <c r="LV576" s="101"/>
      <c r="LW576" s="101"/>
      <c r="LX576" s="101"/>
      <c r="LY576" s="101"/>
      <c r="LZ576" s="101"/>
      <c r="MA576" s="101"/>
      <c r="MB576" s="101"/>
      <c r="MC576" s="101"/>
      <c r="MD576" s="101"/>
      <c r="ME576" s="101"/>
      <c r="MF576" s="101"/>
      <c r="MG576" s="101"/>
      <c r="MH576" s="101"/>
      <c r="MI576" s="101"/>
      <c r="MJ576" s="101"/>
      <c r="MK576" s="101"/>
      <c r="ML576" s="101"/>
      <c r="MM576" s="101"/>
      <c r="MN576" s="101"/>
      <c r="MO576" s="101"/>
      <c r="MP576" s="101"/>
      <c r="MQ576" s="101"/>
      <c r="MR576" s="101"/>
      <c r="MS576" s="101"/>
      <c r="MT576" s="101"/>
      <c r="MU576" s="101"/>
      <c r="MV576" s="101"/>
      <c r="MW576" s="101"/>
      <c r="MX576" s="101"/>
      <c r="MY576" s="101"/>
      <c r="MZ576" s="101"/>
      <c r="NA576" s="101"/>
      <c r="NB576" s="101"/>
      <c r="NC576" s="101"/>
      <c r="ND576" s="101"/>
      <c r="NE576" s="101"/>
      <c r="NF576" s="101"/>
      <c r="NG576" s="101"/>
      <c r="NH576" s="101"/>
      <c r="NI576" s="101"/>
      <c r="NJ576" s="101"/>
      <c r="NK576" s="101"/>
      <c r="NL576" s="101"/>
      <c r="NM576" s="101"/>
      <c r="NN576" s="101"/>
      <c r="NO576" s="101"/>
      <c r="NP576" s="101"/>
      <c r="NQ576" s="101"/>
      <c r="NR576" s="101"/>
      <c r="NS576" s="101"/>
      <c r="NT576" s="101"/>
      <c r="NU576" s="101"/>
      <c r="NV576" s="101"/>
      <c r="NW576" s="101"/>
      <c r="NX576" s="101"/>
      <c r="NY576" s="101"/>
      <c r="NZ576" s="101"/>
      <c r="OA576" s="101"/>
      <c r="OB576" s="101"/>
      <c r="OC576" s="101"/>
      <c r="OD576" s="101"/>
      <c r="OE576" s="101"/>
      <c r="OF576" s="101"/>
      <c r="OG576" s="101"/>
      <c r="OH576" s="101"/>
      <c r="OI576" s="101"/>
      <c r="OJ576" s="101"/>
      <c r="OK576" s="101"/>
      <c r="OL576" s="101"/>
      <c r="OM576" s="101"/>
      <c r="ON576" s="101"/>
      <c r="OO576" s="101"/>
      <c r="OP576" s="101"/>
      <c r="OQ576" s="101"/>
      <c r="OR576" s="101"/>
      <c r="OS576" s="101"/>
      <c r="OT576" s="101"/>
      <c r="OU576" s="101"/>
      <c r="OV576" s="101"/>
      <c r="OW576" s="101"/>
      <c r="OX576" s="101"/>
      <c r="OY576" s="101"/>
      <c r="OZ576" s="101"/>
      <c r="PA576" s="101"/>
      <c r="PB576" s="101"/>
      <c r="PC576" s="101"/>
      <c r="PD576" s="101"/>
      <c r="PE576" s="101"/>
      <c r="PF576" s="101"/>
      <c r="PG576" s="101"/>
      <c r="PH576" s="101"/>
      <c r="PI576" s="101"/>
      <c r="PJ576" s="101"/>
      <c r="PK576" s="101"/>
      <c r="PL576" s="101"/>
      <c r="PM576" s="101"/>
      <c r="PN576" s="101"/>
      <c r="PO576" s="101"/>
      <c r="PP576" s="101"/>
      <c r="PQ576" s="101"/>
      <c r="PR576" s="101"/>
      <c r="PS576" s="101"/>
      <c r="PT576" s="101"/>
      <c r="PU576" s="101"/>
      <c r="PV576" s="101"/>
      <c r="PW576" s="101"/>
      <c r="PX576" s="101"/>
      <c r="PY576" s="101"/>
      <c r="PZ576" s="101"/>
      <c r="QA576" s="101"/>
      <c r="QB576" s="101"/>
      <c r="QC576" s="101"/>
      <c r="QD576" s="101"/>
      <c r="QE576" s="101"/>
      <c r="QF576" s="101"/>
      <c r="QG576" s="101"/>
      <c r="QH576" s="101"/>
      <c r="QI576" s="101"/>
      <c r="QJ576" s="101"/>
      <c r="QK576" s="101"/>
      <c r="QL576" s="101"/>
      <c r="QM576" s="101"/>
      <c r="QN576" s="101"/>
      <c r="QO576" s="101"/>
      <c r="QP576" s="101"/>
      <c r="QQ576" s="101"/>
      <c r="QR576" s="101"/>
      <c r="QS576" s="101"/>
      <c r="QT576" s="101"/>
      <c r="QU576" s="101"/>
      <c r="QV576" s="101"/>
      <c r="QW576" s="101"/>
      <c r="QX576" s="101"/>
      <c r="QY576" s="101"/>
      <c r="QZ576" s="101"/>
      <c r="RA576" s="101"/>
      <c r="RB576" s="101"/>
      <c r="RC576" s="101"/>
      <c r="RD576" s="101"/>
      <c r="RE576" s="101"/>
      <c r="RF576" s="101"/>
      <c r="RG576" s="101"/>
      <c r="RH576" s="101"/>
      <c r="RI576" s="101"/>
      <c r="RJ576" s="101"/>
      <c r="RK576" s="101"/>
      <c r="RL576" s="101"/>
      <c r="RM576" s="101"/>
      <c r="RN576" s="101"/>
      <c r="RO576" s="101"/>
      <c r="RP576" s="101"/>
      <c r="RQ576" s="101"/>
      <c r="RR576" s="101"/>
      <c r="RS576" s="101"/>
      <c r="RT576" s="101"/>
      <c r="RU576" s="101"/>
      <c r="RV576" s="101"/>
      <c r="RW576" s="101"/>
      <c r="RX576" s="101"/>
      <c r="RY576" s="101"/>
      <c r="RZ576" s="101"/>
      <c r="SA576" s="101"/>
      <c r="SB576" s="101"/>
      <c r="SC576" s="101"/>
      <c r="SD576" s="101"/>
      <c r="SE576" s="101"/>
      <c r="SF576" s="101"/>
      <c r="SG576" s="101"/>
      <c r="SH576" s="101"/>
      <c r="SI576" s="101"/>
      <c r="SJ576" s="101"/>
      <c r="SK576" s="101"/>
      <c r="SL576" s="101"/>
      <c r="SM576" s="101"/>
      <c r="SN576" s="101"/>
      <c r="SO576" s="101"/>
      <c r="SP576" s="101"/>
      <c r="SQ576" s="101"/>
      <c r="SR576" s="101"/>
      <c r="SS576" s="101"/>
      <c r="ST576" s="101"/>
      <c r="SU576" s="101"/>
      <c r="SV576" s="101"/>
      <c r="SW576" s="101"/>
      <c r="SX576" s="101"/>
      <c r="SY576" s="101"/>
      <c r="SZ576" s="101"/>
      <c r="TA576" s="101"/>
      <c r="TB576" s="101"/>
      <c r="TC576" s="101"/>
      <c r="TD576" s="101"/>
      <c r="TE576" s="101"/>
      <c r="TF576" s="101"/>
      <c r="TG576" s="101"/>
      <c r="TH576" s="101"/>
      <c r="TI576" s="101"/>
      <c r="TJ576" s="101"/>
      <c r="TK576" s="101"/>
      <c r="TL576" s="101"/>
      <c r="TM576" s="101"/>
      <c r="TN576" s="101"/>
      <c r="TO576" s="101"/>
      <c r="TP576" s="101"/>
      <c r="TQ576" s="101"/>
      <c r="TR576" s="101"/>
      <c r="TS576" s="101"/>
      <c r="TT576" s="101"/>
      <c r="TU576" s="101"/>
      <c r="TV576" s="101"/>
      <c r="TW576" s="101"/>
      <c r="TX576" s="101"/>
      <c r="TY576" s="101"/>
      <c r="TZ576" s="101"/>
      <c r="UA576" s="101"/>
      <c r="UB576" s="101"/>
      <c r="UC576" s="101"/>
      <c r="UD576" s="101"/>
      <c r="UE576" s="101"/>
      <c r="UF576" s="101"/>
      <c r="UG576" s="101"/>
      <c r="UH576" s="101"/>
      <c r="UI576" s="101"/>
      <c r="UJ576" s="101"/>
      <c r="UK576" s="101"/>
      <c r="UL576" s="101"/>
      <c r="UM576" s="101"/>
      <c r="UN576" s="101"/>
      <c r="UO576" s="101"/>
      <c r="UP576" s="101"/>
      <c r="UQ576" s="101"/>
      <c r="UR576" s="101"/>
      <c r="US576" s="101"/>
      <c r="UT576" s="101"/>
      <c r="UU576" s="101"/>
      <c r="UV576" s="101"/>
      <c r="UW576" s="101"/>
      <c r="UX576" s="101"/>
      <c r="UY576" s="101"/>
      <c r="UZ576" s="101"/>
      <c r="VA576" s="101"/>
      <c r="VB576" s="101"/>
      <c r="VC576" s="101"/>
      <c r="VD576" s="101"/>
      <c r="VE576" s="101"/>
      <c r="VF576" s="101"/>
      <c r="VG576" s="101"/>
      <c r="VH576" s="101"/>
      <c r="VI576" s="101"/>
      <c r="VJ576" s="101"/>
      <c r="VK576" s="101"/>
      <c r="VL576" s="101"/>
      <c r="VM576" s="101"/>
      <c r="VN576" s="101"/>
      <c r="VO576" s="101"/>
      <c r="VP576" s="101"/>
      <c r="VQ576" s="101"/>
      <c r="VR576" s="101"/>
      <c r="VS576" s="101"/>
      <c r="VT576" s="101"/>
      <c r="VU576" s="101"/>
      <c r="VV576" s="101"/>
      <c r="VW576" s="101"/>
      <c r="VX576" s="101"/>
      <c r="VY576" s="101"/>
      <c r="VZ576" s="101"/>
      <c r="WA576" s="101"/>
      <c r="WB576" s="101"/>
      <c r="WC576" s="101"/>
      <c r="WD576" s="101"/>
      <c r="WE576" s="101"/>
      <c r="WF576" s="101"/>
      <c r="WG576" s="101"/>
      <c r="WH576" s="101"/>
      <c r="WI576" s="101"/>
      <c r="WJ576" s="101"/>
      <c r="WK576" s="101"/>
      <c r="WL576" s="101"/>
      <c r="WM576" s="101"/>
      <c r="WN576" s="101"/>
      <c r="WO576" s="101"/>
      <c r="WP576" s="101"/>
      <c r="WQ576" s="101"/>
      <c r="WR576" s="101"/>
      <c r="WS576" s="101"/>
      <c r="WT576" s="101"/>
      <c r="WU576" s="101"/>
      <c r="WV576" s="101"/>
      <c r="WW576" s="101"/>
      <c r="WX576" s="101"/>
      <c r="WY576" s="101"/>
      <c r="WZ576" s="101"/>
      <c r="XA576" s="101"/>
      <c r="XB576" s="101"/>
      <c r="XC576" s="101"/>
      <c r="XD576" s="101"/>
      <c r="XE576" s="101"/>
      <c r="XF576" s="101"/>
      <c r="XG576" s="101"/>
      <c r="XH576" s="101"/>
      <c r="XI576" s="101"/>
      <c r="XJ576" s="101"/>
      <c r="XK576" s="101"/>
      <c r="XL576" s="101"/>
      <c r="XM576" s="101"/>
      <c r="XN576" s="101"/>
      <c r="XO576" s="101"/>
      <c r="XP576" s="101"/>
      <c r="XQ576" s="101"/>
      <c r="XR576" s="101"/>
      <c r="XS576" s="101"/>
      <c r="XT576" s="101"/>
      <c r="XU576" s="101"/>
      <c r="XV576" s="101"/>
      <c r="XW576" s="101"/>
      <c r="XX576" s="101"/>
      <c r="XY576" s="101"/>
      <c r="XZ576" s="101"/>
      <c r="YA576" s="101"/>
      <c r="YB576" s="101"/>
      <c r="YC576" s="101"/>
      <c r="YD576" s="101"/>
      <c r="YE576" s="101"/>
      <c r="YF576" s="101"/>
      <c r="YG576" s="101"/>
      <c r="YH576" s="101"/>
      <c r="YI576" s="101"/>
      <c r="YJ576" s="101"/>
      <c r="YK576" s="101"/>
      <c r="YL576" s="101"/>
      <c r="YM576" s="101"/>
      <c r="YN576" s="101"/>
      <c r="YO576" s="101"/>
      <c r="YP576" s="101"/>
      <c r="YQ576" s="101"/>
      <c r="YR576" s="101"/>
      <c r="YS576" s="101"/>
      <c r="YT576" s="101"/>
      <c r="YU576" s="101"/>
      <c r="YV576" s="101"/>
      <c r="YW576" s="101"/>
      <c r="YX576" s="101"/>
      <c r="YY576" s="101"/>
      <c r="YZ576" s="101"/>
      <c r="ZA576" s="101"/>
      <c r="ZB576" s="101"/>
      <c r="ZC576" s="101"/>
      <c r="ZD576" s="101"/>
      <c r="ZE576" s="101"/>
      <c r="ZF576" s="101"/>
      <c r="ZG576" s="101"/>
      <c r="ZH576" s="101"/>
      <c r="ZI576" s="101"/>
      <c r="ZJ576" s="101"/>
      <c r="ZK576" s="101"/>
      <c r="ZL576" s="101"/>
      <c r="ZM576" s="101"/>
      <c r="ZN576" s="101"/>
      <c r="ZO576" s="101"/>
      <c r="ZP576" s="101"/>
      <c r="ZQ576" s="101"/>
      <c r="ZR576" s="101"/>
      <c r="ZS576" s="101"/>
      <c r="ZT576" s="101"/>
      <c r="ZU576" s="101"/>
      <c r="ZV576" s="101"/>
      <c r="ZW576" s="101"/>
      <c r="ZX576" s="101"/>
      <c r="ZY576" s="101"/>
      <c r="ZZ576" s="101"/>
      <c r="AAA576" s="101"/>
      <c r="AAB576" s="101"/>
      <c r="AAC576" s="101"/>
      <c r="AAD576" s="101"/>
      <c r="AAE576" s="101"/>
      <c r="AAF576" s="101"/>
      <c r="AAG576" s="101"/>
      <c r="AAH576" s="101"/>
      <c r="AAI576" s="101"/>
      <c r="AAJ576" s="101"/>
      <c r="AAK576" s="101"/>
      <c r="AAL576" s="101"/>
      <c r="AAM576" s="101"/>
      <c r="AAN576" s="101"/>
      <c r="AAO576" s="101"/>
      <c r="AAP576" s="101"/>
      <c r="AAQ576" s="101"/>
      <c r="AAR576" s="101"/>
      <c r="AAS576" s="101"/>
      <c r="AAT576" s="101"/>
      <c r="AAU576" s="101"/>
      <c r="AAV576" s="101"/>
      <c r="AAW576" s="101"/>
      <c r="AAX576" s="101"/>
      <c r="AAY576" s="101"/>
      <c r="AAZ576" s="101"/>
      <c r="ABA576" s="101"/>
      <c r="ABB576" s="101"/>
      <c r="ABC576" s="101"/>
      <c r="ABD576" s="101"/>
      <c r="ABE576" s="101"/>
      <c r="ABF576" s="101"/>
      <c r="ABG576" s="101"/>
      <c r="ABH576" s="101"/>
      <c r="ABI576" s="101"/>
      <c r="ABJ576" s="101"/>
      <c r="ABK576" s="101"/>
      <c r="ABL576" s="101"/>
      <c r="ABM576" s="101"/>
      <c r="ABN576" s="101"/>
      <c r="ABO576" s="101"/>
      <c r="ABP576" s="101"/>
      <c r="ABQ576" s="101"/>
      <c r="ABR576" s="101"/>
      <c r="ABS576" s="101"/>
      <c r="ABT576" s="101"/>
      <c r="ABU576" s="101"/>
      <c r="ABV576" s="101"/>
      <c r="ABW576" s="101"/>
      <c r="ABX576" s="101"/>
      <c r="ABY576" s="101"/>
      <c r="ABZ576" s="101"/>
      <c r="ACA576" s="101"/>
      <c r="ACB576" s="101"/>
      <c r="ACC576" s="101"/>
      <c r="ACD576" s="101"/>
      <c r="ACE576" s="101"/>
      <c r="ACF576" s="101"/>
      <c r="ACG576" s="101"/>
      <c r="ACH576" s="101"/>
      <c r="ACI576" s="101"/>
      <c r="ACJ576" s="101"/>
      <c r="ACK576" s="101"/>
      <c r="ACL576" s="101"/>
      <c r="ACM576" s="101"/>
      <c r="ACN576" s="101"/>
      <c r="ACO576" s="101"/>
      <c r="ACP576" s="101"/>
      <c r="ACQ576" s="101"/>
      <c r="ACR576" s="101"/>
      <c r="ACS576" s="101"/>
      <c r="ACT576" s="101"/>
      <c r="ACU576" s="101"/>
      <c r="ACV576" s="101"/>
      <c r="ACW576" s="101"/>
      <c r="ACX576" s="101"/>
      <c r="ACY576" s="101"/>
      <c r="ACZ576" s="101"/>
      <c r="ADA576" s="101"/>
      <c r="ADB576" s="101"/>
      <c r="ADC576" s="101"/>
      <c r="ADD576" s="101"/>
      <c r="ADE576" s="101"/>
      <c r="ADF576" s="101"/>
      <c r="ADG576" s="101"/>
      <c r="ADH576" s="101"/>
      <c r="ADI576" s="101"/>
      <c r="ADJ576" s="101"/>
      <c r="ADK576" s="101"/>
      <c r="ADL576" s="101"/>
      <c r="ADM576" s="101"/>
      <c r="ADN576" s="101"/>
      <c r="ADO576" s="101"/>
      <c r="ADP576" s="101"/>
      <c r="ADQ576" s="101"/>
      <c r="ADR576" s="101"/>
      <c r="ADS576" s="101"/>
      <c r="ADT576" s="101"/>
      <c r="ADU576" s="101"/>
      <c r="ADV576" s="101"/>
      <c r="ADW576" s="101"/>
      <c r="ADX576" s="101"/>
      <c r="ADY576" s="101"/>
      <c r="ADZ576" s="101"/>
      <c r="AEA576" s="101"/>
      <c r="AEB576" s="101"/>
      <c r="AEC576" s="101"/>
      <c r="AED576" s="101"/>
      <c r="AEE576" s="101"/>
      <c r="AEF576" s="101"/>
      <c r="AEG576" s="101"/>
      <c r="AEH576" s="101"/>
      <c r="AEI576" s="101"/>
      <c r="AEJ576" s="101"/>
      <c r="AEK576" s="101"/>
      <c r="AEL576" s="101"/>
      <c r="AEM576" s="101"/>
      <c r="AEN576" s="101"/>
      <c r="AEO576" s="101"/>
      <c r="AEP576" s="101"/>
      <c r="AEQ576" s="101"/>
      <c r="AER576" s="101"/>
      <c r="AES576" s="101"/>
      <c r="AET576" s="101"/>
      <c r="AEU576" s="101"/>
      <c r="AEV576" s="101"/>
      <c r="AEW576" s="101"/>
      <c r="AEX576" s="101"/>
      <c r="AEY576" s="101"/>
      <c r="AEZ576" s="101"/>
      <c r="AFA576" s="101"/>
      <c r="AFB576" s="101"/>
      <c r="AFC576" s="101"/>
      <c r="AFD576" s="101"/>
      <c r="AFE576" s="101"/>
      <c r="AFF576" s="101"/>
      <c r="AFG576" s="101"/>
      <c r="AFH576" s="101"/>
      <c r="AFI576" s="101"/>
      <c r="AFJ576" s="101"/>
      <c r="AFK576" s="101"/>
      <c r="AFL576" s="101"/>
      <c r="AFM576" s="101"/>
      <c r="AFN576" s="101"/>
      <c r="AFO576" s="101"/>
      <c r="AFP576" s="101"/>
      <c r="AFQ576" s="101"/>
      <c r="AFR576" s="101"/>
      <c r="AFS576" s="101"/>
      <c r="AFT576" s="101"/>
      <c r="AFU576" s="101"/>
      <c r="AFV576" s="101"/>
      <c r="AFW576" s="101"/>
      <c r="AFX576" s="101"/>
      <c r="AFY576" s="101"/>
      <c r="AFZ576" s="101"/>
      <c r="AGA576" s="101"/>
      <c r="AGB576" s="101"/>
      <c r="AGC576" s="101"/>
      <c r="AGD576" s="101"/>
      <c r="AGE576" s="101"/>
      <c r="AGF576" s="101"/>
      <c r="AGG576" s="101"/>
      <c r="AGH576" s="101"/>
      <c r="AGI576" s="101"/>
      <c r="AGJ576" s="101"/>
      <c r="AGK576" s="101"/>
      <c r="AGL576" s="101"/>
      <c r="AGM576" s="101"/>
      <c r="AGN576" s="101"/>
      <c r="AGO576" s="101"/>
      <c r="AGP576" s="101"/>
      <c r="AGQ576" s="101"/>
      <c r="AGR576" s="101"/>
      <c r="AGS576" s="101"/>
      <c r="AGT576" s="101"/>
      <c r="AGU576" s="101"/>
      <c r="AGV576" s="101"/>
      <c r="AGW576" s="101"/>
      <c r="AGX576" s="101"/>
      <c r="AGY576" s="101"/>
      <c r="AGZ576" s="101"/>
      <c r="AHA576" s="101"/>
      <c r="AHB576" s="101"/>
      <c r="AHC576" s="101"/>
      <c r="AHD576" s="101"/>
      <c r="AHE576" s="101"/>
      <c r="AHF576" s="101"/>
      <c r="AHG576" s="101"/>
      <c r="AHH576" s="101"/>
      <c r="AHI576" s="101"/>
      <c r="AHJ576" s="101"/>
      <c r="AHK576" s="101"/>
      <c r="AHL576" s="101"/>
      <c r="AHM576" s="101"/>
      <c r="AHN576" s="101"/>
      <c r="AHO576" s="101"/>
      <c r="AHP576" s="101"/>
      <c r="AHQ576" s="101"/>
      <c r="AHR576" s="101"/>
      <c r="AHS576" s="101"/>
      <c r="AHT576" s="101"/>
      <c r="AHU576" s="101"/>
      <c r="AHV576" s="101"/>
      <c r="AHW576" s="101"/>
      <c r="AHX576" s="101"/>
      <c r="AHY576" s="101"/>
      <c r="AHZ576" s="101"/>
      <c r="AIA576" s="101"/>
      <c r="AIB576" s="101"/>
      <c r="AIC576" s="101"/>
      <c r="AID576" s="101"/>
      <c r="AIE576" s="101"/>
      <c r="AIF576" s="101"/>
      <c r="AIG576" s="101"/>
      <c r="AIH576" s="101"/>
      <c r="AII576" s="101"/>
      <c r="AIJ576" s="101"/>
      <c r="AIK576" s="101"/>
      <c r="AIL576" s="101"/>
      <c r="AIM576" s="101"/>
      <c r="AIN576" s="101"/>
      <c r="AIO576" s="101"/>
      <c r="AIP576" s="101"/>
      <c r="AIQ576" s="101"/>
      <c r="AIR576" s="101"/>
      <c r="AIS576" s="101"/>
      <c r="AIT576" s="101"/>
      <c r="AIU576" s="101"/>
      <c r="AIV576" s="101"/>
      <c r="AIW576" s="101"/>
      <c r="AIX576" s="101"/>
      <c r="AIY576" s="101"/>
      <c r="AIZ576" s="101"/>
      <c r="AJA576" s="101"/>
      <c r="AJB576" s="101"/>
      <c r="AJC576" s="101"/>
      <c r="AJD576" s="101"/>
      <c r="AJE576" s="101"/>
      <c r="AJF576" s="101"/>
      <c r="AJG576" s="101"/>
      <c r="AJH576" s="101"/>
      <c r="AJI576" s="101"/>
      <c r="AJJ576" s="101"/>
      <c r="AJK576" s="101"/>
      <c r="AJL576" s="101"/>
      <c r="AJM576" s="101"/>
      <c r="AJN576" s="101"/>
      <c r="AJO576" s="101"/>
      <c r="AJP576" s="101"/>
      <c r="AJQ576" s="101"/>
      <c r="AJR576" s="101"/>
      <c r="AJS576" s="101"/>
      <c r="AJT576" s="101"/>
      <c r="AJU576" s="101"/>
      <c r="AJV576" s="101"/>
      <c r="AJW576" s="101"/>
      <c r="AJX576" s="101"/>
      <c r="AJY576" s="101"/>
      <c r="AJZ576" s="101"/>
      <c r="AKA576" s="101"/>
      <c r="AKB576" s="101"/>
      <c r="AKC576" s="101"/>
      <c r="AKD576" s="101"/>
      <c r="AKE576" s="101"/>
      <c r="AKF576" s="101"/>
      <c r="AKG576" s="101"/>
      <c r="AKH576" s="101"/>
      <c r="AKI576" s="101"/>
      <c r="AKJ576" s="101"/>
      <c r="AKK576" s="101"/>
      <c r="AKL576" s="101"/>
      <c r="AKM576" s="101"/>
      <c r="AKN576" s="101"/>
      <c r="AKO576" s="101"/>
      <c r="AKP576" s="101"/>
      <c r="AKQ576" s="101"/>
      <c r="AKR576" s="101"/>
      <c r="AKS576" s="101"/>
      <c r="AKT576" s="101"/>
      <c r="AKU576" s="101"/>
      <c r="AKV576" s="101"/>
      <c r="AKW576" s="101"/>
      <c r="AKX576" s="101"/>
      <c r="AKY576" s="101"/>
      <c r="AKZ576" s="101"/>
      <c r="ALA576" s="101"/>
      <c r="ALB576" s="101"/>
      <c r="ALC576" s="101"/>
      <c r="ALD576" s="101"/>
      <c r="ALE576" s="101"/>
      <c r="ALF576" s="101"/>
      <c r="ALG576" s="101"/>
      <c r="ALH576" s="101"/>
      <c r="ALI576" s="101"/>
      <c r="ALJ576" s="101"/>
      <c r="ALK576" s="101"/>
      <c r="ALL576" s="101"/>
      <c r="ALM576" s="101"/>
      <c r="ALN576"/>
      <c r="ALO576"/>
      <c r="ALP576"/>
      <c r="ALQ576"/>
      <c r="ALR576"/>
      <c r="ALS576"/>
      <c r="ALT576"/>
      <c r="ALU576"/>
      <c r="ALV576"/>
      <c r="ALW576"/>
      <c r="ALX576"/>
      <c r="ALY576"/>
      <c r="ALZ576"/>
      <c r="AMA576"/>
      <c r="AMB576"/>
      <c r="AMC576"/>
      <c r="AMD576"/>
      <c r="AME576"/>
      <c r="AMF576"/>
      <c r="AMG576"/>
      <c r="AMH576"/>
      <c r="AMI576"/>
      <c r="AMJ576"/>
      <c r="AMK576" s="101"/>
    </row>
    <row r="577" spans="1:1025" s="112" customFormat="1" ht="57.75" customHeight="1">
      <c r="B577" s="26" t="s">
        <v>74</v>
      </c>
      <c r="C577" s="27" t="s">
        <v>389</v>
      </c>
      <c r="D577" s="27">
        <v>929</v>
      </c>
      <c r="E577" s="135"/>
      <c r="F577" s="135"/>
      <c r="G577" s="87"/>
      <c r="H577" s="88"/>
      <c r="I577" s="125">
        <f t="shared" si="185"/>
        <v>159518800</v>
      </c>
      <c r="J577" s="125">
        <f t="shared" ref="J577:O577" si="205">J584+J578</f>
        <v>162620200</v>
      </c>
      <c r="K577" s="74">
        <f t="shared" si="205"/>
        <v>-3561300</v>
      </c>
      <c r="L577" s="74">
        <f t="shared" si="205"/>
        <v>0</v>
      </c>
      <c r="M577" s="74">
        <f t="shared" si="205"/>
        <v>133000</v>
      </c>
      <c r="N577" s="74">
        <f t="shared" si="205"/>
        <v>326900</v>
      </c>
      <c r="O577" s="126">
        <f t="shared" si="205"/>
        <v>0</v>
      </c>
      <c r="ALN577" s="39"/>
      <c r="ALO577" s="39"/>
      <c r="ALP577" s="39"/>
      <c r="ALQ577" s="39"/>
      <c r="ALR577" s="39"/>
      <c r="ALS577" s="39"/>
      <c r="ALT577" s="39"/>
      <c r="ALU577" s="39"/>
      <c r="ALV577" s="39"/>
      <c r="ALW577" s="39"/>
      <c r="ALX577" s="39"/>
      <c r="ALY577" s="39"/>
      <c r="ALZ577" s="39"/>
      <c r="AMA577" s="39"/>
      <c r="AMB577" s="39"/>
      <c r="AMC577" s="39"/>
      <c r="AMD577" s="39"/>
      <c r="AME577" s="39"/>
      <c r="AMF577" s="39"/>
      <c r="AMG577" s="39"/>
      <c r="AMH577" s="39"/>
      <c r="AMI577" s="39"/>
      <c r="AMJ577" s="39"/>
    </row>
    <row r="578" spans="1:1025" s="112" customFormat="1">
      <c r="B578" s="26"/>
      <c r="C578" s="36" t="s">
        <v>15</v>
      </c>
      <c r="D578" s="36">
        <v>929</v>
      </c>
      <c r="E578" s="91" t="s">
        <v>16</v>
      </c>
      <c r="F578" s="91" t="s">
        <v>83</v>
      </c>
      <c r="G578" s="81"/>
      <c r="H578" s="82"/>
      <c r="I578" s="130">
        <f t="shared" si="185"/>
        <v>238400</v>
      </c>
      <c r="J578" s="130">
        <f t="shared" ref="J578:O582" si="206">J579</f>
        <v>423000</v>
      </c>
      <c r="K578" s="76">
        <f t="shared" si="206"/>
        <v>-184600</v>
      </c>
      <c r="L578" s="76">
        <f t="shared" si="206"/>
        <v>0</v>
      </c>
      <c r="M578" s="76">
        <f t="shared" si="206"/>
        <v>0</v>
      </c>
      <c r="N578" s="76">
        <f t="shared" si="206"/>
        <v>0</v>
      </c>
      <c r="O578" s="131">
        <f t="shared" si="206"/>
        <v>0</v>
      </c>
      <c r="ALN578"/>
      <c r="ALO578"/>
      <c r="ALP578"/>
      <c r="ALQ578"/>
      <c r="ALR578"/>
      <c r="ALS578"/>
      <c r="ALT578"/>
      <c r="ALU578"/>
      <c r="ALV578"/>
      <c r="ALW578"/>
      <c r="ALX578"/>
      <c r="ALY578"/>
      <c r="ALZ578"/>
      <c r="AMA578"/>
      <c r="AMB578"/>
      <c r="AMC578"/>
      <c r="AMD578"/>
      <c r="AME578"/>
      <c r="AMF578"/>
      <c r="AMG578"/>
      <c r="AMH578"/>
      <c r="AMI578"/>
      <c r="AMJ578"/>
    </row>
    <row r="579" spans="1:1025" s="112" customFormat="1">
      <c r="B579" s="26"/>
      <c r="C579" s="36" t="s">
        <v>31</v>
      </c>
      <c r="D579" s="36">
        <v>929</v>
      </c>
      <c r="E579" s="91" t="s">
        <v>16</v>
      </c>
      <c r="F579" s="91" t="s">
        <v>32</v>
      </c>
      <c r="G579" s="81"/>
      <c r="H579" s="82"/>
      <c r="I579" s="130">
        <f t="shared" si="185"/>
        <v>238400</v>
      </c>
      <c r="J579" s="130">
        <f t="shared" si="206"/>
        <v>423000</v>
      </c>
      <c r="K579" s="76">
        <f t="shared" si="206"/>
        <v>-184600</v>
      </c>
      <c r="L579" s="76">
        <f t="shared" si="206"/>
        <v>0</v>
      </c>
      <c r="M579" s="76">
        <f t="shared" si="206"/>
        <v>0</v>
      </c>
      <c r="N579" s="76">
        <f t="shared" si="206"/>
        <v>0</v>
      </c>
      <c r="O579" s="131">
        <f t="shared" si="206"/>
        <v>0</v>
      </c>
      <c r="ALN579"/>
      <c r="ALO579"/>
      <c r="ALP579"/>
      <c r="ALQ579"/>
      <c r="ALR579"/>
      <c r="ALS579"/>
      <c r="ALT579"/>
      <c r="ALU579"/>
      <c r="ALV579"/>
      <c r="ALW579"/>
      <c r="ALX579"/>
      <c r="ALY579"/>
      <c r="ALZ579"/>
      <c r="AMA579"/>
      <c r="AMB579"/>
      <c r="AMC579"/>
      <c r="AMD579"/>
      <c r="AME579"/>
      <c r="AMF579"/>
      <c r="AMG579"/>
      <c r="AMH579"/>
      <c r="AMI579"/>
      <c r="AMJ579"/>
    </row>
    <row r="580" spans="1:1025" s="112" customFormat="1" ht="37.5">
      <c r="B580" s="26"/>
      <c r="C580" s="36" t="s">
        <v>98</v>
      </c>
      <c r="D580" s="36">
        <v>929</v>
      </c>
      <c r="E580" s="91" t="s">
        <v>16</v>
      </c>
      <c r="F580" s="91" t="s">
        <v>32</v>
      </c>
      <c r="G580" s="81">
        <v>5000000000</v>
      </c>
      <c r="H580" s="82"/>
      <c r="I580" s="130">
        <f t="shared" si="185"/>
        <v>238400</v>
      </c>
      <c r="J580" s="130">
        <f t="shared" si="206"/>
        <v>423000</v>
      </c>
      <c r="K580" s="76">
        <f t="shared" si="206"/>
        <v>-184600</v>
      </c>
      <c r="L580" s="76">
        <f t="shared" si="206"/>
        <v>0</v>
      </c>
      <c r="M580" s="76">
        <f t="shared" si="206"/>
        <v>0</v>
      </c>
      <c r="N580" s="76">
        <f t="shared" si="206"/>
        <v>0</v>
      </c>
      <c r="O580" s="131">
        <f t="shared" si="206"/>
        <v>0</v>
      </c>
      <c r="ALN580"/>
      <c r="ALO580"/>
      <c r="ALP580"/>
      <c r="ALQ580"/>
      <c r="ALR580"/>
      <c r="ALS580"/>
      <c r="ALT580"/>
      <c r="ALU580"/>
      <c r="ALV580"/>
      <c r="ALW580"/>
      <c r="ALX580"/>
      <c r="ALY580"/>
      <c r="ALZ580"/>
      <c r="AMA580"/>
      <c r="AMB580"/>
      <c r="AMC580"/>
      <c r="AMD580"/>
      <c r="AME580"/>
      <c r="AMF580"/>
      <c r="AMG580"/>
      <c r="AMH580"/>
      <c r="AMI580"/>
      <c r="AMJ580"/>
    </row>
    <row r="581" spans="1:1025" s="101" customFormat="1" ht="37.5">
      <c r="A581" s="112"/>
      <c r="B581" s="26"/>
      <c r="C581" s="36" t="s">
        <v>117</v>
      </c>
      <c r="D581" s="36">
        <v>929</v>
      </c>
      <c r="E581" s="91" t="s">
        <v>16</v>
      </c>
      <c r="F581" s="91" t="s">
        <v>32</v>
      </c>
      <c r="G581" s="81">
        <v>5030000000</v>
      </c>
      <c r="H581" s="82"/>
      <c r="I581" s="130">
        <f t="shared" si="185"/>
        <v>238400</v>
      </c>
      <c r="J581" s="130">
        <f t="shared" si="206"/>
        <v>423000</v>
      </c>
      <c r="K581" s="76">
        <f t="shared" si="206"/>
        <v>-184600</v>
      </c>
      <c r="L581" s="76">
        <f t="shared" si="206"/>
        <v>0</v>
      </c>
      <c r="M581" s="76">
        <f t="shared" si="206"/>
        <v>0</v>
      </c>
      <c r="N581" s="76">
        <f t="shared" si="206"/>
        <v>0</v>
      </c>
      <c r="O581" s="131">
        <f t="shared" si="206"/>
        <v>0</v>
      </c>
      <c r="P581" s="112"/>
      <c r="Q581" s="112"/>
      <c r="R581" s="112"/>
      <c r="S581" s="112"/>
      <c r="T581" s="112"/>
      <c r="U581" s="112"/>
      <c r="V581" s="112"/>
      <c r="W581" s="112"/>
      <c r="X581" s="112"/>
      <c r="Y581" s="112"/>
      <c r="Z581" s="112"/>
      <c r="AA581" s="112"/>
      <c r="AB581" s="112"/>
      <c r="AC581" s="112"/>
      <c r="AD581" s="112"/>
      <c r="AE581" s="112"/>
      <c r="AF581" s="112"/>
      <c r="AG581" s="112"/>
      <c r="AH581" s="112"/>
      <c r="AI581" s="112"/>
      <c r="AJ581" s="112"/>
      <c r="AK581" s="112"/>
      <c r="AL581" s="112"/>
      <c r="AM581" s="112"/>
      <c r="AN581" s="112"/>
      <c r="AO581" s="112"/>
      <c r="AP581" s="112"/>
      <c r="AQ581" s="112"/>
      <c r="AR581" s="112"/>
      <c r="AS581" s="112"/>
      <c r="AT581" s="112"/>
      <c r="AU581" s="112"/>
      <c r="AV581" s="112"/>
      <c r="AW581" s="112"/>
      <c r="AX581" s="112"/>
      <c r="AY581" s="112"/>
      <c r="AZ581" s="112"/>
      <c r="BA581" s="112"/>
      <c r="BB581" s="112"/>
      <c r="BC581" s="112"/>
      <c r="BD581" s="112"/>
      <c r="BE581" s="112"/>
      <c r="BF581" s="112"/>
      <c r="BG581" s="112"/>
      <c r="BH581" s="112"/>
      <c r="BI581" s="112"/>
      <c r="BJ581" s="112"/>
      <c r="BK581" s="112"/>
      <c r="BL581" s="112"/>
      <c r="BM581" s="112"/>
      <c r="BN581" s="112"/>
      <c r="BO581" s="112"/>
      <c r="BP581" s="112"/>
      <c r="BQ581" s="112"/>
      <c r="BR581" s="112"/>
      <c r="BS581" s="112"/>
      <c r="BT581" s="112"/>
      <c r="BU581" s="112"/>
      <c r="BV581" s="112"/>
      <c r="BW581" s="112"/>
      <c r="BX581" s="112"/>
      <c r="BY581" s="112"/>
      <c r="BZ581" s="112"/>
      <c r="CA581" s="112"/>
      <c r="CB581" s="112"/>
      <c r="CC581" s="112"/>
      <c r="CD581" s="112"/>
      <c r="CE581" s="112"/>
      <c r="CF581" s="112"/>
      <c r="CG581" s="112"/>
      <c r="CH581" s="112"/>
      <c r="CI581" s="112"/>
      <c r="CJ581" s="112"/>
      <c r="CK581" s="112"/>
      <c r="CL581" s="112"/>
      <c r="CM581" s="112"/>
      <c r="CN581" s="112"/>
      <c r="CO581" s="112"/>
      <c r="CP581" s="112"/>
      <c r="CQ581" s="112"/>
      <c r="CR581" s="112"/>
      <c r="CS581" s="112"/>
      <c r="CT581" s="112"/>
      <c r="CU581" s="112"/>
      <c r="CV581" s="112"/>
      <c r="CW581" s="112"/>
      <c r="CX581" s="112"/>
      <c r="CY581" s="112"/>
      <c r="CZ581" s="112"/>
      <c r="DA581" s="112"/>
      <c r="DB581" s="112"/>
      <c r="DC581" s="112"/>
      <c r="DD581" s="112"/>
      <c r="DE581" s="112"/>
      <c r="DF581" s="112"/>
      <c r="DG581" s="112"/>
      <c r="DH581" s="112"/>
      <c r="DI581" s="112"/>
      <c r="DJ581" s="112"/>
      <c r="DK581" s="112"/>
      <c r="DL581" s="112"/>
      <c r="DM581" s="112"/>
      <c r="DN581" s="112"/>
      <c r="DO581" s="112"/>
      <c r="DP581" s="112"/>
      <c r="DQ581" s="112"/>
      <c r="DR581" s="112"/>
      <c r="DS581" s="112"/>
      <c r="DT581" s="112"/>
      <c r="DU581" s="112"/>
      <c r="DV581" s="112"/>
      <c r="DW581" s="112"/>
      <c r="DX581" s="112"/>
      <c r="DY581" s="112"/>
      <c r="DZ581" s="112"/>
      <c r="EA581" s="112"/>
      <c r="EB581" s="112"/>
      <c r="EC581" s="112"/>
      <c r="ED581" s="112"/>
      <c r="EE581" s="112"/>
      <c r="EF581" s="112"/>
      <c r="EG581" s="112"/>
      <c r="EH581" s="112"/>
      <c r="EI581" s="112"/>
      <c r="EJ581" s="112"/>
      <c r="EK581" s="112"/>
      <c r="EL581" s="112"/>
      <c r="EM581" s="112"/>
      <c r="EN581" s="112"/>
      <c r="EO581" s="112"/>
      <c r="EP581" s="112"/>
      <c r="EQ581" s="112"/>
      <c r="ER581" s="112"/>
      <c r="ES581" s="112"/>
      <c r="ET581" s="112"/>
      <c r="EU581" s="112"/>
      <c r="EV581" s="112"/>
      <c r="EW581" s="112"/>
      <c r="EX581" s="112"/>
      <c r="EY581" s="112"/>
      <c r="EZ581" s="112"/>
      <c r="FA581" s="112"/>
      <c r="FB581" s="112"/>
      <c r="FC581" s="112"/>
      <c r="FD581" s="112"/>
      <c r="FE581" s="112"/>
      <c r="FF581" s="112"/>
      <c r="FG581" s="112"/>
      <c r="FH581" s="112"/>
      <c r="FI581" s="112"/>
      <c r="FJ581" s="112"/>
      <c r="FK581" s="112"/>
      <c r="FL581" s="112"/>
      <c r="FM581" s="112"/>
      <c r="FN581" s="112"/>
      <c r="FO581" s="112"/>
      <c r="FP581" s="112"/>
      <c r="FQ581" s="112"/>
      <c r="FR581" s="112"/>
      <c r="FS581" s="112"/>
      <c r="FT581" s="112"/>
      <c r="FU581" s="112"/>
      <c r="FV581" s="112"/>
      <c r="FW581" s="112"/>
      <c r="FX581" s="112"/>
      <c r="FY581" s="112"/>
      <c r="FZ581" s="112"/>
      <c r="GA581" s="112"/>
      <c r="GB581" s="112"/>
      <c r="GC581" s="112"/>
      <c r="GD581" s="112"/>
      <c r="GE581" s="112"/>
      <c r="GF581" s="112"/>
      <c r="GG581" s="112"/>
      <c r="GH581" s="112"/>
      <c r="GI581" s="112"/>
      <c r="GJ581" s="112"/>
      <c r="GK581" s="112"/>
      <c r="GL581" s="112"/>
      <c r="GM581" s="112"/>
      <c r="GN581" s="112"/>
      <c r="GO581" s="112"/>
      <c r="GP581" s="112"/>
      <c r="GQ581" s="112"/>
      <c r="GR581" s="112"/>
      <c r="GS581" s="112"/>
      <c r="GT581" s="112"/>
      <c r="GU581" s="112"/>
      <c r="GV581" s="112"/>
      <c r="GW581" s="112"/>
      <c r="GX581" s="112"/>
      <c r="GY581" s="112"/>
      <c r="GZ581" s="112"/>
      <c r="HA581" s="112"/>
      <c r="HB581" s="112"/>
      <c r="HC581" s="112"/>
      <c r="HD581" s="112"/>
      <c r="HE581" s="112"/>
      <c r="HF581" s="112"/>
      <c r="HG581" s="112"/>
      <c r="HH581" s="112"/>
      <c r="HI581" s="112"/>
      <c r="HJ581" s="112"/>
      <c r="HK581" s="112"/>
      <c r="HL581" s="112"/>
      <c r="HM581" s="112"/>
      <c r="HN581" s="112"/>
      <c r="HO581" s="112"/>
      <c r="HP581" s="112"/>
      <c r="HQ581" s="112"/>
      <c r="HR581" s="112"/>
      <c r="HS581" s="112"/>
      <c r="HT581" s="112"/>
      <c r="HU581" s="112"/>
      <c r="HV581" s="112"/>
      <c r="HW581" s="112"/>
      <c r="HX581" s="112"/>
      <c r="HY581" s="112"/>
      <c r="HZ581" s="112"/>
      <c r="IA581" s="112"/>
      <c r="IB581" s="112"/>
      <c r="IC581" s="112"/>
      <c r="ID581" s="112"/>
      <c r="IE581" s="112"/>
      <c r="IF581" s="112"/>
      <c r="IG581" s="112"/>
      <c r="IH581" s="112"/>
      <c r="II581" s="112"/>
      <c r="IJ581" s="112"/>
      <c r="IK581" s="112"/>
      <c r="IL581" s="112"/>
      <c r="IM581" s="112"/>
      <c r="IN581" s="112"/>
      <c r="IO581" s="112"/>
      <c r="IP581" s="112"/>
      <c r="IQ581" s="112"/>
      <c r="IR581" s="112"/>
      <c r="IS581" s="112"/>
      <c r="IT581" s="112"/>
      <c r="IU581" s="112"/>
      <c r="IV581" s="112"/>
      <c r="IW581" s="112"/>
      <c r="IX581" s="112"/>
      <c r="IY581" s="112"/>
      <c r="IZ581" s="112"/>
      <c r="JA581" s="112"/>
      <c r="JB581" s="112"/>
      <c r="JC581" s="112"/>
      <c r="JD581" s="112"/>
      <c r="JE581" s="112"/>
      <c r="JF581" s="112"/>
      <c r="JG581" s="112"/>
      <c r="JH581" s="112"/>
      <c r="JI581" s="112"/>
      <c r="JJ581" s="112"/>
      <c r="JK581" s="112"/>
      <c r="JL581" s="112"/>
      <c r="JM581" s="112"/>
      <c r="JN581" s="112"/>
      <c r="JO581" s="112"/>
      <c r="JP581" s="112"/>
      <c r="JQ581" s="112"/>
      <c r="JR581" s="112"/>
      <c r="JS581" s="112"/>
      <c r="JT581" s="112"/>
      <c r="JU581" s="112"/>
      <c r="JV581" s="112"/>
      <c r="JW581" s="112"/>
      <c r="JX581" s="112"/>
      <c r="JY581" s="112"/>
      <c r="JZ581" s="112"/>
      <c r="KA581" s="112"/>
      <c r="KB581" s="112"/>
      <c r="KC581" s="112"/>
      <c r="KD581" s="112"/>
      <c r="KE581" s="112"/>
      <c r="KF581" s="112"/>
      <c r="KG581" s="112"/>
      <c r="KH581" s="112"/>
      <c r="KI581" s="112"/>
      <c r="KJ581" s="112"/>
      <c r="KK581" s="112"/>
      <c r="KL581" s="112"/>
      <c r="KM581" s="112"/>
      <c r="KN581" s="112"/>
      <c r="KO581" s="112"/>
      <c r="KP581" s="112"/>
      <c r="KQ581" s="112"/>
      <c r="KR581" s="112"/>
      <c r="KS581" s="112"/>
      <c r="KT581" s="112"/>
      <c r="KU581" s="112"/>
      <c r="KV581" s="112"/>
      <c r="KW581" s="112"/>
      <c r="KX581" s="112"/>
      <c r="KY581" s="112"/>
      <c r="KZ581" s="112"/>
      <c r="LA581" s="112"/>
      <c r="LB581" s="112"/>
      <c r="LC581" s="112"/>
      <c r="LD581" s="112"/>
      <c r="LE581" s="112"/>
      <c r="LF581" s="112"/>
      <c r="LG581" s="112"/>
      <c r="LH581" s="112"/>
      <c r="LI581" s="112"/>
      <c r="LJ581" s="112"/>
      <c r="LK581" s="112"/>
      <c r="LL581" s="112"/>
      <c r="LM581" s="112"/>
      <c r="LN581" s="112"/>
      <c r="LO581" s="112"/>
      <c r="LP581" s="112"/>
      <c r="LQ581" s="112"/>
      <c r="LR581" s="112"/>
      <c r="LS581" s="112"/>
      <c r="LT581" s="112"/>
      <c r="LU581" s="112"/>
      <c r="LV581" s="112"/>
      <c r="LW581" s="112"/>
      <c r="LX581" s="112"/>
      <c r="LY581" s="112"/>
      <c r="LZ581" s="112"/>
      <c r="MA581" s="112"/>
      <c r="MB581" s="112"/>
      <c r="MC581" s="112"/>
      <c r="MD581" s="112"/>
      <c r="ME581" s="112"/>
      <c r="MF581" s="112"/>
      <c r="MG581" s="112"/>
      <c r="MH581" s="112"/>
      <c r="MI581" s="112"/>
      <c r="MJ581" s="112"/>
      <c r="MK581" s="112"/>
      <c r="ML581" s="112"/>
      <c r="MM581" s="112"/>
      <c r="MN581" s="112"/>
      <c r="MO581" s="112"/>
      <c r="MP581" s="112"/>
      <c r="MQ581" s="112"/>
      <c r="MR581" s="112"/>
      <c r="MS581" s="112"/>
      <c r="MT581" s="112"/>
      <c r="MU581" s="112"/>
      <c r="MV581" s="112"/>
      <c r="MW581" s="112"/>
      <c r="MX581" s="112"/>
      <c r="MY581" s="112"/>
      <c r="MZ581" s="112"/>
      <c r="NA581" s="112"/>
      <c r="NB581" s="112"/>
      <c r="NC581" s="112"/>
      <c r="ND581" s="112"/>
      <c r="NE581" s="112"/>
      <c r="NF581" s="112"/>
      <c r="NG581" s="112"/>
      <c r="NH581" s="112"/>
      <c r="NI581" s="112"/>
      <c r="NJ581" s="112"/>
      <c r="NK581" s="112"/>
      <c r="NL581" s="112"/>
      <c r="NM581" s="112"/>
      <c r="NN581" s="112"/>
      <c r="NO581" s="112"/>
      <c r="NP581" s="112"/>
      <c r="NQ581" s="112"/>
      <c r="NR581" s="112"/>
      <c r="NS581" s="112"/>
      <c r="NT581" s="112"/>
      <c r="NU581" s="112"/>
      <c r="NV581" s="112"/>
      <c r="NW581" s="112"/>
      <c r="NX581" s="112"/>
      <c r="NY581" s="112"/>
      <c r="NZ581" s="112"/>
      <c r="OA581" s="112"/>
      <c r="OB581" s="112"/>
      <c r="OC581" s="112"/>
      <c r="OD581" s="112"/>
      <c r="OE581" s="112"/>
      <c r="OF581" s="112"/>
      <c r="OG581" s="112"/>
      <c r="OH581" s="112"/>
      <c r="OI581" s="112"/>
      <c r="OJ581" s="112"/>
      <c r="OK581" s="112"/>
      <c r="OL581" s="112"/>
      <c r="OM581" s="112"/>
      <c r="ON581" s="112"/>
      <c r="OO581" s="112"/>
      <c r="OP581" s="112"/>
      <c r="OQ581" s="112"/>
      <c r="OR581" s="112"/>
      <c r="OS581" s="112"/>
      <c r="OT581" s="112"/>
      <c r="OU581" s="112"/>
      <c r="OV581" s="112"/>
      <c r="OW581" s="112"/>
      <c r="OX581" s="112"/>
      <c r="OY581" s="112"/>
      <c r="OZ581" s="112"/>
      <c r="PA581" s="112"/>
      <c r="PB581" s="112"/>
      <c r="PC581" s="112"/>
      <c r="PD581" s="112"/>
      <c r="PE581" s="112"/>
      <c r="PF581" s="112"/>
      <c r="PG581" s="112"/>
      <c r="PH581" s="112"/>
      <c r="PI581" s="112"/>
      <c r="PJ581" s="112"/>
      <c r="PK581" s="112"/>
      <c r="PL581" s="112"/>
      <c r="PM581" s="112"/>
      <c r="PN581" s="112"/>
      <c r="PO581" s="112"/>
      <c r="PP581" s="112"/>
      <c r="PQ581" s="112"/>
      <c r="PR581" s="112"/>
      <c r="PS581" s="112"/>
      <c r="PT581" s="112"/>
      <c r="PU581" s="112"/>
      <c r="PV581" s="112"/>
      <c r="PW581" s="112"/>
      <c r="PX581" s="112"/>
      <c r="PY581" s="112"/>
      <c r="PZ581" s="112"/>
      <c r="QA581" s="112"/>
      <c r="QB581" s="112"/>
      <c r="QC581" s="112"/>
      <c r="QD581" s="112"/>
      <c r="QE581" s="112"/>
      <c r="QF581" s="112"/>
      <c r="QG581" s="112"/>
      <c r="QH581" s="112"/>
      <c r="QI581" s="112"/>
      <c r="QJ581" s="112"/>
      <c r="QK581" s="112"/>
      <c r="QL581" s="112"/>
      <c r="QM581" s="112"/>
      <c r="QN581" s="112"/>
      <c r="QO581" s="112"/>
      <c r="QP581" s="112"/>
      <c r="QQ581" s="112"/>
      <c r="QR581" s="112"/>
      <c r="QS581" s="112"/>
      <c r="QT581" s="112"/>
      <c r="QU581" s="112"/>
      <c r="QV581" s="112"/>
      <c r="QW581" s="112"/>
      <c r="QX581" s="112"/>
      <c r="QY581" s="112"/>
      <c r="QZ581" s="112"/>
      <c r="RA581" s="112"/>
      <c r="RB581" s="112"/>
      <c r="RC581" s="112"/>
      <c r="RD581" s="112"/>
      <c r="RE581" s="112"/>
      <c r="RF581" s="112"/>
      <c r="RG581" s="112"/>
      <c r="RH581" s="112"/>
      <c r="RI581" s="112"/>
      <c r="RJ581" s="112"/>
      <c r="RK581" s="112"/>
      <c r="RL581" s="112"/>
      <c r="RM581" s="112"/>
      <c r="RN581" s="112"/>
      <c r="RO581" s="112"/>
      <c r="RP581" s="112"/>
      <c r="RQ581" s="112"/>
      <c r="RR581" s="112"/>
      <c r="RS581" s="112"/>
      <c r="RT581" s="112"/>
      <c r="RU581" s="112"/>
      <c r="RV581" s="112"/>
      <c r="RW581" s="112"/>
      <c r="RX581" s="112"/>
      <c r="RY581" s="112"/>
      <c r="RZ581" s="112"/>
      <c r="SA581" s="112"/>
      <c r="SB581" s="112"/>
      <c r="SC581" s="112"/>
      <c r="SD581" s="112"/>
      <c r="SE581" s="112"/>
      <c r="SF581" s="112"/>
      <c r="SG581" s="112"/>
      <c r="SH581" s="112"/>
      <c r="SI581" s="112"/>
      <c r="SJ581" s="112"/>
      <c r="SK581" s="112"/>
      <c r="SL581" s="112"/>
      <c r="SM581" s="112"/>
      <c r="SN581" s="112"/>
      <c r="SO581" s="112"/>
      <c r="SP581" s="112"/>
      <c r="SQ581" s="112"/>
      <c r="SR581" s="112"/>
      <c r="SS581" s="112"/>
      <c r="ST581" s="112"/>
      <c r="SU581" s="112"/>
      <c r="SV581" s="112"/>
      <c r="SW581" s="112"/>
      <c r="SX581" s="112"/>
      <c r="SY581" s="112"/>
      <c r="SZ581" s="112"/>
      <c r="TA581" s="112"/>
      <c r="TB581" s="112"/>
      <c r="TC581" s="112"/>
      <c r="TD581" s="112"/>
      <c r="TE581" s="112"/>
      <c r="TF581" s="112"/>
      <c r="TG581" s="112"/>
      <c r="TH581" s="112"/>
      <c r="TI581" s="112"/>
      <c r="TJ581" s="112"/>
      <c r="TK581" s="112"/>
      <c r="TL581" s="112"/>
      <c r="TM581" s="112"/>
      <c r="TN581" s="112"/>
      <c r="TO581" s="112"/>
      <c r="TP581" s="112"/>
      <c r="TQ581" s="112"/>
      <c r="TR581" s="112"/>
      <c r="TS581" s="112"/>
      <c r="TT581" s="112"/>
      <c r="TU581" s="112"/>
      <c r="TV581" s="112"/>
      <c r="TW581" s="112"/>
      <c r="TX581" s="112"/>
      <c r="TY581" s="112"/>
      <c r="TZ581" s="112"/>
      <c r="UA581" s="112"/>
      <c r="UB581" s="112"/>
      <c r="UC581" s="112"/>
      <c r="UD581" s="112"/>
      <c r="UE581" s="112"/>
      <c r="UF581" s="112"/>
      <c r="UG581" s="112"/>
      <c r="UH581" s="112"/>
      <c r="UI581" s="112"/>
      <c r="UJ581" s="112"/>
      <c r="UK581" s="112"/>
      <c r="UL581" s="112"/>
      <c r="UM581" s="112"/>
      <c r="UN581" s="112"/>
      <c r="UO581" s="112"/>
      <c r="UP581" s="112"/>
      <c r="UQ581" s="112"/>
      <c r="UR581" s="112"/>
      <c r="US581" s="112"/>
      <c r="UT581" s="112"/>
      <c r="UU581" s="112"/>
      <c r="UV581" s="112"/>
      <c r="UW581" s="112"/>
      <c r="UX581" s="112"/>
      <c r="UY581" s="112"/>
      <c r="UZ581" s="112"/>
      <c r="VA581" s="112"/>
      <c r="VB581" s="112"/>
      <c r="VC581" s="112"/>
      <c r="VD581" s="112"/>
      <c r="VE581" s="112"/>
      <c r="VF581" s="112"/>
      <c r="VG581" s="112"/>
      <c r="VH581" s="112"/>
      <c r="VI581" s="112"/>
      <c r="VJ581" s="112"/>
      <c r="VK581" s="112"/>
      <c r="VL581" s="112"/>
      <c r="VM581" s="112"/>
      <c r="VN581" s="112"/>
      <c r="VO581" s="112"/>
      <c r="VP581" s="112"/>
      <c r="VQ581" s="112"/>
      <c r="VR581" s="112"/>
      <c r="VS581" s="112"/>
      <c r="VT581" s="112"/>
      <c r="VU581" s="112"/>
      <c r="VV581" s="112"/>
      <c r="VW581" s="112"/>
      <c r="VX581" s="112"/>
      <c r="VY581" s="112"/>
      <c r="VZ581" s="112"/>
      <c r="WA581" s="112"/>
      <c r="WB581" s="112"/>
      <c r="WC581" s="112"/>
      <c r="WD581" s="112"/>
      <c r="WE581" s="112"/>
      <c r="WF581" s="112"/>
      <c r="WG581" s="112"/>
      <c r="WH581" s="112"/>
      <c r="WI581" s="112"/>
      <c r="WJ581" s="112"/>
      <c r="WK581" s="112"/>
      <c r="WL581" s="112"/>
      <c r="WM581" s="112"/>
      <c r="WN581" s="112"/>
      <c r="WO581" s="112"/>
      <c r="WP581" s="112"/>
      <c r="WQ581" s="112"/>
      <c r="WR581" s="112"/>
      <c r="WS581" s="112"/>
      <c r="WT581" s="112"/>
      <c r="WU581" s="112"/>
      <c r="WV581" s="112"/>
      <c r="WW581" s="112"/>
      <c r="WX581" s="112"/>
      <c r="WY581" s="112"/>
      <c r="WZ581" s="112"/>
      <c r="XA581" s="112"/>
      <c r="XB581" s="112"/>
      <c r="XC581" s="112"/>
      <c r="XD581" s="112"/>
      <c r="XE581" s="112"/>
      <c r="XF581" s="112"/>
      <c r="XG581" s="112"/>
      <c r="XH581" s="112"/>
      <c r="XI581" s="112"/>
      <c r="XJ581" s="112"/>
      <c r="XK581" s="112"/>
      <c r="XL581" s="112"/>
      <c r="XM581" s="112"/>
      <c r="XN581" s="112"/>
      <c r="XO581" s="112"/>
      <c r="XP581" s="112"/>
      <c r="XQ581" s="112"/>
      <c r="XR581" s="112"/>
      <c r="XS581" s="112"/>
      <c r="XT581" s="112"/>
      <c r="XU581" s="112"/>
      <c r="XV581" s="112"/>
      <c r="XW581" s="112"/>
      <c r="XX581" s="112"/>
      <c r="XY581" s="112"/>
      <c r="XZ581" s="112"/>
      <c r="YA581" s="112"/>
      <c r="YB581" s="112"/>
      <c r="YC581" s="112"/>
      <c r="YD581" s="112"/>
      <c r="YE581" s="112"/>
      <c r="YF581" s="112"/>
      <c r="YG581" s="112"/>
      <c r="YH581" s="112"/>
      <c r="YI581" s="112"/>
      <c r="YJ581" s="112"/>
      <c r="YK581" s="112"/>
      <c r="YL581" s="112"/>
      <c r="YM581" s="112"/>
      <c r="YN581" s="112"/>
      <c r="YO581" s="112"/>
      <c r="YP581" s="112"/>
      <c r="YQ581" s="112"/>
      <c r="YR581" s="112"/>
      <c r="YS581" s="112"/>
      <c r="YT581" s="112"/>
      <c r="YU581" s="112"/>
      <c r="YV581" s="112"/>
      <c r="YW581" s="112"/>
      <c r="YX581" s="112"/>
      <c r="YY581" s="112"/>
      <c r="YZ581" s="112"/>
      <c r="ZA581" s="112"/>
      <c r="ZB581" s="112"/>
      <c r="ZC581" s="112"/>
      <c r="ZD581" s="112"/>
      <c r="ZE581" s="112"/>
      <c r="ZF581" s="112"/>
      <c r="ZG581" s="112"/>
      <c r="ZH581" s="112"/>
      <c r="ZI581" s="112"/>
      <c r="ZJ581" s="112"/>
      <c r="ZK581" s="112"/>
      <c r="ZL581" s="112"/>
      <c r="ZM581" s="112"/>
      <c r="ZN581" s="112"/>
      <c r="ZO581" s="112"/>
      <c r="ZP581" s="112"/>
      <c r="ZQ581" s="112"/>
      <c r="ZR581" s="112"/>
      <c r="ZS581" s="112"/>
      <c r="ZT581" s="112"/>
      <c r="ZU581" s="112"/>
      <c r="ZV581" s="112"/>
      <c r="ZW581" s="112"/>
      <c r="ZX581" s="112"/>
      <c r="ZY581" s="112"/>
      <c r="ZZ581" s="112"/>
      <c r="AAA581" s="112"/>
      <c r="AAB581" s="112"/>
      <c r="AAC581" s="112"/>
      <c r="AAD581" s="112"/>
      <c r="AAE581" s="112"/>
      <c r="AAF581" s="112"/>
      <c r="AAG581" s="112"/>
      <c r="AAH581" s="112"/>
      <c r="AAI581" s="112"/>
      <c r="AAJ581" s="112"/>
      <c r="AAK581" s="112"/>
      <c r="AAL581" s="112"/>
      <c r="AAM581" s="112"/>
      <c r="AAN581" s="112"/>
      <c r="AAO581" s="112"/>
      <c r="AAP581" s="112"/>
      <c r="AAQ581" s="112"/>
      <c r="AAR581" s="112"/>
      <c r="AAS581" s="112"/>
      <c r="AAT581" s="112"/>
      <c r="AAU581" s="112"/>
      <c r="AAV581" s="112"/>
      <c r="AAW581" s="112"/>
      <c r="AAX581" s="112"/>
      <c r="AAY581" s="112"/>
      <c r="AAZ581" s="112"/>
      <c r="ABA581" s="112"/>
      <c r="ABB581" s="112"/>
      <c r="ABC581" s="112"/>
      <c r="ABD581" s="112"/>
      <c r="ABE581" s="112"/>
      <c r="ABF581" s="112"/>
      <c r="ABG581" s="112"/>
      <c r="ABH581" s="112"/>
      <c r="ABI581" s="112"/>
      <c r="ABJ581" s="112"/>
      <c r="ABK581" s="112"/>
      <c r="ABL581" s="112"/>
      <c r="ABM581" s="112"/>
      <c r="ABN581" s="112"/>
      <c r="ABO581" s="112"/>
      <c r="ABP581" s="112"/>
      <c r="ABQ581" s="112"/>
      <c r="ABR581" s="112"/>
      <c r="ABS581" s="112"/>
      <c r="ABT581" s="112"/>
      <c r="ABU581" s="112"/>
      <c r="ABV581" s="112"/>
      <c r="ABW581" s="112"/>
      <c r="ABX581" s="112"/>
      <c r="ABY581" s="112"/>
      <c r="ABZ581" s="112"/>
      <c r="ACA581" s="112"/>
      <c r="ACB581" s="112"/>
      <c r="ACC581" s="112"/>
      <c r="ACD581" s="112"/>
      <c r="ACE581" s="112"/>
      <c r="ACF581" s="112"/>
      <c r="ACG581" s="112"/>
      <c r="ACH581" s="112"/>
      <c r="ACI581" s="112"/>
      <c r="ACJ581" s="112"/>
      <c r="ACK581" s="112"/>
      <c r="ACL581" s="112"/>
      <c r="ACM581" s="112"/>
      <c r="ACN581" s="112"/>
      <c r="ACO581" s="112"/>
      <c r="ACP581" s="112"/>
      <c r="ACQ581" s="112"/>
      <c r="ACR581" s="112"/>
      <c r="ACS581" s="112"/>
      <c r="ACT581" s="112"/>
      <c r="ACU581" s="112"/>
      <c r="ACV581" s="112"/>
      <c r="ACW581" s="112"/>
      <c r="ACX581" s="112"/>
      <c r="ACY581" s="112"/>
      <c r="ACZ581" s="112"/>
      <c r="ADA581" s="112"/>
      <c r="ADB581" s="112"/>
      <c r="ADC581" s="112"/>
      <c r="ADD581" s="112"/>
      <c r="ADE581" s="112"/>
      <c r="ADF581" s="112"/>
      <c r="ADG581" s="112"/>
      <c r="ADH581" s="112"/>
      <c r="ADI581" s="112"/>
      <c r="ADJ581" s="112"/>
      <c r="ADK581" s="112"/>
      <c r="ADL581" s="112"/>
      <c r="ADM581" s="112"/>
      <c r="ADN581" s="112"/>
      <c r="ADO581" s="112"/>
      <c r="ADP581" s="112"/>
      <c r="ADQ581" s="112"/>
      <c r="ADR581" s="112"/>
      <c r="ADS581" s="112"/>
      <c r="ADT581" s="112"/>
      <c r="ADU581" s="112"/>
      <c r="ADV581" s="112"/>
      <c r="ADW581" s="112"/>
      <c r="ADX581" s="112"/>
      <c r="ADY581" s="112"/>
      <c r="ADZ581" s="112"/>
      <c r="AEA581" s="112"/>
      <c r="AEB581" s="112"/>
      <c r="AEC581" s="112"/>
      <c r="AED581" s="112"/>
      <c r="AEE581" s="112"/>
      <c r="AEF581" s="112"/>
      <c r="AEG581" s="112"/>
      <c r="AEH581" s="112"/>
      <c r="AEI581" s="112"/>
      <c r="AEJ581" s="112"/>
      <c r="AEK581" s="112"/>
      <c r="AEL581" s="112"/>
      <c r="AEM581" s="112"/>
      <c r="AEN581" s="112"/>
      <c r="AEO581" s="112"/>
      <c r="AEP581" s="112"/>
      <c r="AEQ581" s="112"/>
      <c r="AER581" s="112"/>
      <c r="AES581" s="112"/>
      <c r="AET581" s="112"/>
      <c r="AEU581" s="112"/>
      <c r="AEV581" s="112"/>
      <c r="AEW581" s="112"/>
      <c r="AEX581" s="112"/>
      <c r="AEY581" s="112"/>
      <c r="AEZ581" s="112"/>
      <c r="AFA581" s="112"/>
      <c r="AFB581" s="112"/>
      <c r="AFC581" s="112"/>
      <c r="AFD581" s="112"/>
      <c r="AFE581" s="112"/>
      <c r="AFF581" s="112"/>
      <c r="AFG581" s="112"/>
      <c r="AFH581" s="112"/>
      <c r="AFI581" s="112"/>
      <c r="AFJ581" s="112"/>
      <c r="AFK581" s="112"/>
      <c r="AFL581" s="112"/>
      <c r="AFM581" s="112"/>
      <c r="AFN581" s="112"/>
      <c r="AFO581" s="112"/>
      <c r="AFP581" s="112"/>
      <c r="AFQ581" s="112"/>
      <c r="AFR581" s="112"/>
      <c r="AFS581" s="112"/>
      <c r="AFT581" s="112"/>
      <c r="AFU581" s="112"/>
      <c r="AFV581" s="112"/>
      <c r="AFW581" s="112"/>
      <c r="AFX581" s="112"/>
      <c r="AFY581" s="112"/>
      <c r="AFZ581" s="112"/>
      <c r="AGA581" s="112"/>
      <c r="AGB581" s="112"/>
      <c r="AGC581" s="112"/>
      <c r="AGD581" s="112"/>
      <c r="AGE581" s="112"/>
      <c r="AGF581" s="112"/>
      <c r="AGG581" s="112"/>
      <c r="AGH581" s="112"/>
      <c r="AGI581" s="112"/>
      <c r="AGJ581" s="112"/>
      <c r="AGK581" s="112"/>
      <c r="AGL581" s="112"/>
      <c r="AGM581" s="112"/>
      <c r="AGN581" s="112"/>
      <c r="AGO581" s="112"/>
      <c r="AGP581" s="112"/>
      <c r="AGQ581" s="112"/>
      <c r="AGR581" s="112"/>
      <c r="AGS581" s="112"/>
      <c r="AGT581" s="112"/>
      <c r="AGU581" s="112"/>
      <c r="AGV581" s="112"/>
      <c r="AGW581" s="112"/>
      <c r="AGX581" s="112"/>
      <c r="AGY581" s="112"/>
      <c r="AGZ581" s="112"/>
      <c r="AHA581" s="112"/>
      <c r="AHB581" s="112"/>
      <c r="AHC581" s="112"/>
      <c r="AHD581" s="112"/>
      <c r="AHE581" s="112"/>
      <c r="AHF581" s="112"/>
      <c r="AHG581" s="112"/>
      <c r="AHH581" s="112"/>
      <c r="AHI581" s="112"/>
      <c r="AHJ581" s="112"/>
      <c r="AHK581" s="112"/>
      <c r="AHL581" s="112"/>
      <c r="AHM581" s="112"/>
      <c r="AHN581" s="112"/>
      <c r="AHO581" s="112"/>
      <c r="AHP581" s="112"/>
      <c r="AHQ581" s="112"/>
      <c r="AHR581" s="112"/>
      <c r="AHS581" s="112"/>
      <c r="AHT581" s="112"/>
      <c r="AHU581" s="112"/>
      <c r="AHV581" s="112"/>
      <c r="AHW581" s="112"/>
      <c r="AHX581" s="112"/>
      <c r="AHY581" s="112"/>
      <c r="AHZ581" s="112"/>
      <c r="AIA581" s="112"/>
      <c r="AIB581" s="112"/>
      <c r="AIC581" s="112"/>
      <c r="AID581" s="112"/>
      <c r="AIE581" s="112"/>
      <c r="AIF581" s="112"/>
      <c r="AIG581" s="112"/>
      <c r="AIH581" s="112"/>
      <c r="AII581" s="112"/>
      <c r="AIJ581" s="112"/>
      <c r="AIK581" s="112"/>
      <c r="AIL581" s="112"/>
      <c r="AIM581" s="112"/>
      <c r="AIN581" s="112"/>
      <c r="AIO581" s="112"/>
      <c r="AIP581" s="112"/>
      <c r="AIQ581" s="112"/>
      <c r="AIR581" s="112"/>
      <c r="AIS581" s="112"/>
      <c r="AIT581" s="112"/>
      <c r="AIU581" s="112"/>
      <c r="AIV581" s="112"/>
      <c r="AIW581" s="112"/>
      <c r="AIX581" s="112"/>
      <c r="AIY581" s="112"/>
      <c r="AIZ581" s="112"/>
      <c r="AJA581" s="112"/>
      <c r="AJB581" s="112"/>
      <c r="AJC581" s="112"/>
      <c r="AJD581" s="112"/>
      <c r="AJE581" s="112"/>
      <c r="AJF581" s="112"/>
      <c r="AJG581" s="112"/>
      <c r="AJH581" s="112"/>
      <c r="AJI581" s="112"/>
      <c r="AJJ581" s="112"/>
      <c r="AJK581" s="112"/>
      <c r="AJL581" s="112"/>
      <c r="AJM581" s="112"/>
      <c r="AJN581" s="112"/>
      <c r="AJO581" s="112"/>
      <c r="AJP581" s="112"/>
      <c r="AJQ581" s="112"/>
      <c r="AJR581" s="112"/>
      <c r="AJS581" s="112"/>
      <c r="AJT581" s="112"/>
      <c r="AJU581" s="112"/>
      <c r="AJV581" s="112"/>
      <c r="AJW581" s="112"/>
      <c r="AJX581" s="112"/>
      <c r="AJY581" s="112"/>
      <c r="AJZ581" s="112"/>
      <c r="AKA581" s="112"/>
      <c r="AKB581" s="112"/>
      <c r="AKC581" s="112"/>
      <c r="AKD581" s="112"/>
      <c r="AKE581" s="112"/>
      <c r="AKF581" s="112"/>
      <c r="AKG581" s="112"/>
      <c r="AKH581" s="112"/>
      <c r="AKI581" s="112"/>
      <c r="AKJ581" s="112"/>
      <c r="AKK581" s="112"/>
      <c r="AKL581" s="112"/>
      <c r="AKM581" s="112"/>
      <c r="AKN581" s="112"/>
      <c r="AKO581" s="112"/>
      <c r="AKP581" s="112"/>
      <c r="AKQ581" s="112"/>
      <c r="AKR581" s="112"/>
      <c r="AKS581" s="112"/>
      <c r="AKT581" s="112"/>
      <c r="AKU581" s="112"/>
      <c r="AKV581" s="112"/>
      <c r="AKW581" s="112"/>
      <c r="AKX581" s="112"/>
      <c r="AKY581" s="112"/>
      <c r="AKZ581" s="112"/>
      <c r="ALA581" s="112"/>
      <c r="ALB581" s="112"/>
      <c r="ALC581" s="112"/>
      <c r="ALD581" s="112"/>
      <c r="ALE581" s="112"/>
      <c r="ALF581" s="112"/>
      <c r="ALG581" s="112"/>
      <c r="ALH581" s="112"/>
      <c r="ALI581" s="112"/>
      <c r="ALJ581" s="112"/>
      <c r="ALK581" s="112"/>
      <c r="ALL581" s="112"/>
      <c r="ALM581" s="112"/>
      <c r="ALN581"/>
      <c r="ALO581"/>
      <c r="ALP581"/>
      <c r="ALQ581"/>
      <c r="ALR581"/>
      <c r="ALS581"/>
      <c r="ALT581"/>
      <c r="ALU581"/>
      <c r="ALV581"/>
      <c r="ALW581"/>
      <c r="ALX581"/>
      <c r="ALY581"/>
      <c r="ALZ581"/>
      <c r="AMA581"/>
      <c r="AMB581"/>
      <c r="AMC581"/>
      <c r="AMD581"/>
      <c r="AME581"/>
      <c r="AMF581"/>
      <c r="AMG581"/>
      <c r="AMH581"/>
      <c r="AMI581"/>
      <c r="AMJ581"/>
      <c r="AMK581" s="112"/>
    </row>
    <row r="582" spans="1:1025" s="101" customFormat="1" ht="37.5">
      <c r="A582" s="112"/>
      <c r="B582" s="26"/>
      <c r="C582" s="36" t="s">
        <v>118</v>
      </c>
      <c r="D582" s="36">
        <v>929</v>
      </c>
      <c r="E582" s="91" t="s">
        <v>16</v>
      </c>
      <c r="F582" s="91" t="s">
        <v>32</v>
      </c>
      <c r="G582" s="81">
        <v>5030010030</v>
      </c>
      <c r="H582" s="82"/>
      <c r="I582" s="130">
        <f t="shared" si="185"/>
        <v>238400</v>
      </c>
      <c r="J582" s="130">
        <f t="shared" si="206"/>
        <v>423000</v>
      </c>
      <c r="K582" s="76">
        <f t="shared" si="206"/>
        <v>-184600</v>
      </c>
      <c r="L582" s="76">
        <f t="shared" si="206"/>
        <v>0</v>
      </c>
      <c r="M582" s="76">
        <f t="shared" si="206"/>
        <v>0</v>
      </c>
      <c r="N582" s="76">
        <f t="shared" si="206"/>
        <v>0</v>
      </c>
      <c r="O582" s="131">
        <f t="shared" si="206"/>
        <v>0</v>
      </c>
      <c r="P582" s="112"/>
      <c r="Q582" s="112"/>
      <c r="R582" s="112"/>
      <c r="S582" s="112"/>
      <c r="T582" s="112"/>
      <c r="U582" s="112"/>
      <c r="V582" s="112"/>
      <c r="W582" s="112"/>
      <c r="X582" s="112"/>
      <c r="Y582" s="112"/>
      <c r="Z582" s="112"/>
      <c r="AA582" s="112"/>
      <c r="AB582" s="112"/>
      <c r="AC582" s="112"/>
      <c r="AD582" s="112"/>
      <c r="AE582" s="112"/>
      <c r="AF582" s="112"/>
      <c r="AG582" s="112"/>
      <c r="AH582" s="112"/>
      <c r="AI582" s="112"/>
      <c r="AJ582" s="112"/>
      <c r="AK582" s="112"/>
      <c r="AL582" s="112"/>
      <c r="AM582" s="112"/>
      <c r="AN582" s="112"/>
      <c r="AO582" s="112"/>
      <c r="AP582" s="112"/>
      <c r="AQ582" s="112"/>
      <c r="AR582" s="112"/>
      <c r="AS582" s="112"/>
      <c r="AT582" s="112"/>
      <c r="AU582" s="112"/>
      <c r="AV582" s="112"/>
      <c r="AW582" s="112"/>
      <c r="AX582" s="112"/>
      <c r="AY582" s="112"/>
      <c r="AZ582" s="112"/>
      <c r="BA582" s="112"/>
      <c r="BB582" s="112"/>
      <c r="BC582" s="112"/>
      <c r="BD582" s="112"/>
      <c r="BE582" s="112"/>
      <c r="BF582" s="112"/>
      <c r="BG582" s="112"/>
      <c r="BH582" s="112"/>
      <c r="BI582" s="112"/>
      <c r="BJ582" s="112"/>
      <c r="BK582" s="112"/>
      <c r="BL582" s="112"/>
      <c r="BM582" s="112"/>
      <c r="BN582" s="112"/>
      <c r="BO582" s="112"/>
      <c r="BP582" s="112"/>
      <c r="BQ582" s="112"/>
      <c r="BR582" s="112"/>
      <c r="BS582" s="112"/>
      <c r="BT582" s="112"/>
      <c r="BU582" s="112"/>
      <c r="BV582" s="112"/>
      <c r="BW582" s="112"/>
      <c r="BX582" s="112"/>
      <c r="BY582" s="112"/>
      <c r="BZ582" s="112"/>
      <c r="CA582" s="112"/>
      <c r="CB582" s="112"/>
      <c r="CC582" s="112"/>
      <c r="CD582" s="112"/>
      <c r="CE582" s="112"/>
      <c r="CF582" s="112"/>
      <c r="CG582" s="112"/>
      <c r="CH582" s="112"/>
      <c r="CI582" s="112"/>
      <c r="CJ582" s="112"/>
      <c r="CK582" s="112"/>
      <c r="CL582" s="112"/>
      <c r="CM582" s="112"/>
      <c r="CN582" s="112"/>
      <c r="CO582" s="112"/>
      <c r="CP582" s="112"/>
      <c r="CQ582" s="112"/>
      <c r="CR582" s="112"/>
      <c r="CS582" s="112"/>
      <c r="CT582" s="112"/>
      <c r="CU582" s="112"/>
      <c r="CV582" s="112"/>
      <c r="CW582" s="112"/>
      <c r="CX582" s="112"/>
      <c r="CY582" s="112"/>
      <c r="CZ582" s="112"/>
      <c r="DA582" s="112"/>
      <c r="DB582" s="112"/>
      <c r="DC582" s="112"/>
      <c r="DD582" s="112"/>
      <c r="DE582" s="112"/>
      <c r="DF582" s="112"/>
      <c r="DG582" s="112"/>
      <c r="DH582" s="112"/>
      <c r="DI582" s="112"/>
      <c r="DJ582" s="112"/>
      <c r="DK582" s="112"/>
      <c r="DL582" s="112"/>
      <c r="DM582" s="112"/>
      <c r="DN582" s="112"/>
      <c r="DO582" s="112"/>
      <c r="DP582" s="112"/>
      <c r="DQ582" s="112"/>
      <c r="DR582" s="112"/>
      <c r="DS582" s="112"/>
      <c r="DT582" s="112"/>
      <c r="DU582" s="112"/>
      <c r="DV582" s="112"/>
      <c r="DW582" s="112"/>
      <c r="DX582" s="112"/>
      <c r="DY582" s="112"/>
      <c r="DZ582" s="112"/>
      <c r="EA582" s="112"/>
      <c r="EB582" s="112"/>
      <c r="EC582" s="112"/>
      <c r="ED582" s="112"/>
      <c r="EE582" s="112"/>
      <c r="EF582" s="112"/>
      <c r="EG582" s="112"/>
      <c r="EH582" s="112"/>
      <c r="EI582" s="112"/>
      <c r="EJ582" s="112"/>
      <c r="EK582" s="112"/>
      <c r="EL582" s="112"/>
      <c r="EM582" s="112"/>
      <c r="EN582" s="112"/>
      <c r="EO582" s="112"/>
      <c r="EP582" s="112"/>
      <c r="EQ582" s="112"/>
      <c r="ER582" s="112"/>
      <c r="ES582" s="112"/>
      <c r="ET582" s="112"/>
      <c r="EU582" s="112"/>
      <c r="EV582" s="112"/>
      <c r="EW582" s="112"/>
      <c r="EX582" s="112"/>
      <c r="EY582" s="112"/>
      <c r="EZ582" s="112"/>
      <c r="FA582" s="112"/>
      <c r="FB582" s="112"/>
      <c r="FC582" s="112"/>
      <c r="FD582" s="112"/>
      <c r="FE582" s="112"/>
      <c r="FF582" s="112"/>
      <c r="FG582" s="112"/>
      <c r="FH582" s="112"/>
      <c r="FI582" s="112"/>
      <c r="FJ582" s="112"/>
      <c r="FK582" s="112"/>
      <c r="FL582" s="112"/>
      <c r="FM582" s="112"/>
      <c r="FN582" s="112"/>
      <c r="FO582" s="112"/>
      <c r="FP582" s="112"/>
      <c r="FQ582" s="112"/>
      <c r="FR582" s="112"/>
      <c r="FS582" s="112"/>
      <c r="FT582" s="112"/>
      <c r="FU582" s="112"/>
      <c r="FV582" s="112"/>
      <c r="FW582" s="112"/>
      <c r="FX582" s="112"/>
      <c r="FY582" s="112"/>
      <c r="FZ582" s="112"/>
      <c r="GA582" s="112"/>
      <c r="GB582" s="112"/>
      <c r="GC582" s="112"/>
      <c r="GD582" s="112"/>
      <c r="GE582" s="112"/>
      <c r="GF582" s="112"/>
      <c r="GG582" s="112"/>
      <c r="GH582" s="112"/>
      <c r="GI582" s="112"/>
      <c r="GJ582" s="112"/>
      <c r="GK582" s="112"/>
      <c r="GL582" s="112"/>
      <c r="GM582" s="112"/>
      <c r="GN582" s="112"/>
      <c r="GO582" s="112"/>
      <c r="GP582" s="112"/>
      <c r="GQ582" s="112"/>
      <c r="GR582" s="112"/>
      <c r="GS582" s="112"/>
      <c r="GT582" s="112"/>
      <c r="GU582" s="112"/>
      <c r="GV582" s="112"/>
      <c r="GW582" s="112"/>
      <c r="GX582" s="112"/>
      <c r="GY582" s="112"/>
      <c r="GZ582" s="112"/>
      <c r="HA582" s="112"/>
      <c r="HB582" s="112"/>
      <c r="HC582" s="112"/>
      <c r="HD582" s="112"/>
      <c r="HE582" s="112"/>
      <c r="HF582" s="112"/>
      <c r="HG582" s="112"/>
      <c r="HH582" s="112"/>
      <c r="HI582" s="112"/>
      <c r="HJ582" s="112"/>
      <c r="HK582" s="112"/>
      <c r="HL582" s="112"/>
      <c r="HM582" s="112"/>
      <c r="HN582" s="112"/>
      <c r="HO582" s="112"/>
      <c r="HP582" s="112"/>
      <c r="HQ582" s="112"/>
      <c r="HR582" s="112"/>
      <c r="HS582" s="112"/>
      <c r="HT582" s="112"/>
      <c r="HU582" s="112"/>
      <c r="HV582" s="112"/>
      <c r="HW582" s="112"/>
      <c r="HX582" s="112"/>
      <c r="HY582" s="112"/>
      <c r="HZ582" s="112"/>
      <c r="IA582" s="112"/>
      <c r="IB582" s="112"/>
      <c r="IC582" s="112"/>
      <c r="ID582" s="112"/>
      <c r="IE582" s="112"/>
      <c r="IF582" s="112"/>
      <c r="IG582" s="112"/>
      <c r="IH582" s="112"/>
      <c r="II582" s="112"/>
      <c r="IJ582" s="112"/>
      <c r="IK582" s="112"/>
      <c r="IL582" s="112"/>
      <c r="IM582" s="112"/>
      <c r="IN582" s="112"/>
      <c r="IO582" s="112"/>
      <c r="IP582" s="112"/>
      <c r="IQ582" s="112"/>
      <c r="IR582" s="112"/>
      <c r="IS582" s="112"/>
      <c r="IT582" s="112"/>
      <c r="IU582" s="112"/>
      <c r="IV582" s="112"/>
      <c r="IW582" s="112"/>
      <c r="IX582" s="112"/>
      <c r="IY582" s="112"/>
      <c r="IZ582" s="112"/>
      <c r="JA582" s="112"/>
      <c r="JB582" s="112"/>
      <c r="JC582" s="112"/>
      <c r="JD582" s="112"/>
      <c r="JE582" s="112"/>
      <c r="JF582" s="112"/>
      <c r="JG582" s="112"/>
      <c r="JH582" s="112"/>
      <c r="JI582" s="112"/>
      <c r="JJ582" s="112"/>
      <c r="JK582" s="112"/>
      <c r="JL582" s="112"/>
      <c r="JM582" s="112"/>
      <c r="JN582" s="112"/>
      <c r="JO582" s="112"/>
      <c r="JP582" s="112"/>
      <c r="JQ582" s="112"/>
      <c r="JR582" s="112"/>
      <c r="JS582" s="112"/>
      <c r="JT582" s="112"/>
      <c r="JU582" s="112"/>
      <c r="JV582" s="112"/>
      <c r="JW582" s="112"/>
      <c r="JX582" s="112"/>
      <c r="JY582" s="112"/>
      <c r="JZ582" s="112"/>
      <c r="KA582" s="112"/>
      <c r="KB582" s="112"/>
      <c r="KC582" s="112"/>
      <c r="KD582" s="112"/>
      <c r="KE582" s="112"/>
      <c r="KF582" s="112"/>
      <c r="KG582" s="112"/>
      <c r="KH582" s="112"/>
      <c r="KI582" s="112"/>
      <c r="KJ582" s="112"/>
      <c r="KK582" s="112"/>
      <c r="KL582" s="112"/>
      <c r="KM582" s="112"/>
      <c r="KN582" s="112"/>
      <c r="KO582" s="112"/>
      <c r="KP582" s="112"/>
      <c r="KQ582" s="112"/>
      <c r="KR582" s="112"/>
      <c r="KS582" s="112"/>
      <c r="KT582" s="112"/>
      <c r="KU582" s="112"/>
      <c r="KV582" s="112"/>
      <c r="KW582" s="112"/>
      <c r="KX582" s="112"/>
      <c r="KY582" s="112"/>
      <c r="KZ582" s="112"/>
      <c r="LA582" s="112"/>
      <c r="LB582" s="112"/>
      <c r="LC582" s="112"/>
      <c r="LD582" s="112"/>
      <c r="LE582" s="112"/>
      <c r="LF582" s="112"/>
      <c r="LG582" s="112"/>
      <c r="LH582" s="112"/>
      <c r="LI582" s="112"/>
      <c r="LJ582" s="112"/>
      <c r="LK582" s="112"/>
      <c r="LL582" s="112"/>
      <c r="LM582" s="112"/>
      <c r="LN582" s="112"/>
      <c r="LO582" s="112"/>
      <c r="LP582" s="112"/>
      <c r="LQ582" s="112"/>
      <c r="LR582" s="112"/>
      <c r="LS582" s="112"/>
      <c r="LT582" s="112"/>
      <c r="LU582" s="112"/>
      <c r="LV582" s="112"/>
      <c r="LW582" s="112"/>
      <c r="LX582" s="112"/>
      <c r="LY582" s="112"/>
      <c r="LZ582" s="112"/>
      <c r="MA582" s="112"/>
      <c r="MB582" s="112"/>
      <c r="MC582" s="112"/>
      <c r="MD582" s="112"/>
      <c r="ME582" s="112"/>
      <c r="MF582" s="112"/>
      <c r="MG582" s="112"/>
      <c r="MH582" s="112"/>
      <c r="MI582" s="112"/>
      <c r="MJ582" s="112"/>
      <c r="MK582" s="112"/>
      <c r="ML582" s="112"/>
      <c r="MM582" s="112"/>
      <c r="MN582" s="112"/>
      <c r="MO582" s="112"/>
      <c r="MP582" s="112"/>
      <c r="MQ582" s="112"/>
      <c r="MR582" s="112"/>
      <c r="MS582" s="112"/>
      <c r="MT582" s="112"/>
      <c r="MU582" s="112"/>
      <c r="MV582" s="112"/>
      <c r="MW582" s="112"/>
      <c r="MX582" s="112"/>
      <c r="MY582" s="112"/>
      <c r="MZ582" s="112"/>
      <c r="NA582" s="112"/>
      <c r="NB582" s="112"/>
      <c r="NC582" s="112"/>
      <c r="ND582" s="112"/>
      <c r="NE582" s="112"/>
      <c r="NF582" s="112"/>
      <c r="NG582" s="112"/>
      <c r="NH582" s="112"/>
      <c r="NI582" s="112"/>
      <c r="NJ582" s="112"/>
      <c r="NK582" s="112"/>
      <c r="NL582" s="112"/>
      <c r="NM582" s="112"/>
      <c r="NN582" s="112"/>
      <c r="NO582" s="112"/>
      <c r="NP582" s="112"/>
      <c r="NQ582" s="112"/>
      <c r="NR582" s="112"/>
      <c r="NS582" s="112"/>
      <c r="NT582" s="112"/>
      <c r="NU582" s="112"/>
      <c r="NV582" s="112"/>
      <c r="NW582" s="112"/>
      <c r="NX582" s="112"/>
      <c r="NY582" s="112"/>
      <c r="NZ582" s="112"/>
      <c r="OA582" s="112"/>
      <c r="OB582" s="112"/>
      <c r="OC582" s="112"/>
      <c r="OD582" s="112"/>
      <c r="OE582" s="112"/>
      <c r="OF582" s="112"/>
      <c r="OG582" s="112"/>
      <c r="OH582" s="112"/>
      <c r="OI582" s="112"/>
      <c r="OJ582" s="112"/>
      <c r="OK582" s="112"/>
      <c r="OL582" s="112"/>
      <c r="OM582" s="112"/>
      <c r="ON582" s="112"/>
      <c r="OO582" s="112"/>
      <c r="OP582" s="112"/>
      <c r="OQ582" s="112"/>
      <c r="OR582" s="112"/>
      <c r="OS582" s="112"/>
      <c r="OT582" s="112"/>
      <c r="OU582" s="112"/>
      <c r="OV582" s="112"/>
      <c r="OW582" s="112"/>
      <c r="OX582" s="112"/>
      <c r="OY582" s="112"/>
      <c r="OZ582" s="112"/>
      <c r="PA582" s="112"/>
      <c r="PB582" s="112"/>
      <c r="PC582" s="112"/>
      <c r="PD582" s="112"/>
      <c r="PE582" s="112"/>
      <c r="PF582" s="112"/>
      <c r="PG582" s="112"/>
      <c r="PH582" s="112"/>
      <c r="PI582" s="112"/>
      <c r="PJ582" s="112"/>
      <c r="PK582" s="112"/>
      <c r="PL582" s="112"/>
      <c r="PM582" s="112"/>
      <c r="PN582" s="112"/>
      <c r="PO582" s="112"/>
      <c r="PP582" s="112"/>
      <c r="PQ582" s="112"/>
      <c r="PR582" s="112"/>
      <c r="PS582" s="112"/>
      <c r="PT582" s="112"/>
      <c r="PU582" s="112"/>
      <c r="PV582" s="112"/>
      <c r="PW582" s="112"/>
      <c r="PX582" s="112"/>
      <c r="PY582" s="112"/>
      <c r="PZ582" s="112"/>
      <c r="QA582" s="112"/>
      <c r="QB582" s="112"/>
      <c r="QC582" s="112"/>
      <c r="QD582" s="112"/>
      <c r="QE582" s="112"/>
      <c r="QF582" s="112"/>
      <c r="QG582" s="112"/>
      <c r="QH582" s="112"/>
      <c r="QI582" s="112"/>
      <c r="QJ582" s="112"/>
      <c r="QK582" s="112"/>
      <c r="QL582" s="112"/>
      <c r="QM582" s="112"/>
      <c r="QN582" s="112"/>
      <c r="QO582" s="112"/>
      <c r="QP582" s="112"/>
      <c r="QQ582" s="112"/>
      <c r="QR582" s="112"/>
      <c r="QS582" s="112"/>
      <c r="QT582" s="112"/>
      <c r="QU582" s="112"/>
      <c r="QV582" s="112"/>
      <c r="QW582" s="112"/>
      <c r="QX582" s="112"/>
      <c r="QY582" s="112"/>
      <c r="QZ582" s="112"/>
      <c r="RA582" s="112"/>
      <c r="RB582" s="112"/>
      <c r="RC582" s="112"/>
      <c r="RD582" s="112"/>
      <c r="RE582" s="112"/>
      <c r="RF582" s="112"/>
      <c r="RG582" s="112"/>
      <c r="RH582" s="112"/>
      <c r="RI582" s="112"/>
      <c r="RJ582" s="112"/>
      <c r="RK582" s="112"/>
      <c r="RL582" s="112"/>
      <c r="RM582" s="112"/>
      <c r="RN582" s="112"/>
      <c r="RO582" s="112"/>
      <c r="RP582" s="112"/>
      <c r="RQ582" s="112"/>
      <c r="RR582" s="112"/>
      <c r="RS582" s="112"/>
      <c r="RT582" s="112"/>
      <c r="RU582" s="112"/>
      <c r="RV582" s="112"/>
      <c r="RW582" s="112"/>
      <c r="RX582" s="112"/>
      <c r="RY582" s="112"/>
      <c r="RZ582" s="112"/>
      <c r="SA582" s="112"/>
      <c r="SB582" s="112"/>
      <c r="SC582" s="112"/>
      <c r="SD582" s="112"/>
      <c r="SE582" s="112"/>
      <c r="SF582" s="112"/>
      <c r="SG582" s="112"/>
      <c r="SH582" s="112"/>
      <c r="SI582" s="112"/>
      <c r="SJ582" s="112"/>
      <c r="SK582" s="112"/>
      <c r="SL582" s="112"/>
      <c r="SM582" s="112"/>
      <c r="SN582" s="112"/>
      <c r="SO582" s="112"/>
      <c r="SP582" s="112"/>
      <c r="SQ582" s="112"/>
      <c r="SR582" s="112"/>
      <c r="SS582" s="112"/>
      <c r="ST582" s="112"/>
      <c r="SU582" s="112"/>
      <c r="SV582" s="112"/>
      <c r="SW582" s="112"/>
      <c r="SX582" s="112"/>
      <c r="SY582" s="112"/>
      <c r="SZ582" s="112"/>
      <c r="TA582" s="112"/>
      <c r="TB582" s="112"/>
      <c r="TC582" s="112"/>
      <c r="TD582" s="112"/>
      <c r="TE582" s="112"/>
      <c r="TF582" s="112"/>
      <c r="TG582" s="112"/>
      <c r="TH582" s="112"/>
      <c r="TI582" s="112"/>
      <c r="TJ582" s="112"/>
      <c r="TK582" s="112"/>
      <c r="TL582" s="112"/>
      <c r="TM582" s="112"/>
      <c r="TN582" s="112"/>
      <c r="TO582" s="112"/>
      <c r="TP582" s="112"/>
      <c r="TQ582" s="112"/>
      <c r="TR582" s="112"/>
      <c r="TS582" s="112"/>
      <c r="TT582" s="112"/>
      <c r="TU582" s="112"/>
      <c r="TV582" s="112"/>
      <c r="TW582" s="112"/>
      <c r="TX582" s="112"/>
      <c r="TY582" s="112"/>
      <c r="TZ582" s="112"/>
      <c r="UA582" s="112"/>
      <c r="UB582" s="112"/>
      <c r="UC582" s="112"/>
      <c r="UD582" s="112"/>
      <c r="UE582" s="112"/>
      <c r="UF582" s="112"/>
      <c r="UG582" s="112"/>
      <c r="UH582" s="112"/>
      <c r="UI582" s="112"/>
      <c r="UJ582" s="112"/>
      <c r="UK582" s="112"/>
      <c r="UL582" s="112"/>
      <c r="UM582" s="112"/>
      <c r="UN582" s="112"/>
      <c r="UO582" s="112"/>
      <c r="UP582" s="112"/>
      <c r="UQ582" s="112"/>
      <c r="UR582" s="112"/>
      <c r="US582" s="112"/>
      <c r="UT582" s="112"/>
      <c r="UU582" s="112"/>
      <c r="UV582" s="112"/>
      <c r="UW582" s="112"/>
      <c r="UX582" s="112"/>
      <c r="UY582" s="112"/>
      <c r="UZ582" s="112"/>
      <c r="VA582" s="112"/>
      <c r="VB582" s="112"/>
      <c r="VC582" s="112"/>
      <c r="VD582" s="112"/>
      <c r="VE582" s="112"/>
      <c r="VF582" s="112"/>
      <c r="VG582" s="112"/>
      <c r="VH582" s="112"/>
      <c r="VI582" s="112"/>
      <c r="VJ582" s="112"/>
      <c r="VK582" s="112"/>
      <c r="VL582" s="112"/>
      <c r="VM582" s="112"/>
      <c r="VN582" s="112"/>
      <c r="VO582" s="112"/>
      <c r="VP582" s="112"/>
      <c r="VQ582" s="112"/>
      <c r="VR582" s="112"/>
      <c r="VS582" s="112"/>
      <c r="VT582" s="112"/>
      <c r="VU582" s="112"/>
      <c r="VV582" s="112"/>
      <c r="VW582" s="112"/>
      <c r="VX582" s="112"/>
      <c r="VY582" s="112"/>
      <c r="VZ582" s="112"/>
      <c r="WA582" s="112"/>
      <c r="WB582" s="112"/>
      <c r="WC582" s="112"/>
      <c r="WD582" s="112"/>
      <c r="WE582" s="112"/>
      <c r="WF582" s="112"/>
      <c r="WG582" s="112"/>
      <c r="WH582" s="112"/>
      <c r="WI582" s="112"/>
      <c r="WJ582" s="112"/>
      <c r="WK582" s="112"/>
      <c r="WL582" s="112"/>
      <c r="WM582" s="112"/>
      <c r="WN582" s="112"/>
      <c r="WO582" s="112"/>
      <c r="WP582" s="112"/>
      <c r="WQ582" s="112"/>
      <c r="WR582" s="112"/>
      <c r="WS582" s="112"/>
      <c r="WT582" s="112"/>
      <c r="WU582" s="112"/>
      <c r="WV582" s="112"/>
      <c r="WW582" s="112"/>
      <c r="WX582" s="112"/>
      <c r="WY582" s="112"/>
      <c r="WZ582" s="112"/>
      <c r="XA582" s="112"/>
      <c r="XB582" s="112"/>
      <c r="XC582" s="112"/>
      <c r="XD582" s="112"/>
      <c r="XE582" s="112"/>
      <c r="XF582" s="112"/>
      <c r="XG582" s="112"/>
      <c r="XH582" s="112"/>
      <c r="XI582" s="112"/>
      <c r="XJ582" s="112"/>
      <c r="XK582" s="112"/>
      <c r="XL582" s="112"/>
      <c r="XM582" s="112"/>
      <c r="XN582" s="112"/>
      <c r="XO582" s="112"/>
      <c r="XP582" s="112"/>
      <c r="XQ582" s="112"/>
      <c r="XR582" s="112"/>
      <c r="XS582" s="112"/>
      <c r="XT582" s="112"/>
      <c r="XU582" s="112"/>
      <c r="XV582" s="112"/>
      <c r="XW582" s="112"/>
      <c r="XX582" s="112"/>
      <c r="XY582" s="112"/>
      <c r="XZ582" s="112"/>
      <c r="YA582" s="112"/>
      <c r="YB582" s="112"/>
      <c r="YC582" s="112"/>
      <c r="YD582" s="112"/>
      <c r="YE582" s="112"/>
      <c r="YF582" s="112"/>
      <c r="YG582" s="112"/>
      <c r="YH582" s="112"/>
      <c r="YI582" s="112"/>
      <c r="YJ582" s="112"/>
      <c r="YK582" s="112"/>
      <c r="YL582" s="112"/>
      <c r="YM582" s="112"/>
      <c r="YN582" s="112"/>
      <c r="YO582" s="112"/>
      <c r="YP582" s="112"/>
      <c r="YQ582" s="112"/>
      <c r="YR582" s="112"/>
      <c r="YS582" s="112"/>
      <c r="YT582" s="112"/>
      <c r="YU582" s="112"/>
      <c r="YV582" s="112"/>
      <c r="YW582" s="112"/>
      <c r="YX582" s="112"/>
      <c r="YY582" s="112"/>
      <c r="YZ582" s="112"/>
      <c r="ZA582" s="112"/>
      <c r="ZB582" s="112"/>
      <c r="ZC582" s="112"/>
      <c r="ZD582" s="112"/>
      <c r="ZE582" s="112"/>
      <c r="ZF582" s="112"/>
      <c r="ZG582" s="112"/>
      <c r="ZH582" s="112"/>
      <c r="ZI582" s="112"/>
      <c r="ZJ582" s="112"/>
      <c r="ZK582" s="112"/>
      <c r="ZL582" s="112"/>
      <c r="ZM582" s="112"/>
      <c r="ZN582" s="112"/>
      <c r="ZO582" s="112"/>
      <c r="ZP582" s="112"/>
      <c r="ZQ582" s="112"/>
      <c r="ZR582" s="112"/>
      <c r="ZS582" s="112"/>
      <c r="ZT582" s="112"/>
      <c r="ZU582" s="112"/>
      <c r="ZV582" s="112"/>
      <c r="ZW582" s="112"/>
      <c r="ZX582" s="112"/>
      <c r="ZY582" s="112"/>
      <c r="ZZ582" s="112"/>
      <c r="AAA582" s="112"/>
      <c r="AAB582" s="112"/>
      <c r="AAC582" s="112"/>
      <c r="AAD582" s="112"/>
      <c r="AAE582" s="112"/>
      <c r="AAF582" s="112"/>
      <c r="AAG582" s="112"/>
      <c r="AAH582" s="112"/>
      <c r="AAI582" s="112"/>
      <c r="AAJ582" s="112"/>
      <c r="AAK582" s="112"/>
      <c r="AAL582" s="112"/>
      <c r="AAM582" s="112"/>
      <c r="AAN582" s="112"/>
      <c r="AAO582" s="112"/>
      <c r="AAP582" s="112"/>
      <c r="AAQ582" s="112"/>
      <c r="AAR582" s="112"/>
      <c r="AAS582" s="112"/>
      <c r="AAT582" s="112"/>
      <c r="AAU582" s="112"/>
      <c r="AAV582" s="112"/>
      <c r="AAW582" s="112"/>
      <c r="AAX582" s="112"/>
      <c r="AAY582" s="112"/>
      <c r="AAZ582" s="112"/>
      <c r="ABA582" s="112"/>
      <c r="ABB582" s="112"/>
      <c r="ABC582" s="112"/>
      <c r="ABD582" s="112"/>
      <c r="ABE582" s="112"/>
      <c r="ABF582" s="112"/>
      <c r="ABG582" s="112"/>
      <c r="ABH582" s="112"/>
      <c r="ABI582" s="112"/>
      <c r="ABJ582" s="112"/>
      <c r="ABK582" s="112"/>
      <c r="ABL582" s="112"/>
      <c r="ABM582" s="112"/>
      <c r="ABN582" s="112"/>
      <c r="ABO582" s="112"/>
      <c r="ABP582" s="112"/>
      <c r="ABQ582" s="112"/>
      <c r="ABR582" s="112"/>
      <c r="ABS582" s="112"/>
      <c r="ABT582" s="112"/>
      <c r="ABU582" s="112"/>
      <c r="ABV582" s="112"/>
      <c r="ABW582" s="112"/>
      <c r="ABX582" s="112"/>
      <c r="ABY582" s="112"/>
      <c r="ABZ582" s="112"/>
      <c r="ACA582" s="112"/>
      <c r="ACB582" s="112"/>
      <c r="ACC582" s="112"/>
      <c r="ACD582" s="112"/>
      <c r="ACE582" s="112"/>
      <c r="ACF582" s="112"/>
      <c r="ACG582" s="112"/>
      <c r="ACH582" s="112"/>
      <c r="ACI582" s="112"/>
      <c r="ACJ582" s="112"/>
      <c r="ACK582" s="112"/>
      <c r="ACL582" s="112"/>
      <c r="ACM582" s="112"/>
      <c r="ACN582" s="112"/>
      <c r="ACO582" s="112"/>
      <c r="ACP582" s="112"/>
      <c r="ACQ582" s="112"/>
      <c r="ACR582" s="112"/>
      <c r="ACS582" s="112"/>
      <c r="ACT582" s="112"/>
      <c r="ACU582" s="112"/>
      <c r="ACV582" s="112"/>
      <c r="ACW582" s="112"/>
      <c r="ACX582" s="112"/>
      <c r="ACY582" s="112"/>
      <c r="ACZ582" s="112"/>
      <c r="ADA582" s="112"/>
      <c r="ADB582" s="112"/>
      <c r="ADC582" s="112"/>
      <c r="ADD582" s="112"/>
      <c r="ADE582" s="112"/>
      <c r="ADF582" s="112"/>
      <c r="ADG582" s="112"/>
      <c r="ADH582" s="112"/>
      <c r="ADI582" s="112"/>
      <c r="ADJ582" s="112"/>
      <c r="ADK582" s="112"/>
      <c r="ADL582" s="112"/>
      <c r="ADM582" s="112"/>
      <c r="ADN582" s="112"/>
      <c r="ADO582" s="112"/>
      <c r="ADP582" s="112"/>
      <c r="ADQ582" s="112"/>
      <c r="ADR582" s="112"/>
      <c r="ADS582" s="112"/>
      <c r="ADT582" s="112"/>
      <c r="ADU582" s="112"/>
      <c r="ADV582" s="112"/>
      <c r="ADW582" s="112"/>
      <c r="ADX582" s="112"/>
      <c r="ADY582" s="112"/>
      <c r="ADZ582" s="112"/>
      <c r="AEA582" s="112"/>
      <c r="AEB582" s="112"/>
      <c r="AEC582" s="112"/>
      <c r="AED582" s="112"/>
      <c r="AEE582" s="112"/>
      <c r="AEF582" s="112"/>
      <c r="AEG582" s="112"/>
      <c r="AEH582" s="112"/>
      <c r="AEI582" s="112"/>
      <c r="AEJ582" s="112"/>
      <c r="AEK582" s="112"/>
      <c r="AEL582" s="112"/>
      <c r="AEM582" s="112"/>
      <c r="AEN582" s="112"/>
      <c r="AEO582" s="112"/>
      <c r="AEP582" s="112"/>
      <c r="AEQ582" s="112"/>
      <c r="AER582" s="112"/>
      <c r="AES582" s="112"/>
      <c r="AET582" s="112"/>
      <c r="AEU582" s="112"/>
      <c r="AEV582" s="112"/>
      <c r="AEW582" s="112"/>
      <c r="AEX582" s="112"/>
      <c r="AEY582" s="112"/>
      <c r="AEZ582" s="112"/>
      <c r="AFA582" s="112"/>
      <c r="AFB582" s="112"/>
      <c r="AFC582" s="112"/>
      <c r="AFD582" s="112"/>
      <c r="AFE582" s="112"/>
      <c r="AFF582" s="112"/>
      <c r="AFG582" s="112"/>
      <c r="AFH582" s="112"/>
      <c r="AFI582" s="112"/>
      <c r="AFJ582" s="112"/>
      <c r="AFK582" s="112"/>
      <c r="AFL582" s="112"/>
      <c r="AFM582" s="112"/>
      <c r="AFN582" s="112"/>
      <c r="AFO582" s="112"/>
      <c r="AFP582" s="112"/>
      <c r="AFQ582" s="112"/>
      <c r="AFR582" s="112"/>
      <c r="AFS582" s="112"/>
      <c r="AFT582" s="112"/>
      <c r="AFU582" s="112"/>
      <c r="AFV582" s="112"/>
      <c r="AFW582" s="112"/>
      <c r="AFX582" s="112"/>
      <c r="AFY582" s="112"/>
      <c r="AFZ582" s="112"/>
      <c r="AGA582" s="112"/>
      <c r="AGB582" s="112"/>
      <c r="AGC582" s="112"/>
      <c r="AGD582" s="112"/>
      <c r="AGE582" s="112"/>
      <c r="AGF582" s="112"/>
      <c r="AGG582" s="112"/>
      <c r="AGH582" s="112"/>
      <c r="AGI582" s="112"/>
      <c r="AGJ582" s="112"/>
      <c r="AGK582" s="112"/>
      <c r="AGL582" s="112"/>
      <c r="AGM582" s="112"/>
      <c r="AGN582" s="112"/>
      <c r="AGO582" s="112"/>
      <c r="AGP582" s="112"/>
      <c r="AGQ582" s="112"/>
      <c r="AGR582" s="112"/>
      <c r="AGS582" s="112"/>
      <c r="AGT582" s="112"/>
      <c r="AGU582" s="112"/>
      <c r="AGV582" s="112"/>
      <c r="AGW582" s="112"/>
      <c r="AGX582" s="112"/>
      <c r="AGY582" s="112"/>
      <c r="AGZ582" s="112"/>
      <c r="AHA582" s="112"/>
      <c r="AHB582" s="112"/>
      <c r="AHC582" s="112"/>
      <c r="AHD582" s="112"/>
      <c r="AHE582" s="112"/>
      <c r="AHF582" s="112"/>
      <c r="AHG582" s="112"/>
      <c r="AHH582" s="112"/>
      <c r="AHI582" s="112"/>
      <c r="AHJ582" s="112"/>
      <c r="AHK582" s="112"/>
      <c r="AHL582" s="112"/>
      <c r="AHM582" s="112"/>
      <c r="AHN582" s="112"/>
      <c r="AHO582" s="112"/>
      <c r="AHP582" s="112"/>
      <c r="AHQ582" s="112"/>
      <c r="AHR582" s="112"/>
      <c r="AHS582" s="112"/>
      <c r="AHT582" s="112"/>
      <c r="AHU582" s="112"/>
      <c r="AHV582" s="112"/>
      <c r="AHW582" s="112"/>
      <c r="AHX582" s="112"/>
      <c r="AHY582" s="112"/>
      <c r="AHZ582" s="112"/>
      <c r="AIA582" s="112"/>
      <c r="AIB582" s="112"/>
      <c r="AIC582" s="112"/>
      <c r="AID582" s="112"/>
      <c r="AIE582" s="112"/>
      <c r="AIF582" s="112"/>
      <c r="AIG582" s="112"/>
      <c r="AIH582" s="112"/>
      <c r="AII582" s="112"/>
      <c r="AIJ582" s="112"/>
      <c r="AIK582" s="112"/>
      <c r="AIL582" s="112"/>
      <c r="AIM582" s="112"/>
      <c r="AIN582" s="112"/>
      <c r="AIO582" s="112"/>
      <c r="AIP582" s="112"/>
      <c r="AIQ582" s="112"/>
      <c r="AIR582" s="112"/>
      <c r="AIS582" s="112"/>
      <c r="AIT582" s="112"/>
      <c r="AIU582" s="112"/>
      <c r="AIV582" s="112"/>
      <c r="AIW582" s="112"/>
      <c r="AIX582" s="112"/>
      <c r="AIY582" s="112"/>
      <c r="AIZ582" s="112"/>
      <c r="AJA582" s="112"/>
      <c r="AJB582" s="112"/>
      <c r="AJC582" s="112"/>
      <c r="AJD582" s="112"/>
      <c r="AJE582" s="112"/>
      <c r="AJF582" s="112"/>
      <c r="AJG582" s="112"/>
      <c r="AJH582" s="112"/>
      <c r="AJI582" s="112"/>
      <c r="AJJ582" s="112"/>
      <c r="AJK582" s="112"/>
      <c r="AJL582" s="112"/>
      <c r="AJM582" s="112"/>
      <c r="AJN582" s="112"/>
      <c r="AJO582" s="112"/>
      <c r="AJP582" s="112"/>
      <c r="AJQ582" s="112"/>
      <c r="AJR582" s="112"/>
      <c r="AJS582" s="112"/>
      <c r="AJT582" s="112"/>
      <c r="AJU582" s="112"/>
      <c r="AJV582" s="112"/>
      <c r="AJW582" s="112"/>
      <c r="AJX582" s="112"/>
      <c r="AJY582" s="112"/>
      <c r="AJZ582" s="112"/>
      <c r="AKA582" s="112"/>
      <c r="AKB582" s="112"/>
      <c r="AKC582" s="112"/>
      <c r="AKD582" s="112"/>
      <c r="AKE582" s="112"/>
      <c r="AKF582" s="112"/>
      <c r="AKG582" s="112"/>
      <c r="AKH582" s="112"/>
      <c r="AKI582" s="112"/>
      <c r="AKJ582" s="112"/>
      <c r="AKK582" s="112"/>
      <c r="AKL582" s="112"/>
      <c r="AKM582" s="112"/>
      <c r="AKN582" s="112"/>
      <c r="AKO582" s="112"/>
      <c r="AKP582" s="112"/>
      <c r="AKQ582" s="112"/>
      <c r="AKR582" s="112"/>
      <c r="AKS582" s="112"/>
      <c r="AKT582" s="112"/>
      <c r="AKU582" s="112"/>
      <c r="AKV582" s="112"/>
      <c r="AKW582" s="112"/>
      <c r="AKX582" s="112"/>
      <c r="AKY582" s="112"/>
      <c r="AKZ582" s="112"/>
      <c r="ALA582" s="112"/>
      <c r="ALB582" s="112"/>
      <c r="ALC582" s="112"/>
      <c r="ALD582" s="112"/>
      <c r="ALE582" s="112"/>
      <c r="ALF582" s="112"/>
      <c r="ALG582" s="112"/>
      <c r="ALH582" s="112"/>
      <c r="ALI582" s="112"/>
      <c r="ALJ582" s="112"/>
      <c r="ALK582" s="112"/>
      <c r="ALL582" s="112"/>
      <c r="ALM582" s="112"/>
      <c r="ALN582"/>
      <c r="ALO582"/>
      <c r="ALP582"/>
      <c r="ALQ582"/>
      <c r="ALR582"/>
      <c r="ALS582"/>
      <c r="ALT582"/>
      <c r="ALU582"/>
      <c r="ALV582"/>
      <c r="ALW582"/>
      <c r="ALX582"/>
      <c r="ALY582"/>
      <c r="ALZ582"/>
      <c r="AMA582"/>
      <c r="AMB582"/>
      <c r="AMC582"/>
      <c r="AMD582"/>
      <c r="AME582"/>
      <c r="AMF582"/>
      <c r="AMG582"/>
      <c r="AMH582"/>
      <c r="AMI582"/>
      <c r="AMJ582"/>
      <c r="AMK582" s="112"/>
    </row>
    <row r="583" spans="1:1025" s="101" customFormat="1" ht="37.5">
      <c r="A583" s="112"/>
      <c r="B583" s="26"/>
      <c r="C583" s="36" t="s">
        <v>104</v>
      </c>
      <c r="D583" s="36">
        <v>929</v>
      </c>
      <c r="E583" s="91" t="s">
        <v>16</v>
      </c>
      <c r="F583" s="91" t="s">
        <v>32</v>
      </c>
      <c r="G583" s="81">
        <v>5030010030</v>
      </c>
      <c r="H583" s="82" t="s">
        <v>105</v>
      </c>
      <c r="I583" s="130">
        <f t="shared" si="185"/>
        <v>238400</v>
      </c>
      <c r="J583" s="130">
        <v>423000</v>
      </c>
      <c r="K583" s="76">
        <v>-184600</v>
      </c>
      <c r="L583" s="76"/>
      <c r="M583" s="76"/>
      <c r="N583" s="76"/>
      <c r="O583" s="131"/>
      <c r="P583" s="112"/>
      <c r="Q583" s="112"/>
      <c r="R583" s="112"/>
      <c r="S583" s="112"/>
      <c r="T583" s="112"/>
      <c r="U583" s="112"/>
      <c r="V583" s="112"/>
      <c r="W583" s="112"/>
      <c r="X583" s="112"/>
      <c r="Y583" s="112"/>
      <c r="Z583" s="112"/>
      <c r="AA583" s="112"/>
      <c r="AB583" s="112"/>
      <c r="AC583" s="112"/>
      <c r="AD583" s="112"/>
      <c r="AE583" s="112"/>
      <c r="AF583" s="112"/>
      <c r="AG583" s="112"/>
      <c r="AH583" s="112"/>
      <c r="AI583" s="112"/>
      <c r="AJ583" s="112"/>
      <c r="AK583" s="112"/>
      <c r="AL583" s="112"/>
      <c r="AM583" s="112"/>
      <c r="AN583" s="112"/>
      <c r="AO583" s="112"/>
      <c r="AP583" s="112"/>
      <c r="AQ583" s="112"/>
      <c r="AR583" s="112"/>
      <c r="AS583" s="112"/>
      <c r="AT583" s="112"/>
      <c r="AU583" s="112"/>
      <c r="AV583" s="112"/>
      <c r="AW583" s="112"/>
      <c r="AX583" s="112"/>
      <c r="AY583" s="112"/>
      <c r="AZ583" s="112"/>
      <c r="BA583" s="112"/>
      <c r="BB583" s="112"/>
      <c r="BC583" s="112"/>
      <c r="BD583" s="112"/>
      <c r="BE583" s="112"/>
      <c r="BF583" s="112"/>
      <c r="BG583" s="112"/>
      <c r="BH583" s="112"/>
      <c r="BI583" s="112"/>
      <c r="BJ583" s="112"/>
      <c r="BK583" s="112"/>
      <c r="BL583" s="112"/>
      <c r="BM583" s="112"/>
      <c r="BN583" s="112"/>
      <c r="BO583" s="112"/>
      <c r="BP583" s="112"/>
      <c r="BQ583" s="112"/>
      <c r="BR583" s="112"/>
      <c r="BS583" s="112"/>
      <c r="BT583" s="112"/>
      <c r="BU583" s="112"/>
      <c r="BV583" s="112"/>
      <c r="BW583" s="112"/>
      <c r="BX583" s="112"/>
      <c r="BY583" s="112"/>
      <c r="BZ583" s="112"/>
      <c r="CA583" s="112"/>
      <c r="CB583" s="112"/>
      <c r="CC583" s="112"/>
      <c r="CD583" s="112"/>
      <c r="CE583" s="112"/>
      <c r="CF583" s="112"/>
      <c r="CG583" s="112"/>
      <c r="CH583" s="112"/>
      <c r="CI583" s="112"/>
      <c r="CJ583" s="112"/>
      <c r="CK583" s="112"/>
      <c r="CL583" s="112"/>
      <c r="CM583" s="112"/>
      <c r="CN583" s="112"/>
      <c r="CO583" s="112"/>
      <c r="CP583" s="112"/>
      <c r="CQ583" s="112"/>
      <c r="CR583" s="112"/>
      <c r="CS583" s="112"/>
      <c r="CT583" s="112"/>
      <c r="CU583" s="112"/>
      <c r="CV583" s="112"/>
      <c r="CW583" s="112"/>
      <c r="CX583" s="112"/>
      <c r="CY583" s="112"/>
      <c r="CZ583" s="112"/>
      <c r="DA583" s="112"/>
      <c r="DB583" s="112"/>
      <c r="DC583" s="112"/>
      <c r="DD583" s="112"/>
      <c r="DE583" s="112"/>
      <c r="DF583" s="112"/>
      <c r="DG583" s="112"/>
      <c r="DH583" s="112"/>
      <c r="DI583" s="112"/>
      <c r="DJ583" s="112"/>
      <c r="DK583" s="112"/>
      <c r="DL583" s="112"/>
      <c r="DM583" s="112"/>
      <c r="DN583" s="112"/>
      <c r="DO583" s="112"/>
      <c r="DP583" s="112"/>
      <c r="DQ583" s="112"/>
      <c r="DR583" s="112"/>
      <c r="DS583" s="112"/>
      <c r="DT583" s="112"/>
      <c r="DU583" s="112"/>
      <c r="DV583" s="112"/>
      <c r="DW583" s="112"/>
      <c r="DX583" s="112"/>
      <c r="DY583" s="112"/>
      <c r="DZ583" s="112"/>
      <c r="EA583" s="112"/>
      <c r="EB583" s="112"/>
      <c r="EC583" s="112"/>
      <c r="ED583" s="112"/>
      <c r="EE583" s="112"/>
      <c r="EF583" s="112"/>
      <c r="EG583" s="112"/>
      <c r="EH583" s="112"/>
      <c r="EI583" s="112"/>
      <c r="EJ583" s="112"/>
      <c r="EK583" s="112"/>
      <c r="EL583" s="112"/>
      <c r="EM583" s="112"/>
      <c r="EN583" s="112"/>
      <c r="EO583" s="112"/>
      <c r="EP583" s="112"/>
      <c r="EQ583" s="112"/>
      <c r="ER583" s="112"/>
      <c r="ES583" s="112"/>
      <c r="ET583" s="112"/>
      <c r="EU583" s="112"/>
      <c r="EV583" s="112"/>
      <c r="EW583" s="112"/>
      <c r="EX583" s="112"/>
      <c r="EY583" s="112"/>
      <c r="EZ583" s="112"/>
      <c r="FA583" s="112"/>
      <c r="FB583" s="112"/>
      <c r="FC583" s="112"/>
      <c r="FD583" s="112"/>
      <c r="FE583" s="112"/>
      <c r="FF583" s="112"/>
      <c r="FG583" s="112"/>
      <c r="FH583" s="112"/>
      <c r="FI583" s="112"/>
      <c r="FJ583" s="112"/>
      <c r="FK583" s="112"/>
      <c r="FL583" s="112"/>
      <c r="FM583" s="112"/>
      <c r="FN583" s="112"/>
      <c r="FO583" s="112"/>
      <c r="FP583" s="112"/>
      <c r="FQ583" s="112"/>
      <c r="FR583" s="112"/>
      <c r="FS583" s="112"/>
      <c r="FT583" s="112"/>
      <c r="FU583" s="112"/>
      <c r="FV583" s="112"/>
      <c r="FW583" s="112"/>
      <c r="FX583" s="112"/>
      <c r="FY583" s="112"/>
      <c r="FZ583" s="112"/>
      <c r="GA583" s="112"/>
      <c r="GB583" s="112"/>
      <c r="GC583" s="112"/>
      <c r="GD583" s="112"/>
      <c r="GE583" s="112"/>
      <c r="GF583" s="112"/>
      <c r="GG583" s="112"/>
      <c r="GH583" s="112"/>
      <c r="GI583" s="112"/>
      <c r="GJ583" s="112"/>
      <c r="GK583" s="112"/>
      <c r="GL583" s="112"/>
      <c r="GM583" s="112"/>
      <c r="GN583" s="112"/>
      <c r="GO583" s="112"/>
      <c r="GP583" s="112"/>
      <c r="GQ583" s="112"/>
      <c r="GR583" s="112"/>
      <c r="GS583" s="112"/>
      <c r="GT583" s="112"/>
      <c r="GU583" s="112"/>
      <c r="GV583" s="112"/>
      <c r="GW583" s="112"/>
      <c r="GX583" s="112"/>
      <c r="GY583" s="112"/>
      <c r="GZ583" s="112"/>
      <c r="HA583" s="112"/>
      <c r="HB583" s="112"/>
      <c r="HC583" s="112"/>
      <c r="HD583" s="112"/>
      <c r="HE583" s="112"/>
      <c r="HF583" s="112"/>
      <c r="HG583" s="112"/>
      <c r="HH583" s="112"/>
      <c r="HI583" s="112"/>
      <c r="HJ583" s="112"/>
      <c r="HK583" s="112"/>
      <c r="HL583" s="112"/>
      <c r="HM583" s="112"/>
      <c r="HN583" s="112"/>
      <c r="HO583" s="112"/>
      <c r="HP583" s="112"/>
      <c r="HQ583" s="112"/>
      <c r="HR583" s="112"/>
      <c r="HS583" s="112"/>
      <c r="HT583" s="112"/>
      <c r="HU583" s="112"/>
      <c r="HV583" s="112"/>
      <c r="HW583" s="112"/>
      <c r="HX583" s="112"/>
      <c r="HY583" s="112"/>
      <c r="HZ583" s="112"/>
      <c r="IA583" s="112"/>
      <c r="IB583" s="112"/>
      <c r="IC583" s="112"/>
      <c r="ID583" s="112"/>
      <c r="IE583" s="112"/>
      <c r="IF583" s="112"/>
      <c r="IG583" s="112"/>
      <c r="IH583" s="112"/>
      <c r="II583" s="112"/>
      <c r="IJ583" s="112"/>
      <c r="IK583" s="112"/>
      <c r="IL583" s="112"/>
      <c r="IM583" s="112"/>
      <c r="IN583" s="112"/>
      <c r="IO583" s="112"/>
      <c r="IP583" s="112"/>
      <c r="IQ583" s="112"/>
      <c r="IR583" s="112"/>
      <c r="IS583" s="112"/>
      <c r="IT583" s="112"/>
      <c r="IU583" s="112"/>
      <c r="IV583" s="112"/>
      <c r="IW583" s="112"/>
      <c r="IX583" s="112"/>
      <c r="IY583" s="112"/>
      <c r="IZ583" s="112"/>
      <c r="JA583" s="112"/>
      <c r="JB583" s="112"/>
      <c r="JC583" s="112"/>
      <c r="JD583" s="112"/>
      <c r="JE583" s="112"/>
      <c r="JF583" s="112"/>
      <c r="JG583" s="112"/>
      <c r="JH583" s="112"/>
      <c r="JI583" s="112"/>
      <c r="JJ583" s="112"/>
      <c r="JK583" s="112"/>
      <c r="JL583" s="112"/>
      <c r="JM583" s="112"/>
      <c r="JN583" s="112"/>
      <c r="JO583" s="112"/>
      <c r="JP583" s="112"/>
      <c r="JQ583" s="112"/>
      <c r="JR583" s="112"/>
      <c r="JS583" s="112"/>
      <c r="JT583" s="112"/>
      <c r="JU583" s="112"/>
      <c r="JV583" s="112"/>
      <c r="JW583" s="112"/>
      <c r="JX583" s="112"/>
      <c r="JY583" s="112"/>
      <c r="JZ583" s="112"/>
      <c r="KA583" s="112"/>
      <c r="KB583" s="112"/>
      <c r="KC583" s="112"/>
      <c r="KD583" s="112"/>
      <c r="KE583" s="112"/>
      <c r="KF583" s="112"/>
      <c r="KG583" s="112"/>
      <c r="KH583" s="112"/>
      <c r="KI583" s="112"/>
      <c r="KJ583" s="112"/>
      <c r="KK583" s="112"/>
      <c r="KL583" s="112"/>
      <c r="KM583" s="112"/>
      <c r="KN583" s="112"/>
      <c r="KO583" s="112"/>
      <c r="KP583" s="112"/>
      <c r="KQ583" s="112"/>
      <c r="KR583" s="112"/>
      <c r="KS583" s="112"/>
      <c r="KT583" s="112"/>
      <c r="KU583" s="112"/>
      <c r="KV583" s="112"/>
      <c r="KW583" s="112"/>
      <c r="KX583" s="112"/>
      <c r="KY583" s="112"/>
      <c r="KZ583" s="112"/>
      <c r="LA583" s="112"/>
      <c r="LB583" s="112"/>
      <c r="LC583" s="112"/>
      <c r="LD583" s="112"/>
      <c r="LE583" s="112"/>
      <c r="LF583" s="112"/>
      <c r="LG583" s="112"/>
      <c r="LH583" s="112"/>
      <c r="LI583" s="112"/>
      <c r="LJ583" s="112"/>
      <c r="LK583" s="112"/>
      <c r="LL583" s="112"/>
      <c r="LM583" s="112"/>
      <c r="LN583" s="112"/>
      <c r="LO583" s="112"/>
      <c r="LP583" s="112"/>
      <c r="LQ583" s="112"/>
      <c r="LR583" s="112"/>
      <c r="LS583" s="112"/>
      <c r="LT583" s="112"/>
      <c r="LU583" s="112"/>
      <c r="LV583" s="112"/>
      <c r="LW583" s="112"/>
      <c r="LX583" s="112"/>
      <c r="LY583" s="112"/>
      <c r="LZ583" s="112"/>
      <c r="MA583" s="112"/>
      <c r="MB583" s="112"/>
      <c r="MC583" s="112"/>
      <c r="MD583" s="112"/>
      <c r="ME583" s="112"/>
      <c r="MF583" s="112"/>
      <c r="MG583" s="112"/>
      <c r="MH583" s="112"/>
      <c r="MI583" s="112"/>
      <c r="MJ583" s="112"/>
      <c r="MK583" s="112"/>
      <c r="ML583" s="112"/>
      <c r="MM583" s="112"/>
      <c r="MN583" s="112"/>
      <c r="MO583" s="112"/>
      <c r="MP583" s="112"/>
      <c r="MQ583" s="112"/>
      <c r="MR583" s="112"/>
      <c r="MS583" s="112"/>
      <c r="MT583" s="112"/>
      <c r="MU583" s="112"/>
      <c r="MV583" s="112"/>
      <c r="MW583" s="112"/>
      <c r="MX583" s="112"/>
      <c r="MY583" s="112"/>
      <c r="MZ583" s="112"/>
      <c r="NA583" s="112"/>
      <c r="NB583" s="112"/>
      <c r="NC583" s="112"/>
      <c r="ND583" s="112"/>
      <c r="NE583" s="112"/>
      <c r="NF583" s="112"/>
      <c r="NG583" s="112"/>
      <c r="NH583" s="112"/>
      <c r="NI583" s="112"/>
      <c r="NJ583" s="112"/>
      <c r="NK583" s="112"/>
      <c r="NL583" s="112"/>
      <c r="NM583" s="112"/>
      <c r="NN583" s="112"/>
      <c r="NO583" s="112"/>
      <c r="NP583" s="112"/>
      <c r="NQ583" s="112"/>
      <c r="NR583" s="112"/>
      <c r="NS583" s="112"/>
      <c r="NT583" s="112"/>
      <c r="NU583" s="112"/>
      <c r="NV583" s="112"/>
      <c r="NW583" s="112"/>
      <c r="NX583" s="112"/>
      <c r="NY583" s="112"/>
      <c r="NZ583" s="112"/>
      <c r="OA583" s="112"/>
      <c r="OB583" s="112"/>
      <c r="OC583" s="112"/>
      <c r="OD583" s="112"/>
      <c r="OE583" s="112"/>
      <c r="OF583" s="112"/>
      <c r="OG583" s="112"/>
      <c r="OH583" s="112"/>
      <c r="OI583" s="112"/>
      <c r="OJ583" s="112"/>
      <c r="OK583" s="112"/>
      <c r="OL583" s="112"/>
      <c r="OM583" s="112"/>
      <c r="ON583" s="112"/>
      <c r="OO583" s="112"/>
      <c r="OP583" s="112"/>
      <c r="OQ583" s="112"/>
      <c r="OR583" s="112"/>
      <c r="OS583" s="112"/>
      <c r="OT583" s="112"/>
      <c r="OU583" s="112"/>
      <c r="OV583" s="112"/>
      <c r="OW583" s="112"/>
      <c r="OX583" s="112"/>
      <c r="OY583" s="112"/>
      <c r="OZ583" s="112"/>
      <c r="PA583" s="112"/>
      <c r="PB583" s="112"/>
      <c r="PC583" s="112"/>
      <c r="PD583" s="112"/>
      <c r="PE583" s="112"/>
      <c r="PF583" s="112"/>
      <c r="PG583" s="112"/>
      <c r="PH583" s="112"/>
      <c r="PI583" s="112"/>
      <c r="PJ583" s="112"/>
      <c r="PK583" s="112"/>
      <c r="PL583" s="112"/>
      <c r="PM583" s="112"/>
      <c r="PN583" s="112"/>
      <c r="PO583" s="112"/>
      <c r="PP583" s="112"/>
      <c r="PQ583" s="112"/>
      <c r="PR583" s="112"/>
      <c r="PS583" s="112"/>
      <c r="PT583" s="112"/>
      <c r="PU583" s="112"/>
      <c r="PV583" s="112"/>
      <c r="PW583" s="112"/>
      <c r="PX583" s="112"/>
      <c r="PY583" s="112"/>
      <c r="PZ583" s="112"/>
      <c r="QA583" s="112"/>
      <c r="QB583" s="112"/>
      <c r="QC583" s="112"/>
      <c r="QD583" s="112"/>
      <c r="QE583" s="112"/>
      <c r="QF583" s="112"/>
      <c r="QG583" s="112"/>
      <c r="QH583" s="112"/>
      <c r="QI583" s="112"/>
      <c r="QJ583" s="112"/>
      <c r="QK583" s="112"/>
      <c r="QL583" s="112"/>
      <c r="QM583" s="112"/>
      <c r="QN583" s="112"/>
      <c r="QO583" s="112"/>
      <c r="QP583" s="112"/>
      <c r="QQ583" s="112"/>
      <c r="QR583" s="112"/>
      <c r="QS583" s="112"/>
      <c r="QT583" s="112"/>
      <c r="QU583" s="112"/>
      <c r="QV583" s="112"/>
      <c r="QW583" s="112"/>
      <c r="QX583" s="112"/>
      <c r="QY583" s="112"/>
      <c r="QZ583" s="112"/>
      <c r="RA583" s="112"/>
      <c r="RB583" s="112"/>
      <c r="RC583" s="112"/>
      <c r="RD583" s="112"/>
      <c r="RE583" s="112"/>
      <c r="RF583" s="112"/>
      <c r="RG583" s="112"/>
      <c r="RH583" s="112"/>
      <c r="RI583" s="112"/>
      <c r="RJ583" s="112"/>
      <c r="RK583" s="112"/>
      <c r="RL583" s="112"/>
      <c r="RM583" s="112"/>
      <c r="RN583" s="112"/>
      <c r="RO583" s="112"/>
      <c r="RP583" s="112"/>
      <c r="RQ583" s="112"/>
      <c r="RR583" s="112"/>
      <c r="RS583" s="112"/>
      <c r="RT583" s="112"/>
      <c r="RU583" s="112"/>
      <c r="RV583" s="112"/>
      <c r="RW583" s="112"/>
      <c r="RX583" s="112"/>
      <c r="RY583" s="112"/>
      <c r="RZ583" s="112"/>
      <c r="SA583" s="112"/>
      <c r="SB583" s="112"/>
      <c r="SC583" s="112"/>
      <c r="SD583" s="112"/>
      <c r="SE583" s="112"/>
      <c r="SF583" s="112"/>
      <c r="SG583" s="112"/>
      <c r="SH583" s="112"/>
      <c r="SI583" s="112"/>
      <c r="SJ583" s="112"/>
      <c r="SK583" s="112"/>
      <c r="SL583" s="112"/>
      <c r="SM583" s="112"/>
      <c r="SN583" s="112"/>
      <c r="SO583" s="112"/>
      <c r="SP583" s="112"/>
      <c r="SQ583" s="112"/>
      <c r="SR583" s="112"/>
      <c r="SS583" s="112"/>
      <c r="ST583" s="112"/>
      <c r="SU583" s="112"/>
      <c r="SV583" s="112"/>
      <c r="SW583" s="112"/>
      <c r="SX583" s="112"/>
      <c r="SY583" s="112"/>
      <c r="SZ583" s="112"/>
      <c r="TA583" s="112"/>
      <c r="TB583" s="112"/>
      <c r="TC583" s="112"/>
      <c r="TD583" s="112"/>
      <c r="TE583" s="112"/>
      <c r="TF583" s="112"/>
      <c r="TG583" s="112"/>
      <c r="TH583" s="112"/>
      <c r="TI583" s="112"/>
      <c r="TJ583" s="112"/>
      <c r="TK583" s="112"/>
      <c r="TL583" s="112"/>
      <c r="TM583" s="112"/>
      <c r="TN583" s="112"/>
      <c r="TO583" s="112"/>
      <c r="TP583" s="112"/>
      <c r="TQ583" s="112"/>
      <c r="TR583" s="112"/>
      <c r="TS583" s="112"/>
      <c r="TT583" s="112"/>
      <c r="TU583" s="112"/>
      <c r="TV583" s="112"/>
      <c r="TW583" s="112"/>
      <c r="TX583" s="112"/>
      <c r="TY583" s="112"/>
      <c r="TZ583" s="112"/>
      <c r="UA583" s="112"/>
      <c r="UB583" s="112"/>
      <c r="UC583" s="112"/>
      <c r="UD583" s="112"/>
      <c r="UE583" s="112"/>
      <c r="UF583" s="112"/>
      <c r="UG583" s="112"/>
      <c r="UH583" s="112"/>
      <c r="UI583" s="112"/>
      <c r="UJ583" s="112"/>
      <c r="UK583" s="112"/>
      <c r="UL583" s="112"/>
      <c r="UM583" s="112"/>
      <c r="UN583" s="112"/>
      <c r="UO583" s="112"/>
      <c r="UP583" s="112"/>
      <c r="UQ583" s="112"/>
      <c r="UR583" s="112"/>
      <c r="US583" s="112"/>
      <c r="UT583" s="112"/>
      <c r="UU583" s="112"/>
      <c r="UV583" s="112"/>
      <c r="UW583" s="112"/>
      <c r="UX583" s="112"/>
      <c r="UY583" s="112"/>
      <c r="UZ583" s="112"/>
      <c r="VA583" s="112"/>
      <c r="VB583" s="112"/>
      <c r="VC583" s="112"/>
      <c r="VD583" s="112"/>
      <c r="VE583" s="112"/>
      <c r="VF583" s="112"/>
      <c r="VG583" s="112"/>
      <c r="VH583" s="112"/>
      <c r="VI583" s="112"/>
      <c r="VJ583" s="112"/>
      <c r="VK583" s="112"/>
      <c r="VL583" s="112"/>
      <c r="VM583" s="112"/>
      <c r="VN583" s="112"/>
      <c r="VO583" s="112"/>
      <c r="VP583" s="112"/>
      <c r="VQ583" s="112"/>
      <c r="VR583" s="112"/>
      <c r="VS583" s="112"/>
      <c r="VT583" s="112"/>
      <c r="VU583" s="112"/>
      <c r="VV583" s="112"/>
      <c r="VW583" s="112"/>
      <c r="VX583" s="112"/>
      <c r="VY583" s="112"/>
      <c r="VZ583" s="112"/>
      <c r="WA583" s="112"/>
      <c r="WB583" s="112"/>
      <c r="WC583" s="112"/>
      <c r="WD583" s="112"/>
      <c r="WE583" s="112"/>
      <c r="WF583" s="112"/>
      <c r="WG583" s="112"/>
      <c r="WH583" s="112"/>
      <c r="WI583" s="112"/>
      <c r="WJ583" s="112"/>
      <c r="WK583" s="112"/>
      <c r="WL583" s="112"/>
      <c r="WM583" s="112"/>
      <c r="WN583" s="112"/>
      <c r="WO583" s="112"/>
      <c r="WP583" s="112"/>
      <c r="WQ583" s="112"/>
      <c r="WR583" s="112"/>
      <c r="WS583" s="112"/>
      <c r="WT583" s="112"/>
      <c r="WU583" s="112"/>
      <c r="WV583" s="112"/>
      <c r="WW583" s="112"/>
      <c r="WX583" s="112"/>
      <c r="WY583" s="112"/>
      <c r="WZ583" s="112"/>
      <c r="XA583" s="112"/>
      <c r="XB583" s="112"/>
      <c r="XC583" s="112"/>
      <c r="XD583" s="112"/>
      <c r="XE583" s="112"/>
      <c r="XF583" s="112"/>
      <c r="XG583" s="112"/>
      <c r="XH583" s="112"/>
      <c r="XI583" s="112"/>
      <c r="XJ583" s="112"/>
      <c r="XK583" s="112"/>
      <c r="XL583" s="112"/>
      <c r="XM583" s="112"/>
      <c r="XN583" s="112"/>
      <c r="XO583" s="112"/>
      <c r="XP583" s="112"/>
      <c r="XQ583" s="112"/>
      <c r="XR583" s="112"/>
      <c r="XS583" s="112"/>
      <c r="XT583" s="112"/>
      <c r="XU583" s="112"/>
      <c r="XV583" s="112"/>
      <c r="XW583" s="112"/>
      <c r="XX583" s="112"/>
      <c r="XY583" s="112"/>
      <c r="XZ583" s="112"/>
      <c r="YA583" s="112"/>
      <c r="YB583" s="112"/>
      <c r="YC583" s="112"/>
      <c r="YD583" s="112"/>
      <c r="YE583" s="112"/>
      <c r="YF583" s="112"/>
      <c r="YG583" s="112"/>
      <c r="YH583" s="112"/>
      <c r="YI583" s="112"/>
      <c r="YJ583" s="112"/>
      <c r="YK583" s="112"/>
      <c r="YL583" s="112"/>
      <c r="YM583" s="112"/>
      <c r="YN583" s="112"/>
      <c r="YO583" s="112"/>
      <c r="YP583" s="112"/>
      <c r="YQ583" s="112"/>
      <c r="YR583" s="112"/>
      <c r="YS583" s="112"/>
      <c r="YT583" s="112"/>
      <c r="YU583" s="112"/>
      <c r="YV583" s="112"/>
      <c r="YW583" s="112"/>
      <c r="YX583" s="112"/>
      <c r="YY583" s="112"/>
      <c r="YZ583" s="112"/>
      <c r="ZA583" s="112"/>
      <c r="ZB583" s="112"/>
      <c r="ZC583" s="112"/>
      <c r="ZD583" s="112"/>
      <c r="ZE583" s="112"/>
      <c r="ZF583" s="112"/>
      <c r="ZG583" s="112"/>
      <c r="ZH583" s="112"/>
      <c r="ZI583" s="112"/>
      <c r="ZJ583" s="112"/>
      <c r="ZK583" s="112"/>
      <c r="ZL583" s="112"/>
      <c r="ZM583" s="112"/>
      <c r="ZN583" s="112"/>
      <c r="ZO583" s="112"/>
      <c r="ZP583" s="112"/>
      <c r="ZQ583" s="112"/>
      <c r="ZR583" s="112"/>
      <c r="ZS583" s="112"/>
      <c r="ZT583" s="112"/>
      <c r="ZU583" s="112"/>
      <c r="ZV583" s="112"/>
      <c r="ZW583" s="112"/>
      <c r="ZX583" s="112"/>
      <c r="ZY583" s="112"/>
      <c r="ZZ583" s="112"/>
      <c r="AAA583" s="112"/>
      <c r="AAB583" s="112"/>
      <c r="AAC583" s="112"/>
      <c r="AAD583" s="112"/>
      <c r="AAE583" s="112"/>
      <c r="AAF583" s="112"/>
      <c r="AAG583" s="112"/>
      <c r="AAH583" s="112"/>
      <c r="AAI583" s="112"/>
      <c r="AAJ583" s="112"/>
      <c r="AAK583" s="112"/>
      <c r="AAL583" s="112"/>
      <c r="AAM583" s="112"/>
      <c r="AAN583" s="112"/>
      <c r="AAO583" s="112"/>
      <c r="AAP583" s="112"/>
      <c r="AAQ583" s="112"/>
      <c r="AAR583" s="112"/>
      <c r="AAS583" s="112"/>
      <c r="AAT583" s="112"/>
      <c r="AAU583" s="112"/>
      <c r="AAV583" s="112"/>
      <c r="AAW583" s="112"/>
      <c r="AAX583" s="112"/>
      <c r="AAY583" s="112"/>
      <c r="AAZ583" s="112"/>
      <c r="ABA583" s="112"/>
      <c r="ABB583" s="112"/>
      <c r="ABC583" s="112"/>
      <c r="ABD583" s="112"/>
      <c r="ABE583" s="112"/>
      <c r="ABF583" s="112"/>
      <c r="ABG583" s="112"/>
      <c r="ABH583" s="112"/>
      <c r="ABI583" s="112"/>
      <c r="ABJ583" s="112"/>
      <c r="ABK583" s="112"/>
      <c r="ABL583" s="112"/>
      <c r="ABM583" s="112"/>
      <c r="ABN583" s="112"/>
      <c r="ABO583" s="112"/>
      <c r="ABP583" s="112"/>
      <c r="ABQ583" s="112"/>
      <c r="ABR583" s="112"/>
      <c r="ABS583" s="112"/>
      <c r="ABT583" s="112"/>
      <c r="ABU583" s="112"/>
      <c r="ABV583" s="112"/>
      <c r="ABW583" s="112"/>
      <c r="ABX583" s="112"/>
      <c r="ABY583" s="112"/>
      <c r="ABZ583" s="112"/>
      <c r="ACA583" s="112"/>
      <c r="ACB583" s="112"/>
      <c r="ACC583" s="112"/>
      <c r="ACD583" s="112"/>
      <c r="ACE583" s="112"/>
      <c r="ACF583" s="112"/>
      <c r="ACG583" s="112"/>
      <c r="ACH583" s="112"/>
      <c r="ACI583" s="112"/>
      <c r="ACJ583" s="112"/>
      <c r="ACK583" s="112"/>
      <c r="ACL583" s="112"/>
      <c r="ACM583" s="112"/>
      <c r="ACN583" s="112"/>
      <c r="ACO583" s="112"/>
      <c r="ACP583" s="112"/>
      <c r="ACQ583" s="112"/>
      <c r="ACR583" s="112"/>
      <c r="ACS583" s="112"/>
      <c r="ACT583" s="112"/>
      <c r="ACU583" s="112"/>
      <c r="ACV583" s="112"/>
      <c r="ACW583" s="112"/>
      <c r="ACX583" s="112"/>
      <c r="ACY583" s="112"/>
      <c r="ACZ583" s="112"/>
      <c r="ADA583" s="112"/>
      <c r="ADB583" s="112"/>
      <c r="ADC583" s="112"/>
      <c r="ADD583" s="112"/>
      <c r="ADE583" s="112"/>
      <c r="ADF583" s="112"/>
      <c r="ADG583" s="112"/>
      <c r="ADH583" s="112"/>
      <c r="ADI583" s="112"/>
      <c r="ADJ583" s="112"/>
      <c r="ADK583" s="112"/>
      <c r="ADL583" s="112"/>
      <c r="ADM583" s="112"/>
      <c r="ADN583" s="112"/>
      <c r="ADO583" s="112"/>
      <c r="ADP583" s="112"/>
      <c r="ADQ583" s="112"/>
      <c r="ADR583" s="112"/>
      <c r="ADS583" s="112"/>
      <c r="ADT583" s="112"/>
      <c r="ADU583" s="112"/>
      <c r="ADV583" s="112"/>
      <c r="ADW583" s="112"/>
      <c r="ADX583" s="112"/>
      <c r="ADY583" s="112"/>
      <c r="ADZ583" s="112"/>
      <c r="AEA583" s="112"/>
      <c r="AEB583" s="112"/>
      <c r="AEC583" s="112"/>
      <c r="AED583" s="112"/>
      <c r="AEE583" s="112"/>
      <c r="AEF583" s="112"/>
      <c r="AEG583" s="112"/>
      <c r="AEH583" s="112"/>
      <c r="AEI583" s="112"/>
      <c r="AEJ583" s="112"/>
      <c r="AEK583" s="112"/>
      <c r="AEL583" s="112"/>
      <c r="AEM583" s="112"/>
      <c r="AEN583" s="112"/>
      <c r="AEO583" s="112"/>
      <c r="AEP583" s="112"/>
      <c r="AEQ583" s="112"/>
      <c r="AER583" s="112"/>
      <c r="AES583" s="112"/>
      <c r="AET583" s="112"/>
      <c r="AEU583" s="112"/>
      <c r="AEV583" s="112"/>
      <c r="AEW583" s="112"/>
      <c r="AEX583" s="112"/>
      <c r="AEY583" s="112"/>
      <c r="AEZ583" s="112"/>
      <c r="AFA583" s="112"/>
      <c r="AFB583" s="112"/>
      <c r="AFC583" s="112"/>
      <c r="AFD583" s="112"/>
      <c r="AFE583" s="112"/>
      <c r="AFF583" s="112"/>
      <c r="AFG583" s="112"/>
      <c r="AFH583" s="112"/>
      <c r="AFI583" s="112"/>
      <c r="AFJ583" s="112"/>
      <c r="AFK583" s="112"/>
      <c r="AFL583" s="112"/>
      <c r="AFM583" s="112"/>
      <c r="AFN583" s="112"/>
      <c r="AFO583" s="112"/>
      <c r="AFP583" s="112"/>
      <c r="AFQ583" s="112"/>
      <c r="AFR583" s="112"/>
      <c r="AFS583" s="112"/>
      <c r="AFT583" s="112"/>
      <c r="AFU583" s="112"/>
      <c r="AFV583" s="112"/>
      <c r="AFW583" s="112"/>
      <c r="AFX583" s="112"/>
      <c r="AFY583" s="112"/>
      <c r="AFZ583" s="112"/>
      <c r="AGA583" s="112"/>
      <c r="AGB583" s="112"/>
      <c r="AGC583" s="112"/>
      <c r="AGD583" s="112"/>
      <c r="AGE583" s="112"/>
      <c r="AGF583" s="112"/>
      <c r="AGG583" s="112"/>
      <c r="AGH583" s="112"/>
      <c r="AGI583" s="112"/>
      <c r="AGJ583" s="112"/>
      <c r="AGK583" s="112"/>
      <c r="AGL583" s="112"/>
      <c r="AGM583" s="112"/>
      <c r="AGN583" s="112"/>
      <c r="AGO583" s="112"/>
      <c r="AGP583" s="112"/>
      <c r="AGQ583" s="112"/>
      <c r="AGR583" s="112"/>
      <c r="AGS583" s="112"/>
      <c r="AGT583" s="112"/>
      <c r="AGU583" s="112"/>
      <c r="AGV583" s="112"/>
      <c r="AGW583" s="112"/>
      <c r="AGX583" s="112"/>
      <c r="AGY583" s="112"/>
      <c r="AGZ583" s="112"/>
      <c r="AHA583" s="112"/>
      <c r="AHB583" s="112"/>
      <c r="AHC583" s="112"/>
      <c r="AHD583" s="112"/>
      <c r="AHE583" s="112"/>
      <c r="AHF583" s="112"/>
      <c r="AHG583" s="112"/>
      <c r="AHH583" s="112"/>
      <c r="AHI583" s="112"/>
      <c r="AHJ583" s="112"/>
      <c r="AHK583" s="112"/>
      <c r="AHL583" s="112"/>
      <c r="AHM583" s="112"/>
      <c r="AHN583" s="112"/>
      <c r="AHO583" s="112"/>
      <c r="AHP583" s="112"/>
      <c r="AHQ583" s="112"/>
      <c r="AHR583" s="112"/>
      <c r="AHS583" s="112"/>
      <c r="AHT583" s="112"/>
      <c r="AHU583" s="112"/>
      <c r="AHV583" s="112"/>
      <c r="AHW583" s="112"/>
      <c r="AHX583" s="112"/>
      <c r="AHY583" s="112"/>
      <c r="AHZ583" s="112"/>
      <c r="AIA583" s="112"/>
      <c r="AIB583" s="112"/>
      <c r="AIC583" s="112"/>
      <c r="AID583" s="112"/>
      <c r="AIE583" s="112"/>
      <c r="AIF583" s="112"/>
      <c r="AIG583" s="112"/>
      <c r="AIH583" s="112"/>
      <c r="AII583" s="112"/>
      <c r="AIJ583" s="112"/>
      <c r="AIK583" s="112"/>
      <c r="AIL583" s="112"/>
      <c r="AIM583" s="112"/>
      <c r="AIN583" s="112"/>
      <c r="AIO583" s="112"/>
      <c r="AIP583" s="112"/>
      <c r="AIQ583" s="112"/>
      <c r="AIR583" s="112"/>
      <c r="AIS583" s="112"/>
      <c r="AIT583" s="112"/>
      <c r="AIU583" s="112"/>
      <c r="AIV583" s="112"/>
      <c r="AIW583" s="112"/>
      <c r="AIX583" s="112"/>
      <c r="AIY583" s="112"/>
      <c r="AIZ583" s="112"/>
      <c r="AJA583" s="112"/>
      <c r="AJB583" s="112"/>
      <c r="AJC583" s="112"/>
      <c r="AJD583" s="112"/>
      <c r="AJE583" s="112"/>
      <c r="AJF583" s="112"/>
      <c r="AJG583" s="112"/>
      <c r="AJH583" s="112"/>
      <c r="AJI583" s="112"/>
      <c r="AJJ583" s="112"/>
      <c r="AJK583" s="112"/>
      <c r="AJL583" s="112"/>
      <c r="AJM583" s="112"/>
      <c r="AJN583" s="112"/>
      <c r="AJO583" s="112"/>
      <c r="AJP583" s="112"/>
      <c r="AJQ583" s="112"/>
      <c r="AJR583" s="112"/>
      <c r="AJS583" s="112"/>
      <c r="AJT583" s="112"/>
      <c r="AJU583" s="112"/>
      <c r="AJV583" s="112"/>
      <c r="AJW583" s="112"/>
      <c r="AJX583" s="112"/>
      <c r="AJY583" s="112"/>
      <c r="AJZ583" s="112"/>
      <c r="AKA583" s="112"/>
      <c r="AKB583" s="112"/>
      <c r="AKC583" s="112"/>
      <c r="AKD583" s="112"/>
      <c r="AKE583" s="112"/>
      <c r="AKF583" s="112"/>
      <c r="AKG583" s="112"/>
      <c r="AKH583" s="112"/>
      <c r="AKI583" s="112"/>
      <c r="AKJ583" s="112"/>
      <c r="AKK583" s="112"/>
      <c r="AKL583" s="112"/>
      <c r="AKM583" s="112"/>
      <c r="AKN583" s="112"/>
      <c r="AKO583" s="112"/>
      <c r="AKP583" s="112"/>
      <c r="AKQ583" s="112"/>
      <c r="AKR583" s="112"/>
      <c r="AKS583" s="112"/>
      <c r="AKT583" s="112"/>
      <c r="AKU583" s="112"/>
      <c r="AKV583" s="112"/>
      <c r="AKW583" s="112"/>
      <c r="AKX583" s="112"/>
      <c r="AKY583" s="112"/>
      <c r="AKZ583" s="112"/>
      <c r="ALA583" s="112"/>
      <c r="ALB583" s="112"/>
      <c r="ALC583" s="112"/>
      <c r="ALD583" s="112"/>
      <c r="ALE583" s="112"/>
      <c r="ALF583" s="112"/>
      <c r="ALG583" s="112"/>
      <c r="ALH583" s="112"/>
      <c r="ALI583" s="112"/>
      <c r="ALJ583" s="112"/>
      <c r="ALK583" s="112"/>
      <c r="ALL583" s="112"/>
      <c r="ALM583" s="112"/>
      <c r="ALN583"/>
      <c r="ALO583"/>
      <c r="ALP583"/>
      <c r="ALQ583"/>
      <c r="ALR583"/>
      <c r="ALS583"/>
      <c r="ALT583"/>
      <c r="ALU583"/>
      <c r="ALV583"/>
      <c r="ALW583"/>
      <c r="ALX583"/>
      <c r="ALY583"/>
      <c r="ALZ583"/>
      <c r="AMA583"/>
      <c r="AMB583"/>
      <c r="AMC583"/>
      <c r="AMD583"/>
      <c r="AME583"/>
      <c r="AMF583"/>
      <c r="AMG583"/>
      <c r="AMH583"/>
      <c r="AMI583"/>
      <c r="AMJ583"/>
      <c r="AMK583" s="112"/>
    </row>
    <row r="584" spans="1:1025" s="101" customFormat="1">
      <c r="B584" s="26"/>
      <c r="C584" s="36" t="s">
        <v>383</v>
      </c>
      <c r="D584" s="36">
        <v>929</v>
      </c>
      <c r="E584" s="91" t="s">
        <v>29</v>
      </c>
      <c r="F584" s="91" t="s">
        <v>83</v>
      </c>
      <c r="G584" s="81"/>
      <c r="H584" s="82"/>
      <c r="I584" s="130">
        <f t="shared" ref="I584:I647" si="207">SUM(J584:O584)</f>
        <v>159280400</v>
      </c>
      <c r="J584" s="130">
        <f t="shared" ref="J584:O584" si="208">J585+J611+J597+J592</f>
        <v>162197200</v>
      </c>
      <c r="K584" s="76">
        <f t="shared" si="208"/>
        <v>-3376700</v>
      </c>
      <c r="L584" s="76">
        <f t="shared" si="208"/>
        <v>0</v>
      </c>
      <c r="M584" s="76">
        <f t="shared" si="208"/>
        <v>133000</v>
      </c>
      <c r="N584" s="76">
        <f t="shared" si="208"/>
        <v>326900</v>
      </c>
      <c r="O584" s="131">
        <f t="shared" si="208"/>
        <v>0</v>
      </c>
      <c r="ALN584"/>
      <c r="ALO584"/>
      <c r="ALP584"/>
      <c r="ALQ584"/>
      <c r="ALR584"/>
      <c r="ALS584"/>
      <c r="ALT584"/>
      <c r="ALU584"/>
      <c r="ALV584"/>
      <c r="ALW584"/>
      <c r="ALX584"/>
      <c r="ALY584"/>
      <c r="ALZ584"/>
      <c r="AMA584"/>
      <c r="AMB584"/>
      <c r="AMC584"/>
      <c r="AMD584"/>
      <c r="AME584"/>
      <c r="AMF584"/>
      <c r="AMG584"/>
      <c r="AMH584"/>
      <c r="AMI584"/>
      <c r="AMJ584"/>
    </row>
    <row r="585" spans="1:1025" s="101" customFormat="1">
      <c r="B585" s="26"/>
      <c r="C585" s="36" t="s">
        <v>384</v>
      </c>
      <c r="D585" s="36">
        <v>929</v>
      </c>
      <c r="E585" s="91" t="s">
        <v>29</v>
      </c>
      <c r="F585" s="91" t="s">
        <v>16</v>
      </c>
      <c r="G585" s="81"/>
      <c r="H585" s="82"/>
      <c r="I585" s="130">
        <f t="shared" si="207"/>
        <v>1760000</v>
      </c>
      <c r="J585" s="130">
        <f t="shared" ref="J585:O588" si="209">J586</f>
        <v>2449500</v>
      </c>
      <c r="K585" s="76">
        <f t="shared" si="209"/>
        <v>-689500</v>
      </c>
      <c r="L585" s="76">
        <f t="shared" si="209"/>
        <v>0</v>
      </c>
      <c r="M585" s="76">
        <f t="shared" si="209"/>
        <v>0</v>
      </c>
      <c r="N585" s="76">
        <f t="shared" si="209"/>
        <v>0</v>
      </c>
      <c r="O585" s="131">
        <f t="shared" si="209"/>
        <v>0</v>
      </c>
      <c r="ALN585"/>
      <c r="ALO585"/>
      <c r="ALP585"/>
      <c r="ALQ585"/>
      <c r="ALR585"/>
      <c r="ALS585"/>
      <c r="ALT585"/>
      <c r="ALU585"/>
      <c r="ALV585"/>
      <c r="ALW585"/>
      <c r="ALX585"/>
      <c r="ALY585"/>
      <c r="ALZ585"/>
      <c r="AMA585"/>
      <c r="AMB585"/>
      <c r="AMC585"/>
      <c r="AMD585"/>
      <c r="AME585"/>
      <c r="AMF585"/>
      <c r="AMG585"/>
      <c r="AMH585"/>
      <c r="AMI585"/>
      <c r="AMJ585"/>
    </row>
    <row r="586" spans="1:1025" s="101" customFormat="1" ht="37.5">
      <c r="B586" s="26"/>
      <c r="C586" s="36" t="s">
        <v>220</v>
      </c>
      <c r="D586" s="36">
        <v>929</v>
      </c>
      <c r="E586" s="91" t="s">
        <v>29</v>
      </c>
      <c r="F586" s="91" t="s">
        <v>16</v>
      </c>
      <c r="G586" s="81">
        <v>6100000000</v>
      </c>
      <c r="H586" s="82"/>
      <c r="I586" s="130">
        <f t="shared" si="207"/>
        <v>1760000</v>
      </c>
      <c r="J586" s="130">
        <f t="shared" si="209"/>
        <v>2449500</v>
      </c>
      <c r="K586" s="76">
        <f t="shared" si="209"/>
        <v>-689500</v>
      </c>
      <c r="L586" s="76">
        <f t="shared" si="209"/>
        <v>0</v>
      </c>
      <c r="M586" s="76">
        <f t="shared" si="209"/>
        <v>0</v>
      </c>
      <c r="N586" s="76">
        <f t="shared" si="209"/>
        <v>0</v>
      </c>
      <c r="O586" s="131">
        <f t="shared" si="209"/>
        <v>0</v>
      </c>
      <c r="ALN586"/>
      <c r="ALO586"/>
      <c r="ALP586"/>
      <c r="ALQ586"/>
      <c r="ALR586"/>
      <c r="ALS586"/>
      <c r="ALT586"/>
      <c r="ALU586"/>
      <c r="ALV586"/>
      <c r="ALW586"/>
      <c r="ALX586"/>
      <c r="ALY586"/>
      <c r="ALZ586"/>
      <c r="AMA586"/>
      <c r="AMB586"/>
      <c r="AMC586"/>
      <c r="AMD586"/>
      <c r="AME586"/>
      <c r="AMF586"/>
      <c r="AMG586"/>
      <c r="AMH586"/>
      <c r="AMI586"/>
      <c r="AMJ586"/>
    </row>
    <row r="587" spans="1:1025" s="101" customFormat="1">
      <c r="B587" s="26"/>
      <c r="C587" s="36" t="s">
        <v>221</v>
      </c>
      <c r="D587" s="36">
        <v>929</v>
      </c>
      <c r="E587" s="91" t="s">
        <v>29</v>
      </c>
      <c r="F587" s="91" t="s">
        <v>16</v>
      </c>
      <c r="G587" s="81">
        <v>6110000000</v>
      </c>
      <c r="H587" s="82"/>
      <c r="I587" s="130">
        <f t="shared" si="207"/>
        <v>1760000</v>
      </c>
      <c r="J587" s="130">
        <f t="shared" si="209"/>
        <v>2449500</v>
      </c>
      <c r="K587" s="76">
        <f t="shared" si="209"/>
        <v>-689500</v>
      </c>
      <c r="L587" s="76">
        <f t="shared" si="209"/>
        <v>0</v>
      </c>
      <c r="M587" s="76">
        <f t="shared" si="209"/>
        <v>0</v>
      </c>
      <c r="N587" s="76">
        <f t="shared" si="209"/>
        <v>0</v>
      </c>
      <c r="O587" s="131">
        <f t="shared" si="209"/>
        <v>0</v>
      </c>
      <c r="ALN587"/>
      <c r="ALO587"/>
      <c r="ALP587"/>
      <c r="ALQ587"/>
      <c r="ALR587"/>
      <c r="ALS587"/>
      <c r="ALT587"/>
      <c r="ALU587"/>
      <c r="ALV587"/>
      <c r="ALW587"/>
      <c r="ALX587"/>
      <c r="ALY587"/>
      <c r="ALZ587"/>
      <c r="AMA587"/>
      <c r="AMB587"/>
      <c r="AMC587"/>
      <c r="AMD587"/>
      <c r="AME587"/>
      <c r="AMF587"/>
      <c r="AMG587"/>
      <c r="AMH587"/>
      <c r="AMI587"/>
      <c r="AMJ587"/>
    </row>
    <row r="588" spans="1:1025" s="101" customFormat="1">
      <c r="B588" s="26"/>
      <c r="C588" s="36" t="s">
        <v>228</v>
      </c>
      <c r="D588" s="36">
        <v>929</v>
      </c>
      <c r="E588" s="91" t="s">
        <v>29</v>
      </c>
      <c r="F588" s="91" t="s">
        <v>16</v>
      </c>
      <c r="G588" s="81">
        <v>6110200000</v>
      </c>
      <c r="H588" s="82"/>
      <c r="I588" s="130">
        <f t="shared" si="207"/>
        <v>1760000</v>
      </c>
      <c r="J588" s="130">
        <f t="shared" si="209"/>
        <v>2449500</v>
      </c>
      <c r="K588" s="76">
        <f t="shared" si="209"/>
        <v>-689500</v>
      </c>
      <c r="L588" s="76">
        <f t="shared" si="209"/>
        <v>0</v>
      </c>
      <c r="M588" s="76">
        <f t="shared" si="209"/>
        <v>0</v>
      </c>
      <c r="N588" s="76">
        <f t="shared" si="209"/>
        <v>0</v>
      </c>
      <c r="O588" s="131">
        <f t="shared" si="209"/>
        <v>0</v>
      </c>
      <c r="ALN588"/>
      <c r="ALO588"/>
      <c r="ALP588"/>
      <c r="ALQ588"/>
      <c r="ALR588"/>
      <c r="ALS588"/>
      <c r="ALT588"/>
      <c r="ALU588"/>
      <c r="ALV588"/>
      <c r="ALW588"/>
      <c r="ALX588"/>
      <c r="ALY588"/>
      <c r="ALZ588"/>
      <c r="AMA588"/>
      <c r="AMB588"/>
      <c r="AMC588"/>
      <c r="AMD588"/>
      <c r="AME588"/>
      <c r="AMF588"/>
      <c r="AMG588"/>
      <c r="AMH588"/>
      <c r="AMI588"/>
      <c r="AMJ588"/>
    </row>
    <row r="589" spans="1:1025" s="101" customFormat="1">
      <c r="B589" s="26"/>
      <c r="C589" s="36" t="s">
        <v>228</v>
      </c>
      <c r="D589" s="36">
        <v>929</v>
      </c>
      <c r="E589" s="91" t="s">
        <v>29</v>
      </c>
      <c r="F589" s="91" t="s">
        <v>16</v>
      </c>
      <c r="G589" s="81">
        <v>6110210160</v>
      </c>
      <c r="H589" s="82"/>
      <c r="I589" s="130">
        <f t="shared" si="207"/>
        <v>1760000</v>
      </c>
      <c r="J589" s="130">
        <f t="shared" ref="J589:O589" si="210">J590+J591</f>
        <v>2449500</v>
      </c>
      <c r="K589" s="76">
        <f t="shared" si="210"/>
        <v>-689500</v>
      </c>
      <c r="L589" s="76">
        <f t="shared" si="210"/>
        <v>0</v>
      </c>
      <c r="M589" s="76">
        <f t="shared" si="210"/>
        <v>0</v>
      </c>
      <c r="N589" s="76">
        <f t="shared" si="210"/>
        <v>0</v>
      </c>
      <c r="O589" s="131">
        <f t="shared" si="210"/>
        <v>0</v>
      </c>
      <c r="ALN589"/>
      <c r="ALO589"/>
      <c r="ALP589"/>
      <c r="ALQ589"/>
      <c r="ALR589"/>
      <c r="ALS589"/>
      <c r="ALT589"/>
      <c r="ALU589"/>
      <c r="ALV589"/>
      <c r="ALW589"/>
      <c r="ALX589"/>
      <c r="ALY589"/>
      <c r="ALZ589"/>
      <c r="AMA589"/>
      <c r="AMB589"/>
      <c r="AMC589"/>
      <c r="AMD589"/>
      <c r="AME589"/>
      <c r="AMF589"/>
      <c r="AMG589"/>
      <c r="AMH589"/>
      <c r="AMI589"/>
      <c r="AMJ589"/>
    </row>
    <row r="590" spans="1:1025" s="101" customFormat="1" ht="80.849999999999994" customHeight="1">
      <c r="B590" s="26"/>
      <c r="C590" s="36" t="s">
        <v>101</v>
      </c>
      <c r="D590" s="36">
        <v>929</v>
      </c>
      <c r="E590" s="91" t="s">
        <v>29</v>
      </c>
      <c r="F590" s="91" t="s">
        <v>16</v>
      </c>
      <c r="G590" s="81">
        <v>6110210160</v>
      </c>
      <c r="H590" s="82" t="s">
        <v>102</v>
      </c>
      <c r="I590" s="130">
        <f t="shared" si="207"/>
        <v>1500000</v>
      </c>
      <c r="J590" s="130">
        <v>1500000</v>
      </c>
      <c r="K590" s="76">
        <v>0</v>
      </c>
      <c r="L590" s="76"/>
      <c r="M590" s="76"/>
      <c r="N590" s="76"/>
      <c r="O590" s="131"/>
      <c r="ALN590"/>
      <c r="ALO590"/>
      <c r="ALP590"/>
      <c r="ALQ590"/>
      <c r="ALR590"/>
      <c r="ALS590"/>
      <c r="ALT590"/>
      <c r="ALU590"/>
      <c r="ALV590"/>
      <c r="ALW590"/>
      <c r="ALX590"/>
      <c r="ALY590"/>
      <c r="ALZ590"/>
      <c r="AMA590"/>
      <c r="AMB590"/>
      <c r="AMC590"/>
      <c r="AMD590"/>
      <c r="AME590"/>
      <c r="AMF590"/>
      <c r="AMG590"/>
      <c r="AMH590"/>
      <c r="AMI590"/>
      <c r="AMJ590"/>
    </row>
    <row r="591" spans="1:1025" s="101" customFormat="1" ht="37.5">
      <c r="B591" s="26"/>
      <c r="C591" s="36" t="s">
        <v>104</v>
      </c>
      <c r="D591" s="36">
        <v>929</v>
      </c>
      <c r="E591" s="91" t="s">
        <v>29</v>
      </c>
      <c r="F591" s="91" t="s">
        <v>16</v>
      </c>
      <c r="G591" s="81">
        <v>6110210160</v>
      </c>
      <c r="H591" s="82" t="s">
        <v>105</v>
      </c>
      <c r="I591" s="130">
        <f t="shared" si="207"/>
        <v>260000</v>
      </c>
      <c r="J591" s="130">
        <v>949500</v>
      </c>
      <c r="K591" s="76">
        <v>-689500</v>
      </c>
      <c r="L591" s="76"/>
      <c r="M591" s="76"/>
      <c r="N591" s="76"/>
      <c r="O591" s="131"/>
      <c r="ALN591"/>
      <c r="ALO591"/>
      <c r="ALP591"/>
      <c r="ALQ591"/>
      <c r="ALR591"/>
      <c r="ALS591"/>
      <c r="ALT591"/>
      <c r="ALU591"/>
      <c r="ALV591"/>
      <c r="ALW591"/>
      <c r="ALX591"/>
      <c r="ALY591"/>
      <c r="ALZ591"/>
      <c r="AMA591"/>
      <c r="AMB591"/>
      <c r="AMC591"/>
      <c r="AMD591"/>
      <c r="AME591"/>
      <c r="AMF591"/>
      <c r="AMG591"/>
      <c r="AMH591"/>
      <c r="AMI591"/>
      <c r="AMJ591"/>
    </row>
    <row r="592" spans="1:1025" s="101" customFormat="1">
      <c r="B592" s="26"/>
      <c r="C592" s="36" t="s">
        <v>77</v>
      </c>
      <c r="D592" s="36">
        <v>929</v>
      </c>
      <c r="E592" s="91" t="s">
        <v>29</v>
      </c>
      <c r="F592" s="91" t="s">
        <v>18</v>
      </c>
      <c r="G592" s="81"/>
      <c r="H592" s="82"/>
      <c r="I592" s="130">
        <f t="shared" si="207"/>
        <v>30100</v>
      </c>
      <c r="J592" s="130">
        <f t="shared" ref="J592:O595" si="211">J593</f>
        <v>30800</v>
      </c>
      <c r="K592" s="76">
        <f t="shared" si="211"/>
        <v>-700</v>
      </c>
      <c r="L592" s="76">
        <f t="shared" si="211"/>
        <v>0</v>
      </c>
      <c r="M592" s="76">
        <f t="shared" si="211"/>
        <v>0</v>
      </c>
      <c r="N592" s="76">
        <f t="shared" si="211"/>
        <v>0</v>
      </c>
      <c r="O592" s="131">
        <f t="shared" si="211"/>
        <v>0</v>
      </c>
      <c r="ALN592"/>
      <c r="ALO592"/>
      <c r="ALP592"/>
      <c r="ALQ592"/>
      <c r="ALR592"/>
      <c r="ALS592"/>
      <c r="ALT592"/>
      <c r="ALU592"/>
      <c r="ALV592"/>
      <c r="ALW592"/>
      <c r="ALX592"/>
      <c r="ALY592"/>
      <c r="ALZ592"/>
      <c r="AMA592"/>
      <c r="AMB592"/>
      <c r="AMC592"/>
      <c r="AMD592"/>
      <c r="AME592"/>
      <c r="AMF592"/>
      <c r="AMG592"/>
      <c r="AMH592"/>
      <c r="AMI592"/>
      <c r="AMJ592"/>
    </row>
    <row r="593" spans="2:1024" s="101" customFormat="1" ht="37.5">
      <c r="B593" s="26"/>
      <c r="C593" s="36" t="s">
        <v>220</v>
      </c>
      <c r="D593" s="36">
        <v>929</v>
      </c>
      <c r="E593" s="91" t="s">
        <v>29</v>
      </c>
      <c r="F593" s="91" t="s">
        <v>18</v>
      </c>
      <c r="G593" s="81">
        <v>6100000000</v>
      </c>
      <c r="H593" s="82"/>
      <c r="I593" s="130">
        <f t="shared" si="207"/>
        <v>30100</v>
      </c>
      <c r="J593" s="130">
        <f t="shared" si="211"/>
        <v>30800</v>
      </c>
      <c r="K593" s="76">
        <f t="shared" si="211"/>
        <v>-700</v>
      </c>
      <c r="L593" s="76">
        <f t="shared" si="211"/>
        <v>0</v>
      </c>
      <c r="M593" s="76">
        <f t="shared" si="211"/>
        <v>0</v>
      </c>
      <c r="N593" s="76">
        <f t="shared" si="211"/>
        <v>0</v>
      </c>
      <c r="O593" s="131">
        <f t="shared" si="211"/>
        <v>0</v>
      </c>
      <c r="ALN593"/>
      <c r="ALO593"/>
      <c r="ALP593"/>
      <c r="ALQ593"/>
      <c r="ALR593"/>
      <c r="ALS593"/>
      <c r="ALT593"/>
      <c r="ALU593"/>
      <c r="ALV593"/>
      <c r="ALW593"/>
      <c r="ALX593"/>
      <c r="ALY593"/>
      <c r="ALZ593"/>
      <c r="AMA593"/>
      <c r="AMB593"/>
      <c r="AMC593"/>
      <c r="AMD593"/>
      <c r="AME593"/>
      <c r="AMF593"/>
      <c r="AMG593"/>
      <c r="AMH593"/>
      <c r="AMI593"/>
      <c r="AMJ593"/>
    </row>
    <row r="594" spans="2:1024" s="101" customFormat="1">
      <c r="B594" s="26"/>
      <c r="C594" s="36" t="s">
        <v>221</v>
      </c>
      <c r="D594" s="36">
        <v>929</v>
      </c>
      <c r="E594" s="91" t="s">
        <v>29</v>
      </c>
      <c r="F594" s="91" t="s">
        <v>18</v>
      </c>
      <c r="G594" s="81">
        <v>6110000000</v>
      </c>
      <c r="H594" s="82"/>
      <c r="I594" s="130">
        <f t="shared" si="207"/>
        <v>30100</v>
      </c>
      <c r="J594" s="130">
        <f t="shared" si="211"/>
        <v>30800</v>
      </c>
      <c r="K594" s="76">
        <f t="shared" si="211"/>
        <v>-700</v>
      </c>
      <c r="L594" s="76">
        <f t="shared" si="211"/>
        <v>0</v>
      </c>
      <c r="M594" s="76">
        <f t="shared" si="211"/>
        <v>0</v>
      </c>
      <c r="N594" s="76">
        <f t="shared" si="211"/>
        <v>0</v>
      </c>
      <c r="O594" s="131">
        <f t="shared" si="211"/>
        <v>0</v>
      </c>
      <c r="ALN594"/>
      <c r="ALO594"/>
      <c r="ALP594"/>
      <c r="ALQ594"/>
      <c r="ALR594"/>
      <c r="ALS594"/>
      <c r="ALT594"/>
      <c r="ALU594"/>
      <c r="ALV594"/>
      <c r="ALW594"/>
      <c r="ALX594"/>
      <c r="ALY594"/>
      <c r="ALZ594"/>
      <c r="AMA594"/>
      <c r="AMB594"/>
      <c r="AMC594"/>
      <c r="AMD594"/>
      <c r="AME594"/>
      <c r="AMF594"/>
      <c r="AMG594"/>
      <c r="AMH594"/>
      <c r="AMI594"/>
      <c r="AMJ594"/>
    </row>
    <row r="595" spans="2:1024" s="101" customFormat="1" ht="150">
      <c r="B595" s="26"/>
      <c r="C595" s="36" t="s">
        <v>169</v>
      </c>
      <c r="D595" s="36">
        <v>929</v>
      </c>
      <c r="E595" s="91" t="s">
        <v>29</v>
      </c>
      <c r="F595" s="91" t="s">
        <v>18</v>
      </c>
      <c r="G595" s="81">
        <v>6110060820</v>
      </c>
      <c r="H595" s="82"/>
      <c r="I595" s="130">
        <f t="shared" si="207"/>
        <v>30100</v>
      </c>
      <c r="J595" s="130">
        <f t="shared" si="211"/>
        <v>30800</v>
      </c>
      <c r="K595" s="76">
        <f t="shared" si="211"/>
        <v>-700</v>
      </c>
      <c r="L595" s="76">
        <f t="shared" si="211"/>
        <v>0</v>
      </c>
      <c r="M595" s="76">
        <f t="shared" si="211"/>
        <v>0</v>
      </c>
      <c r="N595" s="76">
        <f t="shared" si="211"/>
        <v>0</v>
      </c>
      <c r="O595" s="131">
        <f t="shared" si="211"/>
        <v>0</v>
      </c>
      <c r="ALN595"/>
      <c r="ALO595"/>
      <c r="ALP595"/>
      <c r="ALQ595"/>
      <c r="ALR595"/>
      <c r="ALS595"/>
      <c r="ALT595"/>
      <c r="ALU595"/>
      <c r="ALV595"/>
      <c r="ALW595"/>
      <c r="ALX595"/>
      <c r="ALY595"/>
      <c r="ALZ595"/>
      <c r="AMA595"/>
      <c r="AMB595"/>
      <c r="AMC595"/>
      <c r="AMD595"/>
      <c r="AME595"/>
      <c r="AMF595"/>
      <c r="AMG595"/>
      <c r="AMH595"/>
      <c r="AMI595"/>
      <c r="AMJ595"/>
    </row>
    <row r="596" spans="2:1024" s="101" customFormat="1" ht="37.5">
      <c r="B596" s="26"/>
      <c r="C596" s="36" t="s">
        <v>167</v>
      </c>
      <c r="D596" s="36">
        <v>929</v>
      </c>
      <c r="E596" s="91" t="s">
        <v>29</v>
      </c>
      <c r="F596" s="91" t="s">
        <v>18</v>
      </c>
      <c r="G596" s="81">
        <v>6110060820</v>
      </c>
      <c r="H596" s="82" t="s">
        <v>201</v>
      </c>
      <c r="I596" s="130">
        <f t="shared" si="207"/>
        <v>30100</v>
      </c>
      <c r="J596" s="130">
        <v>30800</v>
      </c>
      <c r="K596" s="76">
        <v>-700</v>
      </c>
      <c r="L596" s="76"/>
      <c r="M596" s="76"/>
      <c r="N596" s="76"/>
      <c r="O596" s="131"/>
      <c r="ALN596"/>
      <c r="ALO596"/>
      <c r="ALP596"/>
      <c r="ALQ596"/>
      <c r="ALR596"/>
      <c r="ALS596"/>
      <c r="ALT596"/>
      <c r="ALU596"/>
      <c r="ALV596"/>
      <c r="ALW596"/>
      <c r="ALX596"/>
      <c r="ALY596"/>
      <c r="ALZ596"/>
      <c r="AMA596"/>
      <c r="AMB596"/>
      <c r="AMC596"/>
      <c r="AMD596"/>
      <c r="AME596"/>
      <c r="AMF596"/>
      <c r="AMG596"/>
      <c r="AMH596"/>
      <c r="AMI596"/>
      <c r="AMJ596"/>
    </row>
    <row r="597" spans="2:1024" s="101" customFormat="1">
      <c r="B597" s="26"/>
      <c r="C597" s="36" t="s">
        <v>78</v>
      </c>
      <c r="D597" s="36">
        <v>929</v>
      </c>
      <c r="E597" s="91" t="s">
        <v>29</v>
      </c>
      <c r="F597" s="91" t="s">
        <v>20</v>
      </c>
      <c r="G597" s="81"/>
      <c r="H597" s="82"/>
      <c r="I597" s="130">
        <f t="shared" si="207"/>
        <v>152964900</v>
      </c>
      <c r="J597" s="130">
        <f t="shared" ref="J597:O598" si="212">J598</f>
        <v>156672000</v>
      </c>
      <c r="K597" s="76">
        <f t="shared" si="212"/>
        <v>-4167000</v>
      </c>
      <c r="L597" s="76">
        <f t="shared" si="212"/>
        <v>0</v>
      </c>
      <c r="M597" s="76">
        <f t="shared" si="212"/>
        <v>133000</v>
      </c>
      <c r="N597" s="76">
        <f t="shared" si="212"/>
        <v>326900</v>
      </c>
      <c r="O597" s="131">
        <f t="shared" si="212"/>
        <v>0</v>
      </c>
      <c r="ALN597"/>
      <c r="ALO597"/>
      <c r="ALP597"/>
      <c r="ALQ597"/>
      <c r="ALR597"/>
      <c r="ALS597"/>
      <c r="ALT597"/>
      <c r="ALU597"/>
      <c r="ALV597"/>
      <c r="ALW597"/>
      <c r="ALX597"/>
      <c r="ALY597"/>
      <c r="ALZ597"/>
      <c r="AMA597"/>
      <c r="AMB597"/>
      <c r="AMC597"/>
      <c r="AMD597"/>
      <c r="AME597"/>
      <c r="AMF597"/>
      <c r="AMG597"/>
      <c r="AMH597"/>
      <c r="AMI597"/>
      <c r="AMJ597"/>
    </row>
    <row r="598" spans="2:1024" s="101" customFormat="1" ht="37.5">
      <c r="B598" s="26"/>
      <c r="C598" s="36" t="s">
        <v>220</v>
      </c>
      <c r="D598" s="36">
        <v>929</v>
      </c>
      <c r="E598" s="91" t="s">
        <v>29</v>
      </c>
      <c r="F598" s="91" t="s">
        <v>20</v>
      </c>
      <c r="G598" s="81">
        <v>6100000000</v>
      </c>
      <c r="H598" s="82"/>
      <c r="I598" s="130">
        <f t="shared" si="207"/>
        <v>152964900</v>
      </c>
      <c r="J598" s="130">
        <f t="shared" si="212"/>
        <v>156672000</v>
      </c>
      <c r="K598" s="76">
        <f t="shared" si="212"/>
        <v>-4167000</v>
      </c>
      <c r="L598" s="76">
        <f t="shared" si="212"/>
        <v>0</v>
      </c>
      <c r="M598" s="76">
        <f t="shared" si="212"/>
        <v>133000</v>
      </c>
      <c r="N598" s="76">
        <f t="shared" si="212"/>
        <v>326900</v>
      </c>
      <c r="O598" s="131">
        <f t="shared" si="212"/>
        <v>0</v>
      </c>
      <c r="ALN598"/>
      <c r="ALO598"/>
      <c r="ALP598"/>
      <c r="ALQ598"/>
      <c r="ALR598"/>
      <c r="ALS598"/>
      <c r="ALT598"/>
      <c r="ALU598"/>
      <c r="ALV598"/>
      <c r="ALW598"/>
      <c r="ALX598"/>
      <c r="ALY598"/>
      <c r="ALZ598"/>
      <c r="AMA598"/>
      <c r="AMB598"/>
      <c r="AMC598"/>
      <c r="AMD598"/>
      <c r="AME598"/>
      <c r="AMF598"/>
      <c r="AMG598"/>
      <c r="AMH598"/>
      <c r="AMI598"/>
      <c r="AMJ598"/>
    </row>
    <row r="599" spans="2:1024" s="101" customFormat="1">
      <c r="B599" s="26"/>
      <c r="C599" s="36" t="s">
        <v>221</v>
      </c>
      <c r="D599" s="36">
        <v>929</v>
      </c>
      <c r="E599" s="91" t="s">
        <v>29</v>
      </c>
      <c r="F599" s="91" t="s">
        <v>20</v>
      </c>
      <c r="G599" s="81">
        <v>6110000000</v>
      </c>
      <c r="H599" s="82"/>
      <c r="I599" s="130">
        <f t="shared" si="207"/>
        <v>152964900</v>
      </c>
      <c r="J599" s="130">
        <f>J600+J604+J608</f>
        <v>156672000</v>
      </c>
      <c r="K599" s="130">
        <f>K600+K604+K608+K602</f>
        <v>-4167000</v>
      </c>
      <c r="L599" s="76">
        <f>L600+L604+L608</f>
        <v>0</v>
      </c>
      <c r="M599" s="76">
        <f>M600+M604+M608+M602</f>
        <v>133000</v>
      </c>
      <c r="N599" s="76">
        <f>N600+N604+N608+N606+N602</f>
        <v>326900</v>
      </c>
      <c r="O599" s="131">
        <f>O600+O604+O608</f>
        <v>0</v>
      </c>
      <c r="ALN599"/>
      <c r="ALO599"/>
      <c r="ALP599"/>
      <c r="ALQ599"/>
      <c r="ALR599"/>
      <c r="ALS599"/>
      <c r="ALT599"/>
      <c r="ALU599"/>
      <c r="ALV599"/>
      <c r="ALW599"/>
      <c r="ALX599"/>
      <c r="ALY599"/>
      <c r="ALZ599"/>
      <c r="AMA599"/>
      <c r="AMB599"/>
      <c r="AMC599"/>
      <c r="AMD599"/>
      <c r="AME599"/>
      <c r="AMF599"/>
      <c r="AMG599"/>
      <c r="AMH599"/>
      <c r="AMI599"/>
      <c r="AMJ599"/>
    </row>
    <row r="600" spans="2:1024" s="101" customFormat="1" ht="37.5">
      <c r="B600" s="26"/>
      <c r="C600" s="36" t="s">
        <v>131</v>
      </c>
      <c r="D600" s="36">
        <v>929</v>
      </c>
      <c r="E600" s="91" t="s">
        <v>29</v>
      </c>
      <c r="F600" s="91" t="s">
        <v>20</v>
      </c>
      <c r="G600" s="81">
        <v>6110000590</v>
      </c>
      <c r="H600" s="82"/>
      <c r="I600" s="130">
        <f t="shared" si="207"/>
        <v>147248800</v>
      </c>
      <c r="J600" s="130">
        <f t="shared" ref="J600:O600" si="213">J601</f>
        <v>154470200</v>
      </c>
      <c r="K600" s="76">
        <f t="shared" si="213"/>
        <v>-7221400</v>
      </c>
      <c r="L600" s="76">
        <f t="shared" si="213"/>
        <v>0</v>
      </c>
      <c r="M600" s="76">
        <f t="shared" si="213"/>
        <v>0</v>
      </c>
      <c r="N600" s="76">
        <f t="shared" si="213"/>
        <v>0</v>
      </c>
      <c r="O600" s="131">
        <f t="shared" si="213"/>
        <v>0</v>
      </c>
      <c r="ALN600"/>
      <c r="ALO600"/>
      <c r="ALP600"/>
      <c r="ALQ600"/>
      <c r="ALR600"/>
      <c r="ALS600"/>
      <c r="ALT600"/>
      <c r="ALU600"/>
      <c r="ALV600"/>
      <c r="ALW600"/>
      <c r="ALX600"/>
      <c r="ALY600"/>
      <c r="ALZ600"/>
      <c r="AMA600"/>
      <c r="AMB600"/>
      <c r="AMC600"/>
      <c r="AMD600"/>
      <c r="AME600"/>
      <c r="AMF600"/>
      <c r="AMG600"/>
      <c r="AMH600"/>
      <c r="AMI600"/>
      <c r="AMJ600"/>
    </row>
    <row r="601" spans="2:1024" s="101" customFormat="1" ht="37.5">
      <c r="B601" s="26"/>
      <c r="C601" s="36" t="s">
        <v>165</v>
      </c>
      <c r="D601" s="36">
        <v>929</v>
      </c>
      <c r="E601" s="91" t="s">
        <v>29</v>
      </c>
      <c r="F601" s="91" t="s">
        <v>20</v>
      </c>
      <c r="G601" s="81">
        <v>6110000590</v>
      </c>
      <c r="H601" s="82" t="s">
        <v>201</v>
      </c>
      <c r="I601" s="130">
        <f t="shared" si="207"/>
        <v>147248800</v>
      </c>
      <c r="J601" s="130">
        <v>154470200</v>
      </c>
      <c r="K601" s="76">
        <v>-7221400</v>
      </c>
      <c r="L601" s="76"/>
      <c r="M601" s="76"/>
      <c r="N601" s="76"/>
      <c r="O601" s="131"/>
      <c r="ALN601"/>
      <c r="ALO601"/>
      <c r="ALP601"/>
      <c r="ALQ601"/>
      <c r="ALR601"/>
      <c r="ALS601"/>
      <c r="ALT601"/>
      <c r="ALU601"/>
      <c r="ALV601"/>
      <c r="ALW601"/>
      <c r="ALX601"/>
      <c r="ALY601"/>
      <c r="ALZ601"/>
      <c r="AMA601"/>
      <c r="AMB601"/>
      <c r="AMC601"/>
      <c r="AMD601"/>
      <c r="AME601"/>
      <c r="AMF601"/>
      <c r="AMG601"/>
      <c r="AMH601"/>
      <c r="AMI601"/>
      <c r="AMJ601"/>
    </row>
    <row r="602" spans="2:1024" s="101" customFormat="1" ht="37.5">
      <c r="B602" s="26"/>
      <c r="C602" s="36" t="s">
        <v>222</v>
      </c>
      <c r="D602" s="36">
        <v>929</v>
      </c>
      <c r="E602" s="91" t="s">
        <v>29</v>
      </c>
      <c r="F602" s="91" t="s">
        <v>20</v>
      </c>
      <c r="G602" s="81" t="s">
        <v>223</v>
      </c>
      <c r="H602" s="82"/>
      <c r="I602" s="130">
        <f t="shared" si="207"/>
        <v>3305900</v>
      </c>
      <c r="J602" s="130">
        <v>0</v>
      </c>
      <c r="K602" s="76">
        <f>K603</f>
        <v>3408600</v>
      </c>
      <c r="L602" s="76">
        <f>L603</f>
        <v>0</v>
      </c>
      <c r="M602" s="76">
        <f>M603</f>
        <v>-157800</v>
      </c>
      <c r="N602" s="76">
        <f>N603</f>
        <v>55100</v>
      </c>
      <c r="O602" s="131">
        <f>O603</f>
        <v>0</v>
      </c>
      <c r="ALN602"/>
      <c r="ALO602"/>
      <c r="ALP602"/>
      <c r="ALQ602"/>
      <c r="ALR602"/>
      <c r="ALS602"/>
      <c r="ALT602"/>
      <c r="ALU602"/>
      <c r="ALV602"/>
      <c r="ALW602"/>
      <c r="ALX602"/>
      <c r="ALY602"/>
      <c r="ALZ602"/>
      <c r="AMA602"/>
      <c r="AMB602"/>
      <c r="AMC602"/>
      <c r="AMD602"/>
      <c r="AME602"/>
      <c r="AMF602"/>
      <c r="AMG602"/>
      <c r="AMH602"/>
      <c r="AMI602"/>
      <c r="AMJ602"/>
    </row>
    <row r="603" spans="2:1024" s="101" customFormat="1" ht="37.5">
      <c r="B603" s="26"/>
      <c r="C603" s="36" t="s">
        <v>165</v>
      </c>
      <c r="D603" s="36">
        <v>929</v>
      </c>
      <c r="E603" s="91" t="s">
        <v>29</v>
      </c>
      <c r="F603" s="91" t="s">
        <v>20</v>
      </c>
      <c r="G603" s="81" t="s">
        <v>223</v>
      </c>
      <c r="H603" s="82" t="s">
        <v>201</v>
      </c>
      <c r="I603" s="130">
        <f t="shared" si="207"/>
        <v>3305900</v>
      </c>
      <c r="J603" s="130">
        <v>0</v>
      </c>
      <c r="K603" s="76">
        <v>3408600</v>
      </c>
      <c r="L603" s="76"/>
      <c r="M603" s="76">
        <v>-157800</v>
      </c>
      <c r="N603" s="76">
        <v>55100</v>
      </c>
      <c r="O603" s="131"/>
      <c r="ALN603"/>
      <c r="ALO603"/>
      <c r="ALP603"/>
      <c r="ALQ603"/>
      <c r="ALR603"/>
      <c r="ALS603"/>
      <c r="ALT603"/>
      <c r="ALU603"/>
      <c r="ALV603"/>
      <c r="ALW603"/>
      <c r="ALX603"/>
      <c r="ALY603"/>
      <c r="ALZ603"/>
      <c r="AMA603"/>
      <c r="AMB603"/>
      <c r="AMC603"/>
      <c r="AMD603"/>
      <c r="AME603"/>
      <c r="AMF603"/>
      <c r="AMG603"/>
      <c r="AMH603"/>
      <c r="AMI603"/>
      <c r="AMJ603"/>
    </row>
    <row r="604" spans="2:1024" s="101" customFormat="1" ht="56.25">
      <c r="B604" s="26"/>
      <c r="C604" s="36" t="s">
        <v>224</v>
      </c>
      <c r="D604" s="36">
        <v>929</v>
      </c>
      <c r="E604" s="91" t="s">
        <v>29</v>
      </c>
      <c r="F604" s="91" t="s">
        <v>20</v>
      </c>
      <c r="G604" s="81" t="s">
        <v>225</v>
      </c>
      <c r="H604" s="82"/>
      <c r="I604" s="130">
        <f t="shared" si="207"/>
        <v>1902600</v>
      </c>
      <c r="J604" s="130">
        <f t="shared" ref="J604:O604" si="214">J605</f>
        <v>1601800</v>
      </c>
      <c r="K604" s="76">
        <f t="shared" si="214"/>
        <v>-84200</v>
      </c>
      <c r="L604" s="76">
        <f t="shared" si="214"/>
        <v>0</v>
      </c>
      <c r="M604" s="76">
        <f t="shared" si="214"/>
        <v>290800</v>
      </c>
      <c r="N604" s="76">
        <f t="shared" si="214"/>
        <v>94200</v>
      </c>
      <c r="O604" s="131">
        <f t="shared" si="214"/>
        <v>0</v>
      </c>
      <c r="ALN604"/>
      <c r="ALO604"/>
      <c r="ALP604"/>
      <c r="ALQ604"/>
      <c r="ALR604"/>
      <c r="ALS604"/>
      <c r="ALT604"/>
      <c r="ALU604"/>
      <c r="ALV604"/>
      <c r="ALW604"/>
      <c r="ALX604"/>
      <c r="ALY604"/>
      <c r="ALZ604"/>
      <c r="AMA604"/>
      <c r="AMB604"/>
      <c r="AMC604"/>
      <c r="AMD604"/>
      <c r="AME604"/>
      <c r="AMF604"/>
      <c r="AMG604"/>
      <c r="AMH604"/>
      <c r="AMI604"/>
      <c r="AMJ604"/>
    </row>
    <row r="605" spans="2:1024" s="101" customFormat="1" ht="37.5">
      <c r="B605" s="26"/>
      <c r="C605" s="36" t="s">
        <v>165</v>
      </c>
      <c r="D605" s="36">
        <v>929</v>
      </c>
      <c r="E605" s="91" t="s">
        <v>29</v>
      </c>
      <c r="F605" s="91" t="s">
        <v>20</v>
      </c>
      <c r="G605" s="81" t="s">
        <v>225</v>
      </c>
      <c r="H605" s="82" t="s">
        <v>201</v>
      </c>
      <c r="I605" s="130">
        <f t="shared" si="207"/>
        <v>1902600</v>
      </c>
      <c r="J605" s="130">
        <v>1601800</v>
      </c>
      <c r="K605" s="76">
        <v>-84200</v>
      </c>
      <c r="L605" s="76"/>
      <c r="M605" s="76">
        <v>290800</v>
      </c>
      <c r="N605" s="76">
        <v>94200</v>
      </c>
      <c r="O605" s="131"/>
      <c r="ALN605"/>
      <c r="ALO605"/>
      <c r="ALP605"/>
      <c r="ALQ605"/>
      <c r="ALR605"/>
      <c r="ALS605"/>
      <c r="ALT605"/>
      <c r="ALU605"/>
      <c r="ALV605"/>
      <c r="ALW605"/>
      <c r="ALX605"/>
      <c r="ALY605"/>
      <c r="ALZ605"/>
      <c r="AMA605"/>
      <c r="AMB605"/>
      <c r="AMC605"/>
      <c r="AMD605"/>
      <c r="AME605"/>
      <c r="AMF605"/>
      <c r="AMG605"/>
      <c r="AMH605"/>
      <c r="AMI605"/>
      <c r="AMJ605"/>
    </row>
    <row r="606" spans="2:1024" s="101" customFormat="1" ht="56.25">
      <c r="B606" s="26"/>
      <c r="C606" s="36" t="s">
        <v>224</v>
      </c>
      <c r="D606" s="36">
        <v>929</v>
      </c>
      <c r="E606" s="91" t="s">
        <v>29</v>
      </c>
      <c r="F606" s="91" t="s">
        <v>20</v>
      </c>
      <c r="G606" s="81" t="s">
        <v>226</v>
      </c>
      <c r="H606" s="82"/>
      <c r="I606" s="130">
        <f t="shared" si="207"/>
        <v>177600</v>
      </c>
      <c r="J606" s="130"/>
      <c r="K606" s="76"/>
      <c r="L606" s="76"/>
      <c r="M606" s="76"/>
      <c r="N606" s="76">
        <f>N607</f>
        <v>177600</v>
      </c>
      <c r="O606" s="131"/>
      <c r="ALN606"/>
      <c r="ALO606"/>
      <c r="ALP606"/>
      <c r="ALQ606"/>
      <c r="ALR606"/>
      <c r="ALS606"/>
      <c r="ALT606"/>
      <c r="ALU606"/>
      <c r="ALV606"/>
      <c r="ALW606"/>
      <c r="ALX606"/>
      <c r="ALY606"/>
      <c r="ALZ606"/>
      <c r="AMA606"/>
      <c r="AMB606"/>
      <c r="AMC606"/>
      <c r="AMD606"/>
      <c r="AME606"/>
      <c r="AMF606"/>
      <c r="AMG606"/>
      <c r="AMH606"/>
      <c r="AMI606"/>
      <c r="AMJ606"/>
    </row>
    <row r="607" spans="2:1024" s="101" customFormat="1" ht="37.5">
      <c r="B607" s="26"/>
      <c r="C607" s="36" t="s">
        <v>165</v>
      </c>
      <c r="D607" s="36">
        <v>929</v>
      </c>
      <c r="E607" s="91" t="s">
        <v>29</v>
      </c>
      <c r="F607" s="91" t="s">
        <v>20</v>
      </c>
      <c r="G607" s="81" t="s">
        <v>226</v>
      </c>
      <c r="H607" s="82" t="s">
        <v>201</v>
      </c>
      <c r="I607" s="130">
        <f t="shared" si="207"/>
        <v>177600</v>
      </c>
      <c r="J607" s="130"/>
      <c r="K607" s="76"/>
      <c r="L607" s="76"/>
      <c r="M607" s="76"/>
      <c r="N607" s="76">
        <v>177600</v>
      </c>
      <c r="O607" s="131"/>
      <c r="ALN607"/>
      <c r="ALO607"/>
      <c r="ALP607"/>
      <c r="ALQ607"/>
      <c r="ALR607"/>
      <c r="ALS607"/>
      <c r="ALT607"/>
      <c r="ALU607"/>
      <c r="ALV607"/>
      <c r="ALW607"/>
      <c r="ALX607"/>
      <c r="ALY607"/>
      <c r="ALZ607"/>
      <c r="AMA607"/>
      <c r="AMB607"/>
      <c r="AMC607"/>
      <c r="AMD607"/>
      <c r="AME607"/>
      <c r="AMF607"/>
      <c r="AMG607"/>
      <c r="AMH607"/>
      <c r="AMI607"/>
      <c r="AMJ607"/>
    </row>
    <row r="608" spans="2:1024" s="101" customFormat="1" ht="37.5">
      <c r="B608" s="26"/>
      <c r="C608" s="36" t="s">
        <v>227</v>
      </c>
      <c r="D608" s="36">
        <v>929</v>
      </c>
      <c r="E608" s="91" t="s">
        <v>29</v>
      </c>
      <c r="F608" s="91" t="s">
        <v>20</v>
      </c>
      <c r="G608" s="81">
        <v>6110100000</v>
      </c>
      <c r="H608" s="82"/>
      <c r="I608" s="130">
        <f t="shared" si="207"/>
        <v>330000</v>
      </c>
      <c r="J608" s="130">
        <f t="shared" ref="J608:O609" si="215">J609</f>
        <v>600000</v>
      </c>
      <c r="K608" s="76">
        <f t="shared" si="215"/>
        <v>-270000</v>
      </c>
      <c r="L608" s="76">
        <f t="shared" si="215"/>
        <v>0</v>
      </c>
      <c r="M608" s="76">
        <f t="shared" si="215"/>
        <v>0</v>
      </c>
      <c r="N608" s="76">
        <f t="shared" si="215"/>
        <v>0</v>
      </c>
      <c r="O608" s="131">
        <f t="shared" si="215"/>
        <v>0</v>
      </c>
      <c r="ALN608"/>
      <c r="ALO608"/>
      <c r="ALP608"/>
      <c r="ALQ608"/>
      <c r="ALR608"/>
      <c r="ALS608"/>
      <c r="ALT608"/>
      <c r="ALU608"/>
      <c r="ALV608"/>
      <c r="ALW608"/>
      <c r="ALX608"/>
      <c r="ALY608"/>
      <c r="ALZ608"/>
      <c r="AMA608"/>
      <c r="AMB608"/>
      <c r="AMC608"/>
      <c r="AMD608"/>
      <c r="AME608"/>
      <c r="AMF608"/>
      <c r="AMG608"/>
      <c r="AMH608"/>
      <c r="AMI608"/>
      <c r="AMJ608"/>
    </row>
    <row r="609" spans="1:1025" s="101" customFormat="1" ht="37.5">
      <c r="B609" s="26"/>
      <c r="C609" s="36" t="s">
        <v>131</v>
      </c>
      <c r="D609" s="36">
        <v>929</v>
      </c>
      <c r="E609" s="91" t="s">
        <v>29</v>
      </c>
      <c r="F609" s="91" t="s">
        <v>20</v>
      </c>
      <c r="G609" s="81">
        <v>6110100590</v>
      </c>
      <c r="H609" s="82"/>
      <c r="I609" s="130">
        <f t="shared" si="207"/>
        <v>330000</v>
      </c>
      <c r="J609" s="130">
        <f t="shared" si="215"/>
        <v>600000</v>
      </c>
      <c r="K609" s="76">
        <f t="shared" si="215"/>
        <v>-270000</v>
      </c>
      <c r="L609" s="76">
        <f t="shared" si="215"/>
        <v>0</v>
      </c>
      <c r="M609" s="76">
        <f t="shared" si="215"/>
        <v>0</v>
      </c>
      <c r="N609" s="76">
        <f t="shared" si="215"/>
        <v>0</v>
      </c>
      <c r="O609" s="131">
        <f t="shared" si="215"/>
        <v>0</v>
      </c>
      <c r="ALN609"/>
      <c r="ALO609"/>
      <c r="ALP609"/>
      <c r="ALQ609"/>
      <c r="ALR609"/>
      <c r="ALS609"/>
      <c r="ALT609"/>
      <c r="ALU609"/>
      <c r="ALV609"/>
      <c r="ALW609"/>
      <c r="ALX609"/>
      <c r="ALY609"/>
      <c r="ALZ609"/>
      <c r="AMA609"/>
      <c r="AMB609"/>
      <c r="AMC609"/>
      <c r="AMD609"/>
      <c r="AME609"/>
      <c r="AMF609"/>
      <c r="AMG609"/>
      <c r="AMH609"/>
      <c r="AMI609"/>
      <c r="AMJ609"/>
    </row>
    <row r="610" spans="1:1025" s="101" customFormat="1" ht="37.5">
      <c r="B610" s="26"/>
      <c r="C610" s="36" t="s">
        <v>165</v>
      </c>
      <c r="D610" s="36">
        <v>929</v>
      </c>
      <c r="E610" s="91" t="s">
        <v>29</v>
      </c>
      <c r="F610" s="91" t="s">
        <v>20</v>
      </c>
      <c r="G610" s="81">
        <v>6110100590</v>
      </c>
      <c r="H610" s="82" t="s">
        <v>201</v>
      </c>
      <c r="I610" s="130">
        <f t="shared" si="207"/>
        <v>330000</v>
      </c>
      <c r="J610" s="130">
        <v>600000</v>
      </c>
      <c r="K610" s="76">
        <v>-270000</v>
      </c>
      <c r="L610" s="76">
        <v>0</v>
      </c>
      <c r="M610" s="76">
        <v>0</v>
      </c>
      <c r="N610" s="76">
        <v>0</v>
      </c>
      <c r="O610" s="131">
        <v>0</v>
      </c>
      <c r="ALN610"/>
      <c r="ALO610"/>
      <c r="ALP610"/>
      <c r="ALQ610"/>
      <c r="ALR610"/>
      <c r="ALS610"/>
      <c r="ALT610"/>
      <c r="ALU610"/>
      <c r="ALV610"/>
      <c r="ALW610"/>
      <c r="ALX610"/>
      <c r="ALY610"/>
      <c r="ALZ610"/>
      <c r="AMA610"/>
      <c r="AMB610"/>
      <c r="AMC610"/>
      <c r="AMD610"/>
      <c r="AME610"/>
      <c r="AMF610"/>
      <c r="AMG610"/>
      <c r="AMH610"/>
      <c r="AMI610"/>
      <c r="AMJ610"/>
    </row>
    <row r="611" spans="1:1025" s="101" customFormat="1">
      <c r="B611" s="26"/>
      <c r="C611" s="36" t="s">
        <v>79</v>
      </c>
      <c r="D611" s="36">
        <v>929</v>
      </c>
      <c r="E611" s="91" t="s">
        <v>29</v>
      </c>
      <c r="F611" s="91" t="s">
        <v>25</v>
      </c>
      <c r="G611" s="81"/>
      <c r="H611" s="82"/>
      <c r="I611" s="130">
        <f t="shared" si="207"/>
        <v>4525400</v>
      </c>
      <c r="J611" s="130">
        <f t="shared" ref="J611:O613" si="216">J612</f>
        <v>3044900</v>
      </c>
      <c r="K611" s="76">
        <f t="shared" si="216"/>
        <v>1480500</v>
      </c>
      <c r="L611" s="76">
        <f t="shared" si="216"/>
        <v>0</v>
      </c>
      <c r="M611" s="76">
        <f t="shared" si="216"/>
        <v>0</v>
      </c>
      <c r="N611" s="76">
        <f t="shared" si="216"/>
        <v>0</v>
      </c>
      <c r="O611" s="131">
        <f t="shared" si="216"/>
        <v>0</v>
      </c>
      <c r="ALN611"/>
      <c r="ALO611"/>
      <c r="ALP611"/>
      <c r="ALQ611"/>
      <c r="ALR611"/>
      <c r="ALS611"/>
      <c r="ALT611"/>
      <c r="ALU611"/>
      <c r="ALV611"/>
      <c r="ALW611"/>
      <c r="ALX611"/>
      <c r="ALY611"/>
      <c r="ALZ611"/>
      <c r="AMA611"/>
      <c r="AMB611"/>
      <c r="AMC611"/>
      <c r="AMD611"/>
      <c r="AME611"/>
      <c r="AMF611"/>
      <c r="AMG611"/>
      <c r="AMH611"/>
      <c r="AMI611"/>
      <c r="AMJ611"/>
    </row>
    <row r="612" spans="1:1025" s="101" customFormat="1" ht="37.5">
      <c r="B612" s="26"/>
      <c r="C612" s="36" t="s">
        <v>98</v>
      </c>
      <c r="D612" s="36">
        <v>929</v>
      </c>
      <c r="E612" s="91" t="s">
        <v>29</v>
      </c>
      <c r="F612" s="91" t="s">
        <v>25</v>
      </c>
      <c r="G612" s="81">
        <v>5000000000</v>
      </c>
      <c r="H612" s="82"/>
      <c r="I612" s="130">
        <f t="shared" si="207"/>
        <v>4525400</v>
      </c>
      <c r="J612" s="130">
        <f t="shared" si="216"/>
        <v>3044900</v>
      </c>
      <c r="K612" s="76">
        <f t="shared" si="216"/>
        <v>1480500</v>
      </c>
      <c r="L612" s="76">
        <f t="shared" si="216"/>
        <v>0</v>
      </c>
      <c r="M612" s="76">
        <f t="shared" si="216"/>
        <v>0</v>
      </c>
      <c r="N612" s="76">
        <f t="shared" si="216"/>
        <v>0</v>
      </c>
      <c r="O612" s="131">
        <f t="shared" si="216"/>
        <v>0</v>
      </c>
      <c r="ALN612"/>
      <c r="ALO612"/>
      <c r="ALP612"/>
      <c r="ALQ612"/>
      <c r="ALR612"/>
      <c r="ALS612"/>
      <c r="ALT612"/>
      <c r="ALU612"/>
      <c r="ALV612"/>
      <c r="ALW612"/>
      <c r="ALX612"/>
      <c r="ALY612"/>
      <c r="ALZ612"/>
      <c r="AMA612"/>
      <c r="AMB612"/>
      <c r="AMC612"/>
      <c r="AMD612"/>
      <c r="AME612"/>
      <c r="AMF612"/>
      <c r="AMG612"/>
      <c r="AMH612"/>
      <c r="AMI612"/>
      <c r="AMJ612"/>
    </row>
    <row r="613" spans="1:1025" s="101" customFormat="1" ht="37.5">
      <c r="B613" s="26"/>
      <c r="C613" s="36" t="s">
        <v>106</v>
      </c>
      <c r="D613" s="36">
        <v>929</v>
      </c>
      <c r="E613" s="91" t="s">
        <v>29</v>
      </c>
      <c r="F613" s="91" t="s">
        <v>25</v>
      </c>
      <c r="G613" s="81">
        <v>5020000000</v>
      </c>
      <c r="H613" s="82"/>
      <c r="I613" s="130">
        <f t="shared" si="207"/>
        <v>4525400</v>
      </c>
      <c r="J613" s="130">
        <f t="shared" si="216"/>
        <v>3044900</v>
      </c>
      <c r="K613" s="76">
        <f t="shared" si="216"/>
        <v>1480500</v>
      </c>
      <c r="L613" s="76">
        <f t="shared" si="216"/>
        <v>0</v>
      </c>
      <c r="M613" s="76">
        <f t="shared" si="216"/>
        <v>0</v>
      </c>
      <c r="N613" s="76">
        <f t="shared" si="216"/>
        <v>0</v>
      </c>
      <c r="O613" s="131">
        <f t="shared" si="216"/>
        <v>0</v>
      </c>
      <c r="ALN613"/>
      <c r="ALO613"/>
      <c r="ALP613"/>
      <c r="ALQ613"/>
      <c r="ALR613"/>
      <c r="ALS613"/>
      <c r="ALT613"/>
      <c r="ALU613"/>
      <c r="ALV613"/>
      <c r="ALW613"/>
      <c r="ALX613"/>
      <c r="ALY613"/>
      <c r="ALZ613"/>
      <c r="AMA613"/>
      <c r="AMB613"/>
      <c r="AMC613"/>
      <c r="AMD613"/>
      <c r="AME613"/>
      <c r="AMF613"/>
      <c r="AMG613"/>
      <c r="AMH613"/>
      <c r="AMI613"/>
      <c r="AMJ613"/>
    </row>
    <row r="614" spans="1:1025" s="112" customFormat="1" ht="35.85" customHeight="1">
      <c r="A614" s="101"/>
      <c r="B614" s="26"/>
      <c r="C614" s="36" t="s">
        <v>390</v>
      </c>
      <c r="D614" s="36">
        <v>929</v>
      </c>
      <c r="E614" s="91" t="s">
        <v>29</v>
      </c>
      <c r="F614" s="91" t="s">
        <v>25</v>
      </c>
      <c r="G614" s="81">
        <v>5020000190</v>
      </c>
      <c r="H614" s="82"/>
      <c r="I614" s="130">
        <f t="shared" si="207"/>
        <v>4525400</v>
      </c>
      <c r="J614" s="130">
        <f t="shared" ref="J614:O614" si="217">J615+J616</f>
        <v>3044900</v>
      </c>
      <c r="K614" s="76">
        <f t="shared" si="217"/>
        <v>1480500</v>
      </c>
      <c r="L614" s="76">
        <f t="shared" si="217"/>
        <v>0</v>
      </c>
      <c r="M614" s="76">
        <f t="shared" si="217"/>
        <v>0</v>
      </c>
      <c r="N614" s="76">
        <f t="shared" si="217"/>
        <v>0</v>
      </c>
      <c r="O614" s="131">
        <f t="shared" si="217"/>
        <v>0</v>
      </c>
      <c r="P614" s="101"/>
      <c r="Q614" s="101"/>
      <c r="R614" s="101"/>
      <c r="S614" s="101"/>
      <c r="T614" s="101"/>
      <c r="U614" s="101"/>
      <c r="V614" s="101"/>
      <c r="W614" s="101"/>
      <c r="X614" s="101"/>
      <c r="Y614" s="101"/>
      <c r="Z614" s="101"/>
      <c r="AA614" s="101"/>
      <c r="AB614" s="101"/>
      <c r="AC614" s="101"/>
      <c r="AD614" s="101"/>
      <c r="AE614" s="101"/>
      <c r="AF614" s="101"/>
      <c r="AG614" s="101"/>
      <c r="AH614" s="101"/>
      <c r="AI614" s="101"/>
      <c r="AJ614" s="101"/>
      <c r="AK614" s="101"/>
      <c r="AL614" s="101"/>
      <c r="AM614" s="101"/>
      <c r="AN614" s="101"/>
      <c r="AO614" s="101"/>
      <c r="AP614" s="101"/>
      <c r="AQ614" s="101"/>
      <c r="AR614" s="101"/>
      <c r="AS614" s="101"/>
      <c r="AT614" s="101"/>
      <c r="AU614" s="101"/>
      <c r="AV614" s="101"/>
      <c r="AW614" s="101"/>
      <c r="AX614" s="101"/>
      <c r="AY614" s="101"/>
      <c r="AZ614" s="101"/>
      <c r="BA614" s="101"/>
      <c r="BB614" s="101"/>
      <c r="BC614" s="101"/>
      <c r="BD614" s="101"/>
      <c r="BE614" s="101"/>
      <c r="BF614" s="101"/>
      <c r="BG614" s="101"/>
      <c r="BH614" s="101"/>
      <c r="BI614" s="101"/>
      <c r="BJ614" s="101"/>
      <c r="BK614" s="101"/>
      <c r="BL614" s="101"/>
      <c r="BM614" s="101"/>
      <c r="BN614" s="101"/>
      <c r="BO614" s="101"/>
      <c r="BP614" s="101"/>
      <c r="BQ614" s="101"/>
      <c r="BR614" s="101"/>
      <c r="BS614" s="101"/>
      <c r="BT614" s="101"/>
      <c r="BU614" s="101"/>
      <c r="BV614" s="101"/>
      <c r="BW614" s="101"/>
      <c r="BX614" s="101"/>
      <c r="BY614" s="101"/>
      <c r="BZ614" s="101"/>
      <c r="CA614" s="101"/>
      <c r="CB614" s="101"/>
      <c r="CC614" s="101"/>
      <c r="CD614" s="101"/>
      <c r="CE614" s="101"/>
      <c r="CF614" s="101"/>
      <c r="CG614" s="101"/>
      <c r="CH614" s="101"/>
      <c r="CI614" s="101"/>
      <c r="CJ614" s="101"/>
      <c r="CK614" s="101"/>
      <c r="CL614" s="101"/>
      <c r="CM614" s="101"/>
      <c r="CN614" s="101"/>
      <c r="CO614" s="101"/>
      <c r="CP614" s="101"/>
      <c r="CQ614" s="101"/>
      <c r="CR614" s="101"/>
      <c r="CS614" s="101"/>
      <c r="CT614" s="101"/>
      <c r="CU614" s="101"/>
      <c r="CV614" s="101"/>
      <c r="CW614" s="101"/>
      <c r="CX614" s="101"/>
      <c r="CY614" s="101"/>
      <c r="CZ614" s="101"/>
      <c r="DA614" s="101"/>
      <c r="DB614" s="101"/>
      <c r="DC614" s="101"/>
      <c r="DD614" s="101"/>
      <c r="DE614" s="101"/>
      <c r="DF614" s="101"/>
      <c r="DG614" s="101"/>
      <c r="DH614" s="101"/>
      <c r="DI614" s="101"/>
      <c r="DJ614" s="101"/>
      <c r="DK614" s="101"/>
      <c r="DL614" s="101"/>
      <c r="DM614" s="101"/>
      <c r="DN614" s="101"/>
      <c r="DO614" s="101"/>
      <c r="DP614" s="101"/>
      <c r="DQ614" s="101"/>
      <c r="DR614" s="101"/>
      <c r="DS614" s="101"/>
      <c r="DT614" s="101"/>
      <c r="DU614" s="101"/>
      <c r="DV614" s="101"/>
      <c r="DW614" s="101"/>
      <c r="DX614" s="101"/>
      <c r="DY614" s="101"/>
      <c r="DZ614" s="101"/>
      <c r="EA614" s="101"/>
      <c r="EB614" s="101"/>
      <c r="EC614" s="101"/>
      <c r="ED614" s="101"/>
      <c r="EE614" s="101"/>
      <c r="EF614" s="101"/>
      <c r="EG614" s="101"/>
      <c r="EH614" s="101"/>
      <c r="EI614" s="101"/>
      <c r="EJ614" s="101"/>
      <c r="EK614" s="101"/>
      <c r="EL614" s="101"/>
      <c r="EM614" s="101"/>
      <c r="EN614" s="101"/>
      <c r="EO614" s="101"/>
      <c r="EP614" s="101"/>
      <c r="EQ614" s="101"/>
      <c r="ER614" s="101"/>
      <c r="ES614" s="101"/>
      <c r="ET614" s="101"/>
      <c r="EU614" s="101"/>
      <c r="EV614" s="101"/>
      <c r="EW614" s="101"/>
      <c r="EX614" s="101"/>
      <c r="EY614" s="101"/>
      <c r="EZ614" s="101"/>
      <c r="FA614" s="101"/>
      <c r="FB614" s="101"/>
      <c r="FC614" s="101"/>
      <c r="FD614" s="101"/>
      <c r="FE614" s="101"/>
      <c r="FF614" s="101"/>
      <c r="FG614" s="101"/>
      <c r="FH614" s="101"/>
      <c r="FI614" s="101"/>
      <c r="FJ614" s="101"/>
      <c r="FK614" s="101"/>
      <c r="FL614" s="101"/>
      <c r="FM614" s="101"/>
      <c r="FN614" s="101"/>
      <c r="FO614" s="101"/>
      <c r="FP614" s="101"/>
      <c r="FQ614" s="101"/>
      <c r="FR614" s="101"/>
      <c r="FS614" s="101"/>
      <c r="FT614" s="101"/>
      <c r="FU614" s="101"/>
      <c r="FV614" s="101"/>
      <c r="FW614" s="101"/>
      <c r="FX614" s="101"/>
      <c r="FY614" s="101"/>
      <c r="FZ614" s="101"/>
      <c r="GA614" s="101"/>
      <c r="GB614" s="101"/>
      <c r="GC614" s="101"/>
      <c r="GD614" s="101"/>
      <c r="GE614" s="101"/>
      <c r="GF614" s="101"/>
      <c r="GG614" s="101"/>
      <c r="GH614" s="101"/>
      <c r="GI614" s="101"/>
      <c r="GJ614" s="101"/>
      <c r="GK614" s="101"/>
      <c r="GL614" s="101"/>
      <c r="GM614" s="101"/>
      <c r="GN614" s="101"/>
      <c r="GO614" s="101"/>
      <c r="GP614" s="101"/>
      <c r="GQ614" s="101"/>
      <c r="GR614" s="101"/>
      <c r="GS614" s="101"/>
      <c r="GT614" s="101"/>
      <c r="GU614" s="101"/>
      <c r="GV614" s="101"/>
      <c r="GW614" s="101"/>
      <c r="GX614" s="101"/>
      <c r="GY614" s="101"/>
      <c r="GZ614" s="101"/>
      <c r="HA614" s="101"/>
      <c r="HB614" s="101"/>
      <c r="HC614" s="101"/>
      <c r="HD614" s="101"/>
      <c r="HE614" s="101"/>
      <c r="HF614" s="101"/>
      <c r="HG614" s="101"/>
      <c r="HH614" s="101"/>
      <c r="HI614" s="101"/>
      <c r="HJ614" s="101"/>
      <c r="HK614" s="101"/>
      <c r="HL614" s="101"/>
      <c r="HM614" s="101"/>
      <c r="HN614" s="101"/>
      <c r="HO614" s="101"/>
      <c r="HP614" s="101"/>
      <c r="HQ614" s="101"/>
      <c r="HR614" s="101"/>
      <c r="HS614" s="101"/>
      <c r="HT614" s="101"/>
      <c r="HU614" s="101"/>
      <c r="HV614" s="101"/>
      <c r="HW614" s="101"/>
      <c r="HX614" s="101"/>
      <c r="HY614" s="101"/>
      <c r="HZ614" s="101"/>
      <c r="IA614" s="101"/>
      <c r="IB614" s="101"/>
      <c r="IC614" s="101"/>
      <c r="ID614" s="101"/>
      <c r="IE614" s="101"/>
      <c r="IF614" s="101"/>
      <c r="IG614" s="101"/>
      <c r="IH614" s="101"/>
      <c r="II614" s="101"/>
      <c r="IJ614" s="101"/>
      <c r="IK614" s="101"/>
      <c r="IL614" s="101"/>
      <c r="IM614" s="101"/>
      <c r="IN614" s="101"/>
      <c r="IO614" s="101"/>
      <c r="IP614" s="101"/>
      <c r="IQ614" s="101"/>
      <c r="IR614" s="101"/>
      <c r="IS614" s="101"/>
      <c r="IT614" s="101"/>
      <c r="IU614" s="101"/>
      <c r="IV614" s="101"/>
      <c r="IW614" s="101"/>
      <c r="IX614" s="101"/>
      <c r="IY614" s="101"/>
      <c r="IZ614" s="101"/>
      <c r="JA614" s="101"/>
      <c r="JB614" s="101"/>
      <c r="JC614" s="101"/>
      <c r="JD614" s="101"/>
      <c r="JE614" s="101"/>
      <c r="JF614" s="101"/>
      <c r="JG614" s="101"/>
      <c r="JH614" s="101"/>
      <c r="JI614" s="101"/>
      <c r="JJ614" s="101"/>
      <c r="JK614" s="101"/>
      <c r="JL614" s="101"/>
      <c r="JM614" s="101"/>
      <c r="JN614" s="101"/>
      <c r="JO614" s="101"/>
      <c r="JP614" s="101"/>
      <c r="JQ614" s="101"/>
      <c r="JR614" s="101"/>
      <c r="JS614" s="101"/>
      <c r="JT614" s="101"/>
      <c r="JU614" s="101"/>
      <c r="JV614" s="101"/>
      <c r="JW614" s="101"/>
      <c r="JX614" s="101"/>
      <c r="JY614" s="101"/>
      <c r="JZ614" s="101"/>
      <c r="KA614" s="101"/>
      <c r="KB614" s="101"/>
      <c r="KC614" s="101"/>
      <c r="KD614" s="101"/>
      <c r="KE614" s="101"/>
      <c r="KF614" s="101"/>
      <c r="KG614" s="101"/>
      <c r="KH614" s="101"/>
      <c r="KI614" s="101"/>
      <c r="KJ614" s="101"/>
      <c r="KK614" s="101"/>
      <c r="KL614" s="101"/>
      <c r="KM614" s="101"/>
      <c r="KN614" s="101"/>
      <c r="KO614" s="101"/>
      <c r="KP614" s="101"/>
      <c r="KQ614" s="101"/>
      <c r="KR614" s="101"/>
      <c r="KS614" s="101"/>
      <c r="KT614" s="101"/>
      <c r="KU614" s="101"/>
      <c r="KV614" s="101"/>
      <c r="KW614" s="101"/>
      <c r="KX614" s="101"/>
      <c r="KY614" s="101"/>
      <c r="KZ614" s="101"/>
      <c r="LA614" s="101"/>
      <c r="LB614" s="101"/>
      <c r="LC614" s="101"/>
      <c r="LD614" s="101"/>
      <c r="LE614" s="101"/>
      <c r="LF614" s="101"/>
      <c r="LG614" s="101"/>
      <c r="LH614" s="101"/>
      <c r="LI614" s="101"/>
      <c r="LJ614" s="101"/>
      <c r="LK614" s="101"/>
      <c r="LL614" s="101"/>
      <c r="LM614" s="101"/>
      <c r="LN614" s="101"/>
      <c r="LO614" s="101"/>
      <c r="LP614" s="101"/>
      <c r="LQ614" s="101"/>
      <c r="LR614" s="101"/>
      <c r="LS614" s="101"/>
      <c r="LT614" s="101"/>
      <c r="LU614" s="101"/>
      <c r="LV614" s="101"/>
      <c r="LW614" s="101"/>
      <c r="LX614" s="101"/>
      <c r="LY614" s="101"/>
      <c r="LZ614" s="101"/>
      <c r="MA614" s="101"/>
      <c r="MB614" s="101"/>
      <c r="MC614" s="101"/>
      <c r="MD614" s="101"/>
      <c r="ME614" s="101"/>
      <c r="MF614" s="101"/>
      <c r="MG614" s="101"/>
      <c r="MH614" s="101"/>
      <c r="MI614" s="101"/>
      <c r="MJ614" s="101"/>
      <c r="MK614" s="101"/>
      <c r="ML614" s="101"/>
      <c r="MM614" s="101"/>
      <c r="MN614" s="101"/>
      <c r="MO614" s="101"/>
      <c r="MP614" s="101"/>
      <c r="MQ614" s="101"/>
      <c r="MR614" s="101"/>
      <c r="MS614" s="101"/>
      <c r="MT614" s="101"/>
      <c r="MU614" s="101"/>
      <c r="MV614" s="101"/>
      <c r="MW614" s="101"/>
      <c r="MX614" s="101"/>
      <c r="MY614" s="101"/>
      <c r="MZ614" s="101"/>
      <c r="NA614" s="101"/>
      <c r="NB614" s="101"/>
      <c r="NC614" s="101"/>
      <c r="ND614" s="101"/>
      <c r="NE614" s="101"/>
      <c r="NF614" s="101"/>
      <c r="NG614" s="101"/>
      <c r="NH614" s="101"/>
      <c r="NI614" s="101"/>
      <c r="NJ614" s="101"/>
      <c r="NK614" s="101"/>
      <c r="NL614" s="101"/>
      <c r="NM614" s="101"/>
      <c r="NN614" s="101"/>
      <c r="NO614" s="101"/>
      <c r="NP614" s="101"/>
      <c r="NQ614" s="101"/>
      <c r="NR614" s="101"/>
      <c r="NS614" s="101"/>
      <c r="NT614" s="101"/>
      <c r="NU614" s="101"/>
      <c r="NV614" s="101"/>
      <c r="NW614" s="101"/>
      <c r="NX614" s="101"/>
      <c r="NY614" s="101"/>
      <c r="NZ614" s="101"/>
      <c r="OA614" s="101"/>
      <c r="OB614" s="101"/>
      <c r="OC614" s="101"/>
      <c r="OD614" s="101"/>
      <c r="OE614" s="101"/>
      <c r="OF614" s="101"/>
      <c r="OG614" s="101"/>
      <c r="OH614" s="101"/>
      <c r="OI614" s="101"/>
      <c r="OJ614" s="101"/>
      <c r="OK614" s="101"/>
      <c r="OL614" s="101"/>
      <c r="OM614" s="101"/>
      <c r="ON614" s="101"/>
      <c r="OO614" s="101"/>
      <c r="OP614" s="101"/>
      <c r="OQ614" s="101"/>
      <c r="OR614" s="101"/>
      <c r="OS614" s="101"/>
      <c r="OT614" s="101"/>
      <c r="OU614" s="101"/>
      <c r="OV614" s="101"/>
      <c r="OW614" s="101"/>
      <c r="OX614" s="101"/>
      <c r="OY614" s="101"/>
      <c r="OZ614" s="101"/>
      <c r="PA614" s="101"/>
      <c r="PB614" s="101"/>
      <c r="PC614" s="101"/>
      <c r="PD614" s="101"/>
      <c r="PE614" s="101"/>
      <c r="PF614" s="101"/>
      <c r="PG614" s="101"/>
      <c r="PH614" s="101"/>
      <c r="PI614" s="101"/>
      <c r="PJ614" s="101"/>
      <c r="PK614" s="101"/>
      <c r="PL614" s="101"/>
      <c r="PM614" s="101"/>
      <c r="PN614" s="101"/>
      <c r="PO614" s="101"/>
      <c r="PP614" s="101"/>
      <c r="PQ614" s="101"/>
      <c r="PR614" s="101"/>
      <c r="PS614" s="101"/>
      <c r="PT614" s="101"/>
      <c r="PU614" s="101"/>
      <c r="PV614" s="101"/>
      <c r="PW614" s="101"/>
      <c r="PX614" s="101"/>
      <c r="PY614" s="101"/>
      <c r="PZ614" s="101"/>
      <c r="QA614" s="101"/>
      <c r="QB614" s="101"/>
      <c r="QC614" s="101"/>
      <c r="QD614" s="101"/>
      <c r="QE614" s="101"/>
      <c r="QF614" s="101"/>
      <c r="QG614" s="101"/>
      <c r="QH614" s="101"/>
      <c r="QI614" s="101"/>
      <c r="QJ614" s="101"/>
      <c r="QK614" s="101"/>
      <c r="QL614" s="101"/>
      <c r="QM614" s="101"/>
      <c r="QN614" s="101"/>
      <c r="QO614" s="101"/>
      <c r="QP614" s="101"/>
      <c r="QQ614" s="101"/>
      <c r="QR614" s="101"/>
      <c r="QS614" s="101"/>
      <c r="QT614" s="101"/>
      <c r="QU614" s="101"/>
      <c r="QV614" s="101"/>
      <c r="QW614" s="101"/>
      <c r="QX614" s="101"/>
      <c r="QY614" s="101"/>
      <c r="QZ614" s="101"/>
      <c r="RA614" s="101"/>
      <c r="RB614" s="101"/>
      <c r="RC614" s="101"/>
      <c r="RD614" s="101"/>
      <c r="RE614" s="101"/>
      <c r="RF614" s="101"/>
      <c r="RG614" s="101"/>
      <c r="RH614" s="101"/>
      <c r="RI614" s="101"/>
      <c r="RJ614" s="101"/>
      <c r="RK614" s="101"/>
      <c r="RL614" s="101"/>
      <c r="RM614" s="101"/>
      <c r="RN614" s="101"/>
      <c r="RO614" s="101"/>
      <c r="RP614" s="101"/>
      <c r="RQ614" s="101"/>
      <c r="RR614" s="101"/>
      <c r="RS614" s="101"/>
      <c r="RT614" s="101"/>
      <c r="RU614" s="101"/>
      <c r="RV614" s="101"/>
      <c r="RW614" s="101"/>
      <c r="RX614" s="101"/>
      <c r="RY614" s="101"/>
      <c r="RZ614" s="101"/>
      <c r="SA614" s="101"/>
      <c r="SB614" s="101"/>
      <c r="SC614" s="101"/>
      <c r="SD614" s="101"/>
      <c r="SE614" s="101"/>
      <c r="SF614" s="101"/>
      <c r="SG614" s="101"/>
      <c r="SH614" s="101"/>
      <c r="SI614" s="101"/>
      <c r="SJ614" s="101"/>
      <c r="SK614" s="101"/>
      <c r="SL614" s="101"/>
      <c r="SM614" s="101"/>
      <c r="SN614" s="101"/>
      <c r="SO614" s="101"/>
      <c r="SP614" s="101"/>
      <c r="SQ614" s="101"/>
      <c r="SR614" s="101"/>
      <c r="SS614" s="101"/>
      <c r="ST614" s="101"/>
      <c r="SU614" s="101"/>
      <c r="SV614" s="101"/>
      <c r="SW614" s="101"/>
      <c r="SX614" s="101"/>
      <c r="SY614" s="101"/>
      <c r="SZ614" s="101"/>
      <c r="TA614" s="101"/>
      <c r="TB614" s="101"/>
      <c r="TC614" s="101"/>
      <c r="TD614" s="101"/>
      <c r="TE614" s="101"/>
      <c r="TF614" s="101"/>
      <c r="TG614" s="101"/>
      <c r="TH614" s="101"/>
      <c r="TI614" s="101"/>
      <c r="TJ614" s="101"/>
      <c r="TK614" s="101"/>
      <c r="TL614" s="101"/>
      <c r="TM614" s="101"/>
      <c r="TN614" s="101"/>
      <c r="TO614" s="101"/>
      <c r="TP614" s="101"/>
      <c r="TQ614" s="101"/>
      <c r="TR614" s="101"/>
      <c r="TS614" s="101"/>
      <c r="TT614" s="101"/>
      <c r="TU614" s="101"/>
      <c r="TV614" s="101"/>
      <c r="TW614" s="101"/>
      <c r="TX614" s="101"/>
      <c r="TY614" s="101"/>
      <c r="TZ614" s="101"/>
      <c r="UA614" s="101"/>
      <c r="UB614" s="101"/>
      <c r="UC614" s="101"/>
      <c r="UD614" s="101"/>
      <c r="UE614" s="101"/>
      <c r="UF614" s="101"/>
      <c r="UG614" s="101"/>
      <c r="UH614" s="101"/>
      <c r="UI614" s="101"/>
      <c r="UJ614" s="101"/>
      <c r="UK614" s="101"/>
      <c r="UL614" s="101"/>
      <c r="UM614" s="101"/>
      <c r="UN614" s="101"/>
      <c r="UO614" s="101"/>
      <c r="UP614" s="101"/>
      <c r="UQ614" s="101"/>
      <c r="UR614" s="101"/>
      <c r="US614" s="101"/>
      <c r="UT614" s="101"/>
      <c r="UU614" s="101"/>
      <c r="UV614" s="101"/>
      <c r="UW614" s="101"/>
      <c r="UX614" s="101"/>
      <c r="UY614" s="101"/>
      <c r="UZ614" s="101"/>
      <c r="VA614" s="101"/>
      <c r="VB614" s="101"/>
      <c r="VC614" s="101"/>
      <c r="VD614" s="101"/>
      <c r="VE614" s="101"/>
      <c r="VF614" s="101"/>
      <c r="VG614" s="101"/>
      <c r="VH614" s="101"/>
      <c r="VI614" s="101"/>
      <c r="VJ614" s="101"/>
      <c r="VK614" s="101"/>
      <c r="VL614" s="101"/>
      <c r="VM614" s="101"/>
      <c r="VN614" s="101"/>
      <c r="VO614" s="101"/>
      <c r="VP614" s="101"/>
      <c r="VQ614" s="101"/>
      <c r="VR614" s="101"/>
      <c r="VS614" s="101"/>
      <c r="VT614" s="101"/>
      <c r="VU614" s="101"/>
      <c r="VV614" s="101"/>
      <c r="VW614" s="101"/>
      <c r="VX614" s="101"/>
      <c r="VY614" s="101"/>
      <c r="VZ614" s="101"/>
      <c r="WA614" s="101"/>
      <c r="WB614" s="101"/>
      <c r="WC614" s="101"/>
      <c r="WD614" s="101"/>
      <c r="WE614" s="101"/>
      <c r="WF614" s="101"/>
      <c r="WG614" s="101"/>
      <c r="WH614" s="101"/>
      <c r="WI614" s="101"/>
      <c r="WJ614" s="101"/>
      <c r="WK614" s="101"/>
      <c r="WL614" s="101"/>
      <c r="WM614" s="101"/>
      <c r="WN614" s="101"/>
      <c r="WO614" s="101"/>
      <c r="WP614" s="101"/>
      <c r="WQ614" s="101"/>
      <c r="WR614" s="101"/>
      <c r="WS614" s="101"/>
      <c r="WT614" s="101"/>
      <c r="WU614" s="101"/>
      <c r="WV614" s="101"/>
      <c r="WW614" s="101"/>
      <c r="WX614" s="101"/>
      <c r="WY614" s="101"/>
      <c r="WZ614" s="101"/>
      <c r="XA614" s="101"/>
      <c r="XB614" s="101"/>
      <c r="XC614" s="101"/>
      <c r="XD614" s="101"/>
      <c r="XE614" s="101"/>
      <c r="XF614" s="101"/>
      <c r="XG614" s="101"/>
      <c r="XH614" s="101"/>
      <c r="XI614" s="101"/>
      <c r="XJ614" s="101"/>
      <c r="XK614" s="101"/>
      <c r="XL614" s="101"/>
      <c r="XM614" s="101"/>
      <c r="XN614" s="101"/>
      <c r="XO614" s="101"/>
      <c r="XP614" s="101"/>
      <c r="XQ614" s="101"/>
      <c r="XR614" s="101"/>
      <c r="XS614" s="101"/>
      <c r="XT614" s="101"/>
      <c r="XU614" s="101"/>
      <c r="XV614" s="101"/>
      <c r="XW614" s="101"/>
      <c r="XX614" s="101"/>
      <c r="XY614" s="101"/>
      <c r="XZ614" s="101"/>
      <c r="YA614" s="101"/>
      <c r="YB614" s="101"/>
      <c r="YC614" s="101"/>
      <c r="YD614" s="101"/>
      <c r="YE614" s="101"/>
      <c r="YF614" s="101"/>
      <c r="YG614" s="101"/>
      <c r="YH614" s="101"/>
      <c r="YI614" s="101"/>
      <c r="YJ614" s="101"/>
      <c r="YK614" s="101"/>
      <c r="YL614" s="101"/>
      <c r="YM614" s="101"/>
      <c r="YN614" s="101"/>
      <c r="YO614" s="101"/>
      <c r="YP614" s="101"/>
      <c r="YQ614" s="101"/>
      <c r="YR614" s="101"/>
      <c r="YS614" s="101"/>
      <c r="YT614" s="101"/>
      <c r="YU614" s="101"/>
      <c r="YV614" s="101"/>
      <c r="YW614" s="101"/>
      <c r="YX614" s="101"/>
      <c r="YY614" s="101"/>
      <c r="YZ614" s="101"/>
      <c r="ZA614" s="101"/>
      <c r="ZB614" s="101"/>
      <c r="ZC614" s="101"/>
      <c r="ZD614" s="101"/>
      <c r="ZE614" s="101"/>
      <c r="ZF614" s="101"/>
      <c r="ZG614" s="101"/>
      <c r="ZH614" s="101"/>
      <c r="ZI614" s="101"/>
      <c r="ZJ614" s="101"/>
      <c r="ZK614" s="101"/>
      <c r="ZL614" s="101"/>
      <c r="ZM614" s="101"/>
      <c r="ZN614" s="101"/>
      <c r="ZO614" s="101"/>
      <c r="ZP614" s="101"/>
      <c r="ZQ614" s="101"/>
      <c r="ZR614" s="101"/>
      <c r="ZS614" s="101"/>
      <c r="ZT614" s="101"/>
      <c r="ZU614" s="101"/>
      <c r="ZV614" s="101"/>
      <c r="ZW614" s="101"/>
      <c r="ZX614" s="101"/>
      <c r="ZY614" s="101"/>
      <c r="ZZ614" s="101"/>
      <c r="AAA614" s="101"/>
      <c r="AAB614" s="101"/>
      <c r="AAC614" s="101"/>
      <c r="AAD614" s="101"/>
      <c r="AAE614" s="101"/>
      <c r="AAF614" s="101"/>
      <c r="AAG614" s="101"/>
      <c r="AAH614" s="101"/>
      <c r="AAI614" s="101"/>
      <c r="AAJ614" s="101"/>
      <c r="AAK614" s="101"/>
      <c r="AAL614" s="101"/>
      <c r="AAM614" s="101"/>
      <c r="AAN614" s="101"/>
      <c r="AAO614" s="101"/>
      <c r="AAP614" s="101"/>
      <c r="AAQ614" s="101"/>
      <c r="AAR614" s="101"/>
      <c r="AAS614" s="101"/>
      <c r="AAT614" s="101"/>
      <c r="AAU614" s="101"/>
      <c r="AAV614" s="101"/>
      <c r="AAW614" s="101"/>
      <c r="AAX614" s="101"/>
      <c r="AAY614" s="101"/>
      <c r="AAZ614" s="101"/>
      <c r="ABA614" s="101"/>
      <c r="ABB614" s="101"/>
      <c r="ABC614" s="101"/>
      <c r="ABD614" s="101"/>
      <c r="ABE614" s="101"/>
      <c r="ABF614" s="101"/>
      <c r="ABG614" s="101"/>
      <c r="ABH614" s="101"/>
      <c r="ABI614" s="101"/>
      <c r="ABJ614" s="101"/>
      <c r="ABK614" s="101"/>
      <c r="ABL614" s="101"/>
      <c r="ABM614" s="101"/>
      <c r="ABN614" s="101"/>
      <c r="ABO614" s="101"/>
      <c r="ABP614" s="101"/>
      <c r="ABQ614" s="101"/>
      <c r="ABR614" s="101"/>
      <c r="ABS614" s="101"/>
      <c r="ABT614" s="101"/>
      <c r="ABU614" s="101"/>
      <c r="ABV614" s="101"/>
      <c r="ABW614" s="101"/>
      <c r="ABX614" s="101"/>
      <c r="ABY614" s="101"/>
      <c r="ABZ614" s="101"/>
      <c r="ACA614" s="101"/>
      <c r="ACB614" s="101"/>
      <c r="ACC614" s="101"/>
      <c r="ACD614" s="101"/>
      <c r="ACE614" s="101"/>
      <c r="ACF614" s="101"/>
      <c r="ACG614" s="101"/>
      <c r="ACH614" s="101"/>
      <c r="ACI614" s="101"/>
      <c r="ACJ614" s="101"/>
      <c r="ACK614" s="101"/>
      <c r="ACL614" s="101"/>
      <c r="ACM614" s="101"/>
      <c r="ACN614" s="101"/>
      <c r="ACO614" s="101"/>
      <c r="ACP614" s="101"/>
      <c r="ACQ614" s="101"/>
      <c r="ACR614" s="101"/>
      <c r="ACS614" s="101"/>
      <c r="ACT614" s="101"/>
      <c r="ACU614" s="101"/>
      <c r="ACV614" s="101"/>
      <c r="ACW614" s="101"/>
      <c r="ACX614" s="101"/>
      <c r="ACY614" s="101"/>
      <c r="ACZ614" s="101"/>
      <c r="ADA614" s="101"/>
      <c r="ADB614" s="101"/>
      <c r="ADC614" s="101"/>
      <c r="ADD614" s="101"/>
      <c r="ADE614" s="101"/>
      <c r="ADF614" s="101"/>
      <c r="ADG614" s="101"/>
      <c r="ADH614" s="101"/>
      <c r="ADI614" s="101"/>
      <c r="ADJ614" s="101"/>
      <c r="ADK614" s="101"/>
      <c r="ADL614" s="101"/>
      <c r="ADM614" s="101"/>
      <c r="ADN614" s="101"/>
      <c r="ADO614" s="101"/>
      <c r="ADP614" s="101"/>
      <c r="ADQ614" s="101"/>
      <c r="ADR614" s="101"/>
      <c r="ADS614" s="101"/>
      <c r="ADT614" s="101"/>
      <c r="ADU614" s="101"/>
      <c r="ADV614" s="101"/>
      <c r="ADW614" s="101"/>
      <c r="ADX614" s="101"/>
      <c r="ADY614" s="101"/>
      <c r="ADZ614" s="101"/>
      <c r="AEA614" s="101"/>
      <c r="AEB614" s="101"/>
      <c r="AEC614" s="101"/>
      <c r="AED614" s="101"/>
      <c r="AEE614" s="101"/>
      <c r="AEF614" s="101"/>
      <c r="AEG614" s="101"/>
      <c r="AEH614" s="101"/>
      <c r="AEI614" s="101"/>
      <c r="AEJ614" s="101"/>
      <c r="AEK614" s="101"/>
      <c r="AEL614" s="101"/>
      <c r="AEM614" s="101"/>
      <c r="AEN614" s="101"/>
      <c r="AEO614" s="101"/>
      <c r="AEP614" s="101"/>
      <c r="AEQ614" s="101"/>
      <c r="AER614" s="101"/>
      <c r="AES614" s="101"/>
      <c r="AET614" s="101"/>
      <c r="AEU614" s="101"/>
      <c r="AEV614" s="101"/>
      <c r="AEW614" s="101"/>
      <c r="AEX614" s="101"/>
      <c r="AEY614" s="101"/>
      <c r="AEZ614" s="101"/>
      <c r="AFA614" s="101"/>
      <c r="AFB614" s="101"/>
      <c r="AFC614" s="101"/>
      <c r="AFD614" s="101"/>
      <c r="AFE614" s="101"/>
      <c r="AFF614" s="101"/>
      <c r="AFG614" s="101"/>
      <c r="AFH614" s="101"/>
      <c r="AFI614" s="101"/>
      <c r="AFJ614" s="101"/>
      <c r="AFK614" s="101"/>
      <c r="AFL614" s="101"/>
      <c r="AFM614" s="101"/>
      <c r="AFN614" s="101"/>
      <c r="AFO614" s="101"/>
      <c r="AFP614" s="101"/>
      <c r="AFQ614" s="101"/>
      <c r="AFR614" s="101"/>
      <c r="AFS614" s="101"/>
      <c r="AFT614" s="101"/>
      <c r="AFU614" s="101"/>
      <c r="AFV614" s="101"/>
      <c r="AFW614" s="101"/>
      <c r="AFX614" s="101"/>
      <c r="AFY614" s="101"/>
      <c r="AFZ614" s="101"/>
      <c r="AGA614" s="101"/>
      <c r="AGB614" s="101"/>
      <c r="AGC614" s="101"/>
      <c r="AGD614" s="101"/>
      <c r="AGE614" s="101"/>
      <c r="AGF614" s="101"/>
      <c r="AGG614" s="101"/>
      <c r="AGH614" s="101"/>
      <c r="AGI614" s="101"/>
      <c r="AGJ614" s="101"/>
      <c r="AGK614" s="101"/>
      <c r="AGL614" s="101"/>
      <c r="AGM614" s="101"/>
      <c r="AGN614" s="101"/>
      <c r="AGO614" s="101"/>
      <c r="AGP614" s="101"/>
      <c r="AGQ614" s="101"/>
      <c r="AGR614" s="101"/>
      <c r="AGS614" s="101"/>
      <c r="AGT614" s="101"/>
      <c r="AGU614" s="101"/>
      <c r="AGV614" s="101"/>
      <c r="AGW614" s="101"/>
      <c r="AGX614" s="101"/>
      <c r="AGY614" s="101"/>
      <c r="AGZ614" s="101"/>
      <c r="AHA614" s="101"/>
      <c r="AHB614" s="101"/>
      <c r="AHC614" s="101"/>
      <c r="AHD614" s="101"/>
      <c r="AHE614" s="101"/>
      <c r="AHF614" s="101"/>
      <c r="AHG614" s="101"/>
      <c r="AHH614" s="101"/>
      <c r="AHI614" s="101"/>
      <c r="AHJ614" s="101"/>
      <c r="AHK614" s="101"/>
      <c r="AHL614" s="101"/>
      <c r="AHM614" s="101"/>
      <c r="AHN614" s="101"/>
      <c r="AHO614" s="101"/>
      <c r="AHP614" s="101"/>
      <c r="AHQ614" s="101"/>
      <c r="AHR614" s="101"/>
      <c r="AHS614" s="101"/>
      <c r="AHT614" s="101"/>
      <c r="AHU614" s="101"/>
      <c r="AHV614" s="101"/>
      <c r="AHW614" s="101"/>
      <c r="AHX614" s="101"/>
      <c r="AHY614" s="101"/>
      <c r="AHZ614" s="101"/>
      <c r="AIA614" s="101"/>
      <c r="AIB614" s="101"/>
      <c r="AIC614" s="101"/>
      <c r="AID614" s="101"/>
      <c r="AIE614" s="101"/>
      <c r="AIF614" s="101"/>
      <c r="AIG614" s="101"/>
      <c r="AIH614" s="101"/>
      <c r="AII614" s="101"/>
      <c r="AIJ614" s="101"/>
      <c r="AIK614" s="101"/>
      <c r="AIL614" s="101"/>
      <c r="AIM614" s="101"/>
      <c r="AIN614" s="101"/>
      <c r="AIO614" s="101"/>
      <c r="AIP614" s="101"/>
      <c r="AIQ614" s="101"/>
      <c r="AIR614" s="101"/>
      <c r="AIS614" s="101"/>
      <c r="AIT614" s="101"/>
      <c r="AIU614" s="101"/>
      <c r="AIV614" s="101"/>
      <c r="AIW614" s="101"/>
      <c r="AIX614" s="101"/>
      <c r="AIY614" s="101"/>
      <c r="AIZ614" s="101"/>
      <c r="AJA614" s="101"/>
      <c r="AJB614" s="101"/>
      <c r="AJC614" s="101"/>
      <c r="AJD614" s="101"/>
      <c r="AJE614" s="101"/>
      <c r="AJF614" s="101"/>
      <c r="AJG614" s="101"/>
      <c r="AJH614" s="101"/>
      <c r="AJI614" s="101"/>
      <c r="AJJ614" s="101"/>
      <c r="AJK614" s="101"/>
      <c r="AJL614" s="101"/>
      <c r="AJM614" s="101"/>
      <c r="AJN614" s="101"/>
      <c r="AJO614" s="101"/>
      <c r="AJP614" s="101"/>
      <c r="AJQ614" s="101"/>
      <c r="AJR614" s="101"/>
      <c r="AJS614" s="101"/>
      <c r="AJT614" s="101"/>
      <c r="AJU614" s="101"/>
      <c r="AJV614" s="101"/>
      <c r="AJW614" s="101"/>
      <c r="AJX614" s="101"/>
      <c r="AJY614" s="101"/>
      <c r="AJZ614" s="101"/>
      <c r="AKA614" s="101"/>
      <c r="AKB614" s="101"/>
      <c r="AKC614" s="101"/>
      <c r="AKD614" s="101"/>
      <c r="AKE614" s="101"/>
      <c r="AKF614" s="101"/>
      <c r="AKG614" s="101"/>
      <c r="AKH614" s="101"/>
      <c r="AKI614" s="101"/>
      <c r="AKJ614" s="101"/>
      <c r="AKK614" s="101"/>
      <c r="AKL614" s="101"/>
      <c r="AKM614" s="101"/>
      <c r="AKN614" s="101"/>
      <c r="AKO614" s="101"/>
      <c r="AKP614" s="101"/>
      <c r="AKQ614" s="101"/>
      <c r="AKR614" s="101"/>
      <c r="AKS614" s="101"/>
      <c r="AKT614" s="101"/>
      <c r="AKU614" s="101"/>
      <c r="AKV614" s="101"/>
      <c r="AKW614" s="101"/>
      <c r="AKX614" s="101"/>
      <c r="AKY614" s="101"/>
      <c r="AKZ614" s="101"/>
      <c r="ALA614" s="101"/>
      <c r="ALB614" s="101"/>
      <c r="ALC614" s="101"/>
      <c r="ALD614" s="101"/>
      <c r="ALE614" s="101"/>
      <c r="ALF614" s="101"/>
      <c r="ALG614" s="101"/>
      <c r="ALH614" s="101"/>
      <c r="ALI614" s="101"/>
      <c r="ALJ614" s="101"/>
      <c r="ALK614" s="101"/>
      <c r="ALL614" s="101"/>
      <c r="ALM614" s="101"/>
      <c r="ALN614"/>
      <c r="ALO614"/>
      <c r="ALP614"/>
      <c r="ALQ614"/>
      <c r="ALR614"/>
      <c r="ALS614"/>
      <c r="ALT614"/>
      <c r="ALU614"/>
      <c r="ALV614"/>
      <c r="ALW614"/>
      <c r="ALX614"/>
      <c r="ALY614"/>
      <c r="ALZ614"/>
      <c r="AMA614"/>
      <c r="AMB614"/>
      <c r="AMC614"/>
      <c r="AMD614"/>
      <c r="AME614"/>
      <c r="AMF614"/>
      <c r="AMG614"/>
      <c r="AMH614"/>
      <c r="AMI614"/>
      <c r="AMJ614"/>
      <c r="AMK614" s="101"/>
    </row>
    <row r="615" spans="1:1025" s="112" customFormat="1" ht="75">
      <c r="A615" s="101"/>
      <c r="B615" s="26"/>
      <c r="C615" s="36" t="s">
        <v>101</v>
      </c>
      <c r="D615" s="36">
        <v>929</v>
      </c>
      <c r="E615" s="91" t="s">
        <v>29</v>
      </c>
      <c r="F615" s="91" t="s">
        <v>25</v>
      </c>
      <c r="G615" s="81">
        <v>5020000190</v>
      </c>
      <c r="H615" s="82" t="s">
        <v>102</v>
      </c>
      <c r="I615" s="130">
        <f t="shared" si="207"/>
        <v>4525400</v>
      </c>
      <c r="J615" s="130">
        <v>3043400</v>
      </c>
      <c r="K615" s="76">
        <v>1482000</v>
      </c>
      <c r="L615" s="76"/>
      <c r="M615" s="76"/>
      <c r="N615" s="76"/>
      <c r="O615" s="131"/>
      <c r="P615" s="101"/>
      <c r="Q615" s="101"/>
      <c r="R615" s="101"/>
      <c r="S615" s="101"/>
      <c r="T615" s="101"/>
      <c r="U615" s="101"/>
      <c r="V615" s="101"/>
      <c r="W615" s="101"/>
      <c r="X615" s="101"/>
      <c r="Y615" s="101"/>
      <c r="Z615" s="101"/>
      <c r="AA615" s="101"/>
      <c r="AB615" s="101"/>
      <c r="AC615" s="101"/>
      <c r="AD615" s="101"/>
      <c r="AE615" s="101"/>
      <c r="AF615" s="101"/>
      <c r="AG615" s="101"/>
      <c r="AH615" s="101"/>
      <c r="AI615" s="101"/>
      <c r="AJ615" s="101"/>
      <c r="AK615" s="101"/>
      <c r="AL615" s="101"/>
      <c r="AM615" s="101"/>
      <c r="AN615" s="101"/>
      <c r="AO615" s="101"/>
      <c r="AP615" s="101"/>
      <c r="AQ615" s="101"/>
      <c r="AR615" s="101"/>
      <c r="AS615" s="101"/>
      <c r="AT615" s="101"/>
      <c r="AU615" s="101"/>
      <c r="AV615" s="101"/>
      <c r="AW615" s="101"/>
      <c r="AX615" s="101"/>
      <c r="AY615" s="101"/>
      <c r="AZ615" s="101"/>
      <c r="BA615" s="101"/>
      <c r="BB615" s="101"/>
      <c r="BC615" s="101"/>
      <c r="BD615" s="101"/>
      <c r="BE615" s="101"/>
      <c r="BF615" s="101"/>
      <c r="BG615" s="101"/>
      <c r="BH615" s="101"/>
      <c r="BI615" s="101"/>
      <c r="BJ615" s="101"/>
      <c r="BK615" s="101"/>
      <c r="BL615" s="101"/>
      <c r="BM615" s="101"/>
      <c r="BN615" s="101"/>
      <c r="BO615" s="101"/>
      <c r="BP615" s="101"/>
      <c r="BQ615" s="101"/>
      <c r="BR615" s="101"/>
      <c r="BS615" s="101"/>
      <c r="BT615" s="101"/>
      <c r="BU615" s="101"/>
      <c r="BV615" s="101"/>
      <c r="BW615" s="101"/>
      <c r="BX615" s="101"/>
      <c r="BY615" s="101"/>
      <c r="BZ615" s="101"/>
      <c r="CA615" s="101"/>
      <c r="CB615" s="101"/>
      <c r="CC615" s="101"/>
      <c r="CD615" s="101"/>
      <c r="CE615" s="101"/>
      <c r="CF615" s="101"/>
      <c r="CG615" s="101"/>
      <c r="CH615" s="101"/>
      <c r="CI615" s="101"/>
      <c r="CJ615" s="101"/>
      <c r="CK615" s="101"/>
      <c r="CL615" s="101"/>
      <c r="CM615" s="101"/>
      <c r="CN615" s="101"/>
      <c r="CO615" s="101"/>
      <c r="CP615" s="101"/>
      <c r="CQ615" s="101"/>
      <c r="CR615" s="101"/>
      <c r="CS615" s="101"/>
      <c r="CT615" s="101"/>
      <c r="CU615" s="101"/>
      <c r="CV615" s="101"/>
      <c r="CW615" s="101"/>
      <c r="CX615" s="101"/>
      <c r="CY615" s="101"/>
      <c r="CZ615" s="101"/>
      <c r="DA615" s="101"/>
      <c r="DB615" s="101"/>
      <c r="DC615" s="101"/>
      <c r="DD615" s="101"/>
      <c r="DE615" s="101"/>
      <c r="DF615" s="101"/>
      <c r="DG615" s="101"/>
      <c r="DH615" s="101"/>
      <c r="DI615" s="101"/>
      <c r="DJ615" s="101"/>
      <c r="DK615" s="101"/>
      <c r="DL615" s="101"/>
      <c r="DM615" s="101"/>
      <c r="DN615" s="101"/>
      <c r="DO615" s="101"/>
      <c r="DP615" s="101"/>
      <c r="DQ615" s="101"/>
      <c r="DR615" s="101"/>
      <c r="DS615" s="101"/>
      <c r="DT615" s="101"/>
      <c r="DU615" s="101"/>
      <c r="DV615" s="101"/>
      <c r="DW615" s="101"/>
      <c r="DX615" s="101"/>
      <c r="DY615" s="101"/>
      <c r="DZ615" s="101"/>
      <c r="EA615" s="101"/>
      <c r="EB615" s="101"/>
      <c r="EC615" s="101"/>
      <c r="ED615" s="101"/>
      <c r="EE615" s="101"/>
      <c r="EF615" s="101"/>
      <c r="EG615" s="101"/>
      <c r="EH615" s="101"/>
      <c r="EI615" s="101"/>
      <c r="EJ615" s="101"/>
      <c r="EK615" s="101"/>
      <c r="EL615" s="101"/>
      <c r="EM615" s="101"/>
      <c r="EN615" s="101"/>
      <c r="EO615" s="101"/>
      <c r="EP615" s="101"/>
      <c r="EQ615" s="101"/>
      <c r="ER615" s="101"/>
      <c r="ES615" s="101"/>
      <c r="ET615" s="101"/>
      <c r="EU615" s="101"/>
      <c r="EV615" s="101"/>
      <c r="EW615" s="101"/>
      <c r="EX615" s="101"/>
      <c r="EY615" s="101"/>
      <c r="EZ615" s="101"/>
      <c r="FA615" s="101"/>
      <c r="FB615" s="101"/>
      <c r="FC615" s="101"/>
      <c r="FD615" s="101"/>
      <c r="FE615" s="101"/>
      <c r="FF615" s="101"/>
      <c r="FG615" s="101"/>
      <c r="FH615" s="101"/>
      <c r="FI615" s="101"/>
      <c r="FJ615" s="101"/>
      <c r="FK615" s="101"/>
      <c r="FL615" s="101"/>
      <c r="FM615" s="101"/>
      <c r="FN615" s="101"/>
      <c r="FO615" s="101"/>
      <c r="FP615" s="101"/>
      <c r="FQ615" s="101"/>
      <c r="FR615" s="101"/>
      <c r="FS615" s="101"/>
      <c r="FT615" s="101"/>
      <c r="FU615" s="101"/>
      <c r="FV615" s="101"/>
      <c r="FW615" s="101"/>
      <c r="FX615" s="101"/>
      <c r="FY615" s="101"/>
      <c r="FZ615" s="101"/>
      <c r="GA615" s="101"/>
      <c r="GB615" s="101"/>
      <c r="GC615" s="101"/>
      <c r="GD615" s="101"/>
      <c r="GE615" s="101"/>
      <c r="GF615" s="101"/>
      <c r="GG615" s="101"/>
      <c r="GH615" s="101"/>
      <c r="GI615" s="101"/>
      <c r="GJ615" s="101"/>
      <c r="GK615" s="101"/>
      <c r="GL615" s="101"/>
      <c r="GM615" s="101"/>
      <c r="GN615" s="101"/>
      <c r="GO615" s="101"/>
      <c r="GP615" s="101"/>
      <c r="GQ615" s="101"/>
      <c r="GR615" s="101"/>
      <c r="GS615" s="101"/>
      <c r="GT615" s="101"/>
      <c r="GU615" s="101"/>
      <c r="GV615" s="101"/>
      <c r="GW615" s="101"/>
      <c r="GX615" s="101"/>
      <c r="GY615" s="101"/>
      <c r="GZ615" s="101"/>
      <c r="HA615" s="101"/>
      <c r="HB615" s="101"/>
      <c r="HC615" s="101"/>
      <c r="HD615" s="101"/>
      <c r="HE615" s="101"/>
      <c r="HF615" s="101"/>
      <c r="HG615" s="101"/>
      <c r="HH615" s="101"/>
      <c r="HI615" s="101"/>
      <c r="HJ615" s="101"/>
      <c r="HK615" s="101"/>
      <c r="HL615" s="101"/>
      <c r="HM615" s="101"/>
      <c r="HN615" s="101"/>
      <c r="HO615" s="101"/>
      <c r="HP615" s="101"/>
      <c r="HQ615" s="101"/>
      <c r="HR615" s="101"/>
      <c r="HS615" s="101"/>
      <c r="HT615" s="101"/>
      <c r="HU615" s="101"/>
      <c r="HV615" s="101"/>
      <c r="HW615" s="101"/>
      <c r="HX615" s="101"/>
      <c r="HY615" s="101"/>
      <c r="HZ615" s="101"/>
      <c r="IA615" s="101"/>
      <c r="IB615" s="101"/>
      <c r="IC615" s="101"/>
      <c r="ID615" s="101"/>
      <c r="IE615" s="101"/>
      <c r="IF615" s="101"/>
      <c r="IG615" s="101"/>
      <c r="IH615" s="101"/>
      <c r="II615" s="101"/>
      <c r="IJ615" s="101"/>
      <c r="IK615" s="101"/>
      <c r="IL615" s="101"/>
      <c r="IM615" s="101"/>
      <c r="IN615" s="101"/>
      <c r="IO615" s="101"/>
      <c r="IP615" s="101"/>
      <c r="IQ615" s="101"/>
      <c r="IR615" s="101"/>
      <c r="IS615" s="101"/>
      <c r="IT615" s="101"/>
      <c r="IU615" s="101"/>
      <c r="IV615" s="101"/>
      <c r="IW615" s="101"/>
      <c r="IX615" s="101"/>
      <c r="IY615" s="101"/>
      <c r="IZ615" s="101"/>
      <c r="JA615" s="101"/>
      <c r="JB615" s="101"/>
      <c r="JC615" s="101"/>
      <c r="JD615" s="101"/>
      <c r="JE615" s="101"/>
      <c r="JF615" s="101"/>
      <c r="JG615" s="101"/>
      <c r="JH615" s="101"/>
      <c r="JI615" s="101"/>
      <c r="JJ615" s="101"/>
      <c r="JK615" s="101"/>
      <c r="JL615" s="101"/>
      <c r="JM615" s="101"/>
      <c r="JN615" s="101"/>
      <c r="JO615" s="101"/>
      <c r="JP615" s="101"/>
      <c r="JQ615" s="101"/>
      <c r="JR615" s="101"/>
      <c r="JS615" s="101"/>
      <c r="JT615" s="101"/>
      <c r="JU615" s="101"/>
      <c r="JV615" s="101"/>
      <c r="JW615" s="101"/>
      <c r="JX615" s="101"/>
      <c r="JY615" s="101"/>
      <c r="JZ615" s="101"/>
      <c r="KA615" s="101"/>
      <c r="KB615" s="101"/>
      <c r="KC615" s="101"/>
      <c r="KD615" s="101"/>
      <c r="KE615" s="101"/>
      <c r="KF615" s="101"/>
      <c r="KG615" s="101"/>
      <c r="KH615" s="101"/>
      <c r="KI615" s="101"/>
      <c r="KJ615" s="101"/>
      <c r="KK615" s="101"/>
      <c r="KL615" s="101"/>
      <c r="KM615" s="101"/>
      <c r="KN615" s="101"/>
      <c r="KO615" s="101"/>
      <c r="KP615" s="101"/>
      <c r="KQ615" s="101"/>
      <c r="KR615" s="101"/>
      <c r="KS615" s="101"/>
      <c r="KT615" s="101"/>
      <c r="KU615" s="101"/>
      <c r="KV615" s="101"/>
      <c r="KW615" s="101"/>
      <c r="KX615" s="101"/>
      <c r="KY615" s="101"/>
      <c r="KZ615" s="101"/>
      <c r="LA615" s="101"/>
      <c r="LB615" s="101"/>
      <c r="LC615" s="101"/>
      <c r="LD615" s="101"/>
      <c r="LE615" s="101"/>
      <c r="LF615" s="101"/>
      <c r="LG615" s="101"/>
      <c r="LH615" s="101"/>
      <c r="LI615" s="101"/>
      <c r="LJ615" s="101"/>
      <c r="LK615" s="101"/>
      <c r="LL615" s="101"/>
      <c r="LM615" s="101"/>
      <c r="LN615" s="101"/>
      <c r="LO615" s="101"/>
      <c r="LP615" s="101"/>
      <c r="LQ615" s="101"/>
      <c r="LR615" s="101"/>
      <c r="LS615" s="101"/>
      <c r="LT615" s="101"/>
      <c r="LU615" s="101"/>
      <c r="LV615" s="101"/>
      <c r="LW615" s="101"/>
      <c r="LX615" s="101"/>
      <c r="LY615" s="101"/>
      <c r="LZ615" s="101"/>
      <c r="MA615" s="101"/>
      <c r="MB615" s="101"/>
      <c r="MC615" s="101"/>
      <c r="MD615" s="101"/>
      <c r="ME615" s="101"/>
      <c r="MF615" s="101"/>
      <c r="MG615" s="101"/>
      <c r="MH615" s="101"/>
      <c r="MI615" s="101"/>
      <c r="MJ615" s="101"/>
      <c r="MK615" s="101"/>
      <c r="ML615" s="101"/>
      <c r="MM615" s="101"/>
      <c r="MN615" s="101"/>
      <c r="MO615" s="101"/>
      <c r="MP615" s="101"/>
      <c r="MQ615" s="101"/>
      <c r="MR615" s="101"/>
      <c r="MS615" s="101"/>
      <c r="MT615" s="101"/>
      <c r="MU615" s="101"/>
      <c r="MV615" s="101"/>
      <c r="MW615" s="101"/>
      <c r="MX615" s="101"/>
      <c r="MY615" s="101"/>
      <c r="MZ615" s="101"/>
      <c r="NA615" s="101"/>
      <c r="NB615" s="101"/>
      <c r="NC615" s="101"/>
      <c r="ND615" s="101"/>
      <c r="NE615" s="101"/>
      <c r="NF615" s="101"/>
      <c r="NG615" s="101"/>
      <c r="NH615" s="101"/>
      <c r="NI615" s="101"/>
      <c r="NJ615" s="101"/>
      <c r="NK615" s="101"/>
      <c r="NL615" s="101"/>
      <c r="NM615" s="101"/>
      <c r="NN615" s="101"/>
      <c r="NO615" s="101"/>
      <c r="NP615" s="101"/>
      <c r="NQ615" s="101"/>
      <c r="NR615" s="101"/>
      <c r="NS615" s="101"/>
      <c r="NT615" s="101"/>
      <c r="NU615" s="101"/>
      <c r="NV615" s="101"/>
      <c r="NW615" s="101"/>
      <c r="NX615" s="101"/>
      <c r="NY615" s="101"/>
      <c r="NZ615" s="101"/>
      <c r="OA615" s="101"/>
      <c r="OB615" s="101"/>
      <c r="OC615" s="101"/>
      <c r="OD615" s="101"/>
      <c r="OE615" s="101"/>
      <c r="OF615" s="101"/>
      <c r="OG615" s="101"/>
      <c r="OH615" s="101"/>
      <c r="OI615" s="101"/>
      <c r="OJ615" s="101"/>
      <c r="OK615" s="101"/>
      <c r="OL615" s="101"/>
      <c r="OM615" s="101"/>
      <c r="ON615" s="101"/>
      <c r="OO615" s="101"/>
      <c r="OP615" s="101"/>
      <c r="OQ615" s="101"/>
      <c r="OR615" s="101"/>
      <c r="OS615" s="101"/>
      <c r="OT615" s="101"/>
      <c r="OU615" s="101"/>
      <c r="OV615" s="101"/>
      <c r="OW615" s="101"/>
      <c r="OX615" s="101"/>
      <c r="OY615" s="101"/>
      <c r="OZ615" s="101"/>
      <c r="PA615" s="101"/>
      <c r="PB615" s="101"/>
      <c r="PC615" s="101"/>
      <c r="PD615" s="101"/>
      <c r="PE615" s="101"/>
      <c r="PF615" s="101"/>
      <c r="PG615" s="101"/>
      <c r="PH615" s="101"/>
      <c r="PI615" s="101"/>
      <c r="PJ615" s="101"/>
      <c r="PK615" s="101"/>
      <c r="PL615" s="101"/>
      <c r="PM615" s="101"/>
      <c r="PN615" s="101"/>
      <c r="PO615" s="101"/>
      <c r="PP615" s="101"/>
      <c r="PQ615" s="101"/>
      <c r="PR615" s="101"/>
      <c r="PS615" s="101"/>
      <c r="PT615" s="101"/>
      <c r="PU615" s="101"/>
      <c r="PV615" s="101"/>
      <c r="PW615" s="101"/>
      <c r="PX615" s="101"/>
      <c r="PY615" s="101"/>
      <c r="PZ615" s="101"/>
      <c r="QA615" s="101"/>
      <c r="QB615" s="101"/>
      <c r="QC615" s="101"/>
      <c r="QD615" s="101"/>
      <c r="QE615" s="101"/>
      <c r="QF615" s="101"/>
      <c r="QG615" s="101"/>
      <c r="QH615" s="101"/>
      <c r="QI615" s="101"/>
      <c r="QJ615" s="101"/>
      <c r="QK615" s="101"/>
      <c r="QL615" s="101"/>
      <c r="QM615" s="101"/>
      <c r="QN615" s="101"/>
      <c r="QO615" s="101"/>
      <c r="QP615" s="101"/>
      <c r="QQ615" s="101"/>
      <c r="QR615" s="101"/>
      <c r="QS615" s="101"/>
      <c r="QT615" s="101"/>
      <c r="QU615" s="101"/>
      <c r="QV615" s="101"/>
      <c r="QW615" s="101"/>
      <c r="QX615" s="101"/>
      <c r="QY615" s="101"/>
      <c r="QZ615" s="101"/>
      <c r="RA615" s="101"/>
      <c r="RB615" s="101"/>
      <c r="RC615" s="101"/>
      <c r="RD615" s="101"/>
      <c r="RE615" s="101"/>
      <c r="RF615" s="101"/>
      <c r="RG615" s="101"/>
      <c r="RH615" s="101"/>
      <c r="RI615" s="101"/>
      <c r="RJ615" s="101"/>
      <c r="RK615" s="101"/>
      <c r="RL615" s="101"/>
      <c r="RM615" s="101"/>
      <c r="RN615" s="101"/>
      <c r="RO615" s="101"/>
      <c r="RP615" s="101"/>
      <c r="RQ615" s="101"/>
      <c r="RR615" s="101"/>
      <c r="RS615" s="101"/>
      <c r="RT615" s="101"/>
      <c r="RU615" s="101"/>
      <c r="RV615" s="101"/>
      <c r="RW615" s="101"/>
      <c r="RX615" s="101"/>
      <c r="RY615" s="101"/>
      <c r="RZ615" s="101"/>
      <c r="SA615" s="101"/>
      <c r="SB615" s="101"/>
      <c r="SC615" s="101"/>
      <c r="SD615" s="101"/>
      <c r="SE615" s="101"/>
      <c r="SF615" s="101"/>
      <c r="SG615" s="101"/>
      <c r="SH615" s="101"/>
      <c r="SI615" s="101"/>
      <c r="SJ615" s="101"/>
      <c r="SK615" s="101"/>
      <c r="SL615" s="101"/>
      <c r="SM615" s="101"/>
      <c r="SN615" s="101"/>
      <c r="SO615" s="101"/>
      <c r="SP615" s="101"/>
      <c r="SQ615" s="101"/>
      <c r="SR615" s="101"/>
      <c r="SS615" s="101"/>
      <c r="ST615" s="101"/>
      <c r="SU615" s="101"/>
      <c r="SV615" s="101"/>
      <c r="SW615" s="101"/>
      <c r="SX615" s="101"/>
      <c r="SY615" s="101"/>
      <c r="SZ615" s="101"/>
      <c r="TA615" s="101"/>
      <c r="TB615" s="101"/>
      <c r="TC615" s="101"/>
      <c r="TD615" s="101"/>
      <c r="TE615" s="101"/>
      <c r="TF615" s="101"/>
      <c r="TG615" s="101"/>
      <c r="TH615" s="101"/>
      <c r="TI615" s="101"/>
      <c r="TJ615" s="101"/>
      <c r="TK615" s="101"/>
      <c r="TL615" s="101"/>
      <c r="TM615" s="101"/>
      <c r="TN615" s="101"/>
      <c r="TO615" s="101"/>
      <c r="TP615" s="101"/>
      <c r="TQ615" s="101"/>
      <c r="TR615" s="101"/>
      <c r="TS615" s="101"/>
      <c r="TT615" s="101"/>
      <c r="TU615" s="101"/>
      <c r="TV615" s="101"/>
      <c r="TW615" s="101"/>
      <c r="TX615" s="101"/>
      <c r="TY615" s="101"/>
      <c r="TZ615" s="101"/>
      <c r="UA615" s="101"/>
      <c r="UB615" s="101"/>
      <c r="UC615" s="101"/>
      <c r="UD615" s="101"/>
      <c r="UE615" s="101"/>
      <c r="UF615" s="101"/>
      <c r="UG615" s="101"/>
      <c r="UH615" s="101"/>
      <c r="UI615" s="101"/>
      <c r="UJ615" s="101"/>
      <c r="UK615" s="101"/>
      <c r="UL615" s="101"/>
      <c r="UM615" s="101"/>
      <c r="UN615" s="101"/>
      <c r="UO615" s="101"/>
      <c r="UP615" s="101"/>
      <c r="UQ615" s="101"/>
      <c r="UR615" s="101"/>
      <c r="US615" s="101"/>
      <c r="UT615" s="101"/>
      <c r="UU615" s="101"/>
      <c r="UV615" s="101"/>
      <c r="UW615" s="101"/>
      <c r="UX615" s="101"/>
      <c r="UY615" s="101"/>
      <c r="UZ615" s="101"/>
      <c r="VA615" s="101"/>
      <c r="VB615" s="101"/>
      <c r="VC615" s="101"/>
      <c r="VD615" s="101"/>
      <c r="VE615" s="101"/>
      <c r="VF615" s="101"/>
      <c r="VG615" s="101"/>
      <c r="VH615" s="101"/>
      <c r="VI615" s="101"/>
      <c r="VJ615" s="101"/>
      <c r="VK615" s="101"/>
      <c r="VL615" s="101"/>
      <c r="VM615" s="101"/>
      <c r="VN615" s="101"/>
      <c r="VO615" s="101"/>
      <c r="VP615" s="101"/>
      <c r="VQ615" s="101"/>
      <c r="VR615" s="101"/>
      <c r="VS615" s="101"/>
      <c r="VT615" s="101"/>
      <c r="VU615" s="101"/>
      <c r="VV615" s="101"/>
      <c r="VW615" s="101"/>
      <c r="VX615" s="101"/>
      <c r="VY615" s="101"/>
      <c r="VZ615" s="101"/>
      <c r="WA615" s="101"/>
      <c r="WB615" s="101"/>
      <c r="WC615" s="101"/>
      <c r="WD615" s="101"/>
      <c r="WE615" s="101"/>
      <c r="WF615" s="101"/>
      <c r="WG615" s="101"/>
      <c r="WH615" s="101"/>
      <c r="WI615" s="101"/>
      <c r="WJ615" s="101"/>
      <c r="WK615" s="101"/>
      <c r="WL615" s="101"/>
      <c r="WM615" s="101"/>
      <c r="WN615" s="101"/>
      <c r="WO615" s="101"/>
      <c r="WP615" s="101"/>
      <c r="WQ615" s="101"/>
      <c r="WR615" s="101"/>
      <c r="WS615" s="101"/>
      <c r="WT615" s="101"/>
      <c r="WU615" s="101"/>
      <c r="WV615" s="101"/>
      <c r="WW615" s="101"/>
      <c r="WX615" s="101"/>
      <c r="WY615" s="101"/>
      <c r="WZ615" s="101"/>
      <c r="XA615" s="101"/>
      <c r="XB615" s="101"/>
      <c r="XC615" s="101"/>
      <c r="XD615" s="101"/>
      <c r="XE615" s="101"/>
      <c r="XF615" s="101"/>
      <c r="XG615" s="101"/>
      <c r="XH615" s="101"/>
      <c r="XI615" s="101"/>
      <c r="XJ615" s="101"/>
      <c r="XK615" s="101"/>
      <c r="XL615" s="101"/>
      <c r="XM615" s="101"/>
      <c r="XN615" s="101"/>
      <c r="XO615" s="101"/>
      <c r="XP615" s="101"/>
      <c r="XQ615" s="101"/>
      <c r="XR615" s="101"/>
      <c r="XS615" s="101"/>
      <c r="XT615" s="101"/>
      <c r="XU615" s="101"/>
      <c r="XV615" s="101"/>
      <c r="XW615" s="101"/>
      <c r="XX615" s="101"/>
      <c r="XY615" s="101"/>
      <c r="XZ615" s="101"/>
      <c r="YA615" s="101"/>
      <c r="YB615" s="101"/>
      <c r="YC615" s="101"/>
      <c r="YD615" s="101"/>
      <c r="YE615" s="101"/>
      <c r="YF615" s="101"/>
      <c r="YG615" s="101"/>
      <c r="YH615" s="101"/>
      <c r="YI615" s="101"/>
      <c r="YJ615" s="101"/>
      <c r="YK615" s="101"/>
      <c r="YL615" s="101"/>
      <c r="YM615" s="101"/>
      <c r="YN615" s="101"/>
      <c r="YO615" s="101"/>
      <c r="YP615" s="101"/>
      <c r="YQ615" s="101"/>
      <c r="YR615" s="101"/>
      <c r="YS615" s="101"/>
      <c r="YT615" s="101"/>
      <c r="YU615" s="101"/>
      <c r="YV615" s="101"/>
      <c r="YW615" s="101"/>
      <c r="YX615" s="101"/>
      <c r="YY615" s="101"/>
      <c r="YZ615" s="101"/>
      <c r="ZA615" s="101"/>
      <c r="ZB615" s="101"/>
      <c r="ZC615" s="101"/>
      <c r="ZD615" s="101"/>
      <c r="ZE615" s="101"/>
      <c r="ZF615" s="101"/>
      <c r="ZG615" s="101"/>
      <c r="ZH615" s="101"/>
      <c r="ZI615" s="101"/>
      <c r="ZJ615" s="101"/>
      <c r="ZK615" s="101"/>
      <c r="ZL615" s="101"/>
      <c r="ZM615" s="101"/>
      <c r="ZN615" s="101"/>
      <c r="ZO615" s="101"/>
      <c r="ZP615" s="101"/>
      <c r="ZQ615" s="101"/>
      <c r="ZR615" s="101"/>
      <c r="ZS615" s="101"/>
      <c r="ZT615" s="101"/>
      <c r="ZU615" s="101"/>
      <c r="ZV615" s="101"/>
      <c r="ZW615" s="101"/>
      <c r="ZX615" s="101"/>
      <c r="ZY615" s="101"/>
      <c r="ZZ615" s="101"/>
      <c r="AAA615" s="101"/>
      <c r="AAB615" s="101"/>
      <c r="AAC615" s="101"/>
      <c r="AAD615" s="101"/>
      <c r="AAE615" s="101"/>
      <c r="AAF615" s="101"/>
      <c r="AAG615" s="101"/>
      <c r="AAH615" s="101"/>
      <c r="AAI615" s="101"/>
      <c r="AAJ615" s="101"/>
      <c r="AAK615" s="101"/>
      <c r="AAL615" s="101"/>
      <c r="AAM615" s="101"/>
      <c r="AAN615" s="101"/>
      <c r="AAO615" s="101"/>
      <c r="AAP615" s="101"/>
      <c r="AAQ615" s="101"/>
      <c r="AAR615" s="101"/>
      <c r="AAS615" s="101"/>
      <c r="AAT615" s="101"/>
      <c r="AAU615" s="101"/>
      <c r="AAV615" s="101"/>
      <c r="AAW615" s="101"/>
      <c r="AAX615" s="101"/>
      <c r="AAY615" s="101"/>
      <c r="AAZ615" s="101"/>
      <c r="ABA615" s="101"/>
      <c r="ABB615" s="101"/>
      <c r="ABC615" s="101"/>
      <c r="ABD615" s="101"/>
      <c r="ABE615" s="101"/>
      <c r="ABF615" s="101"/>
      <c r="ABG615" s="101"/>
      <c r="ABH615" s="101"/>
      <c r="ABI615" s="101"/>
      <c r="ABJ615" s="101"/>
      <c r="ABK615" s="101"/>
      <c r="ABL615" s="101"/>
      <c r="ABM615" s="101"/>
      <c r="ABN615" s="101"/>
      <c r="ABO615" s="101"/>
      <c r="ABP615" s="101"/>
      <c r="ABQ615" s="101"/>
      <c r="ABR615" s="101"/>
      <c r="ABS615" s="101"/>
      <c r="ABT615" s="101"/>
      <c r="ABU615" s="101"/>
      <c r="ABV615" s="101"/>
      <c r="ABW615" s="101"/>
      <c r="ABX615" s="101"/>
      <c r="ABY615" s="101"/>
      <c r="ABZ615" s="101"/>
      <c r="ACA615" s="101"/>
      <c r="ACB615" s="101"/>
      <c r="ACC615" s="101"/>
      <c r="ACD615" s="101"/>
      <c r="ACE615" s="101"/>
      <c r="ACF615" s="101"/>
      <c r="ACG615" s="101"/>
      <c r="ACH615" s="101"/>
      <c r="ACI615" s="101"/>
      <c r="ACJ615" s="101"/>
      <c r="ACK615" s="101"/>
      <c r="ACL615" s="101"/>
      <c r="ACM615" s="101"/>
      <c r="ACN615" s="101"/>
      <c r="ACO615" s="101"/>
      <c r="ACP615" s="101"/>
      <c r="ACQ615" s="101"/>
      <c r="ACR615" s="101"/>
      <c r="ACS615" s="101"/>
      <c r="ACT615" s="101"/>
      <c r="ACU615" s="101"/>
      <c r="ACV615" s="101"/>
      <c r="ACW615" s="101"/>
      <c r="ACX615" s="101"/>
      <c r="ACY615" s="101"/>
      <c r="ACZ615" s="101"/>
      <c r="ADA615" s="101"/>
      <c r="ADB615" s="101"/>
      <c r="ADC615" s="101"/>
      <c r="ADD615" s="101"/>
      <c r="ADE615" s="101"/>
      <c r="ADF615" s="101"/>
      <c r="ADG615" s="101"/>
      <c r="ADH615" s="101"/>
      <c r="ADI615" s="101"/>
      <c r="ADJ615" s="101"/>
      <c r="ADK615" s="101"/>
      <c r="ADL615" s="101"/>
      <c r="ADM615" s="101"/>
      <c r="ADN615" s="101"/>
      <c r="ADO615" s="101"/>
      <c r="ADP615" s="101"/>
      <c r="ADQ615" s="101"/>
      <c r="ADR615" s="101"/>
      <c r="ADS615" s="101"/>
      <c r="ADT615" s="101"/>
      <c r="ADU615" s="101"/>
      <c r="ADV615" s="101"/>
      <c r="ADW615" s="101"/>
      <c r="ADX615" s="101"/>
      <c r="ADY615" s="101"/>
      <c r="ADZ615" s="101"/>
      <c r="AEA615" s="101"/>
      <c r="AEB615" s="101"/>
      <c r="AEC615" s="101"/>
      <c r="AED615" s="101"/>
      <c r="AEE615" s="101"/>
      <c r="AEF615" s="101"/>
      <c r="AEG615" s="101"/>
      <c r="AEH615" s="101"/>
      <c r="AEI615" s="101"/>
      <c r="AEJ615" s="101"/>
      <c r="AEK615" s="101"/>
      <c r="AEL615" s="101"/>
      <c r="AEM615" s="101"/>
      <c r="AEN615" s="101"/>
      <c r="AEO615" s="101"/>
      <c r="AEP615" s="101"/>
      <c r="AEQ615" s="101"/>
      <c r="AER615" s="101"/>
      <c r="AES615" s="101"/>
      <c r="AET615" s="101"/>
      <c r="AEU615" s="101"/>
      <c r="AEV615" s="101"/>
      <c r="AEW615" s="101"/>
      <c r="AEX615" s="101"/>
      <c r="AEY615" s="101"/>
      <c r="AEZ615" s="101"/>
      <c r="AFA615" s="101"/>
      <c r="AFB615" s="101"/>
      <c r="AFC615" s="101"/>
      <c r="AFD615" s="101"/>
      <c r="AFE615" s="101"/>
      <c r="AFF615" s="101"/>
      <c r="AFG615" s="101"/>
      <c r="AFH615" s="101"/>
      <c r="AFI615" s="101"/>
      <c r="AFJ615" s="101"/>
      <c r="AFK615" s="101"/>
      <c r="AFL615" s="101"/>
      <c r="AFM615" s="101"/>
      <c r="AFN615" s="101"/>
      <c r="AFO615" s="101"/>
      <c r="AFP615" s="101"/>
      <c r="AFQ615" s="101"/>
      <c r="AFR615" s="101"/>
      <c r="AFS615" s="101"/>
      <c r="AFT615" s="101"/>
      <c r="AFU615" s="101"/>
      <c r="AFV615" s="101"/>
      <c r="AFW615" s="101"/>
      <c r="AFX615" s="101"/>
      <c r="AFY615" s="101"/>
      <c r="AFZ615" s="101"/>
      <c r="AGA615" s="101"/>
      <c r="AGB615" s="101"/>
      <c r="AGC615" s="101"/>
      <c r="AGD615" s="101"/>
      <c r="AGE615" s="101"/>
      <c r="AGF615" s="101"/>
      <c r="AGG615" s="101"/>
      <c r="AGH615" s="101"/>
      <c r="AGI615" s="101"/>
      <c r="AGJ615" s="101"/>
      <c r="AGK615" s="101"/>
      <c r="AGL615" s="101"/>
      <c r="AGM615" s="101"/>
      <c r="AGN615" s="101"/>
      <c r="AGO615" s="101"/>
      <c r="AGP615" s="101"/>
      <c r="AGQ615" s="101"/>
      <c r="AGR615" s="101"/>
      <c r="AGS615" s="101"/>
      <c r="AGT615" s="101"/>
      <c r="AGU615" s="101"/>
      <c r="AGV615" s="101"/>
      <c r="AGW615" s="101"/>
      <c r="AGX615" s="101"/>
      <c r="AGY615" s="101"/>
      <c r="AGZ615" s="101"/>
      <c r="AHA615" s="101"/>
      <c r="AHB615" s="101"/>
      <c r="AHC615" s="101"/>
      <c r="AHD615" s="101"/>
      <c r="AHE615" s="101"/>
      <c r="AHF615" s="101"/>
      <c r="AHG615" s="101"/>
      <c r="AHH615" s="101"/>
      <c r="AHI615" s="101"/>
      <c r="AHJ615" s="101"/>
      <c r="AHK615" s="101"/>
      <c r="AHL615" s="101"/>
      <c r="AHM615" s="101"/>
      <c r="AHN615" s="101"/>
      <c r="AHO615" s="101"/>
      <c r="AHP615" s="101"/>
      <c r="AHQ615" s="101"/>
      <c r="AHR615" s="101"/>
      <c r="AHS615" s="101"/>
      <c r="AHT615" s="101"/>
      <c r="AHU615" s="101"/>
      <c r="AHV615" s="101"/>
      <c r="AHW615" s="101"/>
      <c r="AHX615" s="101"/>
      <c r="AHY615" s="101"/>
      <c r="AHZ615" s="101"/>
      <c r="AIA615" s="101"/>
      <c r="AIB615" s="101"/>
      <c r="AIC615" s="101"/>
      <c r="AID615" s="101"/>
      <c r="AIE615" s="101"/>
      <c r="AIF615" s="101"/>
      <c r="AIG615" s="101"/>
      <c r="AIH615" s="101"/>
      <c r="AII615" s="101"/>
      <c r="AIJ615" s="101"/>
      <c r="AIK615" s="101"/>
      <c r="AIL615" s="101"/>
      <c r="AIM615" s="101"/>
      <c r="AIN615" s="101"/>
      <c r="AIO615" s="101"/>
      <c r="AIP615" s="101"/>
      <c r="AIQ615" s="101"/>
      <c r="AIR615" s="101"/>
      <c r="AIS615" s="101"/>
      <c r="AIT615" s="101"/>
      <c r="AIU615" s="101"/>
      <c r="AIV615" s="101"/>
      <c r="AIW615" s="101"/>
      <c r="AIX615" s="101"/>
      <c r="AIY615" s="101"/>
      <c r="AIZ615" s="101"/>
      <c r="AJA615" s="101"/>
      <c r="AJB615" s="101"/>
      <c r="AJC615" s="101"/>
      <c r="AJD615" s="101"/>
      <c r="AJE615" s="101"/>
      <c r="AJF615" s="101"/>
      <c r="AJG615" s="101"/>
      <c r="AJH615" s="101"/>
      <c r="AJI615" s="101"/>
      <c r="AJJ615" s="101"/>
      <c r="AJK615" s="101"/>
      <c r="AJL615" s="101"/>
      <c r="AJM615" s="101"/>
      <c r="AJN615" s="101"/>
      <c r="AJO615" s="101"/>
      <c r="AJP615" s="101"/>
      <c r="AJQ615" s="101"/>
      <c r="AJR615" s="101"/>
      <c r="AJS615" s="101"/>
      <c r="AJT615" s="101"/>
      <c r="AJU615" s="101"/>
      <c r="AJV615" s="101"/>
      <c r="AJW615" s="101"/>
      <c r="AJX615" s="101"/>
      <c r="AJY615" s="101"/>
      <c r="AJZ615" s="101"/>
      <c r="AKA615" s="101"/>
      <c r="AKB615" s="101"/>
      <c r="AKC615" s="101"/>
      <c r="AKD615" s="101"/>
      <c r="AKE615" s="101"/>
      <c r="AKF615" s="101"/>
      <c r="AKG615" s="101"/>
      <c r="AKH615" s="101"/>
      <c r="AKI615" s="101"/>
      <c r="AKJ615" s="101"/>
      <c r="AKK615" s="101"/>
      <c r="AKL615" s="101"/>
      <c r="AKM615" s="101"/>
      <c r="AKN615" s="101"/>
      <c r="AKO615" s="101"/>
      <c r="AKP615" s="101"/>
      <c r="AKQ615" s="101"/>
      <c r="AKR615" s="101"/>
      <c r="AKS615" s="101"/>
      <c r="AKT615" s="101"/>
      <c r="AKU615" s="101"/>
      <c r="AKV615" s="101"/>
      <c r="AKW615" s="101"/>
      <c r="AKX615" s="101"/>
      <c r="AKY615" s="101"/>
      <c r="AKZ615" s="101"/>
      <c r="ALA615" s="101"/>
      <c r="ALB615" s="101"/>
      <c r="ALC615" s="101"/>
      <c r="ALD615" s="101"/>
      <c r="ALE615" s="101"/>
      <c r="ALF615" s="101"/>
      <c r="ALG615" s="101"/>
      <c r="ALH615" s="101"/>
      <c r="ALI615" s="101"/>
      <c r="ALJ615" s="101"/>
      <c r="ALK615" s="101"/>
      <c r="ALL615" s="101"/>
      <c r="ALM615" s="101"/>
      <c r="ALN615"/>
      <c r="ALO615"/>
      <c r="ALP615"/>
      <c r="ALQ615"/>
      <c r="ALR615"/>
      <c r="ALS615"/>
      <c r="ALT615"/>
      <c r="ALU615"/>
      <c r="ALV615"/>
      <c r="ALW615"/>
      <c r="ALX615"/>
      <c r="ALY615"/>
      <c r="ALZ615"/>
      <c r="AMA615"/>
      <c r="AMB615"/>
      <c r="AMC615"/>
      <c r="AMD615"/>
      <c r="AME615"/>
      <c r="AMF615"/>
      <c r="AMG615"/>
      <c r="AMH615"/>
      <c r="AMI615"/>
      <c r="AMJ615"/>
      <c r="AMK615" s="101"/>
    </row>
    <row r="616" spans="1:1025" s="112" customFormat="1" hidden="1">
      <c r="A616" s="101"/>
      <c r="B616" s="26"/>
      <c r="C616" s="36" t="s">
        <v>107</v>
      </c>
      <c r="D616" s="36">
        <v>929</v>
      </c>
      <c r="E616" s="91" t="s">
        <v>29</v>
      </c>
      <c r="F616" s="91" t="s">
        <v>25</v>
      </c>
      <c r="G616" s="81">
        <v>5020000190</v>
      </c>
      <c r="H616" s="82" t="s">
        <v>108</v>
      </c>
      <c r="I616" s="130">
        <f t="shared" si="207"/>
        <v>0</v>
      </c>
      <c r="J616" s="130">
        <v>1500</v>
      </c>
      <c r="K616" s="76">
        <v>-1500</v>
      </c>
      <c r="L616" s="76"/>
      <c r="M616" s="76"/>
      <c r="N616" s="76"/>
      <c r="O616" s="131"/>
      <c r="P616" s="101"/>
      <c r="Q616" s="101"/>
      <c r="R616" s="101"/>
      <c r="S616" s="101"/>
      <c r="T616" s="101"/>
      <c r="U616" s="101"/>
      <c r="V616" s="101"/>
      <c r="W616" s="101"/>
      <c r="X616" s="101"/>
      <c r="Y616" s="101"/>
      <c r="Z616" s="101"/>
      <c r="AA616" s="101"/>
      <c r="AB616" s="101"/>
      <c r="AC616" s="101"/>
      <c r="AD616" s="101"/>
      <c r="AE616" s="101"/>
      <c r="AF616" s="101"/>
      <c r="AG616" s="101"/>
      <c r="AH616" s="101"/>
      <c r="AI616" s="101"/>
      <c r="AJ616" s="101"/>
      <c r="AK616" s="101"/>
      <c r="AL616" s="101"/>
      <c r="AM616" s="101"/>
      <c r="AN616" s="101"/>
      <c r="AO616" s="101"/>
      <c r="AP616" s="101"/>
      <c r="AQ616" s="101"/>
      <c r="AR616" s="101"/>
      <c r="AS616" s="101"/>
      <c r="AT616" s="101"/>
      <c r="AU616" s="101"/>
      <c r="AV616" s="101"/>
      <c r="AW616" s="101"/>
      <c r="AX616" s="101"/>
      <c r="AY616" s="101"/>
      <c r="AZ616" s="101"/>
      <c r="BA616" s="101"/>
      <c r="BB616" s="101"/>
      <c r="BC616" s="101"/>
      <c r="BD616" s="101"/>
      <c r="BE616" s="101"/>
      <c r="BF616" s="101"/>
      <c r="BG616" s="101"/>
      <c r="BH616" s="101"/>
      <c r="BI616" s="101"/>
      <c r="BJ616" s="101"/>
      <c r="BK616" s="101"/>
      <c r="BL616" s="101"/>
      <c r="BM616" s="101"/>
      <c r="BN616" s="101"/>
      <c r="BO616" s="101"/>
      <c r="BP616" s="101"/>
      <c r="BQ616" s="101"/>
      <c r="BR616" s="101"/>
      <c r="BS616" s="101"/>
      <c r="BT616" s="101"/>
      <c r="BU616" s="101"/>
      <c r="BV616" s="101"/>
      <c r="BW616" s="101"/>
      <c r="BX616" s="101"/>
      <c r="BY616" s="101"/>
      <c r="BZ616" s="101"/>
      <c r="CA616" s="101"/>
      <c r="CB616" s="101"/>
      <c r="CC616" s="101"/>
      <c r="CD616" s="101"/>
      <c r="CE616" s="101"/>
      <c r="CF616" s="101"/>
      <c r="CG616" s="101"/>
      <c r="CH616" s="101"/>
      <c r="CI616" s="101"/>
      <c r="CJ616" s="101"/>
      <c r="CK616" s="101"/>
      <c r="CL616" s="101"/>
      <c r="CM616" s="101"/>
      <c r="CN616" s="101"/>
      <c r="CO616" s="101"/>
      <c r="CP616" s="101"/>
      <c r="CQ616" s="101"/>
      <c r="CR616" s="101"/>
      <c r="CS616" s="101"/>
      <c r="CT616" s="101"/>
      <c r="CU616" s="101"/>
      <c r="CV616" s="101"/>
      <c r="CW616" s="101"/>
      <c r="CX616" s="101"/>
      <c r="CY616" s="101"/>
      <c r="CZ616" s="101"/>
      <c r="DA616" s="101"/>
      <c r="DB616" s="101"/>
      <c r="DC616" s="101"/>
      <c r="DD616" s="101"/>
      <c r="DE616" s="101"/>
      <c r="DF616" s="101"/>
      <c r="DG616" s="101"/>
      <c r="DH616" s="101"/>
      <c r="DI616" s="101"/>
      <c r="DJ616" s="101"/>
      <c r="DK616" s="101"/>
      <c r="DL616" s="101"/>
      <c r="DM616" s="101"/>
      <c r="DN616" s="101"/>
      <c r="DO616" s="101"/>
      <c r="DP616" s="101"/>
      <c r="DQ616" s="101"/>
      <c r="DR616" s="101"/>
      <c r="DS616" s="101"/>
      <c r="DT616" s="101"/>
      <c r="DU616" s="101"/>
      <c r="DV616" s="101"/>
      <c r="DW616" s="101"/>
      <c r="DX616" s="101"/>
      <c r="DY616" s="101"/>
      <c r="DZ616" s="101"/>
      <c r="EA616" s="101"/>
      <c r="EB616" s="101"/>
      <c r="EC616" s="101"/>
      <c r="ED616" s="101"/>
      <c r="EE616" s="101"/>
      <c r="EF616" s="101"/>
      <c r="EG616" s="101"/>
      <c r="EH616" s="101"/>
      <c r="EI616" s="101"/>
      <c r="EJ616" s="101"/>
      <c r="EK616" s="101"/>
      <c r="EL616" s="101"/>
      <c r="EM616" s="101"/>
      <c r="EN616" s="101"/>
      <c r="EO616" s="101"/>
      <c r="EP616" s="101"/>
      <c r="EQ616" s="101"/>
      <c r="ER616" s="101"/>
      <c r="ES616" s="101"/>
      <c r="ET616" s="101"/>
      <c r="EU616" s="101"/>
      <c r="EV616" s="101"/>
      <c r="EW616" s="101"/>
      <c r="EX616" s="101"/>
      <c r="EY616" s="101"/>
      <c r="EZ616" s="101"/>
      <c r="FA616" s="101"/>
      <c r="FB616" s="101"/>
      <c r="FC616" s="101"/>
      <c r="FD616" s="101"/>
      <c r="FE616" s="101"/>
      <c r="FF616" s="101"/>
      <c r="FG616" s="101"/>
      <c r="FH616" s="101"/>
      <c r="FI616" s="101"/>
      <c r="FJ616" s="101"/>
      <c r="FK616" s="101"/>
      <c r="FL616" s="101"/>
      <c r="FM616" s="101"/>
      <c r="FN616" s="101"/>
      <c r="FO616" s="101"/>
      <c r="FP616" s="101"/>
      <c r="FQ616" s="101"/>
      <c r="FR616" s="101"/>
      <c r="FS616" s="101"/>
      <c r="FT616" s="101"/>
      <c r="FU616" s="101"/>
      <c r="FV616" s="101"/>
      <c r="FW616" s="101"/>
      <c r="FX616" s="101"/>
      <c r="FY616" s="101"/>
      <c r="FZ616" s="101"/>
      <c r="GA616" s="101"/>
      <c r="GB616" s="101"/>
      <c r="GC616" s="101"/>
      <c r="GD616" s="101"/>
      <c r="GE616" s="101"/>
      <c r="GF616" s="101"/>
      <c r="GG616" s="101"/>
      <c r="GH616" s="101"/>
      <c r="GI616" s="101"/>
      <c r="GJ616" s="101"/>
      <c r="GK616" s="101"/>
      <c r="GL616" s="101"/>
      <c r="GM616" s="101"/>
      <c r="GN616" s="101"/>
      <c r="GO616" s="101"/>
      <c r="GP616" s="101"/>
      <c r="GQ616" s="101"/>
      <c r="GR616" s="101"/>
      <c r="GS616" s="101"/>
      <c r="GT616" s="101"/>
      <c r="GU616" s="101"/>
      <c r="GV616" s="101"/>
      <c r="GW616" s="101"/>
      <c r="GX616" s="101"/>
      <c r="GY616" s="101"/>
      <c r="GZ616" s="101"/>
      <c r="HA616" s="101"/>
      <c r="HB616" s="101"/>
      <c r="HC616" s="101"/>
      <c r="HD616" s="101"/>
      <c r="HE616" s="101"/>
      <c r="HF616" s="101"/>
      <c r="HG616" s="101"/>
      <c r="HH616" s="101"/>
      <c r="HI616" s="101"/>
      <c r="HJ616" s="101"/>
      <c r="HK616" s="101"/>
      <c r="HL616" s="101"/>
      <c r="HM616" s="101"/>
      <c r="HN616" s="101"/>
      <c r="HO616" s="101"/>
      <c r="HP616" s="101"/>
      <c r="HQ616" s="101"/>
      <c r="HR616" s="101"/>
      <c r="HS616" s="101"/>
      <c r="HT616" s="101"/>
      <c r="HU616" s="101"/>
      <c r="HV616" s="101"/>
      <c r="HW616" s="101"/>
      <c r="HX616" s="101"/>
      <c r="HY616" s="101"/>
      <c r="HZ616" s="101"/>
      <c r="IA616" s="101"/>
      <c r="IB616" s="101"/>
      <c r="IC616" s="101"/>
      <c r="ID616" s="101"/>
      <c r="IE616" s="101"/>
      <c r="IF616" s="101"/>
      <c r="IG616" s="101"/>
      <c r="IH616" s="101"/>
      <c r="II616" s="101"/>
      <c r="IJ616" s="101"/>
      <c r="IK616" s="101"/>
      <c r="IL616" s="101"/>
      <c r="IM616" s="101"/>
      <c r="IN616" s="101"/>
      <c r="IO616" s="101"/>
      <c r="IP616" s="101"/>
      <c r="IQ616" s="101"/>
      <c r="IR616" s="101"/>
      <c r="IS616" s="101"/>
      <c r="IT616" s="101"/>
      <c r="IU616" s="101"/>
      <c r="IV616" s="101"/>
      <c r="IW616" s="101"/>
      <c r="IX616" s="101"/>
      <c r="IY616" s="101"/>
      <c r="IZ616" s="101"/>
      <c r="JA616" s="101"/>
      <c r="JB616" s="101"/>
      <c r="JC616" s="101"/>
      <c r="JD616" s="101"/>
      <c r="JE616" s="101"/>
      <c r="JF616" s="101"/>
      <c r="JG616" s="101"/>
      <c r="JH616" s="101"/>
      <c r="JI616" s="101"/>
      <c r="JJ616" s="101"/>
      <c r="JK616" s="101"/>
      <c r="JL616" s="101"/>
      <c r="JM616" s="101"/>
      <c r="JN616" s="101"/>
      <c r="JO616" s="101"/>
      <c r="JP616" s="101"/>
      <c r="JQ616" s="101"/>
      <c r="JR616" s="101"/>
      <c r="JS616" s="101"/>
      <c r="JT616" s="101"/>
      <c r="JU616" s="101"/>
      <c r="JV616" s="101"/>
      <c r="JW616" s="101"/>
      <c r="JX616" s="101"/>
      <c r="JY616" s="101"/>
      <c r="JZ616" s="101"/>
      <c r="KA616" s="101"/>
      <c r="KB616" s="101"/>
      <c r="KC616" s="101"/>
      <c r="KD616" s="101"/>
      <c r="KE616" s="101"/>
      <c r="KF616" s="101"/>
      <c r="KG616" s="101"/>
      <c r="KH616" s="101"/>
      <c r="KI616" s="101"/>
      <c r="KJ616" s="101"/>
      <c r="KK616" s="101"/>
      <c r="KL616" s="101"/>
      <c r="KM616" s="101"/>
      <c r="KN616" s="101"/>
      <c r="KO616" s="101"/>
      <c r="KP616" s="101"/>
      <c r="KQ616" s="101"/>
      <c r="KR616" s="101"/>
      <c r="KS616" s="101"/>
      <c r="KT616" s="101"/>
      <c r="KU616" s="101"/>
      <c r="KV616" s="101"/>
      <c r="KW616" s="101"/>
      <c r="KX616" s="101"/>
      <c r="KY616" s="101"/>
      <c r="KZ616" s="101"/>
      <c r="LA616" s="101"/>
      <c r="LB616" s="101"/>
      <c r="LC616" s="101"/>
      <c r="LD616" s="101"/>
      <c r="LE616" s="101"/>
      <c r="LF616" s="101"/>
      <c r="LG616" s="101"/>
      <c r="LH616" s="101"/>
      <c r="LI616" s="101"/>
      <c r="LJ616" s="101"/>
      <c r="LK616" s="101"/>
      <c r="LL616" s="101"/>
      <c r="LM616" s="101"/>
      <c r="LN616" s="101"/>
      <c r="LO616" s="101"/>
      <c r="LP616" s="101"/>
      <c r="LQ616" s="101"/>
      <c r="LR616" s="101"/>
      <c r="LS616" s="101"/>
      <c r="LT616" s="101"/>
      <c r="LU616" s="101"/>
      <c r="LV616" s="101"/>
      <c r="LW616" s="101"/>
      <c r="LX616" s="101"/>
      <c r="LY616" s="101"/>
      <c r="LZ616" s="101"/>
      <c r="MA616" s="101"/>
      <c r="MB616" s="101"/>
      <c r="MC616" s="101"/>
      <c r="MD616" s="101"/>
      <c r="ME616" s="101"/>
      <c r="MF616" s="101"/>
      <c r="MG616" s="101"/>
      <c r="MH616" s="101"/>
      <c r="MI616" s="101"/>
      <c r="MJ616" s="101"/>
      <c r="MK616" s="101"/>
      <c r="ML616" s="101"/>
      <c r="MM616" s="101"/>
      <c r="MN616" s="101"/>
      <c r="MO616" s="101"/>
      <c r="MP616" s="101"/>
      <c r="MQ616" s="101"/>
      <c r="MR616" s="101"/>
      <c r="MS616" s="101"/>
      <c r="MT616" s="101"/>
      <c r="MU616" s="101"/>
      <c r="MV616" s="101"/>
      <c r="MW616" s="101"/>
      <c r="MX616" s="101"/>
      <c r="MY616" s="101"/>
      <c r="MZ616" s="101"/>
      <c r="NA616" s="101"/>
      <c r="NB616" s="101"/>
      <c r="NC616" s="101"/>
      <c r="ND616" s="101"/>
      <c r="NE616" s="101"/>
      <c r="NF616" s="101"/>
      <c r="NG616" s="101"/>
      <c r="NH616" s="101"/>
      <c r="NI616" s="101"/>
      <c r="NJ616" s="101"/>
      <c r="NK616" s="101"/>
      <c r="NL616" s="101"/>
      <c r="NM616" s="101"/>
      <c r="NN616" s="101"/>
      <c r="NO616" s="101"/>
      <c r="NP616" s="101"/>
      <c r="NQ616" s="101"/>
      <c r="NR616" s="101"/>
      <c r="NS616" s="101"/>
      <c r="NT616" s="101"/>
      <c r="NU616" s="101"/>
      <c r="NV616" s="101"/>
      <c r="NW616" s="101"/>
      <c r="NX616" s="101"/>
      <c r="NY616" s="101"/>
      <c r="NZ616" s="101"/>
      <c r="OA616" s="101"/>
      <c r="OB616" s="101"/>
      <c r="OC616" s="101"/>
      <c r="OD616" s="101"/>
      <c r="OE616" s="101"/>
      <c r="OF616" s="101"/>
      <c r="OG616" s="101"/>
      <c r="OH616" s="101"/>
      <c r="OI616" s="101"/>
      <c r="OJ616" s="101"/>
      <c r="OK616" s="101"/>
      <c r="OL616" s="101"/>
      <c r="OM616" s="101"/>
      <c r="ON616" s="101"/>
      <c r="OO616" s="101"/>
      <c r="OP616" s="101"/>
      <c r="OQ616" s="101"/>
      <c r="OR616" s="101"/>
      <c r="OS616" s="101"/>
      <c r="OT616" s="101"/>
      <c r="OU616" s="101"/>
      <c r="OV616" s="101"/>
      <c r="OW616" s="101"/>
      <c r="OX616" s="101"/>
      <c r="OY616" s="101"/>
      <c r="OZ616" s="101"/>
      <c r="PA616" s="101"/>
      <c r="PB616" s="101"/>
      <c r="PC616" s="101"/>
      <c r="PD616" s="101"/>
      <c r="PE616" s="101"/>
      <c r="PF616" s="101"/>
      <c r="PG616" s="101"/>
      <c r="PH616" s="101"/>
      <c r="PI616" s="101"/>
      <c r="PJ616" s="101"/>
      <c r="PK616" s="101"/>
      <c r="PL616" s="101"/>
      <c r="PM616" s="101"/>
      <c r="PN616" s="101"/>
      <c r="PO616" s="101"/>
      <c r="PP616" s="101"/>
      <c r="PQ616" s="101"/>
      <c r="PR616" s="101"/>
      <c r="PS616" s="101"/>
      <c r="PT616" s="101"/>
      <c r="PU616" s="101"/>
      <c r="PV616" s="101"/>
      <c r="PW616" s="101"/>
      <c r="PX616" s="101"/>
      <c r="PY616" s="101"/>
      <c r="PZ616" s="101"/>
      <c r="QA616" s="101"/>
      <c r="QB616" s="101"/>
      <c r="QC616" s="101"/>
      <c r="QD616" s="101"/>
      <c r="QE616" s="101"/>
      <c r="QF616" s="101"/>
      <c r="QG616" s="101"/>
      <c r="QH616" s="101"/>
      <c r="QI616" s="101"/>
      <c r="QJ616" s="101"/>
      <c r="QK616" s="101"/>
      <c r="QL616" s="101"/>
      <c r="QM616" s="101"/>
      <c r="QN616" s="101"/>
      <c r="QO616" s="101"/>
      <c r="QP616" s="101"/>
      <c r="QQ616" s="101"/>
      <c r="QR616" s="101"/>
      <c r="QS616" s="101"/>
      <c r="QT616" s="101"/>
      <c r="QU616" s="101"/>
      <c r="QV616" s="101"/>
      <c r="QW616" s="101"/>
      <c r="QX616" s="101"/>
      <c r="QY616" s="101"/>
      <c r="QZ616" s="101"/>
      <c r="RA616" s="101"/>
      <c r="RB616" s="101"/>
      <c r="RC616" s="101"/>
      <c r="RD616" s="101"/>
      <c r="RE616" s="101"/>
      <c r="RF616" s="101"/>
      <c r="RG616" s="101"/>
      <c r="RH616" s="101"/>
      <c r="RI616" s="101"/>
      <c r="RJ616" s="101"/>
      <c r="RK616" s="101"/>
      <c r="RL616" s="101"/>
      <c r="RM616" s="101"/>
      <c r="RN616" s="101"/>
      <c r="RO616" s="101"/>
      <c r="RP616" s="101"/>
      <c r="RQ616" s="101"/>
      <c r="RR616" s="101"/>
      <c r="RS616" s="101"/>
      <c r="RT616" s="101"/>
      <c r="RU616" s="101"/>
      <c r="RV616" s="101"/>
      <c r="RW616" s="101"/>
      <c r="RX616" s="101"/>
      <c r="RY616" s="101"/>
      <c r="RZ616" s="101"/>
      <c r="SA616" s="101"/>
      <c r="SB616" s="101"/>
      <c r="SC616" s="101"/>
      <c r="SD616" s="101"/>
      <c r="SE616" s="101"/>
      <c r="SF616" s="101"/>
      <c r="SG616" s="101"/>
      <c r="SH616" s="101"/>
      <c r="SI616" s="101"/>
      <c r="SJ616" s="101"/>
      <c r="SK616" s="101"/>
      <c r="SL616" s="101"/>
      <c r="SM616" s="101"/>
      <c r="SN616" s="101"/>
      <c r="SO616" s="101"/>
      <c r="SP616" s="101"/>
      <c r="SQ616" s="101"/>
      <c r="SR616" s="101"/>
      <c r="SS616" s="101"/>
      <c r="ST616" s="101"/>
      <c r="SU616" s="101"/>
      <c r="SV616" s="101"/>
      <c r="SW616" s="101"/>
      <c r="SX616" s="101"/>
      <c r="SY616" s="101"/>
      <c r="SZ616" s="101"/>
      <c r="TA616" s="101"/>
      <c r="TB616" s="101"/>
      <c r="TC616" s="101"/>
      <c r="TD616" s="101"/>
      <c r="TE616" s="101"/>
      <c r="TF616" s="101"/>
      <c r="TG616" s="101"/>
      <c r="TH616" s="101"/>
      <c r="TI616" s="101"/>
      <c r="TJ616" s="101"/>
      <c r="TK616" s="101"/>
      <c r="TL616" s="101"/>
      <c r="TM616" s="101"/>
      <c r="TN616" s="101"/>
      <c r="TO616" s="101"/>
      <c r="TP616" s="101"/>
      <c r="TQ616" s="101"/>
      <c r="TR616" s="101"/>
      <c r="TS616" s="101"/>
      <c r="TT616" s="101"/>
      <c r="TU616" s="101"/>
      <c r="TV616" s="101"/>
      <c r="TW616" s="101"/>
      <c r="TX616" s="101"/>
      <c r="TY616" s="101"/>
      <c r="TZ616" s="101"/>
      <c r="UA616" s="101"/>
      <c r="UB616" s="101"/>
      <c r="UC616" s="101"/>
      <c r="UD616" s="101"/>
      <c r="UE616" s="101"/>
      <c r="UF616" s="101"/>
      <c r="UG616" s="101"/>
      <c r="UH616" s="101"/>
      <c r="UI616" s="101"/>
      <c r="UJ616" s="101"/>
      <c r="UK616" s="101"/>
      <c r="UL616" s="101"/>
      <c r="UM616" s="101"/>
      <c r="UN616" s="101"/>
      <c r="UO616" s="101"/>
      <c r="UP616" s="101"/>
      <c r="UQ616" s="101"/>
      <c r="UR616" s="101"/>
      <c r="US616" s="101"/>
      <c r="UT616" s="101"/>
      <c r="UU616" s="101"/>
      <c r="UV616" s="101"/>
      <c r="UW616" s="101"/>
      <c r="UX616" s="101"/>
      <c r="UY616" s="101"/>
      <c r="UZ616" s="101"/>
      <c r="VA616" s="101"/>
      <c r="VB616" s="101"/>
      <c r="VC616" s="101"/>
      <c r="VD616" s="101"/>
      <c r="VE616" s="101"/>
      <c r="VF616" s="101"/>
      <c r="VG616" s="101"/>
      <c r="VH616" s="101"/>
      <c r="VI616" s="101"/>
      <c r="VJ616" s="101"/>
      <c r="VK616" s="101"/>
      <c r="VL616" s="101"/>
      <c r="VM616" s="101"/>
      <c r="VN616" s="101"/>
      <c r="VO616" s="101"/>
      <c r="VP616" s="101"/>
      <c r="VQ616" s="101"/>
      <c r="VR616" s="101"/>
      <c r="VS616" s="101"/>
      <c r="VT616" s="101"/>
      <c r="VU616" s="101"/>
      <c r="VV616" s="101"/>
      <c r="VW616" s="101"/>
      <c r="VX616" s="101"/>
      <c r="VY616" s="101"/>
      <c r="VZ616" s="101"/>
      <c r="WA616" s="101"/>
      <c r="WB616" s="101"/>
      <c r="WC616" s="101"/>
      <c r="WD616" s="101"/>
      <c r="WE616" s="101"/>
      <c r="WF616" s="101"/>
      <c r="WG616" s="101"/>
      <c r="WH616" s="101"/>
      <c r="WI616" s="101"/>
      <c r="WJ616" s="101"/>
      <c r="WK616" s="101"/>
      <c r="WL616" s="101"/>
      <c r="WM616" s="101"/>
      <c r="WN616" s="101"/>
      <c r="WO616" s="101"/>
      <c r="WP616" s="101"/>
      <c r="WQ616" s="101"/>
      <c r="WR616" s="101"/>
      <c r="WS616" s="101"/>
      <c r="WT616" s="101"/>
      <c r="WU616" s="101"/>
      <c r="WV616" s="101"/>
      <c r="WW616" s="101"/>
      <c r="WX616" s="101"/>
      <c r="WY616" s="101"/>
      <c r="WZ616" s="101"/>
      <c r="XA616" s="101"/>
      <c r="XB616" s="101"/>
      <c r="XC616" s="101"/>
      <c r="XD616" s="101"/>
      <c r="XE616" s="101"/>
      <c r="XF616" s="101"/>
      <c r="XG616" s="101"/>
      <c r="XH616" s="101"/>
      <c r="XI616" s="101"/>
      <c r="XJ616" s="101"/>
      <c r="XK616" s="101"/>
      <c r="XL616" s="101"/>
      <c r="XM616" s="101"/>
      <c r="XN616" s="101"/>
      <c r="XO616" s="101"/>
      <c r="XP616" s="101"/>
      <c r="XQ616" s="101"/>
      <c r="XR616" s="101"/>
      <c r="XS616" s="101"/>
      <c r="XT616" s="101"/>
      <c r="XU616" s="101"/>
      <c r="XV616" s="101"/>
      <c r="XW616" s="101"/>
      <c r="XX616" s="101"/>
      <c r="XY616" s="101"/>
      <c r="XZ616" s="101"/>
      <c r="YA616" s="101"/>
      <c r="YB616" s="101"/>
      <c r="YC616" s="101"/>
      <c r="YD616" s="101"/>
      <c r="YE616" s="101"/>
      <c r="YF616" s="101"/>
      <c r="YG616" s="101"/>
      <c r="YH616" s="101"/>
      <c r="YI616" s="101"/>
      <c r="YJ616" s="101"/>
      <c r="YK616" s="101"/>
      <c r="YL616" s="101"/>
      <c r="YM616" s="101"/>
      <c r="YN616" s="101"/>
      <c r="YO616" s="101"/>
      <c r="YP616" s="101"/>
      <c r="YQ616" s="101"/>
      <c r="YR616" s="101"/>
      <c r="YS616" s="101"/>
      <c r="YT616" s="101"/>
      <c r="YU616" s="101"/>
      <c r="YV616" s="101"/>
      <c r="YW616" s="101"/>
      <c r="YX616" s="101"/>
      <c r="YY616" s="101"/>
      <c r="YZ616" s="101"/>
      <c r="ZA616" s="101"/>
      <c r="ZB616" s="101"/>
      <c r="ZC616" s="101"/>
      <c r="ZD616" s="101"/>
      <c r="ZE616" s="101"/>
      <c r="ZF616" s="101"/>
      <c r="ZG616" s="101"/>
      <c r="ZH616" s="101"/>
      <c r="ZI616" s="101"/>
      <c r="ZJ616" s="101"/>
      <c r="ZK616" s="101"/>
      <c r="ZL616" s="101"/>
      <c r="ZM616" s="101"/>
      <c r="ZN616" s="101"/>
      <c r="ZO616" s="101"/>
      <c r="ZP616" s="101"/>
      <c r="ZQ616" s="101"/>
      <c r="ZR616" s="101"/>
      <c r="ZS616" s="101"/>
      <c r="ZT616" s="101"/>
      <c r="ZU616" s="101"/>
      <c r="ZV616" s="101"/>
      <c r="ZW616" s="101"/>
      <c r="ZX616" s="101"/>
      <c r="ZY616" s="101"/>
      <c r="ZZ616" s="101"/>
      <c r="AAA616" s="101"/>
      <c r="AAB616" s="101"/>
      <c r="AAC616" s="101"/>
      <c r="AAD616" s="101"/>
      <c r="AAE616" s="101"/>
      <c r="AAF616" s="101"/>
      <c r="AAG616" s="101"/>
      <c r="AAH616" s="101"/>
      <c r="AAI616" s="101"/>
      <c r="AAJ616" s="101"/>
      <c r="AAK616" s="101"/>
      <c r="AAL616" s="101"/>
      <c r="AAM616" s="101"/>
      <c r="AAN616" s="101"/>
      <c r="AAO616" s="101"/>
      <c r="AAP616" s="101"/>
      <c r="AAQ616" s="101"/>
      <c r="AAR616" s="101"/>
      <c r="AAS616" s="101"/>
      <c r="AAT616" s="101"/>
      <c r="AAU616" s="101"/>
      <c r="AAV616" s="101"/>
      <c r="AAW616" s="101"/>
      <c r="AAX616" s="101"/>
      <c r="AAY616" s="101"/>
      <c r="AAZ616" s="101"/>
      <c r="ABA616" s="101"/>
      <c r="ABB616" s="101"/>
      <c r="ABC616" s="101"/>
      <c r="ABD616" s="101"/>
      <c r="ABE616" s="101"/>
      <c r="ABF616" s="101"/>
      <c r="ABG616" s="101"/>
      <c r="ABH616" s="101"/>
      <c r="ABI616" s="101"/>
      <c r="ABJ616" s="101"/>
      <c r="ABK616" s="101"/>
      <c r="ABL616" s="101"/>
      <c r="ABM616" s="101"/>
      <c r="ABN616" s="101"/>
      <c r="ABO616" s="101"/>
      <c r="ABP616" s="101"/>
      <c r="ABQ616" s="101"/>
      <c r="ABR616" s="101"/>
      <c r="ABS616" s="101"/>
      <c r="ABT616" s="101"/>
      <c r="ABU616" s="101"/>
      <c r="ABV616" s="101"/>
      <c r="ABW616" s="101"/>
      <c r="ABX616" s="101"/>
      <c r="ABY616" s="101"/>
      <c r="ABZ616" s="101"/>
      <c r="ACA616" s="101"/>
      <c r="ACB616" s="101"/>
      <c r="ACC616" s="101"/>
      <c r="ACD616" s="101"/>
      <c r="ACE616" s="101"/>
      <c r="ACF616" s="101"/>
      <c r="ACG616" s="101"/>
      <c r="ACH616" s="101"/>
      <c r="ACI616" s="101"/>
      <c r="ACJ616" s="101"/>
      <c r="ACK616" s="101"/>
      <c r="ACL616" s="101"/>
      <c r="ACM616" s="101"/>
      <c r="ACN616" s="101"/>
      <c r="ACO616" s="101"/>
      <c r="ACP616" s="101"/>
      <c r="ACQ616" s="101"/>
      <c r="ACR616" s="101"/>
      <c r="ACS616" s="101"/>
      <c r="ACT616" s="101"/>
      <c r="ACU616" s="101"/>
      <c r="ACV616" s="101"/>
      <c r="ACW616" s="101"/>
      <c r="ACX616" s="101"/>
      <c r="ACY616" s="101"/>
      <c r="ACZ616" s="101"/>
      <c r="ADA616" s="101"/>
      <c r="ADB616" s="101"/>
      <c r="ADC616" s="101"/>
      <c r="ADD616" s="101"/>
      <c r="ADE616" s="101"/>
      <c r="ADF616" s="101"/>
      <c r="ADG616" s="101"/>
      <c r="ADH616" s="101"/>
      <c r="ADI616" s="101"/>
      <c r="ADJ616" s="101"/>
      <c r="ADK616" s="101"/>
      <c r="ADL616" s="101"/>
      <c r="ADM616" s="101"/>
      <c r="ADN616" s="101"/>
      <c r="ADO616" s="101"/>
      <c r="ADP616" s="101"/>
      <c r="ADQ616" s="101"/>
      <c r="ADR616" s="101"/>
      <c r="ADS616" s="101"/>
      <c r="ADT616" s="101"/>
      <c r="ADU616" s="101"/>
      <c r="ADV616" s="101"/>
      <c r="ADW616" s="101"/>
      <c r="ADX616" s="101"/>
      <c r="ADY616" s="101"/>
      <c r="ADZ616" s="101"/>
      <c r="AEA616" s="101"/>
      <c r="AEB616" s="101"/>
      <c r="AEC616" s="101"/>
      <c r="AED616" s="101"/>
      <c r="AEE616" s="101"/>
      <c r="AEF616" s="101"/>
      <c r="AEG616" s="101"/>
      <c r="AEH616" s="101"/>
      <c r="AEI616" s="101"/>
      <c r="AEJ616" s="101"/>
      <c r="AEK616" s="101"/>
      <c r="AEL616" s="101"/>
      <c r="AEM616" s="101"/>
      <c r="AEN616" s="101"/>
      <c r="AEO616" s="101"/>
      <c r="AEP616" s="101"/>
      <c r="AEQ616" s="101"/>
      <c r="AER616" s="101"/>
      <c r="AES616" s="101"/>
      <c r="AET616" s="101"/>
      <c r="AEU616" s="101"/>
      <c r="AEV616" s="101"/>
      <c r="AEW616" s="101"/>
      <c r="AEX616" s="101"/>
      <c r="AEY616" s="101"/>
      <c r="AEZ616" s="101"/>
      <c r="AFA616" s="101"/>
      <c r="AFB616" s="101"/>
      <c r="AFC616" s="101"/>
      <c r="AFD616" s="101"/>
      <c r="AFE616" s="101"/>
      <c r="AFF616" s="101"/>
      <c r="AFG616" s="101"/>
      <c r="AFH616" s="101"/>
      <c r="AFI616" s="101"/>
      <c r="AFJ616" s="101"/>
      <c r="AFK616" s="101"/>
      <c r="AFL616" s="101"/>
      <c r="AFM616" s="101"/>
      <c r="AFN616" s="101"/>
      <c r="AFO616" s="101"/>
      <c r="AFP616" s="101"/>
      <c r="AFQ616" s="101"/>
      <c r="AFR616" s="101"/>
      <c r="AFS616" s="101"/>
      <c r="AFT616" s="101"/>
      <c r="AFU616" s="101"/>
      <c r="AFV616" s="101"/>
      <c r="AFW616" s="101"/>
      <c r="AFX616" s="101"/>
      <c r="AFY616" s="101"/>
      <c r="AFZ616" s="101"/>
      <c r="AGA616" s="101"/>
      <c r="AGB616" s="101"/>
      <c r="AGC616" s="101"/>
      <c r="AGD616" s="101"/>
      <c r="AGE616" s="101"/>
      <c r="AGF616" s="101"/>
      <c r="AGG616" s="101"/>
      <c r="AGH616" s="101"/>
      <c r="AGI616" s="101"/>
      <c r="AGJ616" s="101"/>
      <c r="AGK616" s="101"/>
      <c r="AGL616" s="101"/>
      <c r="AGM616" s="101"/>
      <c r="AGN616" s="101"/>
      <c r="AGO616" s="101"/>
      <c r="AGP616" s="101"/>
      <c r="AGQ616" s="101"/>
      <c r="AGR616" s="101"/>
      <c r="AGS616" s="101"/>
      <c r="AGT616" s="101"/>
      <c r="AGU616" s="101"/>
      <c r="AGV616" s="101"/>
      <c r="AGW616" s="101"/>
      <c r="AGX616" s="101"/>
      <c r="AGY616" s="101"/>
      <c r="AGZ616" s="101"/>
      <c r="AHA616" s="101"/>
      <c r="AHB616" s="101"/>
      <c r="AHC616" s="101"/>
      <c r="AHD616" s="101"/>
      <c r="AHE616" s="101"/>
      <c r="AHF616" s="101"/>
      <c r="AHG616" s="101"/>
      <c r="AHH616" s="101"/>
      <c r="AHI616" s="101"/>
      <c r="AHJ616" s="101"/>
      <c r="AHK616" s="101"/>
      <c r="AHL616" s="101"/>
      <c r="AHM616" s="101"/>
      <c r="AHN616" s="101"/>
      <c r="AHO616" s="101"/>
      <c r="AHP616" s="101"/>
      <c r="AHQ616" s="101"/>
      <c r="AHR616" s="101"/>
      <c r="AHS616" s="101"/>
      <c r="AHT616" s="101"/>
      <c r="AHU616" s="101"/>
      <c r="AHV616" s="101"/>
      <c r="AHW616" s="101"/>
      <c r="AHX616" s="101"/>
      <c r="AHY616" s="101"/>
      <c r="AHZ616" s="101"/>
      <c r="AIA616" s="101"/>
      <c r="AIB616" s="101"/>
      <c r="AIC616" s="101"/>
      <c r="AID616" s="101"/>
      <c r="AIE616" s="101"/>
      <c r="AIF616" s="101"/>
      <c r="AIG616" s="101"/>
      <c r="AIH616" s="101"/>
      <c r="AII616" s="101"/>
      <c r="AIJ616" s="101"/>
      <c r="AIK616" s="101"/>
      <c r="AIL616" s="101"/>
      <c r="AIM616" s="101"/>
      <c r="AIN616" s="101"/>
      <c r="AIO616" s="101"/>
      <c r="AIP616" s="101"/>
      <c r="AIQ616" s="101"/>
      <c r="AIR616" s="101"/>
      <c r="AIS616" s="101"/>
      <c r="AIT616" s="101"/>
      <c r="AIU616" s="101"/>
      <c r="AIV616" s="101"/>
      <c r="AIW616" s="101"/>
      <c r="AIX616" s="101"/>
      <c r="AIY616" s="101"/>
      <c r="AIZ616" s="101"/>
      <c r="AJA616" s="101"/>
      <c r="AJB616" s="101"/>
      <c r="AJC616" s="101"/>
      <c r="AJD616" s="101"/>
      <c r="AJE616" s="101"/>
      <c r="AJF616" s="101"/>
      <c r="AJG616" s="101"/>
      <c r="AJH616" s="101"/>
      <c r="AJI616" s="101"/>
      <c r="AJJ616" s="101"/>
      <c r="AJK616" s="101"/>
      <c r="AJL616" s="101"/>
      <c r="AJM616" s="101"/>
      <c r="AJN616" s="101"/>
      <c r="AJO616" s="101"/>
      <c r="AJP616" s="101"/>
      <c r="AJQ616" s="101"/>
      <c r="AJR616" s="101"/>
      <c r="AJS616" s="101"/>
      <c r="AJT616" s="101"/>
      <c r="AJU616" s="101"/>
      <c r="AJV616" s="101"/>
      <c r="AJW616" s="101"/>
      <c r="AJX616" s="101"/>
      <c r="AJY616" s="101"/>
      <c r="AJZ616" s="101"/>
      <c r="AKA616" s="101"/>
      <c r="AKB616" s="101"/>
      <c r="AKC616" s="101"/>
      <c r="AKD616" s="101"/>
      <c r="AKE616" s="101"/>
      <c r="AKF616" s="101"/>
      <c r="AKG616" s="101"/>
      <c r="AKH616" s="101"/>
      <c r="AKI616" s="101"/>
      <c r="AKJ616" s="101"/>
      <c r="AKK616" s="101"/>
      <c r="AKL616" s="101"/>
      <c r="AKM616" s="101"/>
      <c r="AKN616" s="101"/>
      <c r="AKO616" s="101"/>
      <c r="AKP616" s="101"/>
      <c r="AKQ616" s="101"/>
      <c r="AKR616" s="101"/>
      <c r="AKS616" s="101"/>
      <c r="AKT616" s="101"/>
      <c r="AKU616" s="101"/>
      <c r="AKV616" s="101"/>
      <c r="AKW616" s="101"/>
      <c r="AKX616" s="101"/>
      <c r="AKY616" s="101"/>
      <c r="AKZ616" s="101"/>
      <c r="ALA616" s="101"/>
      <c r="ALB616" s="101"/>
      <c r="ALC616" s="101"/>
      <c r="ALD616" s="101"/>
      <c r="ALE616" s="101"/>
      <c r="ALF616" s="101"/>
      <c r="ALG616" s="101"/>
      <c r="ALH616" s="101"/>
      <c r="ALI616" s="101"/>
      <c r="ALJ616" s="101"/>
      <c r="ALK616" s="101"/>
      <c r="ALL616" s="101"/>
      <c r="ALM616" s="101"/>
      <c r="ALN616"/>
      <c r="ALO616"/>
      <c r="ALP616"/>
      <c r="ALQ616"/>
      <c r="ALR616"/>
      <c r="ALS616"/>
      <c r="ALT616"/>
      <c r="ALU616"/>
      <c r="ALV616"/>
      <c r="ALW616"/>
      <c r="ALX616"/>
      <c r="ALY616"/>
      <c r="ALZ616"/>
      <c r="AMA616"/>
      <c r="AMB616"/>
      <c r="AMC616"/>
      <c r="AMD616"/>
      <c r="AME616"/>
      <c r="AMF616"/>
      <c r="AMG616"/>
      <c r="AMH616"/>
      <c r="AMI616"/>
      <c r="AMJ616"/>
      <c r="AMK616" s="101"/>
    </row>
    <row r="617" spans="1:1025" s="112" customFormat="1" ht="58.7" customHeight="1">
      <c r="B617" s="133" t="s">
        <v>81</v>
      </c>
      <c r="C617" s="27" t="s">
        <v>391</v>
      </c>
      <c r="D617" s="27">
        <v>934</v>
      </c>
      <c r="E617" s="135"/>
      <c r="F617" s="135"/>
      <c r="G617" s="87"/>
      <c r="H617" s="88"/>
      <c r="I617" s="125">
        <f t="shared" si="207"/>
        <v>28149400</v>
      </c>
      <c r="J617" s="125">
        <f t="shared" ref="J617:O617" si="218">J624+J618</f>
        <v>19664000</v>
      </c>
      <c r="K617" s="74">
        <f t="shared" si="218"/>
        <v>8485400</v>
      </c>
      <c r="L617" s="74">
        <f t="shared" si="218"/>
        <v>0</v>
      </c>
      <c r="M617" s="74">
        <f t="shared" si="218"/>
        <v>0</v>
      </c>
      <c r="N617" s="74">
        <f t="shared" si="218"/>
        <v>0</v>
      </c>
      <c r="O617" s="126">
        <f t="shared" si="218"/>
        <v>0</v>
      </c>
      <c r="ALN617" s="39"/>
      <c r="ALO617" s="39"/>
      <c r="ALP617" s="39"/>
      <c r="ALQ617" s="39"/>
      <c r="ALR617" s="39"/>
      <c r="ALS617" s="39"/>
      <c r="ALT617" s="39"/>
      <c r="ALU617" s="39"/>
      <c r="ALV617" s="39"/>
      <c r="ALW617" s="39"/>
      <c r="ALX617" s="39"/>
      <c r="ALY617" s="39"/>
      <c r="ALZ617" s="39"/>
      <c r="AMA617" s="39"/>
      <c r="AMB617" s="39"/>
      <c r="AMC617" s="39"/>
      <c r="AMD617" s="39"/>
      <c r="AME617" s="39"/>
      <c r="AMF617" s="39"/>
      <c r="AMG617" s="39"/>
      <c r="AMH617" s="39"/>
      <c r="AMI617" s="39"/>
      <c r="AMJ617" s="39"/>
    </row>
    <row r="618" spans="1:1025" s="112" customFormat="1">
      <c r="B618" s="88"/>
      <c r="C618" s="36" t="s">
        <v>15</v>
      </c>
      <c r="D618" s="36">
        <v>934</v>
      </c>
      <c r="E618" s="91" t="s">
        <v>16</v>
      </c>
      <c r="F618" s="91" t="s">
        <v>83</v>
      </c>
      <c r="G618" s="81"/>
      <c r="H618" s="82"/>
      <c r="I618" s="130">
        <f t="shared" si="207"/>
        <v>300000</v>
      </c>
      <c r="J618" s="130">
        <f t="shared" ref="J618:O622" si="219">J619</f>
        <v>600000</v>
      </c>
      <c r="K618" s="76">
        <f t="shared" si="219"/>
        <v>-300000</v>
      </c>
      <c r="L618" s="76">
        <f t="shared" si="219"/>
        <v>0</v>
      </c>
      <c r="M618" s="76">
        <f t="shared" si="219"/>
        <v>0</v>
      </c>
      <c r="N618" s="76">
        <f t="shared" si="219"/>
        <v>0</v>
      </c>
      <c r="O618" s="131">
        <f t="shared" si="219"/>
        <v>0</v>
      </c>
      <c r="ALN618"/>
      <c r="ALO618"/>
      <c r="ALP618"/>
      <c r="ALQ618"/>
      <c r="ALR618"/>
      <c r="ALS618"/>
      <c r="ALT618"/>
      <c r="ALU618"/>
      <c r="ALV618"/>
      <c r="ALW618"/>
      <c r="ALX618"/>
      <c r="ALY618"/>
      <c r="ALZ618"/>
      <c r="AMA618"/>
      <c r="AMB618"/>
      <c r="AMC618"/>
      <c r="AMD618"/>
      <c r="AME618"/>
      <c r="AMF618"/>
      <c r="AMG618"/>
      <c r="AMH618"/>
      <c r="AMI618"/>
      <c r="AMJ618"/>
    </row>
    <row r="619" spans="1:1025" s="112" customFormat="1">
      <c r="B619" s="88"/>
      <c r="C619" s="36" t="s">
        <v>31</v>
      </c>
      <c r="D619" s="36">
        <v>934</v>
      </c>
      <c r="E619" s="91" t="s">
        <v>16</v>
      </c>
      <c r="F619" s="91" t="s">
        <v>32</v>
      </c>
      <c r="G619" s="81"/>
      <c r="H619" s="82"/>
      <c r="I619" s="130">
        <f t="shared" si="207"/>
        <v>300000</v>
      </c>
      <c r="J619" s="130">
        <f t="shared" si="219"/>
        <v>600000</v>
      </c>
      <c r="K619" s="76">
        <f t="shared" si="219"/>
        <v>-300000</v>
      </c>
      <c r="L619" s="76">
        <f t="shared" si="219"/>
        <v>0</v>
      </c>
      <c r="M619" s="76">
        <f t="shared" si="219"/>
        <v>0</v>
      </c>
      <c r="N619" s="76">
        <f t="shared" si="219"/>
        <v>0</v>
      </c>
      <c r="O619" s="131">
        <f t="shared" si="219"/>
        <v>0</v>
      </c>
      <c r="ALN619"/>
      <c r="ALO619"/>
      <c r="ALP619"/>
      <c r="ALQ619"/>
      <c r="ALR619"/>
      <c r="ALS619"/>
      <c r="ALT619"/>
      <c r="ALU619"/>
      <c r="ALV619"/>
      <c r="ALW619"/>
      <c r="ALX619"/>
      <c r="ALY619"/>
      <c r="ALZ619"/>
      <c r="AMA619"/>
      <c r="AMB619"/>
      <c r="AMC619"/>
      <c r="AMD619"/>
      <c r="AME619"/>
      <c r="AMF619"/>
      <c r="AMG619"/>
      <c r="AMH619"/>
      <c r="AMI619"/>
      <c r="AMJ619"/>
    </row>
    <row r="620" spans="1:1025" s="112" customFormat="1" ht="37.5">
      <c r="B620" s="88"/>
      <c r="C620" s="36" t="s">
        <v>98</v>
      </c>
      <c r="D620" s="36">
        <v>934</v>
      </c>
      <c r="E620" s="91" t="s">
        <v>16</v>
      </c>
      <c r="F620" s="91" t="s">
        <v>32</v>
      </c>
      <c r="G620" s="81">
        <v>500000000</v>
      </c>
      <c r="H620" s="82"/>
      <c r="I620" s="130">
        <f t="shared" si="207"/>
        <v>300000</v>
      </c>
      <c r="J620" s="130">
        <f t="shared" si="219"/>
        <v>600000</v>
      </c>
      <c r="K620" s="76">
        <f t="shared" si="219"/>
        <v>-300000</v>
      </c>
      <c r="L620" s="76">
        <f t="shared" si="219"/>
        <v>0</v>
      </c>
      <c r="M620" s="76">
        <f t="shared" si="219"/>
        <v>0</v>
      </c>
      <c r="N620" s="76">
        <f t="shared" si="219"/>
        <v>0</v>
      </c>
      <c r="O620" s="131">
        <f t="shared" si="219"/>
        <v>0</v>
      </c>
      <c r="ALN620"/>
      <c r="ALO620"/>
      <c r="ALP620"/>
      <c r="ALQ620"/>
      <c r="ALR620"/>
      <c r="ALS620"/>
      <c r="ALT620"/>
      <c r="ALU620"/>
      <c r="ALV620"/>
      <c r="ALW620"/>
      <c r="ALX620"/>
      <c r="ALY620"/>
      <c r="ALZ620"/>
      <c r="AMA620"/>
      <c r="AMB620"/>
      <c r="AMC620"/>
      <c r="AMD620"/>
      <c r="AME620"/>
      <c r="AMF620"/>
      <c r="AMG620"/>
      <c r="AMH620"/>
      <c r="AMI620"/>
      <c r="AMJ620"/>
    </row>
    <row r="621" spans="1:1025" s="101" customFormat="1" ht="37.5">
      <c r="A621" s="112"/>
      <c r="B621" s="88"/>
      <c r="C621" s="36" t="s">
        <v>117</v>
      </c>
      <c r="D621" s="36">
        <v>934</v>
      </c>
      <c r="E621" s="91" t="s">
        <v>16</v>
      </c>
      <c r="F621" s="91" t="s">
        <v>32</v>
      </c>
      <c r="G621" s="81">
        <v>5030000000</v>
      </c>
      <c r="H621" s="82"/>
      <c r="I621" s="130">
        <f t="shared" si="207"/>
        <v>300000</v>
      </c>
      <c r="J621" s="130">
        <f t="shared" si="219"/>
        <v>600000</v>
      </c>
      <c r="K621" s="76">
        <f t="shared" si="219"/>
        <v>-300000</v>
      </c>
      <c r="L621" s="76">
        <f t="shared" si="219"/>
        <v>0</v>
      </c>
      <c r="M621" s="76">
        <f t="shared" si="219"/>
        <v>0</v>
      </c>
      <c r="N621" s="76">
        <f t="shared" si="219"/>
        <v>0</v>
      </c>
      <c r="O621" s="131">
        <f t="shared" si="219"/>
        <v>0</v>
      </c>
      <c r="P621" s="112"/>
      <c r="Q621" s="112"/>
      <c r="R621" s="112"/>
      <c r="S621" s="112"/>
      <c r="T621" s="112"/>
      <c r="U621" s="112"/>
      <c r="V621" s="112"/>
      <c r="W621" s="112"/>
      <c r="X621" s="112"/>
      <c r="Y621" s="112"/>
      <c r="Z621" s="112"/>
      <c r="AA621" s="112"/>
      <c r="AB621" s="112"/>
      <c r="AC621" s="112"/>
      <c r="AD621" s="112"/>
      <c r="AE621" s="112"/>
      <c r="AF621" s="112"/>
      <c r="AG621" s="112"/>
      <c r="AH621" s="112"/>
      <c r="AI621" s="112"/>
      <c r="AJ621" s="112"/>
      <c r="AK621" s="112"/>
      <c r="AL621" s="112"/>
      <c r="AM621" s="112"/>
      <c r="AN621" s="112"/>
      <c r="AO621" s="112"/>
      <c r="AP621" s="112"/>
      <c r="AQ621" s="112"/>
      <c r="AR621" s="112"/>
      <c r="AS621" s="112"/>
      <c r="AT621" s="112"/>
      <c r="AU621" s="112"/>
      <c r="AV621" s="112"/>
      <c r="AW621" s="112"/>
      <c r="AX621" s="112"/>
      <c r="AY621" s="112"/>
      <c r="AZ621" s="112"/>
      <c r="BA621" s="112"/>
      <c r="BB621" s="112"/>
      <c r="BC621" s="112"/>
      <c r="BD621" s="112"/>
      <c r="BE621" s="112"/>
      <c r="BF621" s="112"/>
      <c r="BG621" s="112"/>
      <c r="BH621" s="112"/>
      <c r="BI621" s="112"/>
      <c r="BJ621" s="112"/>
      <c r="BK621" s="112"/>
      <c r="BL621" s="112"/>
      <c r="BM621" s="112"/>
      <c r="BN621" s="112"/>
      <c r="BO621" s="112"/>
      <c r="BP621" s="112"/>
      <c r="BQ621" s="112"/>
      <c r="BR621" s="112"/>
      <c r="BS621" s="112"/>
      <c r="BT621" s="112"/>
      <c r="BU621" s="112"/>
      <c r="BV621" s="112"/>
      <c r="BW621" s="112"/>
      <c r="BX621" s="112"/>
      <c r="BY621" s="112"/>
      <c r="BZ621" s="112"/>
      <c r="CA621" s="112"/>
      <c r="CB621" s="112"/>
      <c r="CC621" s="112"/>
      <c r="CD621" s="112"/>
      <c r="CE621" s="112"/>
      <c r="CF621" s="112"/>
      <c r="CG621" s="112"/>
      <c r="CH621" s="112"/>
      <c r="CI621" s="112"/>
      <c r="CJ621" s="112"/>
      <c r="CK621" s="112"/>
      <c r="CL621" s="112"/>
      <c r="CM621" s="112"/>
      <c r="CN621" s="112"/>
      <c r="CO621" s="112"/>
      <c r="CP621" s="112"/>
      <c r="CQ621" s="112"/>
      <c r="CR621" s="112"/>
      <c r="CS621" s="112"/>
      <c r="CT621" s="112"/>
      <c r="CU621" s="112"/>
      <c r="CV621" s="112"/>
      <c r="CW621" s="112"/>
      <c r="CX621" s="112"/>
      <c r="CY621" s="112"/>
      <c r="CZ621" s="112"/>
      <c r="DA621" s="112"/>
      <c r="DB621" s="112"/>
      <c r="DC621" s="112"/>
      <c r="DD621" s="112"/>
      <c r="DE621" s="112"/>
      <c r="DF621" s="112"/>
      <c r="DG621" s="112"/>
      <c r="DH621" s="112"/>
      <c r="DI621" s="112"/>
      <c r="DJ621" s="112"/>
      <c r="DK621" s="112"/>
      <c r="DL621" s="112"/>
      <c r="DM621" s="112"/>
      <c r="DN621" s="112"/>
      <c r="DO621" s="112"/>
      <c r="DP621" s="112"/>
      <c r="DQ621" s="112"/>
      <c r="DR621" s="112"/>
      <c r="DS621" s="112"/>
      <c r="DT621" s="112"/>
      <c r="DU621" s="112"/>
      <c r="DV621" s="112"/>
      <c r="DW621" s="112"/>
      <c r="DX621" s="112"/>
      <c r="DY621" s="112"/>
      <c r="DZ621" s="112"/>
      <c r="EA621" s="112"/>
      <c r="EB621" s="112"/>
      <c r="EC621" s="112"/>
      <c r="ED621" s="112"/>
      <c r="EE621" s="112"/>
      <c r="EF621" s="112"/>
      <c r="EG621" s="112"/>
      <c r="EH621" s="112"/>
      <c r="EI621" s="112"/>
      <c r="EJ621" s="112"/>
      <c r="EK621" s="112"/>
      <c r="EL621" s="112"/>
      <c r="EM621" s="112"/>
      <c r="EN621" s="112"/>
      <c r="EO621" s="112"/>
      <c r="EP621" s="112"/>
      <c r="EQ621" s="112"/>
      <c r="ER621" s="112"/>
      <c r="ES621" s="112"/>
      <c r="ET621" s="112"/>
      <c r="EU621" s="112"/>
      <c r="EV621" s="112"/>
      <c r="EW621" s="112"/>
      <c r="EX621" s="112"/>
      <c r="EY621" s="112"/>
      <c r="EZ621" s="112"/>
      <c r="FA621" s="112"/>
      <c r="FB621" s="112"/>
      <c r="FC621" s="112"/>
      <c r="FD621" s="112"/>
      <c r="FE621" s="112"/>
      <c r="FF621" s="112"/>
      <c r="FG621" s="112"/>
      <c r="FH621" s="112"/>
      <c r="FI621" s="112"/>
      <c r="FJ621" s="112"/>
      <c r="FK621" s="112"/>
      <c r="FL621" s="112"/>
      <c r="FM621" s="112"/>
      <c r="FN621" s="112"/>
      <c r="FO621" s="112"/>
      <c r="FP621" s="112"/>
      <c r="FQ621" s="112"/>
      <c r="FR621" s="112"/>
      <c r="FS621" s="112"/>
      <c r="FT621" s="112"/>
      <c r="FU621" s="112"/>
      <c r="FV621" s="112"/>
      <c r="FW621" s="112"/>
      <c r="FX621" s="112"/>
      <c r="FY621" s="112"/>
      <c r="FZ621" s="112"/>
      <c r="GA621" s="112"/>
      <c r="GB621" s="112"/>
      <c r="GC621" s="112"/>
      <c r="GD621" s="112"/>
      <c r="GE621" s="112"/>
      <c r="GF621" s="112"/>
      <c r="GG621" s="112"/>
      <c r="GH621" s="112"/>
      <c r="GI621" s="112"/>
      <c r="GJ621" s="112"/>
      <c r="GK621" s="112"/>
      <c r="GL621" s="112"/>
      <c r="GM621" s="112"/>
      <c r="GN621" s="112"/>
      <c r="GO621" s="112"/>
      <c r="GP621" s="112"/>
      <c r="GQ621" s="112"/>
      <c r="GR621" s="112"/>
      <c r="GS621" s="112"/>
      <c r="GT621" s="112"/>
      <c r="GU621" s="112"/>
      <c r="GV621" s="112"/>
      <c r="GW621" s="112"/>
      <c r="GX621" s="112"/>
      <c r="GY621" s="112"/>
      <c r="GZ621" s="112"/>
      <c r="HA621" s="112"/>
      <c r="HB621" s="112"/>
      <c r="HC621" s="112"/>
      <c r="HD621" s="112"/>
      <c r="HE621" s="112"/>
      <c r="HF621" s="112"/>
      <c r="HG621" s="112"/>
      <c r="HH621" s="112"/>
      <c r="HI621" s="112"/>
      <c r="HJ621" s="112"/>
      <c r="HK621" s="112"/>
      <c r="HL621" s="112"/>
      <c r="HM621" s="112"/>
      <c r="HN621" s="112"/>
      <c r="HO621" s="112"/>
      <c r="HP621" s="112"/>
      <c r="HQ621" s="112"/>
      <c r="HR621" s="112"/>
      <c r="HS621" s="112"/>
      <c r="HT621" s="112"/>
      <c r="HU621" s="112"/>
      <c r="HV621" s="112"/>
      <c r="HW621" s="112"/>
      <c r="HX621" s="112"/>
      <c r="HY621" s="112"/>
      <c r="HZ621" s="112"/>
      <c r="IA621" s="112"/>
      <c r="IB621" s="112"/>
      <c r="IC621" s="112"/>
      <c r="ID621" s="112"/>
      <c r="IE621" s="112"/>
      <c r="IF621" s="112"/>
      <c r="IG621" s="112"/>
      <c r="IH621" s="112"/>
      <c r="II621" s="112"/>
      <c r="IJ621" s="112"/>
      <c r="IK621" s="112"/>
      <c r="IL621" s="112"/>
      <c r="IM621" s="112"/>
      <c r="IN621" s="112"/>
      <c r="IO621" s="112"/>
      <c r="IP621" s="112"/>
      <c r="IQ621" s="112"/>
      <c r="IR621" s="112"/>
      <c r="IS621" s="112"/>
      <c r="IT621" s="112"/>
      <c r="IU621" s="112"/>
      <c r="IV621" s="112"/>
      <c r="IW621" s="112"/>
      <c r="IX621" s="112"/>
      <c r="IY621" s="112"/>
      <c r="IZ621" s="112"/>
      <c r="JA621" s="112"/>
      <c r="JB621" s="112"/>
      <c r="JC621" s="112"/>
      <c r="JD621" s="112"/>
      <c r="JE621" s="112"/>
      <c r="JF621" s="112"/>
      <c r="JG621" s="112"/>
      <c r="JH621" s="112"/>
      <c r="JI621" s="112"/>
      <c r="JJ621" s="112"/>
      <c r="JK621" s="112"/>
      <c r="JL621" s="112"/>
      <c r="JM621" s="112"/>
      <c r="JN621" s="112"/>
      <c r="JO621" s="112"/>
      <c r="JP621" s="112"/>
      <c r="JQ621" s="112"/>
      <c r="JR621" s="112"/>
      <c r="JS621" s="112"/>
      <c r="JT621" s="112"/>
      <c r="JU621" s="112"/>
      <c r="JV621" s="112"/>
      <c r="JW621" s="112"/>
      <c r="JX621" s="112"/>
      <c r="JY621" s="112"/>
      <c r="JZ621" s="112"/>
      <c r="KA621" s="112"/>
      <c r="KB621" s="112"/>
      <c r="KC621" s="112"/>
      <c r="KD621" s="112"/>
      <c r="KE621" s="112"/>
      <c r="KF621" s="112"/>
      <c r="KG621" s="112"/>
      <c r="KH621" s="112"/>
      <c r="KI621" s="112"/>
      <c r="KJ621" s="112"/>
      <c r="KK621" s="112"/>
      <c r="KL621" s="112"/>
      <c r="KM621" s="112"/>
      <c r="KN621" s="112"/>
      <c r="KO621" s="112"/>
      <c r="KP621" s="112"/>
      <c r="KQ621" s="112"/>
      <c r="KR621" s="112"/>
      <c r="KS621" s="112"/>
      <c r="KT621" s="112"/>
      <c r="KU621" s="112"/>
      <c r="KV621" s="112"/>
      <c r="KW621" s="112"/>
      <c r="KX621" s="112"/>
      <c r="KY621" s="112"/>
      <c r="KZ621" s="112"/>
      <c r="LA621" s="112"/>
      <c r="LB621" s="112"/>
      <c r="LC621" s="112"/>
      <c r="LD621" s="112"/>
      <c r="LE621" s="112"/>
      <c r="LF621" s="112"/>
      <c r="LG621" s="112"/>
      <c r="LH621" s="112"/>
      <c r="LI621" s="112"/>
      <c r="LJ621" s="112"/>
      <c r="LK621" s="112"/>
      <c r="LL621" s="112"/>
      <c r="LM621" s="112"/>
      <c r="LN621" s="112"/>
      <c r="LO621" s="112"/>
      <c r="LP621" s="112"/>
      <c r="LQ621" s="112"/>
      <c r="LR621" s="112"/>
      <c r="LS621" s="112"/>
      <c r="LT621" s="112"/>
      <c r="LU621" s="112"/>
      <c r="LV621" s="112"/>
      <c r="LW621" s="112"/>
      <c r="LX621" s="112"/>
      <c r="LY621" s="112"/>
      <c r="LZ621" s="112"/>
      <c r="MA621" s="112"/>
      <c r="MB621" s="112"/>
      <c r="MC621" s="112"/>
      <c r="MD621" s="112"/>
      <c r="ME621" s="112"/>
      <c r="MF621" s="112"/>
      <c r="MG621" s="112"/>
      <c r="MH621" s="112"/>
      <c r="MI621" s="112"/>
      <c r="MJ621" s="112"/>
      <c r="MK621" s="112"/>
      <c r="ML621" s="112"/>
      <c r="MM621" s="112"/>
      <c r="MN621" s="112"/>
      <c r="MO621" s="112"/>
      <c r="MP621" s="112"/>
      <c r="MQ621" s="112"/>
      <c r="MR621" s="112"/>
      <c r="MS621" s="112"/>
      <c r="MT621" s="112"/>
      <c r="MU621" s="112"/>
      <c r="MV621" s="112"/>
      <c r="MW621" s="112"/>
      <c r="MX621" s="112"/>
      <c r="MY621" s="112"/>
      <c r="MZ621" s="112"/>
      <c r="NA621" s="112"/>
      <c r="NB621" s="112"/>
      <c r="NC621" s="112"/>
      <c r="ND621" s="112"/>
      <c r="NE621" s="112"/>
      <c r="NF621" s="112"/>
      <c r="NG621" s="112"/>
      <c r="NH621" s="112"/>
      <c r="NI621" s="112"/>
      <c r="NJ621" s="112"/>
      <c r="NK621" s="112"/>
      <c r="NL621" s="112"/>
      <c r="NM621" s="112"/>
      <c r="NN621" s="112"/>
      <c r="NO621" s="112"/>
      <c r="NP621" s="112"/>
      <c r="NQ621" s="112"/>
      <c r="NR621" s="112"/>
      <c r="NS621" s="112"/>
      <c r="NT621" s="112"/>
      <c r="NU621" s="112"/>
      <c r="NV621" s="112"/>
      <c r="NW621" s="112"/>
      <c r="NX621" s="112"/>
      <c r="NY621" s="112"/>
      <c r="NZ621" s="112"/>
      <c r="OA621" s="112"/>
      <c r="OB621" s="112"/>
      <c r="OC621" s="112"/>
      <c r="OD621" s="112"/>
      <c r="OE621" s="112"/>
      <c r="OF621" s="112"/>
      <c r="OG621" s="112"/>
      <c r="OH621" s="112"/>
      <c r="OI621" s="112"/>
      <c r="OJ621" s="112"/>
      <c r="OK621" s="112"/>
      <c r="OL621" s="112"/>
      <c r="OM621" s="112"/>
      <c r="ON621" s="112"/>
      <c r="OO621" s="112"/>
      <c r="OP621" s="112"/>
      <c r="OQ621" s="112"/>
      <c r="OR621" s="112"/>
      <c r="OS621" s="112"/>
      <c r="OT621" s="112"/>
      <c r="OU621" s="112"/>
      <c r="OV621" s="112"/>
      <c r="OW621" s="112"/>
      <c r="OX621" s="112"/>
      <c r="OY621" s="112"/>
      <c r="OZ621" s="112"/>
      <c r="PA621" s="112"/>
      <c r="PB621" s="112"/>
      <c r="PC621" s="112"/>
      <c r="PD621" s="112"/>
      <c r="PE621" s="112"/>
      <c r="PF621" s="112"/>
      <c r="PG621" s="112"/>
      <c r="PH621" s="112"/>
      <c r="PI621" s="112"/>
      <c r="PJ621" s="112"/>
      <c r="PK621" s="112"/>
      <c r="PL621" s="112"/>
      <c r="PM621" s="112"/>
      <c r="PN621" s="112"/>
      <c r="PO621" s="112"/>
      <c r="PP621" s="112"/>
      <c r="PQ621" s="112"/>
      <c r="PR621" s="112"/>
      <c r="PS621" s="112"/>
      <c r="PT621" s="112"/>
      <c r="PU621" s="112"/>
      <c r="PV621" s="112"/>
      <c r="PW621" s="112"/>
      <c r="PX621" s="112"/>
      <c r="PY621" s="112"/>
      <c r="PZ621" s="112"/>
      <c r="QA621" s="112"/>
      <c r="QB621" s="112"/>
      <c r="QC621" s="112"/>
      <c r="QD621" s="112"/>
      <c r="QE621" s="112"/>
      <c r="QF621" s="112"/>
      <c r="QG621" s="112"/>
      <c r="QH621" s="112"/>
      <c r="QI621" s="112"/>
      <c r="QJ621" s="112"/>
      <c r="QK621" s="112"/>
      <c r="QL621" s="112"/>
      <c r="QM621" s="112"/>
      <c r="QN621" s="112"/>
      <c r="QO621" s="112"/>
      <c r="QP621" s="112"/>
      <c r="QQ621" s="112"/>
      <c r="QR621" s="112"/>
      <c r="QS621" s="112"/>
      <c r="QT621" s="112"/>
      <c r="QU621" s="112"/>
      <c r="QV621" s="112"/>
      <c r="QW621" s="112"/>
      <c r="QX621" s="112"/>
      <c r="QY621" s="112"/>
      <c r="QZ621" s="112"/>
      <c r="RA621" s="112"/>
      <c r="RB621" s="112"/>
      <c r="RC621" s="112"/>
      <c r="RD621" s="112"/>
      <c r="RE621" s="112"/>
      <c r="RF621" s="112"/>
      <c r="RG621" s="112"/>
      <c r="RH621" s="112"/>
      <c r="RI621" s="112"/>
      <c r="RJ621" s="112"/>
      <c r="RK621" s="112"/>
      <c r="RL621" s="112"/>
      <c r="RM621" s="112"/>
      <c r="RN621" s="112"/>
      <c r="RO621" s="112"/>
      <c r="RP621" s="112"/>
      <c r="RQ621" s="112"/>
      <c r="RR621" s="112"/>
      <c r="RS621" s="112"/>
      <c r="RT621" s="112"/>
      <c r="RU621" s="112"/>
      <c r="RV621" s="112"/>
      <c r="RW621" s="112"/>
      <c r="RX621" s="112"/>
      <c r="RY621" s="112"/>
      <c r="RZ621" s="112"/>
      <c r="SA621" s="112"/>
      <c r="SB621" s="112"/>
      <c r="SC621" s="112"/>
      <c r="SD621" s="112"/>
      <c r="SE621" s="112"/>
      <c r="SF621" s="112"/>
      <c r="SG621" s="112"/>
      <c r="SH621" s="112"/>
      <c r="SI621" s="112"/>
      <c r="SJ621" s="112"/>
      <c r="SK621" s="112"/>
      <c r="SL621" s="112"/>
      <c r="SM621" s="112"/>
      <c r="SN621" s="112"/>
      <c r="SO621" s="112"/>
      <c r="SP621" s="112"/>
      <c r="SQ621" s="112"/>
      <c r="SR621" s="112"/>
      <c r="SS621" s="112"/>
      <c r="ST621" s="112"/>
      <c r="SU621" s="112"/>
      <c r="SV621" s="112"/>
      <c r="SW621" s="112"/>
      <c r="SX621" s="112"/>
      <c r="SY621" s="112"/>
      <c r="SZ621" s="112"/>
      <c r="TA621" s="112"/>
      <c r="TB621" s="112"/>
      <c r="TC621" s="112"/>
      <c r="TD621" s="112"/>
      <c r="TE621" s="112"/>
      <c r="TF621" s="112"/>
      <c r="TG621" s="112"/>
      <c r="TH621" s="112"/>
      <c r="TI621" s="112"/>
      <c r="TJ621" s="112"/>
      <c r="TK621" s="112"/>
      <c r="TL621" s="112"/>
      <c r="TM621" s="112"/>
      <c r="TN621" s="112"/>
      <c r="TO621" s="112"/>
      <c r="TP621" s="112"/>
      <c r="TQ621" s="112"/>
      <c r="TR621" s="112"/>
      <c r="TS621" s="112"/>
      <c r="TT621" s="112"/>
      <c r="TU621" s="112"/>
      <c r="TV621" s="112"/>
      <c r="TW621" s="112"/>
      <c r="TX621" s="112"/>
      <c r="TY621" s="112"/>
      <c r="TZ621" s="112"/>
      <c r="UA621" s="112"/>
      <c r="UB621" s="112"/>
      <c r="UC621" s="112"/>
      <c r="UD621" s="112"/>
      <c r="UE621" s="112"/>
      <c r="UF621" s="112"/>
      <c r="UG621" s="112"/>
      <c r="UH621" s="112"/>
      <c r="UI621" s="112"/>
      <c r="UJ621" s="112"/>
      <c r="UK621" s="112"/>
      <c r="UL621" s="112"/>
      <c r="UM621" s="112"/>
      <c r="UN621" s="112"/>
      <c r="UO621" s="112"/>
      <c r="UP621" s="112"/>
      <c r="UQ621" s="112"/>
      <c r="UR621" s="112"/>
      <c r="US621" s="112"/>
      <c r="UT621" s="112"/>
      <c r="UU621" s="112"/>
      <c r="UV621" s="112"/>
      <c r="UW621" s="112"/>
      <c r="UX621" s="112"/>
      <c r="UY621" s="112"/>
      <c r="UZ621" s="112"/>
      <c r="VA621" s="112"/>
      <c r="VB621" s="112"/>
      <c r="VC621" s="112"/>
      <c r="VD621" s="112"/>
      <c r="VE621" s="112"/>
      <c r="VF621" s="112"/>
      <c r="VG621" s="112"/>
      <c r="VH621" s="112"/>
      <c r="VI621" s="112"/>
      <c r="VJ621" s="112"/>
      <c r="VK621" s="112"/>
      <c r="VL621" s="112"/>
      <c r="VM621" s="112"/>
      <c r="VN621" s="112"/>
      <c r="VO621" s="112"/>
      <c r="VP621" s="112"/>
      <c r="VQ621" s="112"/>
      <c r="VR621" s="112"/>
      <c r="VS621" s="112"/>
      <c r="VT621" s="112"/>
      <c r="VU621" s="112"/>
      <c r="VV621" s="112"/>
      <c r="VW621" s="112"/>
      <c r="VX621" s="112"/>
      <c r="VY621" s="112"/>
      <c r="VZ621" s="112"/>
      <c r="WA621" s="112"/>
      <c r="WB621" s="112"/>
      <c r="WC621" s="112"/>
      <c r="WD621" s="112"/>
      <c r="WE621" s="112"/>
      <c r="WF621" s="112"/>
      <c r="WG621" s="112"/>
      <c r="WH621" s="112"/>
      <c r="WI621" s="112"/>
      <c r="WJ621" s="112"/>
      <c r="WK621" s="112"/>
      <c r="WL621" s="112"/>
      <c r="WM621" s="112"/>
      <c r="WN621" s="112"/>
      <c r="WO621" s="112"/>
      <c r="WP621" s="112"/>
      <c r="WQ621" s="112"/>
      <c r="WR621" s="112"/>
      <c r="WS621" s="112"/>
      <c r="WT621" s="112"/>
      <c r="WU621" s="112"/>
      <c r="WV621" s="112"/>
      <c r="WW621" s="112"/>
      <c r="WX621" s="112"/>
      <c r="WY621" s="112"/>
      <c r="WZ621" s="112"/>
      <c r="XA621" s="112"/>
      <c r="XB621" s="112"/>
      <c r="XC621" s="112"/>
      <c r="XD621" s="112"/>
      <c r="XE621" s="112"/>
      <c r="XF621" s="112"/>
      <c r="XG621" s="112"/>
      <c r="XH621" s="112"/>
      <c r="XI621" s="112"/>
      <c r="XJ621" s="112"/>
      <c r="XK621" s="112"/>
      <c r="XL621" s="112"/>
      <c r="XM621" s="112"/>
      <c r="XN621" s="112"/>
      <c r="XO621" s="112"/>
      <c r="XP621" s="112"/>
      <c r="XQ621" s="112"/>
      <c r="XR621" s="112"/>
      <c r="XS621" s="112"/>
      <c r="XT621" s="112"/>
      <c r="XU621" s="112"/>
      <c r="XV621" s="112"/>
      <c r="XW621" s="112"/>
      <c r="XX621" s="112"/>
      <c r="XY621" s="112"/>
      <c r="XZ621" s="112"/>
      <c r="YA621" s="112"/>
      <c r="YB621" s="112"/>
      <c r="YC621" s="112"/>
      <c r="YD621" s="112"/>
      <c r="YE621" s="112"/>
      <c r="YF621" s="112"/>
      <c r="YG621" s="112"/>
      <c r="YH621" s="112"/>
      <c r="YI621" s="112"/>
      <c r="YJ621" s="112"/>
      <c r="YK621" s="112"/>
      <c r="YL621" s="112"/>
      <c r="YM621" s="112"/>
      <c r="YN621" s="112"/>
      <c r="YO621" s="112"/>
      <c r="YP621" s="112"/>
      <c r="YQ621" s="112"/>
      <c r="YR621" s="112"/>
      <c r="YS621" s="112"/>
      <c r="YT621" s="112"/>
      <c r="YU621" s="112"/>
      <c r="YV621" s="112"/>
      <c r="YW621" s="112"/>
      <c r="YX621" s="112"/>
      <c r="YY621" s="112"/>
      <c r="YZ621" s="112"/>
      <c r="ZA621" s="112"/>
      <c r="ZB621" s="112"/>
      <c r="ZC621" s="112"/>
      <c r="ZD621" s="112"/>
      <c r="ZE621" s="112"/>
      <c r="ZF621" s="112"/>
      <c r="ZG621" s="112"/>
      <c r="ZH621" s="112"/>
      <c r="ZI621" s="112"/>
      <c r="ZJ621" s="112"/>
      <c r="ZK621" s="112"/>
      <c r="ZL621" s="112"/>
      <c r="ZM621" s="112"/>
      <c r="ZN621" s="112"/>
      <c r="ZO621" s="112"/>
      <c r="ZP621" s="112"/>
      <c r="ZQ621" s="112"/>
      <c r="ZR621" s="112"/>
      <c r="ZS621" s="112"/>
      <c r="ZT621" s="112"/>
      <c r="ZU621" s="112"/>
      <c r="ZV621" s="112"/>
      <c r="ZW621" s="112"/>
      <c r="ZX621" s="112"/>
      <c r="ZY621" s="112"/>
      <c r="ZZ621" s="112"/>
      <c r="AAA621" s="112"/>
      <c r="AAB621" s="112"/>
      <c r="AAC621" s="112"/>
      <c r="AAD621" s="112"/>
      <c r="AAE621" s="112"/>
      <c r="AAF621" s="112"/>
      <c r="AAG621" s="112"/>
      <c r="AAH621" s="112"/>
      <c r="AAI621" s="112"/>
      <c r="AAJ621" s="112"/>
      <c r="AAK621" s="112"/>
      <c r="AAL621" s="112"/>
      <c r="AAM621" s="112"/>
      <c r="AAN621" s="112"/>
      <c r="AAO621" s="112"/>
      <c r="AAP621" s="112"/>
      <c r="AAQ621" s="112"/>
      <c r="AAR621" s="112"/>
      <c r="AAS621" s="112"/>
      <c r="AAT621" s="112"/>
      <c r="AAU621" s="112"/>
      <c r="AAV621" s="112"/>
      <c r="AAW621" s="112"/>
      <c r="AAX621" s="112"/>
      <c r="AAY621" s="112"/>
      <c r="AAZ621" s="112"/>
      <c r="ABA621" s="112"/>
      <c r="ABB621" s="112"/>
      <c r="ABC621" s="112"/>
      <c r="ABD621" s="112"/>
      <c r="ABE621" s="112"/>
      <c r="ABF621" s="112"/>
      <c r="ABG621" s="112"/>
      <c r="ABH621" s="112"/>
      <c r="ABI621" s="112"/>
      <c r="ABJ621" s="112"/>
      <c r="ABK621" s="112"/>
      <c r="ABL621" s="112"/>
      <c r="ABM621" s="112"/>
      <c r="ABN621" s="112"/>
      <c r="ABO621" s="112"/>
      <c r="ABP621" s="112"/>
      <c r="ABQ621" s="112"/>
      <c r="ABR621" s="112"/>
      <c r="ABS621" s="112"/>
      <c r="ABT621" s="112"/>
      <c r="ABU621" s="112"/>
      <c r="ABV621" s="112"/>
      <c r="ABW621" s="112"/>
      <c r="ABX621" s="112"/>
      <c r="ABY621" s="112"/>
      <c r="ABZ621" s="112"/>
      <c r="ACA621" s="112"/>
      <c r="ACB621" s="112"/>
      <c r="ACC621" s="112"/>
      <c r="ACD621" s="112"/>
      <c r="ACE621" s="112"/>
      <c r="ACF621" s="112"/>
      <c r="ACG621" s="112"/>
      <c r="ACH621" s="112"/>
      <c r="ACI621" s="112"/>
      <c r="ACJ621" s="112"/>
      <c r="ACK621" s="112"/>
      <c r="ACL621" s="112"/>
      <c r="ACM621" s="112"/>
      <c r="ACN621" s="112"/>
      <c r="ACO621" s="112"/>
      <c r="ACP621" s="112"/>
      <c r="ACQ621" s="112"/>
      <c r="ACR621" s="112"/>
      <c r="ACS621" s="112"/>
      <c r="ACT621" s="112"/>
      <c r="ACU621" s="112"/>
      <c r="ACV621" s="112"/>
      <c r="ACW621" s="112"/>
      <c r="ACX621" s="112"/>
      <c r="ACY621" s="112"/>
      <c r="ACZ621" s="112"/>
      <c r="ADA621" s="112"/>
      <c r="ADB621" s="112"/>
      <c r="ADC621" s="112"/>
      <c r="ADD621" s="112"/>
      <c r="ADE621" s="112"/>
      <c r="ADF621" s="112"/>
      <c r="ADG621" s="112"/>
      <c r="ADH621" s="112"/>
      <c r="ADI621" s="112"/>
      <c r="ADJ621" s="112"/>
      <c r="ADK621" s="112"/>
      <c r="ADL621" s="112"/>
      <c r="ADM621" s="112"/>
      <c r="ADN621" s="112"/>
      <c r="ADO621" s="112"/>
      <c r="ADP621" s="112"/>
      <c r="ADQ621" s="112"/>
      <c r="ADR621" s="112"/>
      <c r="ADS621" s="112"/>
      <c r="ADT621" s="112"/>
      <c r="ADU621" s="112"/>
      <c r="ADV621" s="112"/>
      <c r="ADW621" s="112"/>
      <c r="ADX621" s="112"/>
      <c r="ADY621" s="112"/>
      <c r="ADZ621" s="112"/>
      <c r="AEA621" s="112"/>
      <c r="AEB621" s="112"/>
      <c r="AEC621" s="112"/>
      <c r="AED621" s="112"/>
      <c r="AEE621" s="112"/>
      <c r="AEF621" s="112"/>
      <c r="AEG621" s="112"/>
      <c r="AEH621" s="112"/>
      <c r="AEI621" s="112"/>
      <c r="AEJ621" s="112"/>
      <c r="AEK621" s="112"/>
      <c r="AEL621" s="112"/>
      <c r="AEM621" s="112"/>
      <c r="AEN621" s="112"/>
      <c r="AEO621" s="112"/>
      <c r="AEP621" s="112"/>
      <c r="AEQ621" s="112"/>
      <c r="AER621" s="112"/>
      <c r="AES621" s="112"/>
      <c r="AET621" s="112"/>
      <c r="AEU621" s="112"/>
      <c r="AEV621" s="112"/>
      <c r="AEW621" s="112"/>
      <c r="AEX621" s="112"/>
      <c r="AEY621" s="112"/>
      <c r="AEZ621" s="112"/>
      <c r="AFA621" s="112"/>
      <c r="AFB621" s="112"/>
      <c r="AFC621" s="112"/>
      <c r="AFD621" s="112"/>
      <c r="AFE621" s="112"/>
      <c r="AFF621" s="112"/>
      <c r="AFG621" s="112"/>
      <c r="AFH621" s="112"/>
      <c r="AFI621" s="112"/>
      <c r="AFJ621" s="112"/>
      <c r="AFK621" s="112"/>
      <c r="AFL621" s="112"/>
      <c r="AFM621" s="112"/>
      <c r="AFN621" s="112"/>
      <c r="AFO621" s="112"/>
      <c r="AFP621" s="112"/>
      <c r="AFQ621" s="112"/>
      <c r="AFR621" s="112"/>
      <c r="AFS621" s="112"/>
      <c r="AFT621" s="112"/>
      <c r="AFU621" s="112"/>
      <c r="AFV621" s="112"/>
      <c r="AFW621" s="112"/>
      <c r="AFX621" s="112"/>
      <c r="AFY621" s="112"/>
      <c r="AFZ621" s="112"/>
      <c r="AGA621" s="112"/>
      <c r="AGB621" s="112"/>
      <c r="AGC621" s="112"/>
      <c r="AGD621" s="112"/>
      <c r="AGE621" s="112"/>
      <c r="AGF621" s="112"/>
      <c r="AGG621" s="112"/>
      <c r="AGH621" s="112"/>
      <c r="AGI621" s="112"/>
      <c r="AGJ621" s="112"/>
      <c r="AGK621" s="112"/>
      <c r="AGL621" s="112"/>
      <c r="AGM621" s="112"/>
      <c r="AGN621" s="112"/>
      <c r="AGO621" s="112"/>
      <c r="AGP621" s="112"/>
      <c r="AGQ621" s="112"/>
      <c r="AGR621" s="112"/>
      <c r="AGS621" s="112"/>
      <c r="AGT621" s="112"/>
      <c r="AGU621" s="112"/>
      <c r="AGV621" s="112"/>
      <c r="AGW621" s="112"/>
      <c r="AGX621" s="112"/>
      <c r="AGY621" s="112"/>
      <c r="AGZ621" s="112"/>
      <c r="AHA621" s="112"/>
      <c r="AHB621" s="112"/>
      <c r="AHC621" s="112"/>
      <c r="AHD621" s="112"/>
      <c r="AHE621" s="112"/>
      <c r="AHF621" s="112"/>
      <c r="AHG621" s="112"/>
      <c r="AHH621" s="112"/>
      <c r="AHI621" s="112"/>
      <c r="AHJ621" s="112"/>
      <c r="AHK621" s="112"/>
      <c r="AHL621" s="112"/>
      <c r="AHM621" s="112"/>
      <c r="AHN621" s="112"/>
      <c r="AHO621" s="112"/>
      <c r="AHP621" s="112"/>
      <c r="AHQ621" s="112"/>
      <c r="AHR621" s="112"/>
      <c r="AHS621" s="112"/>
      <c r="AHT621" s="112"/>
      <c r="AHU621" s="112"/>
      <c r="AHV621" s="112"/>
      <c r="AHW621" s="112"/>
      <c r="AHX621" s="112"/>
      <c r="AHY621" s="112"/>
      <c r="AHZ621" s="112"/>
      <c r="AIA621" s="112"/>
      <c r="AIB621" s="112"/>
      <c r="AIC621" s="112"/>
      <c r="AID621" s="112"/>
      <c r="AIE621" s="112"/>
      <c r="AIF621" s="112"/>
      <c r="AIG621" s="112"/>
      <c r="AIH621" s="112"/>
      <c r="AII621" s="112"/>
      <c r="AIJ621" s="112"/>
      <c r="AIK621" s="112"/>
      <c r="AIL621" s="112"/>
      <c r="AIM621" s="112"/>
      <c r="AIN621" s="112"/>
      <c r="AIO621" s="112"/>
      <c r="AIP621" s="112"/>
      <c r="AIQ621" s="112"/>
      <c r="AIR621" s="112"/>
      <c r="AIS621" s="112"/>
      <c r="AIT621" s="112"/>
      <c r="AIU621" s="112"/>
      <c r="AIV621" s="112"/>
      <c r="AIW621" s="112"/>
      <c r="AIX621" s="112"/>
      <c r="AIY621" s="112"/>
      <c r="AIZ621" s="112"/>
      <c r="AJA621" s="112"/>
      <c r="AJB621" s="112"/>
      <c r="AJC621" s="112"/>
      <c r="AJD621" s="112"/>
      <c r="AJE621" s="112"/>
      <c r="AJF621" s="112"/>
      <c r="AJG621" s="112"/>
      <c r="AJH621" s="112"/>
      <c r="AJI621" s="112"/>
      <c r="AJJ621" s="112"/>
      <c r="AJK621" s="112"/>
      <c r="AJL621" s="112"/>
      <c r="AJM621" s="112"/>
      <c r="AJN621" s="112"/>
      <c r="AJO621" s="112"/>
      <c r="AJP621" s="112"/>
      <c r="AJQ621" s="112"/>
      <c r="AJR621" s="112"/>
      <c r="AJS621" s="112"/>
      <c r="AJT621" s="112"/>
      <c r="AJU621" s="112"/>
      <c r="AJV621" s="112"/>
      <c r="AJW621" s="112"/>
      <c r="AJX621" s="112"/>
      <c r="AJY621" s="112"/>
      <c r="AJZ621" s="112"/>
      <c r="AKA621" s="112"/>
      <c r="AKB621" s="112"/>
      <c r="AKC621" s="112"/>
      <c r="AKD621" s="112"/>
      <c r="AKE621" s="112"/>
      <c r="AKF621" s="112"/>
      <c r="AKG621" s="112"/>
      <c r="AKH621" s="112"/>
      <c r="AKI621" s="112"/>
      <c r="AKJ621" s="112"/>
      <c r="AKK621" s="112"/>
      <c r="AKL621" s="112"/>
      <c r="AKM621" s="112"/>
      <c r="AKN621" s="112"/>
      <c r="AKO621" s="112"/>
      <c r="AKP621" s="112"/>
      <c r="AKQ621" s="112"/>
      <c r="AKR621" s="112"/>
      <c r="AKS621" s="112"/>
      <c r="AKT621" s="112"/>
      <c r="AKU621" s="112"/>
      <c r="AKV621" s="112"/>
      <c r="AKW621" s="112"/>
      <c r="AKX621" s="112"/>
      <c r="AKY621" s="112"/>
      <c r="AKZ621" s="112"/>
      <c r="ALA621" s="112"/>
      <c r="ALB621" s="112"/>
      <c r="ALC621" s="112"/>
      <c r="ALD621" s="112"/>
      <c r="ALE621" s="112"/>
      <c r="ALF621" s="112"/>
      <c r="ALG621" s="112"/>
      <c r="ALH621" s="112"/>
      <c r="ALI621" s="112"/>
      <c r="ALJ621" s="112"/>
      <c r="ALK621" s="112"/>
      <c r="ALL621" s="112"/>
      <c r="ALM621" s="112"/>
      <c r="ALN621"/>
      <c r="ALO621"/>
      <c r="ALP621"/>
      <c r="ALQ621"/>
      <c r="ALR621"/>
      <c r="ALS621"/>
      <c r="ALT621"/>
      <c r="ALU621"/>
      <c r="ALV621"/>
      <c r="ALW621"/>
      <c r="ALX621"/>
      <c r="ALY621"/>
      <c r="ALZ621"/>
      <c r="AMA621"/>
      <c r="AMB621"/>
      <c r="AMC621"/>
      <c r="AMD621"/>
      <c r="AME621"/>
      <c r="AMF621"/>
      <c r="AMG621"/>
      <c r="AMH621"/>
      <c r="AMI621"/>
      <c r="AMJ621"/>
      <c r="AMK621" s="112"/>
    </row>
    <row r="622" spans="1:1025" s="101" customFormat="1" ht="37.5">
      <c r="A622" s="112"/>
      <c r="B622" s="88"/>
      <c r="C622" s="36" t="s">
        <v>118</v>
      </c>
      <c r="D622" s="36">
        <v>934</v>
      </c>
      <c r="E622" s="91" t="s">
        <v>16</v>
      </c>
      <c r="F622" s="91" t="s">
        <v>32</v>
      </c>
      <c r="G622" s="81">
        <v>5030010030</v>
      </c>
      <c r="H622" s="82"/>
      <c r="I622" s="130">
        <f t="shared" si="207"/>
        <v>300000</v>
      </c>
      <c r="J622" s="130">
        <f t="shared" si="219"/>
        <v>600000</v>
      </c>
      <c r="K622" s="76">
        <f t="shared" si="219"/>
        <v>-300000</v>
      </c>
      <c r="L622" s="76">
        <f t="shared" si="219"/>
        <v>0</v>
      </c>
      <c r="M622" s="76">
        <f t="shared" si="219"/>
        <v>0</v>
      </c>
      <c r="N622" s="76">
        <f t="shared" si="219"/>
        <v>0</v>
      </c>
      <c r="O622" s="131">
        <f t="shared" si="219"/>
        <v>0</v>
      </c>
      <c r="P622" s="112"/>
      <c r="Q622" s="112"/>
      <c r="R622" s="112"/>
      <c r="S622" s="112"/>
      <c r="T622" s="112"/>
      <c r="U622" s="112"/>
      <c r="V622" s="112"/>
      <c r="W622" s="112"/>
      <c r="X622" s="112"/>
      <c r="Y622" s="112"/>
      <c r="Z622" s="112"/>
      <c r="AA622" s="112"/>
      <c r="AB622" s="112"/>
      <c r="AC622" s="112"/>
      <c r="AD622" s="112"/>
      <c r="AE622" s="112"/>
      <c r="AF622" s="112"/>
      <c r="AG622" s="112"/>
      <c r="AH622" s="112"/>
      <c r="AI622" s="112"/>
      <c r="AJ622" s="112"/>
      <c r="AK622" s="112"/>
      <c r="AL622" s="112"/>
      <c r="AM622" s="112"/>
      <c r="AN622" s="112"/>
      <c r="AO622" s="112"/>
      <c r="AP622" s="112"/>
      <c r="AQ622" s="112"/>
      <c r="AR622" s="112"/>
      <c r="AS622" s="112"/>
      <c r="AT622" s="112"/>
      <c r="AU622" s="112"/>
      <c r="AV622" s="112"/>
      <c r="AW622" s="112"/>
      <c r="AX622" s="112"/>
      <c r="AY622" s="112"/>
      <c r="AZ622" s="112"/>
      <c r="BA622" s="112"/>
      <c r="BB622" s="112"/>
      <c r="BC622" s="112"/>
      <c r="BD622" s="112"/>
      <c r="BE622" s="112"/>
      <c r="BF622" s="112"/>
      <c r="BG622" s="112"/>
      <c r="BH622" s="112"/>
      <c r="BI622" s="112"/>
      <c r="BJ622" s="112"/>
      <c r="BK622" s="112"/>
      <c r="BL622" s="112"/>
      <c r="BM622" s="112"/>
      <c r="BN622" s="112"/>
      <c r="BO622" s="112"/>
      <c r="BP622" s="112"/>
      <c r="BQ622" s="112"/>
      <c r="BR622" s="112"/>
      <c r="BS622" s="112"/>
      <c r="BT622" s="112"/>
      <c r="BU622" s="112"/>
      <c r="BV622" s="112"/>
      <c r="BW622" s="112"/>
      <c r="BX622" s="112"/>
      <c r="BY622" s="112"/>
      <c r="BZ622" s="112"/>
      <c r="CA622" s="112"/>
      <c r="CB622" s="112"/>
      <c r="CC622" s="112"/>
      <c r="CD622" s="112"/>
      <c r="CE622" s="112"/>
      <c r="CF622" s="112"/>
      <c r="CG622" s="112"/>
      <c r="CH622" s="112"/>
      <c r="CI622" s="112"/>
      <c r="CJ622" s="112"/>
      <c r="CK622" s="112"/>
      <c r="CL622" s="112"/>
      <c r="CM622" s="112"/>
      <c r="CN622" s="112"/>
      <c r="CO622" s="112"/>
      <c r="CP622" s="112"/>
      <c r="CQ622" s="112"/>
      <c r="CR622" s="112"/>
      <c r="CS622" s="112"/>
      <c r="CT622" s="112"/>
      <c r="CU622" s="112"/>
      <c r="CV622" s="112"/>
      <c r="CW622" s="112"/>
      <c r="CX622" s="112"/>
      <c r="CY622" s="112"/>
      <c r="CZ622" s="112"/>
      <c r="DA622" s="112"/>
      <c r="DB622" s="112"/>
      <c r="DC622" s="112"/>
      <c r="DD622" s="112"/>
      <c r="DE622" s="112"/>
      <c r="DF622" s="112"/>
      <c r="DG622" s="112"/>
      <c r="DH622" s="112"/>
      <c r="DI622" s="112"/>
      <c r="DJ622" s="112"/>
      <c r="DK622" s="112"/>
      <c r="DL622" s="112"/>
      <c r="DM622" s="112"/>
      <c r="DN622" s="112"/>
      <c r="DO622" s="112"/>
      <c r="DP622" s="112"/>
      <c r="DQ622" s="112"/>
      <c r="DR622" s="112"/>
      <c r="DS622" s="112"/>
      <c r="DT622" s="112"/>
      <c r="DU622" s="112"/>
      <c r="DV622" s="112"/>
      <c r="DW622" s="112"/>
      <c r="DX622" s="112"/>
      <c r="DY622" s="112"/>
      <c r="DZ622" s="112"/>
      <c r="EA622" s="112"/>
      <c r="EB622" s="112"/>
      <c r="EC622" s="112"/>
      <c r="ED622" s="112"/>
      <c r="EE622" s="112"/>
      <c r="EF622" s="112"/>
      <c r="EG622" s="112"/>
      <c r="EH622" s="112"/>
      <c r="EI622" s="112"/>
      <c r="EJ622" s="112"/>
      <c r="EK622" s="112"/>
      <c r="EL622" s="112"/>
      <c r="EM622" s="112"/>
      <c r="EN622" s="112"/>
      <c r="EO622" s="112"/>
      <c r="EP622" s="112"/>
      <c r="EQ622" s="112"/>
      <c r="ER622" s="112"/>
      <c r="ES622" s="112"/>
      <c r="ET622" s="112"/>
      <c r="EU622" s="112"/>
      <c r="EV622" s="112"/>
      <c r="EW622" s="112"/>
      <c r="EX622" s="112"/>
      <c r="EY622" s="112"/>
      <c r="EZ622" s="112"/>
      <c r="FA622" s="112"/>
      <c r="FB622" s="112"/>
      <c r="FC622" s="112"/>
      <c r="FD622" s="112"/>
      <c r="FE622" s="112"/>
      <c r="FF622" s="112"/>
      <c r="FG622" s="112"/>
      <c r="FH622" s="112"/>
      <c r="FI622" s="112"/>
      <c r="FJ622" s="112"/>
      <c r="FK622" s="112"/>
      <c r="FL622" s="112"/>
      <c r="FM622" s="112"/>
      <c r="FN622" s="112"/>
      <c r="FO622" s="112"/>
      <c r="FP622" s="112"/>
      <c r="FQ622" s="112"/>
      <c r="FR622" s="112"/>
      <c r="FS622" s="112"/>
      <c r="FT622" s="112"/>
      <c r="FU622" s="112"/>
      <c r="FV622" s="112"/>
      <c r="FW622" s="112"/>
      <c r="FX622" s="112"/>
      <c r="FY622" s="112"/>
      <c r="FZ622" s="112"/>
      <c r="GA622" s="112"/>
      <c r="GB622" s="112"/>
      <c r="GC622" s="112"/>
      <c r="GD622" s="112"/>
      <c r="GE622" s="112"/>
      <c r="GF622" s="112"/>
      <c r="GG622" s="112"/>
      <c r="GH622" s="112"/>
      <c r="GI622" s="112"/>
      <c r="GJ622" s="112"/>
      <c r="GK622" s="112"/>
      <c r="GL622" s="112"/>
      <c r="GM622" s="112"/>
      <c r="GN622" s="112"/>
      <c r="GO622" s="112"/>
      <c r="GP622" s="112"/>
      <c r="GQ622" s="112"/>
      <c r="GR622" s="112"/>
      <c r="GS622" s="112"/>
      <c r="GT622" s="112"/>
      <c r="GU622" s="112"/>
      <c r="GV622" s="112"/>
      <c r="GW622" s="112"/>
      <c r="GX622" s="112"/>
      <c r="GY622" s="112"/>
      <c r="GZ622" s="112"/>
      <c r="HA622" s="112"/>
      <c r="HB622" s="112"/>
      <c r="HC622" s="112"/>
      <c r="HD622" s="112"/>
      <c r="HE622" s="112"/>
      <c r="HF622" s="112"/>
      <c r="HG622" s="112"/>
      <c r="HH622" s="112"/>
      <c r="HI622" s="112"/>
      <c r="HJ622" s="112"/>
      <c r="HK622" s="112"/>
      <c r="HL622" s="112"/>
      <c r="HM622" s="112"/>
      <c r="HN622" s="112"/>
      <c r="HO622" s="112"/>
      <c r="HP622" s="112"/>
      <c r="HQ622" s="112"/>
      <c r="HR622" s="112"/>
      <c r="HS622" s="112"/>
      <c r="HT622" s="112"/>
      <c r="HU622" s="112"/>
      <c r="HV622" s="112"/>
      <c r="HW622" s="112"/>
      <c r="HX622" s="112"/>
      <c r="HY622" s="112"/>
      <c r="HZ622" s="112"/>
      <c r="IA622" s="112"/>
      <c r="IB622" s="112"/>
      <c r="IC622" s="112"/>
      <c r="ID622" s="112"/>
      <c r="IE622" s="112"/>
      <c r="IF622" s="112"/>
      <c r="IG622" s="112"/>
      <c r="IH622" s="112"/>
      <c r="II622" s="112"/>
      <c r="IJ622" s="112"/>
      <c r="IK622" s="112"/>
      <c r="IL622" s="112"/>
      <c r="IM622" s="112"/>
      <c r="IN622" s="112"/>
      <c r="IO622" s="112"/>
      <c r="IP622" s="112"/>
      <c r="IQ622" s="112"/>
      <c r="IR622" s="112"/>
      <c r="IS622" s="112"/>
      <c r="IT622" s="112"/>
      <c r="IU622" s="112"/>
      <c r="IV622" s="112"/>
      <c r="IW622" s="112"/>
      <c r="IX622" s="112"/>
      <c r="IY622" s="112"/>
      <c r="IZ622" s="112"/>
      <c r="JA622" s="112"/>
      <c r="JB622" s="112"/>
      <c r="JC622" s="112"/>
      <c r="JD622" s="112"/>
      <c r="JE622" s="112"/>
      <c r="JF622" s="112"/>
      <c r="JG622" s="112"/>
      <c r="JH622" s="112"/>
      <c r="JI622" s="112"/>
      <c r="JJ622" s="112"/>
      <c r="JK622" s="112"/>
      <c r="JL622" s="112"/>
      <c r="JM622" s="112"/>
      <c r="JN622" s="112"/>
      <c r="JO622" s="112"/>
      <c r="JP622" s="112"/>
      <c r="JQ622" s="112"/>
      <c r="JR622" s="112"/>
      <c r="JS622" s="112"/>
      <c r="JT622" s="112"/>
      <c r="JU622" s="112"/>
      <c r="JV622" s="112"/>
      <c r="JW622" s="112"/>
      <c r="JX622" s="112"/>
      <c r="JY622" s="112"/>
      <c r="JZ622" s="112"/>
      <c r="KA622" s="112"/>
      <c r="KB622" s="112"/>
      <c r="KC622" s="112"/>
      <c r="KD622" s="112"/>
      <c r="KE622" s="112"/>
      <c r="KF622" s="112"/>
      <c r="KG622" s="112"/>
      <c r="KH622" s="112"/>
      <c r="KI622" s="112"/>
      <c r="KJ622" s="112"/>
      <c r="KK622" s="112"/>
      <c r="KL622" s="112"/>
      <c r="KM622" s="112"/>
      <c r="KN622" s="112"/>
      <c r="KO622" s="112"/>
      <c r="KP622" s="112"/>
      <c r="KQ622" s="112"/>
      <c r="KR622" s="112"/>
      <c r="KS622" s="112"/>
      <c r="KT622" s="112"/>
      <c r="KU622" s="112"/>
      <c r="KV622" s="112"/>
      <c r="KW622" s="112"/>
      <c r="KX622" s="112"/>
      <c r="KY622" s="112"/>
      <c r="KZ622" s="112"/>
      <c r="LA622" s="112"/>
      <c r="LB622" s="112"/>
      <c r="LC622" s="112"/>
      <c r="LD622" s="112"/>
      <c r="LE622" s="112"/>
      <c r="LF622" s="112"/>
      <c r="LG622" s="112"/>
      <c r="LH622" s="112"/>
      <c r="LI622" s="112"/>
      <c r="LJ622" s="112"/>
      <c r="LK622" s="112"/>
      <c r="LL622" s="112"/>
      <c r="LM622" s="112"/>
      <c r="LN622" s="112"/>
      <c r="LO622" s="112"/>
      <c r="LP622" s="112"/>
      <c r="LQ622" s="112"/>
      <c r="LR622" s="112"/>
      <c r="LS622" s="112"/>
      <c r="LT622" s="112"/>
      <c r="LU622" s="112"/>
      <c r="LV622" s="112"/>
      <c r="LW622" s="112"/>
      <c r="LX622" s="112"/>
      <c r="LY622" s="112"/>
      <c r="LZ622" s="112"/>
      <c r="MA622" s="112"/>
      <c r="MB622" s="112"/>
      <c r="MC622" s="112"/>
      <c r="MD622" s="112"/>
      <c r="ME622" s="112"/>
      <c r="MF622" s="112"/>
      <c r="MG622" s="112"/>
      <c r="MH622" s="112"/>
      <c r="MI622" s="112"/>
      <c r="MJ622" s="112"/>
      <c r="MK622" s="112"/>
      <c r="ML622" s="112"/>
      <c r="MM622" s="112"/>
      <c r="MN622" s="112"/>
      <c r="MO622" s="112"/>
      <c r="MP622" s="112"/>
      <c r="MQ622" s="112"/>
      <c r="MR622" s="112"/>
      <c r="MS622" s="112"/>
      <c r="MT622" s="112"/>
      <c r="MU622" s="112"/>
      <c r="MV622" s="112"/>
      <c r="MW622" s="112"/>
      <c r="MX622" s="112"/>
      <c r="MY622" s="112"/>
      <c r="MZ622" s="112"/>
      <c r="NA622" s="112"/>
      <c r="NB622" s="112"/>
      <c r="NC622" s="112"/>
      <c r="ND622" s="112"/>
      <c r="NE622" s="112"/>
      <c r="NF622" s="112"/>
      <c r="NG622" s="112"/>
      <c r="NH622" s="112"/>
      <c r="NI622" s="112"/>
      <c r="NJ622" s="112"/>
      <c r="NK622" s="112"/>
      <c r="NL622" s="112"/>
      <c r="NM622" s="112"/>
      <c r="NN622" s="112"/>
      <c r="NO622" s="112"/>
      <c r="NP622" s="112"/>
      <c r="NQ622" s="112"/>
      <c r="NR622" s="112"/>
      <c r="NS622" s="112"/>
      <c r="NT622" s="112"/>
      <c r="NU622" s="112"/>
      <c r="NV622" s="112"/>
      <c r="NW622" s="112"/>
      <c r="NX622" s="112"/>
      <c r="NY622" s="112"/>
      <c r="NZ622" s="112"/>
      <c r="OA622" s="112"/>
      <c r="OB622" s="112"/>
      <c r="OC622" s="112"/>
      <c r="OD622" s="112"/>
      <c r="OE622" s="112"/>
      <c r="OF622" s="112"/>
      <c r="OG622" s="112"/>
      <c r="OH622" s="112"/>
      <c r="OI622" s="112"/>
      <c r="OJ622" s="112"/>
      <c r="OK622" s="112"/>
      <c r="OL622" s="112"/>
      <c r="OM622" s="112"/>
      <c r="ON622" s="112"/>
      <c r="OO622" s="112"/>
      <c r="OP622" s="112"/>
      <c r="OQ622" s="112"/>
      <c r="OR622" s="112"/>
      <c r="OS622" s="112"/>
      <c r="OT622" s="112"/>
      <c r="OU622" s="112"/>
      <c r="OV622" s="112"/>
      <c r="OW622" s="112"/>
      <c r="OX622" s="112"/>
      <c r="OY622" s="112"/>
      <c r="OZ622" s="112"/>
      <c r="PA622" s="112"/>
      <c r="PB622" s="112"/>
      <c r="PC622" s="112"/>
      <c r="PD622" s="112"/>
      <c r="PE622" s="112"/>
      <c r="PF622" s="112"/>
      <c r="PG622" s="112"/>
      <c r="PH622" s="112"/>
      <c r="PI622" s="112"/>
      <c r="PJ622" s="112"/>
      <c r="PK622" s="112"/>
      <c r="PL622" s="112"/>
      <c r="PM622" s="112"/>
      <c r="PN622" s="112"/>
      <c r="PO622" s="112"/>
      <c r="PP622" s="112"/>
      <c r="PQ622" s="112"/>
      <c r="PR622" s="112"/>
      <c r="PS622" s="112"/>
      <c r="PT622" s="112"/>
      <c r="PU622" s="112"/>
      <c r="PV622" s="112"/>
      <c r="PW622" s="112"/>
      <c r="PX622" s="112"/>
      <c r="PY622" s="112"/>
      <c r="PZ622" s="112"/>
      <c r="QA622" s="112"/>
      <c r="QB622" s="112"/>
      <c r="QC622" s="112"/>
      <c r="QD622" s="112"/>
      <c r="QE622" s="112"/>
      <c r="QF622" s="112"/>
      <c r="QG622" s="112"/>
      <c r="QH622" s="112"/>
      <c r="QI622" s="112"/>
      <c r="QJ622" s="112"/>
      <c r="QK622" s="112"/>
      <c r="QL622" s="112"/>
      <c r="QM622" s="112"/>
      <c r="QN622" s="112"/>
      <c r="QO622" s="112"/>
      <c r="QP622" s="112"/>
      <c r="QQ622" s="112"/>
      <c r="QR622" s="112"/>
      <c r="QS622" s="112"/>
      <c r="QT622" s="112"/>
      <c r="QU622" s="112"/>
      <c r="QV622" s="112"/>
      <c r="QW622" s="112"/>
      <c r="QX622" s="112"/>
      <c r="QY622" s="112"/>
      <c r="QZ622" s="112"/>
      <c r="RA622" s="112"/>
      <c r="RB622" s="112"/>
      <c r="RC622" s="112"/>
      <c r="RD622" s="112"/>
      <c r="RE622" s="112"/>
      <c r="RF622" s="112"/>
      <c r="RG622" s="112"/>
      <c r="RH622" s="112"/>
      <c r="RI622" s="112"/>
      <c r="RJ622" s="112"/>
      <c r="RK622" s="112"/>
      <c r="RL622" s="112"/>
      <c r="RM622" s="112"/>
      <c r="RN622" s="112"/>
      <c r="RO622" s="112"/>
      <c r="RP622" s="112"/>
      <c r="RQ622" s="112"/>
      <c r="RR622" s="112"/>
      <c r="RS622" s="112"/>
      <c r="RT622" s="112"/>
      <c r="RU622" s="112"/>
      <c r="RV622" s="112"/>
      <c r="RW622" s="112"/>
      <c r="RX622" s="112"/>
      <c r="RY622" s="112"/>
      <c r="RZ622" s="112"/>
      <c r="SA622" s="112"/>
      <c r="SB622" s="112"/>
      <c r="SC622" s="112"/>
      <c r="SD622" s="112"/>
      <c r="SE622" s="112"/>
      <c r="SF622" s="112"/>
      <c r="SG622" s="112"/>
      <c r="SH622" s="112"/>
      <c r="SI622" s="112"/>
      <c r="SJ622" s="112"/>
      <c r="SK622" s="112"/>
      <c r="SL622" s="112"/>
      <c r="SM622" s="112"/>
      <c r="SN622" s="112"/>
      <c r="SO622" s="112"/>
      <c r="SP622" s="112"/>
      <c r="SQ622" s="112"/>
      <c r="SR622" s="112"/>
      <c r="SS622" s="112"/>
      <c r="ST622" s="112"/>
      <c r="SU622" s="112"/>
      <c r="SV622" s="112"/>
      <c r="SW622" s="112"/>
      <c r="SX622" s="112"/>
      <c r="SY622" s="112"/>
      <c r="SZ622" s="112"/>
      <c r="TA622" s="112"/>
      <c r="TB622" s="112"/>
      <c r="TC622" s="112"/>
      <c r="TD622" s="112"/>
      <c r="TE622" s="112"/>
      <c r="TF622" s="112"/>
      <c r="TG622" s="112"/>
      <c r="TH622" s="112"/>
      <c r="TI622" s="112"/>
      <c r="TJ622" s="112"/>
      <c r="TK622" s="112"/>
      <c r="TL622" s="112"/>
      <c r="TM622" s="112"/>
      <c r="TN622" s="112"/>
      <c r="TO622" s="112"/>
      <c r="TP622" s="112"/>
      <c r="TQ622" s="112"/>
      <c r="TR622" s="112"/>
      <c r="TS622" s="112"/>
      <c r="TT622" s="112"/>
      <c r="TU622" s="112"/>
      <c r="TV622" s="112"/>
      <c r="TW622" s="112"/>
      <c r="TX622" s="112"/>
      <c r="TY622" s="112"/>
      <c r="TZ622" s="112"/>
      <c r="UA622" s="112"/>
      <c r="UB622" s="112"/>
      <c r="UC622" s="112"/>
      <c r="UD622" s="112"/>
      <c r="UE622" s="112"/>
      <c r="UF622" s="112"/>
      <c r="UG622" s="112"/>
      <c r="UH622" s="112"/>
      <c r="UI622" s="112"/>
      <c r="UJ622" s="112"/>
      <c r="UK622" s="112"/>
      <c r="UL622" s="112"/>
      <c r="UM622" s="112"/>
      <c r="UN622" s="112"/>
      <c r="UO622" s="112"/>
      <c r="UP622" s="112"/>
      <c r="UQ622" s="112"/>
      <c r="UR622" s="112"/>
      <c r="US622" s="112"/>
      <c r="UT622" s="112"/>
      <c r="UU622" s="112"/>
      <c r="UV622" s="112"/>
      <c r="UW622" s="112"/>
      <c r="UX622" s="112"/>
      <c r="UY622" s="112"/>
      <c r="UZ622" s="112"/>
      <c r="VA622" s="112"/>
      <c r="VB622" s="112"/>
      <c r="VC622" s="112"/>
      <c r="VD622" s="112"/>
      <c r="VE622" s="112"/>
      <c r="VF622" s="112"/>
      <c r="VG622" s="112"/>
      <c r="VH622" s="112"/>
      <c r="VI622" s="112"/>
      <c r="VJ622" s="112"/>
      <c r="VK622" s="112"/>
      <c r="VL622" s="112"/>
      <c r="VM622" s="112"/>
      <c r="VN622" s="112"/>
      <c r="VO622" s="112"/>
      <c r="VP622" s="112"/>
      <c r="VQ622" s="112"/>
      <c r="VR622" s="112"/>
      <c r="VS622" s="112"/>
      <c r="VT622" s="112"/>
      <c r="VU622" s="112"/>
      <c r="VV622" s="112"/>
      <c r="VW622" s="112"/>
      <c r="VX622" s="112"/>
      <c r="VY622" s="112"/>
      <c r="VZ622" s="112"/>
      <c r="WA622" s="112"/>
      <c r="WB622" s="112"/>
      <c r="WC622" s="112"/>
      <c r="WD622" s="112"/>
      <c r="WE622" s="112"/>
      <c r="WF622" s="112"/>
      <c r="WG622" s="112"/>
      <c r="WH622" s="112"/>
      <c r="WI622" s="112"/>
      <c r="WJ622" s="112"/>
      <c r="WK622" s="112"/>
      <c r="WL622" s="112"/>
      <c r="WM622" s="112"/>
      <c r="WN622" s="112"/>
      <c r="WO622" s="112"/>
      <c r="WP622" s="112"/>
      <c r="WQ622" s="112"/>
      <c r="WR622" s="112"/>
      <c r="WS622" s="112"/>
      <c r="WT622" s="112"/>
      <c r="WU622" s="112"/>
      <c r="WV622" s="112"/>
      <c r="WW622" s="112"/>
      <c r="WX622" s="112"/>
      <c r="WY622" s="112"/>
      <c r="WZ622" s="112"/>
      <c r="XA622" s="112"/>
      <c r="XB622" s="112"/>
      <c r="XC622" s="112"/>
      <c r="XD622" s="112"/>
      <c r="XE622" s="112"/>
      <c r="XF622" s="112"/>
      <c r="XG622" s="112"/>
      <c r="XH622" s="112"/>
      <c r="XI622" s="112"/>
      <c r="XJ622" s="112"/>
      <c r="XK622" s="112"/>
      <c r="XL622" s="112"/>
      <c r="XM622" s="112"/>
      <c r="XN622" s="112"/>
      <c r="XO622" s="112"/>
      <c r="XP622" s="112"/>
      <c r="XQ622" s="112"/>
      <c r="XR622" s="112"/>
      <c r="XS622" s="112"/>
      <c r="XT622" s="112"/>
      <c r="XU622" s="112"/>
      <c r="XV622" s="112"/>
      <c r="XW622" s="112"/>
      <c r="XX622" s="112"/>
      <c r="XY622" s="112"/>
      <c r="XZ622" s="112"/>
      <c r="YA622" s="112"/>
      <c r="YB622" s="112"/>
      <c r="YC622" s="112"/>
      <c r="YD622" s="112"/>
      <c r="YE622" s="112"/>
      <c r="YF622" s="112"/>
      <c r="YG622" s="112"/>
      <c r="YH622" s="112"/>
      <c r="YI622" s="112"/>
      <c r="YJ622" s="112"/>
      <c r="YK622" s="112"/>
      <c r="YL622" s="112"/>
      <c r="YM622" s="112"/>
      <c r="YN622" s="112"/>
      <c r="YO622" s="112"/>
      <c r="YP622" s="112"/>
      <c r="YQ622" s="112"/>
      <c r="YR622" s="112"/>
      <c r="YS622" s="112"/>
      <c r="YT622" s="112"/>
      <c r="YU622" s="112"/>
      <c r="YV622" s="112"/>
      <c r="YW622" s="112"/>
      <c r="YX622" s="112"/>
      <c r="YY622" s="112"/>
      <c r="YZ622" s="112"/>
      <c r="ZA622" s="112"/>
      <c r="ZB622" s="112"/>
      <c r="ZC622" s="112"/>
      <c r="ZD622" s="112"/>
      <c r="ZE622" s="112"/>
      <c r="ZF622" s="112"/>
      <c r="ZG622" s="112"/>
      <c r="ZH622" s="112"/>
      <c r="ZI622" s="112"/>
      <c r="ZJ622" s="112"/>
      <c r="ZK622" s="112"/>
      <c r="ZL622" s="112"/>
      <c r="ZM622" s="112"/>
      <c r="ZN622" s="112"/>
      <c r="ZO622" s="112"/>
      <c r="ZP622" s="112"/>
      <c r="ZQ622" s="112"/>
      <c r="ZR622" s="112"/>
      <c r="ZS622" s="112"/>
      <c r="ZT622" s="112"/>
      <c r="ZU622" s="112"/>
      <c r="ZV622" s="112"/>
      <c r="ZW622" s="112"/>
      <c r="ZX622" s="112"/>
      <c r="ZY622" s="112"/>
      <c r="ZZ622" s="112"/>
      <c r="AAA622" s="112"/>
      <c r="AAB622" s="112"/>
      <c r="AAC622" s="112"/>
      <c r="AAD622" s="112"/>
      <c r="AAE622" s="112"/>
      <c r="AAF622" s="112"/>
      <c r="AAG622" s="112"/>
      <c r="AAH622" s="112"/>
      <c r="AAI622" s="112"/>
      <c r="AAJ622" s="112"/>
      <c r="AAK622" s="112"/>
      <c r="AAL622" s="112"/>
      <c r="AAM622" s="112"/>
      <c r="AAN622" s="112"/>
      <c r="AAO622" s="112"/>
      <c r="AAP622" s="112"/>
      <c r="AAQ622" s="112"/>
      <c r="AAR622" s="112"/>
      <c r="AAS622" s="112"/>
      <c r="AAT622" s="112"/>
      <c r="AAU622" s="112"/>
      <c r="AAV622" s="112"/>
      <c r="AAW622" s="112"/>
      <c r="AAX622" s="112"/>
      <c r="AAY622" s="112"/>
      <c r="AAZ622" s="112"/>
      <c r="ABA622" s="112"/>
      <c r="ABB622" s="112"/>
      <c r="ABC622" s="112"/>
      <c r="ABD622" s="112"/>
      <c r="ABE622" s="112"/>
      <c r="ABF622" s="112"/>
      <c r="ABG622" s="112"/>
      <c r="ABH622" s="112"/>
      <c r="ABI622" s="112"/>
      <c r="ABJ622" s="112"/>
      <c r="ABK622" s="112"/>
      <c r="ABL622" s="112"/>
      <c r="ABM622" s="112"/>
      <c r="ABN622" s="112"/>
      <c r="ABO622" s="112"/>
      <c r="ABP622" s="112"/>
      <c r="ABQ622" s="112"/>
      <c r="ABR622" s="112"/>
      <c r="ABS622" s="112"/>
      <c r="ABT622" s="112"/>
      <c r="ABU622" s="112"/>
      <c r="ABV622" s="112"/>
      <c r="ABW622" s="112"/>
      <c r="ABX622" s="112"/>
      <c r="ABY622" s="112"/>
      <c r="ABZ622" s="112"/>
      <c r="ACA622" s="112"/>
      <c r="ACB622" s="112"/>
      <c r="ACC622" s="112"/>
      <c r="ACD622" s="112"/>
      <c r="ACE622" s="112"/>
      <c r="ACF622" s="112"/>
      <c r="ACG622" s="112"/>
      <c r="ACH622" s="112"/>
      <c r="ACI622" s="112"/>
      <c r="ACJ622" s="112"/>
      <c r="ACK622" s="112"/>
      <c r="ACL622" s="112"/>
      <c r="ACM622" s="112"/>
      <c r="ACN622" s="112"/>
      <c r="ACO622" s="112"/>
      <c r="ACP622" s="112"/>
      <c r="ACQ622" s="112"/>
      <c r="ACR622" s="112"/>
      <c r="ACS622" s="112"/>
      <c r="ACT622" s="112"/>
      <c r="ACU622" s="112"/>
      <c r="ACV622" s="112"/>
      <c r="ACW622" s="112"/>
      <c r="ACX622" s="112"/>
      <c r="ACY622" s="112"/>
      <c r="ACZ622" s="112"/>
      <c r="ADA622" s="112"/>
      <c r="ADB622" s="112"/>
      <c r="ADC622" s="112"/>
      <c r="ADD622" s="112"/>
      <c r="ADE622" s="112"/>
      <c r="ADF622" s="112"/>
      <c r="ADG622" s="112"/>
      <c r="ADH622" s="112"/>
      <c r="ADI622" s="112"/>
      <c r="ADJ622" s="112"/>
      <c r="ADK622" s="112"/>
      <c r="ADL622" s="112"/>
      <c r="ADM622" s="112"/>
      <c r="ADN622" s="112"/>
      <c r="ADO622" s="112"/>
      <c r="ADP622" s="112"/>
      <c r="ADQ622" s="112"/>
      <c r="ADR622" s="112"/>
      <c r="ADS622" s="112"/>
      <c r="ADT622" s="112"/>
      <c r="ADU622" s="112"/>
      <c r="ADV622" s="112"/>
      <c r="ADW622" s="112"/>
      <c r="ADX622" s="112"/>
      <c r="ADY622" s="112"/>
      <c r="ADZ622" s="112"/>
      <c r="AEA622" s="112"/>
      <c r="AEB622" s="112"/>
      <c r="AEC622" s="112"/>
      <c r="AED622" s="112"/>
      <c r="AEE622" s="112"/>
      <c r="AEF622" s="112"/>
      <c r="AEG622" s="112"/>
      <c r="AEH622" s="112"/>
      <c r="AEI622" s="112"/>
      <c r="AEJ622" s="112"/>
      <c r="AEK622" s="112"/>
      <c r="AEL622" s="112"/>
      <c r="AEM622" s="112"/>
      <c r="AEN622" s="112"/>
      <c r="AEO622" s="112"/>
      <c r="AEP622" s="112"/>
      <c r="AEQ622" s="112"/>
      <c r="AER622" s="112"/>
      <c r="AES622" s="112"/>
      <c r="AET622" s="112"/>
      <c r="AEU622" s="112"/>
      <c r="AEV622" s="112"/>
      <c r="AEW622" s="112"/>
      <c r="AEX622" s="112"/>
      <c r="AEY622" s="112"/>
      <c r="AEZ622" s="112"/>
      <c r="AFA622" s="112"/>
      <c r="AFB622" s="112"/>
      <c r="AFC622" s="112"/>
      <c r="AFD622" s="112"/>
      <c r="AFE622" s="112"/>
      <c r="AFF622" s="112"/>
      <c r="AFG622" s="112"/>
      <c r="AFH622" s="112"/>
      <c r="AFI622" s="112"/>
      <c r="AFJ622" s="112"/>
      <c r="AFK622" s="112"/>
      <c r="AFL622" s="112"/>
      <c r="AFM622" s="112"/>
      <c r="AFN622" s="112"/>
      <c r="AFO622" s="112"/>
      <c r="AFP622" s="112"/>
      <c r="AFQ622" s="112"/>
      <c r="AFR622" s="112"/>
      <c r="AFS622" s="112"/>
      <c r="AFT622" s="112"/>
      <c r="AFU622" s="112"/>
      <c r="AFV622" s="112"/>
      <c r="AFW622" s="112"/>
      <c r="AFX622" s="112"/>
      <c r="AFY622" s="112"/>
      <c r="AFZ622" s="112"/>
      <c r="AGA622" s="112"/>
      <c r="AGB622" s="112"/>
      <c r="AGC622" s="112"/>
      <c r="AGD622" s="112"/>
      <c r="AGE622" s="112"/>
      <c r="AGF622" s="112"/>
      <c r="AGG622" s="112"/>
      <c r="AGH622" s="112"/>
      <c r="AGI622" s="112"/>
      <c r="AGJ622" s="112"/>
      <c r="AGK622" s="112"/>
      <c r="AGL622" s="112"/>
      <c r="AGM622" s="112"/>
      <c r="AGN622" s="112"/>
      <c r="AGO622" s="112"/>
      <c r="AGP622" s="112"/>
      <c r="AGQ622" s="112"/>
      <c r="AGR622" s="112"/>
      <c r="AGS622" s="112"/>
      <c r="AGT622" s="112"/>
      <c r="AGU622" s="112"/>
      <c r="AGV622" s="112"/>
      <c r="AGW622" s="112"/>
      <c r="AGX622" s="112"/>
      <c r="AGY622" s="112"/>
      <c r="AGZ622" s="112"/>
      <c r="AHA622" s="112"/>
      <c r="AHB622" s="112"/>
      <c r="AHC622" s="112"/>
      <c r="AHD622" s="112"/>
      <c r="AHE622" s="112"/>
      <c r="AHF622" s="112"/>
      <c r="AHG622" s="112"/>
      <c r="AHH622" s="112"/>
      <c r="AHI622" s="112"/>
      <c r="AHJ622" s="112"/>
      <c r="AHK622" s="112"/>
      <c r="AHL622" s="112"/>
      <c r="AHM622" s="112"/>
      <c r="AHN622" s="112"/>
      <c r="AHO622" s="112"/>
      <c r="AHP622" s="112"/>
      <c r="AHQ622" s="112"/>
      <c r="AHR622" s="112"/>
      <c r="AHS622" s="112"/>
      <c r="AHT622" s="112"/>
      <c r="AHU622" s="112"/>
      <c r="AHV622" s="112"/>
      <c r="AHW622" s="112"/>
      <c r="AHX622" s="112"/>
      <c r="AHY622" s="112"/>
      <c r="AHZ622" s="112"/>
      <c r="AIA622" s="112"/>
      <c r="AIB622" s="112"/>
      <c r="AIC622" s="112"/>
      <c r="AID622" s="112"/>
      <c r="AIE622" s="112"/>
      <c r="AIF622" s="112"/>
      <c r="AIG622" s="112"/>
      <c r="AIH622" s="112"/>
      <c r="AII622" s="112"/>
      <c r="AIJ622" s="112"/>
      <c r="AIK622" s="112"/>
      <c r="AIL622" s="112"/>
      <c r="AIM622" s="112"/>
      <c r="AIN622" s="112"/>
      <c r="AIO622" s="112"/>
      <c r="AIP622" s="112"/>
      <c r="AIQ622" s="112"/>
      <c r="AIR622" s="112"/>
      <c r="AIS622" s="112"/>
      <c r="AIT622" s="112"/>
      <c r="AIU622" s="112"/>
      <c r="AIV622" s="112"/>
      <c r="AIW622" s="112"/>
      <c r="AIX622" s="112"/>
      <c r="AIY622" s="112"/>
      <c r="AIZ622" s="112"/>
      <c r="AJA622" s="112"/>
      <c r="AJB622" s="112"/>
      <c r="AJC622" s="112"/>
      <c r="AJD622" s="112"/>
      <c r="AJE622" s="112"/>
      <c r="AJF622" s="112"/>
      <c r="AJG622" s="112"/>
      <c r="AJH622" s="112"/>
      <c r="AJI622" s="112"/>
      <c r="AJJ622" s="112"/>
      <c r="AJK622" s="112"/>
      <c r="AJL622" s="112"/>
      <c r="AJM622" s="112"/>
      <c r="AJN622" s="112"/>
      <c r="AJO622" s="112"/>
      <c r="AJP622" s="112"/>
      <c r="AJQ622" s="112"/>
      <c r="AJR622" s="112"/>
      <c r="AJS622" s="112"/>
      <c r="AJT622" s="112"/>
      <c r="AJU622" s="112"/>
      <c r="AJV622" s="112"/>
      <c r="AJW622" s="112"/>
      <c r="AJX622" s="112"/>
      <c r="AJY622" s="112"/>
      <c r="AJZ622" s="112"/>
      <c r="AKA622" s="112"/>
      <c r="AKB622" s="112"/>
      <c r="AKC622" s="112"/>
      <c r="AKD622" s="112"/>
      <c r="AKE622" s="112"/>
      <c r="AKF622" s="112"/>
      <c r="AKG622" s="112"/>
      <c r="AKH622" s="112"/>
      <c r="AKI622" s="112"/>
      <c r="AKJ622" s="112"/>
      <c r="AKK622" s="112"/>
      <c r="AKL622" s="112"/>
      <c r="AKM622" s="112"/>
      <c r="AKN622" s="112"/>
      <c r="AKO622" s="112"/>
      <c r="AKP622" s="112"/>
      <c r="AKQ622" s="112"/>
      <c r="AKR622" s="112"/>
      <c r="AKS622" s="112"/>
      <c r="AKT622" s="112"/>
      <c r="AKU622" s="112"/>
      <c r="AKV622" s="112"/>
      <c r="AKW622" s="112"/>
      <c r="AKX622" s="112"/>
      <c r="AKY622" s="112"/>
      <c r="AKZ622" s="112"/>
      <c r="ALA622" s="112"/>
      <c r="ALB622" s="112"/>
      <c r="ALC622" s="112"/>
      <c r="ALD622" s="112"/>
      <c r="ALE622" s="112"/>
      <c r="ALF622" s="112"/>
      <c r="ALG622" s="112"/>
      <c r="ALH622" s="112"/>
      <c r="ALI622" s="112"/>
      <c r="ALJ622" s="112"/>
      <c r="ALK622" s="112"/>
      <c r="ALL622" s="112"/>
      <c r="ALM622" s="112"/>
      <c r="ALN622"/>
      <c r="ALO622"/>
      <c r="ALP622"/>
      <c r="ALQ622"/>
      <c r="ALR622"/>
      <c r="ALS622"/>
      <c r="ALT622"/>
      <c r="ALU622"/>
      <c r="ALV622"/>
      <c r="ALW622"/>
      <c r="ALX622"/>
      <c r="ALY622"/>
      <c r="ALZ622"/>
      <c r="AMA622"/>
      <c r="AMB622"/>
      <c r="AMC622"/>
      <c r="AMD622"/>
      <c r="AME622"/>
      <c r="AMF622"/>
      <c r="AMG622"/>
      <c r="AMH622"/>
      <c r="AMI622"/>
      <c r="AMJ622"/>
      <c r="AMK622" s="112"/>
    </row>
    <row r="623" spans="1:1025" s="101" customFormat="1" ht="37.5">
      <c r="A623" s="112"/>
      <c r="B623" s="88"/>
      <c r="C623" s="36" t="s">
        <v>104</v>
      </c>
      <c r="D623" s="36">
        <v>934</v>
      </c>
      <c r="E623" s="91" t="s">
        <v>16</v>
      </c>
      <c r="F623" s="91" t="s">
        <v>32</v>
      </c>
      <c r="G623" s="81">
        <v>5030010030</v>
      </c>
      <c r="H623" s="82" t="s">
        <v>105</v>
      </c>
      <c r="I623" s="130">
        <f t="shared" si="207"/>
        <v>300000</v>
      </c>
      <c r="J623" s="130">
        <v>600000</v>
      </c>
      <c r="K623" s="76">
        <v>-300000</v>
      </c>
      <c r="L623" s="76"/>
      <c r="M623" s="76"/>
      <c r="N623" s="76"/>
      <c r="O623" s="131"/>
      <c r="P623" s="112"/>
      <c r="Q623" s="112"/>
      <c r="R623" s="112"/>
      <c r="S623" s="112"/>
      <c r="T623" s="112"/>
      <c r="U623" s="112"/>
      <c r="V623" s="112"/>
      <c r="W623" s="112"/>
      <c r="X623" s="112"/>
      <c r="Y623" s="112"/>
      <c r="Z623" s="112"/>
      <c r="AA623" s="112"/>
      <c r="AB623" s="112"/>
      <c r="AC623" s="112"/>
      <c r="AD623" s="112"/>
      <c r="AE623" s="112"/>
      <c r="AF623" s="112"/>
      <c r="AG623" s="112"/>
      <c r="AH623" s="112"/>
      <c r="AI623" s="112"/>
      <c r="AJ623" s="112"/>
      <c r="AK623" s="112"/>
      <c r="AL623" s="112"/>
      <c r="AM623" s="112"/>
      <c r="AN623" s="112"/>
      <c r="AO623" s="112"/>
      <c r="AP623" s="112"/>
      <c r="AQ623" s="112"/>
      <c r="AR623" s="112"/>
      <c r="AS623" s="112"/>
      <c r="AT623" s="112"/>
      <c r="AU623" s="112"/>
      <c r="AV623" s="112"/>
      <c r="AW623" s="112"/>
      <c r="AX623" s="112"/>
      <c r="AY623" s="112"/>
      <c r="AZ623" s="112"/>
      <c r="BA623" s="112"/>
      <c r="BB623" s="112"/>
      <c r="BC623" s="112"/>
      <c r="BD623" s="112"/>
      <c r="BE623" s="112"/>
      <c r="BF623" s="112"/>
      <c r="BG623" s="112"/>
      <c r="BH623" s="112"/>
      <c r="BI623" s="112"/>
      <c r="BJ623" s="112"/>
      <c r="BK623" s="112"/>
      <c r="BL623" s="112"/>
      <c r="BM623" s="112"/>
      <c r="BN623" s="112"/>
      <c r="BO623" s="112"/>
      <c r="BP623" s="112"/>
      <c r="BQ623" s="112"/>
      <c r="BR623" s="112"/>
      <c r="BS623" s="112"/>
      <c r="BT623" s="112"/>
      <c r="BU623" s="112"/>
      <c r="BV623" s="112"/>
      <c r="BW623" s="112"/>
      <c r="BX623" s="112"/>
      <c r="BY623" s="112"/>
      <c r="BZ623" s="112"/>
      <c r="CA623" s="112"/>
      <c r="CB623" s="112"/>
      <c r="CC623" s="112"/>
      <c r="CD623" s="112"/>
      <c r="CE623" s="112"/>
      <c r="CF623" s="112"/>
      <c r="CG623" s="112"/>
      <c r="CH623" s="112"/>
      <c r="CI623" s="112"/>
      <c r="CJ623" s="112"/>
      <c r="CK623" s="112"/>
      <c r="CL623" s="112"/>
      <c r="CM623" s="112"/>
      <c r="CN623" s="112"/>
      <c r="CO623" s="112"/>
      <c r="CP623" s="112"/>
      <c r="CQ623" s="112"/>
      <c r="CR623" s="112"/>
      <c r="CS623" s="112"/>
      <c r="CT623" s="112"/>
      <c r="CU623" s="112"/>
      <c r="CV623" s="112"/>
      <c r="CW623" s="112"/>
      <c r="CX623" s="112"/>
      <c r="CY623" s="112"/>
      <c r="CZ623" s="112"/>
      <c r="DA623" s="112"/>
      <c r="DB623" s="112"/>
      <c r="DC623" s="112"/>
      <c r="DD623" s="112"/>
      <c r="DE623" s="112"/>
      <c r="DF623" s="112"/>
      <c r="DG623" s="112"/>
      <c r="DH623" s="112"/>
      <c r="DI623" s="112"/>
      <c r="DJ623" s="112"/>
      <c r="DK623" s="112"/>
      <c r="DL623" s="112"/>
      <c r="DM623" s="112"/>
      <c r="DN623" s="112"/>
      <c r="DO623" s="112"/>
      <c r="DP623" s="112"/>
      <c r="DQ623" s="112"/>
      <c r="DR623" s="112"/>
      <c r="DS623" s="112"/>
      <c r="DT623" s="112"/>
      <c r="DU623" s="112"/>
      <c r="DV623" s="112"/>
      <c r="DW623" s="112"/>
      <c r="DX623" s="112"/>
      <c r="DY623" s="112"/>
      <c r="DZ623" s="112"/>
      <c r="EA623" s="112"/>
      <c r="EB623" s="112"/>
      <c r="EC623" s="112"/>
      <c r="ED623" s="112"/>
      <c r="EE623" s="112"/>
      <c r="EF623" s="112"/>
      <c r="EG623" s="112"/>
      <c r="EH623" s="112"/>
      <c r="EI623" s="112"/>
      <c r="EJ623" s="112"/>
      <c r="EK623" s="112"/>
      <c r="EL623" s="112"/>
      <c r="EM623" s="112"/>
      <c r="EN623" s="112"/>
      <c r="EO623" s="112"/>
      <c r="EP623" s="112"/>
      <c r="EQ623" s="112"/>
      <c r="ER623" s="112"/>
      <c r="ES623" s="112"/>
      <c r="ET623" s="112"/>
      <c r="EU623" s="112"/>
      <c r="EV623" s="112"/>
      <c r="EW623" s="112"/>
      <c r="EX623" s="112"/>
      <c r="EY623" s="112"/>
      <c r="EZ623" s="112"/>
      <c r="FA623" s="112"/>
      <c r="FB623" s="112"/>
      <c r="FC623" s="112"/>
      <c r="FD623" s="112"/>
      <c r="FE623" s="112"/>
      <c r="FF623" s="112"/>
      <c r="FG623" s="112"/>
      <c r="FH623" s="112"/>
      <c r="FI623" s="112"/>
      <c r="FJ623" s="112"/>
      <c r="FK623" s="112"/>
      <c r="FL623" s="112"/>
      <c r="FM623" s="112"/>
      <c r="FN623" s="112"/>
      <c r="FO623" s="112"/>
      <c r="FP623" s="112"/>
      <c r="FQ623" s="112"/>
      <c r="FR623" s="112"/>
      <c r="FS623" s="112"/>
      <c r="FT623" s="112"/>
      <c r="FU623" s="112"/>
      <c r="FV623" s="112"/>
      <c r="FW623" s="112"/>
      <c r="FX623" s="112"/>
      <c r="FY623" s="112"/>
      <c r="FZ623" s="112"/>
      <c r="GA623" s="112"/>
      <c r="GB623" s="112"/>
      <c r="GC623" s="112"/>
      <c r="GD623" s="112"/>
      <c r="GE623" s="112"/>
      <c r="GF623" s="112"/>
      <c r="GG623" s="112"/>
      <c r="GH623" s="112"/>
      <c r="GI623" s="112"/>
      <c r="GJ623" s="112"/>
      <c r="GK623" s="112"/>
      <c r="GL623" s="112"/>
      <c r="GM623" s="112"/>
      <c r="GN623" s="112"/>
      <c r="GO623" s="112"/>
      <c r="GP623" s="112"/>
      <c r="GQ623" s="112"/>
      <c r="GR623" s="112"/>
      <c r="GS623" s="112"/>
      <c r="GT623" s="112"/>
      <c r="GU623" s="112"/>
      <c r="GV623" s="112"/>
      <c r="GW623" s="112"/>
      <c r="GX623" s="112"/>
      <c r="GY623" s="112"/>
      <c r="GZ623" s="112"/>
      <c r="HA623" s="112"/>
      <c r="HB623" s="112"/>
      <c r="HC623" s="112"/>
      <c r="HD623" s="112"/>
      <c r="HE623" s="112"/>
      <c r="HF623" s="112"/>
      <c r="HG623" s="112"/>
      <c r="HH623" s="112"/>
      <c r="HI623" s="112"/>
      <c r="HJ623" s="112"/>
      <c r="HK623" s="112"/>
      <c r="HL623" s="112"/>
      <c r="HM623" s="112"/>
      <c r="HN623" s="112"/>
      <c r="HO623" s="112"/>
      <c r="HP623" s="112"/>
      <c r="HQ623" s="112"/>
      <c r="HR623" s="112"/>
      <c r="HS623" s="112"/>
      <c r="HT623" s="112"/>
      <c r="HU623" s="112"/>
      <c r="HV623" s="112"/>
      <c r="HW623" s="112"/>
      <c r="HX623" s="112"/>
      <c r="HY623" s="112"/>
      <c r="HZ623" s="112"/>
      <c r="IA623" s="112"/>
      <c r="IB623" s="112"/>
      <c r="IC623" s="112"/>
      <c r="ID623" s="112"/>
      <c r="IE623" s="112"/>
      <c r="IF623" s="112"/>
      <c r="IG623" s="112"/>
      <c r="IH623" s="112"/>
      <c r="II623" s="112"/>
      <c r="IJ623" s="112"/>
      <c r="IK623" s="112"/>
      <c r="IL623" s="112"/>
      <c r="IM623" s="112"/>
      <c r="IN623" s="112"/>
      <c r="IO623" s="112"/>
      <c r="IP623" s="112"/>
      <c r="IQ623" s="112"/>
      <c r="IR623" s="112"/>
      <c r="IS623" s="112"/>
      <c r="IT623" s="112"/>
      <c r="IU623" s="112"/>
      <c r="IV623" s="112"/>
      <c r="IW623" s="112"/>
      <c r="IX623" s="112"/>
      <c r="IY623" s="112"/>
      <c r="IZ623" s="112"/>
      <c r="JA623" s="112"/>
      <c r="JB623" s="112"/>
      <c r="JC623" s="112"/>
      <c r="JD623" s="112"/>
      <c r="JE623" s="112"/>
      <c r="JF623" s="112"/>
      <c r="JG623" s="112"/>
      <c r="JH623" s="112"/>
      <c r="JI623" s="112"/>
      <c r="JJ623" s="112"/>
      <c r="JK623" s="112"/>
      <c r="JL623" s="112"/>
      <c r="JM623" s="112"/>
      <c r="JN623" s="112"/>
      <c r="JO623" s="112"/>
      <c r="JP623" s="112"/>
      <c r="JQ623" s="112"/>
      <c r="JR623" s="112"/>
      <c r="JS623" s="112"/>
      <c r="JT623" s="112"/>
      <c r="JU623" s="112"/>
      <c r="JV623" s="112"/>
      <c r="JW623" s="112"/>
      <c r="JX623" s="112"/>
      <c r="JY623" s="112"/>
      <c r="JZ623" s="112"/>
      <c r="KA623" s="112"/>
      <c r="KB623" s="112"/>
      <c r="KC623" s="112"/>
      <c r="KD623" s="112"/>
      <c r="KE623" s="112"/>
      <c r="KF623" s="112"/>
      <c r="KG623" s="112"/>
      <c r="KH623" s="112"/>
      <c r="KI623" s="112"/>
      <c r="KJ623" s="112"/>
      <c r="KK623" s="112"/>
      <c r="KL623" s="112"/>
      <c r="KM623" s="112"/>
      <c r="KN623" s="112"/>
      <c r="KO623" s="112"/>
      <c r="KP623" s="112"/>
      <c r="KQ623" s="112"/>
      <c r="KR623" s="112"/>
      <c r="KS623" s="112"/>
      <c r="KT623" s="112"/>
      <c r="KU623" s="112"/>
      <c r="KV623" s="112"/>
      <c r="KW623" s="112"/>
      <c r="KX623" s="112"/>
      <c r="KY623" s="112"/>
      <c r="KZ623" s="112"/>
      <c r="LA623" s="112"/>
      <c r="LB623" s="112"/>
      <c r="LC623" s="112"/>
      <c r="LD623" s="112"/>
      <c r="LE623" s="112"/>
      <c r="LF623" s="112"/>
      <c r="LG623" s="112"/>
      <c r="LH623" s="112"/>
      <c r="LI623" s="112"/>
      <c r="LJ623" s="112"/>
      <c r="LK623" s="112"/>
      <c r="LL623" s="112"/>
      <c r="LM623" s="112"/>
      <c r="LN623" s="112"/>
      <c r="LO623" s="112"/>
      <c r="LP623" s="112"/>
      <c r="LQ623" s="112"/>
      <c r="LR623" s="112"/>
      <c r="LS623" s="112"/>
      <c r="LT623" s="112"/>
      <c r="LU623" s="112"/>
      <c r="LV623" s="112"/>
      <c r="LW623" s="112"/>
      <c r="LX623" s="112"/>
      <c r="LY623" s="112"/>
      <c r="LZ623" s="112"/>
      <c r="MA623" s="112"/>
      <c r="MB623" s="112"/>
      <c r="MC623" s="112"/>
      <c r="MD623" s="112"/>
      <c r="ME623" s="112"/>
      <c r="MF623" s="112"/>
      <c r="MG623" s="112"/>
      <c r="MH623" s="112"/>
      <c r="MI623" s="112"/>
      <c r="MJ623" s="112"/>
      <c r="MK623" s="112"/>
      <c r="ML623" s="112"/>
      <c r="MM623" s="112"/>
      <c r="MN623" s="112"/>
      <c r="MO623" s="112"/>
      <c r="MP623" s="112"/>
      <c r="MQ623" s="112"/>
      <c r="MR623" s="112"/>
      <c r="MS623" s="112"/>
      <c r="MT623" s="112"/>
      <c r="MU623" s="112"/>
      <c r="MV623" s="112"/>
      <c r="MW623" s="112"/>
      <c r="MX623" s="112"/>
      <c r="MY623" s="112"/>
      <c r="MZ623" s="112"/>
      <c r="NA623" s="112"/>
      <c r="NB623" s="112"/>
      <c r="NC623" s="112"/>
      <c r="ND623" s="112"/>
      <c r="NE623" s="112"/>
      <c r="NF623" s="112"/>
      <c r="NG623" s="112"/>
      <c r="NH623" s="112"/>
      <c r="NI623" s="112"/>
      <c r="NJ623" s="112"/>
      <c r="NK623" s="112"/>
      <c r="NL623" s="112"/>
      <c r="NM623" s="112"/>
      <c r="NN623" s="112"/>
      <c r="NO623" s="112"/>
      <c r="NP623" s="112"/>
      <c r="NQ623" s="112"/>
      <c r="NR623" s="112"/>
      <c r="NS623" s="112"/>
      <c r="NT623" s="112"/>
      <c r="NU623" s="112"/>
      <c r="NV623" s="112"/>
      <c r="NW623" s="112"/>
      <c r="NX623" s="112"/>
      <c r="NY623" s="112"/>
      <c r="NZ623" s="112"/>
      <c r="OA623" s="112"/>
      <c r="OB623" s="112"/>
      <c r="OC623" s="112"/>
      <c r="OD623" s="112"/>
      <c r="OE623" s="112"/>
      <c r="OF623" s="112"/>
      <c r="OG623" s="112"/>
      <c r="OH623" s="112"/>
      <c r="OI623" s="112"/>
      <c r="OJ623" s="112"/>
      <c r="OK623" s="112"/>
      <c r="OL623" s="112"/>
      <c r="OM623" s="112"/>
      <c r="ON623" s="112"/>
      <c r="OO623" s="112"/>
      <c r="OP623" s="112"/>
      <c r="OQ623" s="112"/>
      <c r="OR623" s="112"/>
      <c r="OS623" s="112"/>
      <c r="OT623" s="112"/>
      <c r="OU623" s="112"/>
      <c r="OV623" s="112"/>
      <c r="OW623" s="112"/>
      <c r="OX623" s="112"/>
      <c r="OY623" s="112"/>
      <c r="OZ623" s="112"/>
      <c r="PA623" s="112"/>
      <c r="PB623" s="112"/>
      <c r="PC623" s="112"/>
      <c r="PD623" s="112"/>
      <c r="PE623" s="112"/>
      <c r="PF623" s="112"/>
      <c r="PG623" s="112"/>
      <c r="PH623" s="112"/>
      <c r="PI623" s="112"/>
      <c r="PJ623" s="112"/>
      <c r="PK623" s="112"/>
      <c r="PL623" s="112"/>
      <c r="PM623" s="112"/>
      <c r="PN623" s="112"/>
      <c r="PO623" s="112"/>
      <c r="PP623" s="112"/>
      <c r="PQ623" s="112"/>
      <c r="PR623" s="112"/>
      <c r="PS623" s="112"/>
      <c r="PT623" s="112"/>
      <c r="PU623" s="112"/>
      <c r="PV623" s="112"/>
      <c r="PW623" s="112"/>
      <c r="PX623" s="112"/>
      <c r="PY623" s="112"/>
      <c r="PZ623" s="112"/>
      <c r="QA623" s="112"/>
      <c r="QB623" s="112"/>
      <c r="QC623" s="112"/>
      <c r="QD623" s="112"/>
      <c r="QE623" s="112"/>
      <c r="QF623" s="112"/>
      <c r="QG623" s="112"/>
      <c r="QH623" s="112"/>
      <c r="QI623" s="112"/>
      <c r="QJ623" s="112"/>
      <c r="QK623" s="112"/>
      <c r="QL623" s="112"/>
      <c r="QM623" s="112"/>
      <c r="QN623" s="112"/>
      <c r="QO623" s="112"/>
      <c r="QP623" s="112"/>
      <c r="QQ623" s="112"/>
      <c r="QR623" s="112"/>
      <c r="QS623" s="112"/>
      <c r="QT623" s="112"/>
      <c r="QU623" s="112"/>
      <c r="QV623" s="112"/>
      <c r="QW623" s="112"/>
      <c r="QX623" s="112"/>
      <c r="QY623" s="112"/>
      <c r="QZ623" s="112"/>
      <c r="RA623" s="112"/>
      <c r="RB623" s="112"/>
      <c r="RC623" s="112"/>
      <c r="RD623" s="112"/>
      <c r="RE623" s="112"/>
      <c r="RF623" s="112"/>
      <c r="RG623" s="112"/>
      <c r="RH623" s="112"/>
      <c r="RI623" s="112"/>
      <c r="RJ623" s="112"/>
      <c r="RK623" s="112"/>
      <c r="RL623" s="112"/>
      <c r="RM623" s="112"/>
      <c r="RN623" s="112"/>
      <c r="RO623" s="112"/>
      <c r="RP623" s="112"/>
      <c r="RQ623" s="112"/>
      <c r="RR623" s="112"/>
      <c r="RS623" s="112"/>
      <c r="RT623" s="112"/>
      <c r="RU623" s="112"/>
      <c r="RV623" s="112"/>
      <c r="RW623" s="112"/>
      <c r="RX623" s="112"/>
      <c r="RY623" s="112"/>
      <c r="RZ623" s="112"/>
      <c r="SA623" s="112"/>
      <c r="SB623" s="112"/>
      <c r="SC623" s="112"/>
      <c r="SD623" s="112"/>
      <c r="SE623" s="112"/>
      <c r="SF623" s="112"/>
      <c r="SG623" s="112"/>
      <c r="SH623" s="112"/>
      <c r="SI623" s="112"/>
      <c r="SJ623" s="112"/>
      <c r="SK623" s="112"/>
      <c r="SL623" s="112"/>
      <c r="SM623" s="112"/>
      <c r="SN623" s="112"/>
      <c r="SO623" s="112"/>
      <c r="SP623" s="112"/>
      <c r="SQ623" s="112"/>
      <c r="SR623" s="112"/>
      <c r="SS623" s="112"/>
      <c r="ST623" s="112"/>
      <c r="SU623" s="112"/>
      <c r="SV623" s="112"/>
      <c r="SW623" s="112"/>
      <c r="SX623" s="112"/>
      <c r="SY623" s="112"/>
      <c r="SZ623" s="112"/>
      <c r="TA623" s="112"/>
      <c r="TB623" s="112"/>
      <c r="TC623" s="112"/>
      <c r="TD623" s="112"/>
      <c r="TE623" s="112"/>
      <c r="TF623" s="112"/>
      <c r="TG623" s="112"/>
      <c r="TH623" s="112"/>
      <c r="TI623" s="112"/>
      <c r="TJ623" s="112"/>
      <c r="TK623" s="112"/>
      <c r="TL623" s="112"/>
      <c r="TM623" s="112"/>
      <c r="TN623" s="112"/>
      <c r="TO623" s="112"/>
      <c r="TP623" s="112"/>
      <c r="TQ623" s="112"/>
      <c r="TR623" s="112"/>
      <c r="TS623" s="112"/>
      <c r="TT623" s="112"/>
      <c r="TU623" s="112"/>
      <c r="TV623" s="112"/>
      <c r="TW623" s="112"/>
      <c r="TX623" s="112"/>
      <c r="TY623" s="112"/>
      <c r="TZ623" s="112"/>
      <c r="UA623" s="112"/>
      <c r="UB623" s="112"/>
      <c r="UC623" s="112"/>
      <c r="UD623" s="112"/>
      <c r="UE623" s="112"/>
      <c r="UF623" s="112"/>
      <c r="UG623" s="112"/>
      <c r="UH623" s="112"/>
      <c r="UI623" s="112"/>
      <c r="UJ623" s="112"/>
      <c r="UK623" s="112"/>
      <c r="UL623" s="112"/>
      <c r="UM623" s="112"/>
      <c r="UN623" s="112"/>
      <c r="UO623" s="112"/>
      <c r="UP623" s="112"/>
      <c r="UQ623" s="112"/>
      <c r="UR623" s="112"/>
      <c r="US623" s="112"/>
      <c r="UT623" s="112"/>
      <c r="UU623" s="112"/>
      <c r="UV623" s="112"/>
      <c r="UW623" s="112"/>
      <c r="UX623" s="112"/>
      <c r="UY623" s="112"/>
      <c r="UZ623" s="112"/>
      <c r="VA623" s="112"/>
      <c r="VB623" s="112"/>
      <c r="VC623" s="112"/>
      <c r="VD623" s="112"/>
      <c r="VE623" s="112"/>
      <c r="VF623" s="112"/>
      <c r="VG623" s="112"/>
      <c r="VH623" s="112"/>
      <c r="VI623" s="112"/>
      <c r="VJ623" s="112"/>
      <c r="VK623" s="112"/>
      <c r="VL623" s="112"/>
      <c r="VM623" s="112"/>
      <c r="VN623" s="112"/>
      <c r="VO623" s="112"/>
      <c r="VP623" s="112"/>
      <c r="VQ623" s="112"/>
      <c r="VR623" s="112"/>
      <c r="VS623" s="112"/>
      <c r="VT623" s="112"/>
      <c r="VU623" s="112"/>
      <c r="VV623" s="112"/>
      <c r="VW623" s="112"/>
      <c r="VX623" s="112"/>
      <c r="VY623" s="112"/>
      <c r="VZ623" s="112"/>
      <c r="WA623" s="112"/>
      <c r="WB623" s="112"/>
      <c r="WC623" s="112"/>
      <c r="WD623" s="112"/>
      <c r="WE623" s="112"/>
      <c r="WF623" s="112"/>
      <c r="WG623" s="112"/>
      <c r="WH623" s="112"/>
      <c r="WI623" s="112"/>
      <c r="WJ623" s="112"/>
      <c r="WK623" s="112"/>
      <c r="WL623" s="112"/>
      <c r="WM623" s="112"/>
      <c r="WN623" s="112"/>
      <c r="WO623" s="112"/>
      <c r="WP623" s="112"/>
      <c r="WQ623" s="112"/>
      <c r="WR623" s="112"/>
      <c r="WS623" s="112"/>
      <c r="WT623" s="112"/>
      <c r="WU623" s="112"/>
      <c r="WV623" s="112"/>
      <c r="WW623" s="112"/>
      <c r="WX623" s="112"/>
      <c r="WY623" s="112"/>
      <c r="WZ623" s="112"/>
      <c r="XA623" s="112"/>
      <c r="XB623" s="112"/>
      <c r="XC623" s="112"/>
      <c r="XD623" s="112"/>
      <c r="XE623" s="112"/>
      <c r="XF623" s="112"/>
      <c r="XG623" s="112"/>
      <c r="XH623" s="112"/>
      <c r="XI623" s="112"/>
      <c r="XJ623" s="112"/>
      <c r="XK623" s="112"/>
      <c r="XL623" s="112"/>
      <c r="XM623" s="112"/>
      <c r="XN623" s="112"/>
      <c r="XO623" s="112"/>
      <c r="XP623" s="112"/>
      <c r="XQ623" s="112"/>
      <c r="XR623" s="112"/>
      <c r="XS623" s="112"/>
      <c r="XT623" s="112"/>
      <c r="XU623" s="112"/>
      <c r="XV623" s="112"/>
      <c r="XW623" s="112"/>
      <c r="XX623" s="112"/>
      <c r="XY623" s="112"/>
      <c r="XZ623" s="112"/>
      <c r="YA623" s="112"/>
      <c r="YB623" s="112"/>
      <c r="YC623" s="112"/>
      <c r="YD623" s="112"/>
      <c r="YE623" s="112"/>
      <c r="YF623" s="112"/>
      <c r="YG623" s="112"/>
      <c r="YH623" s="112"/>
      <c r="YI623" s="112"/>
      <c r="YJ623" s="112"/>
      <c r="YK623" s="112"/>
      <c r="YL623" s="112"/>
      <c r="YM623" s="112"/>
      <c r="YN623" s="112"/>
      <c r="YO623" s="112"/>
      <c r="YP623" s="112"/>
      <c r="YQ623" s="112"/>
      <c r="YR623" s="112"/>
      <c r="YS623" s="112"/>
      <c r="YT623" s="112"/>
      <c r="YU623" s="112"/>
      <c r="YV623" s="112"/>
      <c r="YW623" s="112"/>
      <c r="YX623" s="112"/>
      <c r="YY623" s="112"/>
      <c r="YZ623" s="112"/>
      <c r="ZA623" s="112"/>
      <c r="ZB623" s="112"/>
      <c r="ZC623" s="112"/>
      <c r="ZD623" s="112"/>
      <c r="ZE623" s="112"/>
      <c r="ZF623" s="112"/>
      <c r="ZG623" s="112"/>
      <c r="ZH623" s="112"/>
      <c r="ZI623" s="112"/>
      <c r="ZJ623" s="112"/>
      <c r="ZK623" s="112"/>
      <c r="ZL623" s="112"/>
      <c r="ZM623" s="112"/>
      <c r="ZN623" s="112"/>
      <c r="ZO623" s="112"/>
      <c r="ZP623" s="112"/>
      <c r="ZQ623" s="112"/>
      <c r="ZR623" s="112"/>
      <c r="ZS623" s="112"/>
      <c r="ZT623" s="112"/>
      <c r="ZU623" s="112"/>
      <c r="ZV623" s="112"/>
      <c r="ZW623" s="112"/>
      <c r="ZX623" s="112"/>
      <c r="ZY623" s="112"/>
      <c r="ZZ623" s="112"/>
      <c r="AAA623" s="112"/>
      <c r="AAB623" s="112"/>
      <c r="AAC623" s="112"/>
      <c r="AAD623" s="112"/>
      <c r="AAE623" s="112"/>
      <c r="AAF623" s="112"/>
      <c r="AAG623" s="112"/>
      <c r="AAH623" s="112"/>
      <c r="AAI623" s="112"/>
      <c r="AAJ623" s="112"/>
      <c r="AAK623" s="112"/>
      <c r="AAL623" s="112"/>
      <c r="AAM623" s="112"/>
      <c r="AAN623" s="112"/>
      <c r="AAO623" s="112"/>
      <c r="AAP623" s="112"/>
      <c r="AAQ623" s="112"/>
      <c r="AAR623" s="112"/>
      <c r="AAS623" s="112"/>
      <c r="AAT623" s="112"/>
      <c r="AAU623" s="112"/>
      <c r="AAV623" s="112"/>
      <c r="AAW623" s="112"/>
      <c r="AAX623" s="112"/>
      <c r="AAY623" s="112"/>
      <c r="AAZ623" s="112"/>
      <c r="ABA623" s="112"/>
      <c r="ABB623" s="112"/>
      <c r="ABC623" s="112"/>
      <c r="ABD623" s="112"/>
      <c r="ABE623" s="112"/>
      <c r="ABF623" s="112"/>
      <c r="ABG623" s="112"/>
      <c r="ABH623" s="112"/>
      <c r="ABI623" s="112"/>
      <c r="ABJ623" s="112"/>
      <c r="ABK623" s="112"/>
      <c r="ABL623" s="112"/>
      <c r="ABM623" s="112"/>
      <c r="ABN623" s="112"/>
      <c r="ABO623" s="112"/>
      <c r="ABP623" s="112"/>
      <c r="ABQ623" s="112"/>
      <c r="ABR623" s="112"/>
      <c r="ABS623" s="112"/>
      <c r="ABT623" s="112"/>
      <c r="ABU623" s="112"/>
      <c r="ABV623" s="112"/>
      <c r="ABW623" s="112"/>
      <c r="ABX623" s="112"/>
      <c r="ABY623" s="112"/>
      <c r="ABZ623" s="112"/>
      <c r="ACA623" s="112"/>
      <c r="ACB623" s="112"/>
      <c r="ACC623" s="112"/>
      <c r="ACD623" s="112"/>
      <c r="ACE623" s="112"/>
      <c r="ACF623" s="112"/>
      <c r="ACG623" s="112"/>
      <c r="ACH623" s="112"/>
      <c r="ACI623" s="112"/>
      <c r="ACJ623" s="112"/>
      <c r="ACK623" s="112"/>
      <c r="ACL623" s="112"/>
      <c r="ACM623" s="112"/>
      <c r="ACN623" s="112"/>
      <c r="ACO623" s="112"/>
      <c r="ACP623" s="112"/>
      <c r="ACQ623" s="112"/>
      <c r="ACR623" s="112"/>
      <c r="ACS623" s="112"/>
      <c r="ACT623" s="112"/>
      <c r="ACU623" s="112"/>
      <c r="ACV623" s="112"/>
      <c r="ACW623" s="112"/>
      <c r="ACX623" s="112"/>
      <c r="ACY623" s="112"/>
      <c r="ACZ623" s="112"/>
      <c r="ADA623" s="112"/>
      <c r="ADB623" s="112"/>
      <c r="ADC623" s="112"/>
      <c r="ADD623" s="112"/>
      <c r="ADE623" s="112"/>
      <c r="ADF623" s="112"/>
      <c r="ADG623" s="112"/>
      <c r="ADH623" s="112"/>
      <c r="ADI623" s="112"/>
      <c r="ADJ623" s="112"/>
      <c r="ADK623" s="112"/>
      <c r="ADL623" s="112"/>
      <c r="ADM623" s="112"/>
      <c r="ADN623" s="112"/>
      <c r="ADO623" s="112"/>
      <c r="ADP623" s="112"/>
      <c r="ADQ623" s="112"/>
      <c r="ADR623" s="112"/>
      <c r="ADS623" s="112"/>
      <c r="ADT623" s="112"/>
      <c r="ADU623" s="112"/>
      <c r="ADV623" s="112"/>
      <c r="ADW623" s="112"/>
      <c r="ADX623" s="112"/>
      <c r="ADY623" s="112"/>
      <c r="ADZ623" s="112"/>
      <c r="AEA623" s="112"/>
      <c r="AEB623" s="112"/>
      <c r="AEC623" s="112"/>
      <c r="AED623" s="112"/>
      <c r="AEE623" s="112"/>
      <c r="AEF623" s="112"/>
      <c r="AEG623" s="112"/>
      <c r="AEH623" s="112"/>
      <c r="AEI623" s="112"/>
      <c r="AEJ623" s="112"/>
      <c r="AEK623" s="112"/>
      <c r="AEL623" s="112"/>
      <c r="AEM623" s="112"/>
      <c r="AEN623" s="112"/>
      <c r="AEO623" s="112"/>
      <c r="AEP623" s="112"/>
      <c r="AEQ623" s="112"/>
      <c r="AER623" s="112"/>
      <c r="AES623" s="112"/>
      <c r="AET623" s="112"/>
      <c r="AEU623" s="112"/>
      <c r="AEV623" s="112"/>
      <c r="AEW623" s="112"/>
      <c r="AEX623" s="112"/>
      <c r="AEY623" s="112"/>
      <c r="AEZ623" s="112"/>
      <c r="AFA623" s="112"/>
      <c r="AFB623" s="112"/>
      <c r="AFC623" s="112"/>
      <c r="AFD623" s="112"/>
      <c r="AFE623" s="112"/>
      <c r="AFF623" s="112"/>
      <c r="AFG623" s="112"/>
      <c r="AFH623" s="112"/>
      <c r="AFI623" s="112"/>
      <c r="AFJ623" s="112"/>
      <c r="AFK623" s="112"/>
      <c r="AFL623" s="112"/>
      <c r="AFM623" s="112"/>
      <c r="AFN623" s="112"/>
      <c r="AFO623" s="112"/>
      <c r="AFP623" s="112"/>
      <c r="AFQ623" s="112"/>
      <c r="AFR623" s="112"/>
      <c r="AFS623" s="112"/>
      <c r="AFT623" s="112"/>
      <c r="AFU623" s="112"/>
      <c r="AFV623" s="112"/>
      <c r="AFW623" s="112"/>
      <c r="AFX623" s="112"/>
      <c r="AFY623" s="112"/>
      <c r="AFZ623" s="112"/>
      <c r="AGA623" s="112"/>
      <c r="AGB623" s="112"/>
      <c r="AGC623" s="112"/>
      <c r="AGD623" s="112"/>
      <c r="AGE623" s="112"/>
      <c r="AGF623" s="112"/>
      <c r="AGG623" s="112"/>
      <c r="AGH623" s="112"/>
      <c r="AGI623" s="112"/>
      <c r="AGJ623" s="112"/>
      <c r="AGK623" s="112"/>
      <c r="AGL623" s="112"/>
      <c r="AGM623" s="112"/>
      <c r="AGN623" s="112"/>
      <c r="AGO623" s="112"/>
      <c r="AGP623" s="112"/>
      <c r="AGQ623" s="112"/>
      <c r="AGR623" s="112"/>
      <c r="AGS623" s="112"/>
      <c r="AGT623" s="112"/>
      <c r="AGU623" s="112"/>
      <c r="AGV623" s="112"/>
      <c r="AGW623" s="112"/>
      <c r="AGX623" s="112"/>
      <c r="AGY623" s="112"/>
      <c r="AGZ623" s="112"/>
      <c r="AHA623" s="112"/>
      <c r="AHB623" s="112"/>
      <c r="AHC623" s="112"/>
      <c r="AHD623" s="112"/>
      <c r="AHE623" s="112"/>
      <c r="AHF623" s="112"/>
      <c r="AHG623" s="112"/>
      <c r="AHH623" s="112"/>
      <c r="AHI623" s="112"/>
      <c r="AHJ623" s="112"/>
      <c r="AHK623" s="112"/>
      <c r="AHL623" s="112"/>
      <c r="AHM623" s="112"/>
      <c r="AHN623" s="112"/>
      <c r="AHO623" s="112"/>
      <c r="AHP623" s="112"/>
      <c r="AHQ623" s="112"/>
      <c r="AHR623" s="112"/>
      <c r="AHS623" s="112"/>
      <c r="AHT623" s="112"/>
      <c r="AHU623" s="112"/>
      <c r="AHV623" s="112"/>
      <c r="AHW623" s="112"/>
      <c r="AHX623" s="112"/>
      <c r="AHY623" s="112"/>
      <c r="AHZ623" s="112"/>
      <c r="AIA623" s="112"/>
      <c r="AIB623" s="112"/>
      <c r="AIC623" s="112"/>
      <c r="AID623" s="112"/>
      <c r="AIE623" s="112"/>
      <c r="AIF623" s="112"/>
      <c r="AIG623" s="112"/>
      <c r="AIH623" s="112"/>
      <c r="AII623" s="112"/>
      <c r="AIJ623" s="112"/>
      <c r="AIK623" s="112"/>
      <c r="AIL623" s="112"/>
      <c r="AIM623" s="112"/>
      <c r="AIN623" s="112"/>
      <c r="AIO623" s="112"/>
      <c r="AIP623" s="112"/>
      <c r="AIQ623" s="112"/>
      <c r="AIR623" s="112"/>
      <c r="AIS623" s="112"/>
      <c r="AIT623" s="112"/>
      <c r="AIU623" s="112"/>
      <c r="AIV623" s="112"/>
      <c r="AIW623" s="112"/>
      <c r="AIX623" s="112"/>
      <c r="AIY623" s="112"/>
      <c r="AIZ623" s="112"/>
      <c r="AJA623" s="112"/>
      <c r="AJB623" s="112"/>
      <c r="AJC623" s="112"/>
      <c r="AJD623" s="112"/>
      <c r="AJE623" s="112"/>
      <c r="AJF623" s="112"/>
      <c r="AJG623" s="112"/>
      <c r="AJH623" s="112"/>
      <c r="AJI623" s="112"/>
      <c r="AJJ623" s="112"/>
      <c r="AJK623" s="112"/>
      <c r="AJL623" s="112"/>
      <c r="AJM623" s="112"/>
      <c r="AJN623" s="112"/>
      <c r="AJO623" s="112"/>
      <c r="AJP623" s="112"/>
      <c r="AJQ623" s="112"/>
      <c r="AJR623" s="112"/>
      <c r="AJS623" s="112"/>
      <c r="AJT623" s="112"/>
      <c r="AJU623" s="112"/>
      <c r="AJV623" s="112"/>
      <c r="AJW623" s="112"/>
      <c r="AJX623" s="112"/>
      <c r="AJY623" s="112"/>
      <c r="AJZ623" s="112"/>
      <c r="AKA623" s="112"/>
      <c r="AKB623" s="112"/>
      <c r="AKC623" s="112"/>
      <c r="AKD623" s="112"/>
      <c r="AKE623" s="112"/>
      <c r="AKF623" s="112"/>
      <c r="AKG623" s="112"/>
      <c r="AKH623" s="112"/>
      <c r="AKI623" s="112"/>
      <c r="AKJ623" s="112"/>
      <c r="AKK623" s="112"/>
      <c r="AKL623" s="112"/>
      <c r="AKM623" s="112"/>
      <c r="AKN623" s="112"/>
      <c r="AKO623" s="112"/>
      <c r="AKP623" s="112"/>
      <c r="AKQ623" s="112"/>
      <c r="AKR623" s="112"/>
      <c r="AKS623" s="112"/>
      <c r="AKT623" s="112"/>
      <c r="AKU623" s="112"/>
      <c r="AKV623" s="112"/>
      <c r="AKW623" s="112"/>
      <c r="AKX623" s="112"/>
      <c r="AKY623" s="112"/>
      <c r="AKZ623" s="112"/>
      <c r="ALA623" s="112"/>
      <c r="ALB623" s="112"/>
      <c r="ALC623" s="112"/>
      <c r="ALD623" s="112"/>
      <c r="ALE623" s="112"/>
      <c r="ALF623" s="112"/>
      <c r="ALG623" s="112"/>
      <c r="ALH623" s="112"/>
      <c r="ALI623" s="112"/>
      <c r="ALJ623" s="112"/>
      <c r="ALK623" s="112"/>
      <c r="ALL623" s="112"/>
      <c r="ALM623" s="112"/>
      <c r="ALN623"/>
      <c r="ALO623"/>
      <c r="ALP623"/>
      <c r="ALQ623"/>
      <c r="ALR623"/>
      <c r="ALS623"/>
      <c r="ALT623"/>
      <c r="ALU623"/>
      <c r="ALV623"/>
      <c r="ALW623"/>
      <c r="ALX623"/>
      <c r="ALY623"/>
      <c r="ALZ623"/>
      <c r="AMA623"/>
      <c r="AMB623"/>
      <c r="AMC623"/>
      <c r="AMD623"/>
      <c r="AME623"/>
      <c r="AMF623"/>
      <c r="AMG623"/>
      <c r="AMH623"/>
      <c r="AMI623"/>
      <c r="AMJ623"/>
      <c r="AMK623" s="112"/>
    </row>
    <row r="624" spans="1:1025" s="101" customFormat="1">
      <c r="B624" s="82"/>
      <c r="C624" s="36" t="s">
        <v>55</v>
      </c>
      <c r="D624" s="36">
        <v>934</v>
      </c>
      <c r="E624" s="91" t="s">
        <v>56</v>
      </c>
      <c r="F624" s="91" t="s">
        <v>83</v>
      </c>
      <c r="G624" s="81"/>
      <c r="H624" s="82"/>
      <c r="I624" s="130">
        <f t="shared" si="207"/>
        <v>27849400</v>
      </c>
      <c r="J624" s="130">
        <f t="shared" ref="J624:O624" si="220">J625+J655</f>
        <v>19064000</v>
      </c>
      <c r="K624" s="76">
        <f t="shared" si="220"/>
        <v>8785400</v>
      </c>
      <c r="L624" s="76">
        <f t="shared" si="220"/>
        <v>0</v>
      </c>
      <c r="M624" s="76">
        <f t="shared" si="220"/>
        <v>0</v>
      </c>
      <c r="N624" s="76">
        <f t="shared" si="220"/>
        <v>0</v>
      </c>
      <c r="O624" s="131">
        <f t="shared" si="220"/>
        <v>0</v>
      </c>
      <c r="ALN624"/>
      <c r="ALO624"/>
      <c r="ALP624"/>
      <c r="ALQ624"/>
      <c r="ALR624"/>
      <c r="ALS624"/>
      <c r="ALT624"/>
      <c r="ALU624"/>
      <c r="ALV624"/>
      <c r="ALW624"/>
      <c r="ALX624"/>
      <c r="ALY624"/>
      <c r="ALZ624"/>
      <c r="AMA624"/>
      <c r="AMB624"/>
      <c r="AMC624"/>
      <c r="AMD624"/>
      <c r="AME624"/>
      <c r="AMF624"/>
      <c r="AMG624"/>
      <c r="AMH624"/>
      <c r="AMI624"/>
      <c r="AMJ624"/>
    </row>
    <row r="625" spans="2:1024" s="101" customFormat="1">
      <c r="B625" s="88"/>
      <c r="C625" s="36" t="s">
        <v>60</v>
      </c>
      <c r="D625" s="36">
        <v>934</v>
      </c>
      <c r="E625" s="91" t="s">
        <v>56</v>
      </c>
      <c r="F625" s="91" t="s">
        <v>56</v>
      </c>
      <c r="G625" s="81"/>
      <c r="H625" s="82"/>
      <c r="I625" s="130">
        <f t="shared" si="207"/>
        <v>24716200</v>
      </c>
      <c r="J625" s="130">
        <f t="shared" ref="J625:O625" si="221">J626+J637+J643+J647+J651</f>
        <v>17067900</v>
      </c>
      <c r="K625" s="76">
        <f t="shared" si="221"/>
        <v>7648300</v>
      </c>
      <c r="L625" s="76">
        <f t="shared" si="221"/>
        <v>0</v>
      </c>
      <c r="M625" s="76">
        <f t="shared" si="221"/>
        <v>0</v>
      </c>
      <c r="N625" s="76">
        <f t="shared" si="221"/>
        <v>0</v>
      </c>
      <c r="O625" s="131">
        <f t="shared" si="221"/>
        <v>0</v>
      </c>
      <c r="ALN625"/>
      <c r="ALO625"/>
      <c r="ALP625"/>
      <c r="ALQ625"/>
      <c r="ALR625"/>
      <c r="ALS625"/>
      <c r="ALT625"/>
      <c r="ALU625"/>
      <c r="ALV625"/>
      <c r="ALW625"/>
      <c r="ALX625"/>
      <c r="ALY625"/>
      <c r="ALZ625"/>
      <c r="AMA625"/>
      <c r="AMB625"/>
      <c r="AMC625"/>
      <c r="AMD625"/>
      <c r="AME625"/>
      <c r="AMF625"/>
      <c r="AMG625"/>
      <c r="AMH625"/>
      <c r="AMI625"/>
      <c r="AMJ625"/>
    </row>
    <row r="626" spans="2:1024" s="101" customFormat="1" ht="37.5">
      <c r="B626" s="88"/>
      <c r="C626" s="36" t="s">
        <v>129</v>
      </c>
      <c r="D626" s="36">
        <v>934</v>
      </c>
      <c r="E626" s="91" t="s">
        <v>56</v>
      </c>
      <c r="F626" s="91" t="s">
        <v>56</v>
      </c>
      <c r="G626" s="81">
        <v>5200000000</v>
      </c>
      <c r="H626" s="82"/>
      <c r="I626" s="130">
        <f t="shared" si="207"/>
        <v>22893700</v>
      </c>
      <c r="J626" s="130">
        <f t="shared" ref="J626:O626" si="222">J627+J632</f>
        <v>15305400</v>
      </c>
      <c r="K626" s="76">
        <f t="shared" si="222"/>
        <v>7588300</v>
      </c>
      <c r="L626" s="76">
        <f t="shared" si="222"/>
        <v>0</v>
      </c>
      <c r="M626" s="76">
        <f t="shared" si="222"/>
        <v>0</v>
      </c>
      <c r="N626" s="76">
        <f t="shared" si="222"/>
        <v>0</v>
      </c>
      <c r="O626" s="131">
        <f t="shared" si="222"/>
        <v>0</v>
      </c>
      <c r="ALN626"/>
      <c r="ALO626"/>
      <c r="ALP626"/>
      <c r="ALQ626"/>
      <c r="ALR626"/>
      <c r="ALS626"/>
      <c r="ALT626"/>
      <c r="ALU626"/>
      <c r="ALV626"/>
      <c r="ALW626"/>
      <c r="ALX626"/>
      <c r="ALY626"/>
      <c r="ALZ626"/>
      <c r="AMA626"/>
      <c r="AMB626"/>
      <c r="AMC626"/>
      <c r="AMD626"/>
      <c r="AME626"/>
      <c r="AMF626"/>
      <c r="AMG626"/>
      <c r="AMH626"/>
      <c r="AMI626"/>
      <c r="AMJ626"/>
    </row>
    <row r="627" spans="2:1024" s="101" customFormat="1">
      <c r="B627" s="88"/>
      <c r="C627" s="36" t="s">
        <v>137</v>
      </c>
      <c r="D627" s="36">
        <v>934</v>
      </c>
      <c r="E627" s="91" t="s">
        <v>56</v>
      </c>
      <c r="F627" s="91" t="s">
        <v>56</v>
      </c>
      <c r="G627" s="81">
        <v>5270000000</v>
      </c>
      <c r="H627" s="82"/>
      <c r="I627" s="130">
        <f t="shared" si="207"/>
        <v>17843300</v>
      </c>
      <c r="J627" s="130">
        <f t="shared" ref="J627:O627" si="223">J628</f>
        <v>12093100</v>
      </c>
      <c r="K627" s="76">
        <f t="shared" si="223"/>
        <v>5750200</v>
      </c>
      <c r="L627" s="76">
        <f t="shared" si="223"/>
        <v>0</v>
      </c>
      <c r="M627" s="76">
        <f t="shared" si="223"/>
        <v>0</v>
      </c>
      <c r="N627" s="76">
        <f t="shared" si="223"/>
        <v>0</v>
      </c>
      <c r="O627" s="131">
        <f t="shared" si="223"/>
        <v>0</v>
      </c>
      <c r="ALN627"/>
      <c r="ALO627"/>
      <c r="ALP627"/>
      <c r="ALQ627"/>
      <c r="ALR627"/>
      <c r="ALS627"/>
      <c r="ALT627"/>
      <c r="ALU627"/>
      <c r="ALV627"/>
      <c r="ALW627"/>
      <c r="ALX627"/>
      <c r="ALY627"/>
      <c r="ALZ627"/>
      <c r="AMA627"/>
      <c r="AMB627"/>
      <c r="AMC627"/>
      <c r="AMD627"/>
      <c r="AME627"/>
      <c r="AMF627"/>
      <c r="AMG627"/>
      <c r="AMH627"/>
      <c r="AMI627"/>
      <c r="AMJ627"/>
    </row>
    <row r="628" spans="2:1024" s="101" customFormat="1" ht="37.5">
      <c r="B628" s="88"/>
      <c r="C628" s="36" t="s">
        <v>131</v>
      </c>
      <c r="D628" s="36">
        <v>934</v>
      </c>
      <c r="E628" s="91" t="s">
        <v>56</v>
      </c>
      <c r="F628" s="91" t="s">
        <v>56</v>
      </c>
      <c r="G628" s="81">
        <v>5270000590</v>
      </c>
      <c r="H628" s="82"/>
      <c r="I628" s="130">
        <f t="shared" si="207"/>
        <v>17843300</v>
      </c>
      <c r="J628" s="130">
        <f t="shared" ref="J628:O628" si="224">J629+J630+J631</f>
        <v>12093100</v>
      </c>
      <c r="K628" s="76">
        <f t="shared" si="224"/>
        <v>5750200</v>
      </c>
      <c r="L628" s="76">
        <f t="shared" si="224"/>
        <v>0</v>
      </c>
      <c r="M628" s="76">
        <f t="shared" si="224"/>
        <v>0</v>
      </c>
      <c r="N628" s="76">
        <f t="shared" si="224"/>
        <v>0</v>
      </c>
      <c r="O628" s="131">
        <f t="shared" si="224"/>
        <v>0</v>
      </c>
      <c r="ALN628"/>
      <c r="ALO628"/>
      <c r="ALP628"/>
      <c r="ALQ628"/>
      <c r="ALR628"/>
      <c r="ALS628"/>
      <c r="ALT628"/>
      <c r="ALU628"/>
      <c r="ALV628"/>
      <c r="ALW628"/>
      <c r="ALX628"/>
      <c r="ALY628"/>
      <c r="ALZ628"/>
      <c r="AMA628"/>
      <c r="AMB628"/>
      <c r="AMC628"/>
      <c r="AMD628"/>
      <c r="AME628"/>
      <c r="AMF628"/>
      <c r="AMG628"/>
      <c r="AMH628"/>
      <c r="AMI628"/>
      <c r="AMJ628"/>
    </row>
    <row r="629" spans="2:1024" s="101" customFormat="1" ht="75">
      <c r="B629" s="88"/>
      <c r="C629" s="36" t="s">
        <v>101</v>
      </c>
      <c r="D629" s="36">
        <v>934</v>
      </c>
      <c r="E629" s="91" t="s">
        <v>56</v>
      </c>
      <c r="F629" s="91" t="s">
        <v>56</v>
      </c>
      <c r="G629" s="81">
        <v>5270000590</v>
      </c>
      <c r="H629" s="82" t="s">
        <v>102</v>
      </c>
      <c r="I629" s="130">
        <f t="shared" si="207"/>
        <v>16958300</v>
      </c>
      <c r="J629" s="130">
        <v>10385300</v>
      </c>
      <c r="K629" s="76">
        <v>6573000</v>
      </c>
      <c r="L629" s="76"/>
      <c r="M629" s="76"/>
      <c r="N629" s="76"/>
      <c r="O629" s="131"/>
      <c r="ALN629"/>
      <c r="ALO629"/>
      <c r="ALP629"/>
      <c r="ALQ629"/>
      <c r="ALR629"/>
      <c r="ALS629"/>
      <c r="ALT629"/>
      <c r="ALU629"/>
      <c r="ALV629"/>
      <c r="ALW629"/>
      <c r="ALX629"/>
      <c r="ALY629"/>
      <c r="ALZ629"/>
      <c r="AMA629"/>
      <c r="AMB629"/>
      <c r="AMC629"/>
      <c r="AMD629"/>
      <c r="AME629"/>
      <c r="AMF629"/>
      <c r="AMG629"/>
      <c r="AMH629"/>
      <c r="AMI629"/>
      <c r="AMJ629"/>
    </row>
    <row r="630" spans="2:1024" s="101" customFormat="1" ht="37.5">
      <c r="B630" s="88"/>
      <c r="C630" s="36" t="s">
        <v>104</v>
      </c>
      <c r="D630" s="36">
        <v>934</v>
      </c>
      <c r="E630" s="91" t="s">
        <v>56</v>
      </c>
      <c r="F630" s="91" t="s">
        <v>56</v>
      </c>
      <c r="G630" s="81">
        <v>5270000590</v>
      </c>
      <c r="H630" s="82" t="s">
        <v>105</v>
      </c>
      <c r="I630" s="130">
        <f t="shared" si="207"/>
        <v>880000</v>
      </c>
      <c r="J630" s="130">
        <v>1704000</v>
      </c>
      <c r="K630" s="76">
        <v>-824000</v>
      </c>
      <c r="L630" s="76"/>
      <c r="M630" s="76"/>
      <c r="N630" s="76"/>
      <c r="O630" s="131"/>
      <c r="ALN630"/>
      <c r="ALO630"/>
      <c r="ALP630"/>
      <c r="ALQ630"/>
      <c r="ALR630"/>
      <c r="ALS630"/>
      <c r="ALT630"/>
      <c r="ALU630"/>
      <c r="ALV630"/>
      <c r="ALW630"/>
      <c r="ALX630"/>
      <c r="ALY630"/>
      <c r="ALZ630"/>
      <c r="AMA630"/>
      <c r="AMB630"/>
      <c r="AMC630"/>
      <c r="AMD630"/>
      <c r="AME630"/>
      <c r="AMF630"/>
      <c r="AMG630"/>
      <c r="AMH630"/>
      <c r="AMI630"/>
      <c r="AMJ630"/>
    </row>
    <row r="631" spans="2:1024" s="101" customFormat="1">
      <c r="B631" s="88"/>
      <c r="C631" s="36" t="s">
        <v>107</v>
      </c>
      <c r="D631" s="36">
        <v>934</v>
      </c>
      <c r="E631" s="91" t="s">
        <v>56</v>
      </c>
      <c r="F631" s="91" t="s">
        <v>56</v>
      </c>
      <c r="G631" s="81">
        <v>5270000590</v>
      </c>
      <c r="H631" s="82" t="s">
        <v>108</v>
      </c>
      <c r="I631" s="130">
        <f t="shared" si="207"/>
        <v>5000</v>
      </c>
      <c r="J631" s="130">
        <v>3800</v>
      </c>
      <c r="K631" s="76">
        <v>1200</v>
      </c>
      <c r="L631" s="76"/>
      <c r="M631" s="76"/>
      <c r="N631" s="76"/>
      <c r="O631" s="131"/>
      <c r="ALN631"/>
      <c r="ALO631"/>
      <c r="ALP631"/>
      <c r="ALQ631"/>
      <c r="ALR631"/>
      <c r="ALS631"/>
      <c r="ALT631"/>
      <c r="ALU631"/>
      <c r="ALV631"/>
      <c r="ALW631"/>
      <c r="ALX631"/>
      <c r="ALY631"/>
      <c r="ALZ631"/>
      <c r="AMA631"/>
      <c r="AMB631"/>
      <c r="AMC631"/>
      <c r="AMD631"/>
      <c r="AME631"/>
      <c r="AMF631"/>
      <c r="AMG631"/>
      <c r="AMH631"/>
      <c r="AMI631"/>
      <c r="AMJ631"/>
    </row>
    <row r="632" spans="2:1024" s="101" customFormat="1" ht="37.5">
      <c r="B632" s="88"/>
      <c r="C632" s="36" t="s">
        <v>138</v>
      </c>
      <c r="D632" s="36">
        <v>934</v>
      </c>
      <c r="E632" s="91" t="s">
        <v>56</v>
      </c>
      <c r="F632" s="91" t="s">
        <v>56</v>
      </c>
      <c r="G632" s="81">
        <v>5280000000</v>
      </c>
      <c r="H632" s="82"/>
      <c r="I632" s="130">
        <f t="shared" si="207"/>
        <v>5050400</v>
      </c>
      <c r="J632" s="130">
        <f t="shared" ref="J632:O632" si="225">J633</f>
        <v>3212300</v>
      </c>
      <c r="K632" s="76">
        <f t="shared" si="225"/>
        <v>1838100</v>
      </c>
      <c r="L632" s="76">
        <f t="shared" si="225"/>
        <v>0</v>
      </c>
      <c r="M632" s="76">
        <f t="shared" si="225"/>
        <v>0</v>
      </c>
      <c r="N632" s="76">
        <f t="shared" si="225"/>
        <v>0</v>
      </c>
      <c r="O632" s="131">
        <f t="shared" si="225"/>
        <v>0</v>
      </c>
      <c r="ALN632"/>
      <c r="ALO632"/>
      <c r="ALP632"/>
      <c r="ALQ632"/>
      <c r="ALR632"/>
      <c r="ALS632"/>
      <c r="ALT632"/>
      <c r="ALU632"/>
      <c r="ALV632"/>
      <c r="ALW632"/>
      <c r="ALX632"/>
      <c r="ALY632"/>
      <c r="ALZ632"/>
      <c r="AMA632"/>
      <c r="AMB632"/>
      <c r="AMC632"/>
      <c r="AMD632"/>
      <c r="AME632"/>
      <c r="AMF632"/>
      <c r="AMG632"/>
      <c r="AMH632"/>
      <c r="AMI632"/>
      <c r="AMJ632"/>
    </row>
    <row r="633" spans="2:1024" s="101" customFormat="1" ht="37.5">
      <c r="B633" s="88"/>
      <c r="C633" s="36" t="s">
        <v>139</v>
      </c>
      <c r="D633" s="36">
        <v>934</v>
      </c>
      <c r="E633" s="91" t="s">
        <v>56</v>
      </c>
      <c r="F633" s="91" t="s">
        <v>56</v>
      </c>
      <c r="G633" s="81">
        <v>5280000590</v>
      </c>
      <c r="H633" s="82"/>
      <c r="I633" s="130">
        <f t="shared" si="207"/>
        <v>5050400</v>
      </c>
      <c r="J633" s="130">
        <f t="shared" ref="J633:O633" si="226">J634+J635+J636</f>
        <v>3212300</v>
      </c>
      <c r="K633" s="76">
        <f t="shared" si="226"/>
        <v>1838100</v>
      </c>
      <c r="L633" s="76">
        <f t="shared" si="226"/>
        <v>0</v>
      </c>
      <c r="M633" s="76">
        <f t="shared" si="226"/>
        <v>0</v>
      </c>
      <c r="N633" s="76">
        <f t="shared" si="226"/>
        <v>0</v>
      </c>
      <c r="O633" s="131">
        <f t="shared" si="226"/>
        <v>0</v>
      </c>
      <c r="ALN633"/>
      <c r="ALO633"/>
      <c r="ALP633"/>
      <c r="ALQ633"/>
      <c r="ALR633"/>
      <c r="ALS633"/>
      <c r="ALT633"/>
      <c r="ALU633"/>
      <c r="ALV633"/>
      <c r="ALW633"/>
      <c r="ALX633"/>
      <c r="ALY633"/>
      <c r="ALZ633"/>
      <c r="AMA633"/>
      <c r="AMB633"/>
      <c r="AMC633"/>
      <c r="AMD633"/>
      <c r="AME633"/>
      <c r="AMF633"/>
      <c r="AMG633"/>
      <c r="AMH633"/>
      <c r="AMI633"/>
      <c r="AMJ633"/>
    </row>
    <row r="634" spans="2:1024" s="101" customFormat="1" ht="75">
      <c r="B634" s="88"/>
      <c r="C634" s="36" t="s">
        <v>101</v>
      </c>
      <c r="D634" s="36">
        <v>934</v>
      </c>
      <c r="E634" s="91" t="s">
        <v>56</v>
      </c>
      <c r="F634" s="91" t="s">
        <v>56</v>
      </c>
      <c r="G634" s="81">
        <v>5280000590</v>
      </c>
      <c r="H634" s="82" t="s">
        <v>102</v>
      </c>
      <c r="I634" s="130">
        <f t="shared" si="207"/>
        <v>5009200</v>
      </c>
      <c r="J634" s="130">
        <v>3035500</v>
      </c>
      <c r="K634" s="76">
        <v>1973700</v>
      </c>
      <c r="L634" s="76"/>
      <c r="M634" s="76"/>
      <c r="N634" s="76"/>
      <c r="O634" s="131"/>
      <c r="ALN634"/>
      <c r="ALO634"/>
      <c r="ALP634"/>
      <c r="ALQ634"/>
      <c r="ALR634"/>
      <c r="ALS634"/>
      <c r="ALT634"/>
      <c r="ALU634"/>
      <c r="ALV634"/>
      <c r="ALW634"/>
      <c r="ALX634"/>
      <c r="ALY634"/>
      <c r="ALZ634"/>
      <c r="AMA634"/>
      <c r="AMB634"/>
      <c r="AMC634"/>
      <c r="AMD634"/>
      <c r="AME634"/>
      <c r="AMF634"/>
      <c r="AMG634"/>
      <c r="AMH634"/>
      <c r="AMI634"/>
      <c r="AMJ634"/>
    </row>
    <row r="635" spans="2:1024" s="101" customFormat="1" ht="37.5">
      <c r="B635" s="88"/>
      <c r="C635" s="36" t="s">
        <v>104</v>
      </c>
      <c r="D635" s="36">
        <v>934</v>
      </c>
      <c r="E635" s="91" t="s">
        <v>56</v>
      </c>
      <c r="F635" s="91" t="s">
        <v>56</v>
      </c>
      <c r="G635" s="81">
        <v>5280000590</v>
      </c>
      <c r="H635" s="82" t="s">
        <v>105</v>
      </c>
      <c r="I635" s="130">
        <f t="shared" si="207"/>
        <v>40200</v>
      </c>
      <c r="J635" s="130">
        <v>176000</v>
      </c>
      <c r="K635" s="76">
        <v>-135800</v>
      </c>
      <c r="L635" s="76"/>
      <c r="M635" s="76"/>
      <c r="N635" s="76"/>
      <c r="O635" s="131"/>
      <c r="ALN635"/>
      <c r="ALO635"/>
      <c r="ALP635"/>
      <c r="ALQ635"/>
      <c r="ALR635"/>
      <c r="ALS635"/>
      <c r="ALT635"/>
      <c r="ALU635"/>
      <c r="ALV635"/>
      <c r="ALW635"/>
      <c r="ALX635"/>
      <c r="ALY635"/>
      <c r="ALZ635"/>
      <c r="AMA635"/>
      <c r="AMB635"/>
      <c r="AMC635"/>
      <c r="AMD635"/>
      <c r="AME635"/>
      <c r="AMF635"/>
      <c r="AMG635"/>
      <c r="AMH635"/>
      <c r="AMI635"/>
      <c r="AMJ635"/>
    </row>
    <row r="636" spans="2:1024" s="101" customFormat="1">
      <c r="B636" s="88"/>
      <c r="C636" s="36" t="s">
        <v>107</v>
      </c>
      <c r="D636" s="36">
        <v>934</v>
      </c>
      <c r="E636" s="91" t="s">
        <v>56</v>
      </c>
      <c r="F636" s="91" t="s">
        <v>56</v>
      </c>
      <c r="G636" s="81">
        <v>5280000590</v>
      </c>
      <c r="H636" s="82" t="s">
        <v>108</v>
      </c>
      <c r="I636" s="130">
        <f t="shared" si="207"/>
        <v>1000</v>
      </c>
      <c r="J636" s="130">
        <v>800</v>
      </c>
      <c r="K636" s="76">
        <v>200</v>
      </c>
      <c r="L636" s="76"/>
      <c r="M636" s="76"/>
      <c r="N636" s="76"/>
      <c r="O636" s="131"/>
      <c r="ALN636"/>
      <c r="ALO636"/>
      <c r="ALP636"/>
      <c r="ALQ636"/>
      <c r="ALR636"/>
      <c r="ALS636"/>
      <c r="ALT636"/>
      <c r="ALU636"/>
      <c r="ALV636"/>
      <c r="ALW636"/>
      <c r="ALX636"/>
      <c r="ALY636"/>
      <c r="ALZ636"/>
      <c r="AMA636"/>
      <c r="AMB636"/>
      <c r="AMC636"/>
      <c r="AMD636"/>
      <c r="AME636"/>
      <c r="AMF636"/>
      <c r="AMG636"/>
      <c r="AMH636"/>
      <c r="AMI636"/>
      <c r="AMJ636"/>
    </row>
    <row r="637" spans="2:1024" s="101" customFormat="1" ht="43.7" customHeight="1">
      <c r="B637" s="88"/>
      <c r="C637" s="36" t="s">
        <v>140</v>
      </c>
      <c r="D637" s="36">
        <v>934</v>
      </c>
      <c r="E637" s="91" t="s">
        <v>56</v>
      </c>
      <c r="F637" s="91" t="s">
        <v>56</v>
      </c>
      <c r="G637" s="81">
        <v>5300000000</v>
      </c>
      <c r="H637" s="82"/>
      <c r="I637" s="130">
        <f t="shared" si="207"/>
        <v>522500</v>
      </c>
      <c r="J637" s="130">
        <f t="shared" ref="J637:O638" si="227">J638</f>
        <v>551500</v>
      </c>
      <c r="K637" s="76">
        <f t="shared" si="227"/>
        <v>-29000</v>
      </c>
      <c r="L637" s="76">
        <f t="shared" si="227"/>
        <v>0</v>
      </c>
      <c r="M637" s="76">
        <f t="shared" si="227"/>
        <v>0</v>
      </c>
      <c r="N637" s="76">
        <f t="shared" si="227"/>
        <v>0</v>
      </c>
      <c r="O637" s="131">
        <f t="shared" si="227"/>
        <v>0</v>
      </c>
      <c r="ALN637"/>
      <c r="ALO637"/>
      <c r="ALP637"/>
      <c r="ALQ637"/>
      <c r="ALR637"/>
      <c r="ALS637"/>
      <c r="ALT637"/>
      <c r="ALU637"/>
      <c r="ALV637"/>
      <c r="ALW637"/>
      <c r="ALX637"/>
      <c r="ALY637"/>
      <c r="ALZ637"/>
      <c r="AMA637"/>
      <c r="AMB637"/>
      <c r="AMC637"/>
      <c r="AMD637"/>
      <c r="AME637"/>
      <c r="AMF637"/>
      <c r="AMG637"/>
      <c r="AMH637"/>
      <c r="AMI637"/>
      <c r="AMJ637"/>
    </row>
    <row r="638" spans="2:1024" s="101" customFormat="1">
      <c r="B638" s="88"/>
      <c r="C638" s="36" t="s">
        <v>141</v>
      </c>
      <c r="D638" s="36">
        <v>934</v>
      </c>
      <c r="E638" s="91" t="s">
        <v>56</v>
      </c>
      <c r="F638" s="91" t="s">
        <v>56</v>
      </c>
      <c r="G638" s="81">
        <v>5310000000</v>
      </c>
      <c r="H638" s="82"/>
      <c r="I638" s="130">
        <f t="shared" si="207"/>
        <v>522500</v>
      </c>
      <c r="J638" s="130">
        <f t="shared" si="227"/>
        <v>551500</v>
      </c>
      <c r="K638" s="76">
        <f t="shared" si="227"/>
        <v>-29000</v>
      </c>
      <c r="L638" s="76">
        <f t="shared" si="227"/>
        <v>0</v>
      </c>
      <c r="M638" s="76">
        <f t="shared" si="227"/>
        <v>0</v>
      </c>
      <c r="N638" s="76">
        <f t="shared" si="227"/>
        <v>0</v>
      </c>
      <c r="O638" s="131">
        <f t="shared" si="227"/>
        <v>0</v>
      </c>
      <c r="ALN638"/>
      <c r="ALO638"/>
      <c r="ALP638"/>
      <c r="ALQ638"/>
      <c r="ALR638"/>
      <c r="ALS638"/>
      <c r="ALT638"/>
      <c r="ALU638"/>
      <c r="ALV638"/>
      <c r="ALW638"/>
      <c r="ALX638"/>
      <c r="ALY638"/>
      <c r="ALZ638"/>
      <c r="AMA638"/>
      <c r="AMB638"/>
      <c r="AMC638"/>
      <c r="AMD638"/>
      <c r="AME638"/>
      <c r="AMF638"/>
      <c r="AMG638"/>
      <c r="AMH638"/>
      <c r="AMI638"/>
      <c r="AMJ638"/>
    </row>
    <row r="639" spans="2:1024" s="101" customFormat="1" ht="30.75" customHeight="1">
      <c r="B639" s="88"/>
      <c r="C639" s="36" t="s">
        <v>142</v>
      </c>
      <c r="D639" s="36">
        <v>934</v>
      </c>
      <c r="E639" s="91" t="s">
        <v>56</v>
      </c>
      <c r="F639" s="91" t="s">
        <v>56</v>
      </c>
      <c r="G639" s="81">
        <v>5310010350</v>
      </c>
      <c r="H639" s="82"/>
      <c r="I639" s="130">
        <f t="shared" si="207"/>
        <v>522500</v>
      </c>
      <c r="J639" s="130">
        <f>J640+J641</f>
        <v>551500</v>
      </c>
      <c r="K639" s="76">
        <f>K640+K641+K642</f>
        <v>-29000</v>
      </c>
      <c r="L639" s="76">
        <f>L640+L641</f>
        <v>0</v>
      </c>
      <c r="M639" s="76">
        <f>M640+M641</f>
        <v>0</v>
      </c>
      <c r="N639" s="76">
        <f>N640+N641</f>
        <v>0</v>
      </c>
      <c r="O639" s="131">
        <f>O640+O641</f>
        <v>0</v>
      </c>
      <c r="ALN639"/>
      <c r="ALO639"/>
      <c r="ALP639"/>
      <c r="ALQ639"/>
      <c r="ALR639"/>
      <c r="ALS639"/>
      <c r="ALT639"/>
      <c r="ALU639"/>
      <c r="ALV639"/>
      <c r="ALW639"/>
      <c r="ALX639"/>
      <c r="ALY639"/>
      <c r="ALZ639"/>
      <c r="AMA639"/>
      <c r="AMB639"/>
      <c r="AMC639"/>
      <c r="AMD639"/>
      <c r="AME639"/>
      <c r="AMF639"/>
      <c r="AMG639"/>
      <c r="AMH639"/>
      <c r="AMI639"/>
      <c r="AMJ639"/>
    </row>
    <row r="640" spans="2:1024" s="101" customFormat="1" ht="75" hidden="1">
      <c r="B640" s="88"/>
      <c r="C640" s="36" t="s">
        <v>101</v>
      </c>
      <c r="D640" s="36">
        <v>934</v>
      </c>
      <c r="E640" s="91" t="s">
        <v>56</v>
      </c>
      <c r="F640" s="91" t="s">
        <v>56</v>
      </c>
      <c r="G640" s="81">
        <v>5310010350</v>
      </c>
      <c r="H640" s="82" t="s">
        <v>102</v>
      </c>
      <c r="I640" s="130">
        <f t="shared" si="207"/>
        <v>0</v>
      </c>
      <c r="J640" s="130">
        <v>0</v>
      </c>
      <c r="K640" s="76"/>
      <c r="L640" s="76"/>
      <c r="M640" s="76"/>
      <c r="N640" s="76"/>
      <c r="O640" s="131"/>
      <c r="ALN640"/>
      <c r="ALO640"/>
      <c r="ALP640"/>
      <c r="ALQ640"/>
      <c r="ALR640"/>
      <c r="ALS640"/>
      <c r="ALT640"/>
      <c r="ALU640"/>
      <c r="ALV640"/>
      <c r="ALW640"/>
      <c r="ALX640"/>
      <c r="ALY640"/>
      <c r="ALZ640"/>
      <c r="AMA640"/>
      <c r="AMB640"/>
      <c r="AMC640"/>
      <c r="AMD640"/>
      <c r="AME640"/>
      <c r="AMF640"/>
      <c r="AMG640"/>
      <c r="AMH640"/>
      <c r="AMI640"/>
      <c r="AMJ640"/>
    </row>
    <row r="641" spans="2:1024" s="101" customFormat="1" ht="37.5">
      <c r="B641" s="88"/>
      <c r="C641" s="36" t="s">
        <v>104</v>
      </c>
      <c r="D641" s="36">
        <v>934</v>
      </c>
      <c r="E641" s="91" t="s">
        <v>56</v>
      </c>
      <c r="F641" s="91" t="s">
        <v>56</v>
      </c>
      <c r="G641" s="81">
        <v>5310010350</v>
      </c>
      <c r="H641" s="82" t="s">
        <v>105</v>
      </c>
      <c r="I641" s="130">
        <f t="shared" si="207"/>
        <v>72500</v>
      </c>
      <c r="J641" s="130">
        <v>551500</v>
      </c>
      <c r="K641" s="76">
        <v>-479000</v>
      </c>
      <c r="L641" s="76"/>
      <c r="M641" s="76"/>
      <c r="N641" s="76"/>
      <c r="O641" s="131"/>
      <c r="ALN641"/>
      <c r="ALO641"/>
      <c r="ALP641"/>
      <c r="ALQ641"/>
      <c r="ALR641"/>
      <c r="ALS641"/>
      <c r="ALT641"/>
      <c r="ALU641"/>
      <c r="ALV641"/>
      <c r="ALW641"/>
      <c r="ALX641"/>
      <c r="ALY641"/>
      <c r="ALZ641"/>
      <c r="AMA641"/>
      <c r="AMB641"/>
      <c r="AMC641"/>
      <c r="AMD641"/>
      <c r="AME641"/>
      <c r="AMF641"/>
      <c r="AMG641"/>
      <c r="AMH641"/>
      <c r="AMI641"/>
      <c r="AMJ641"/>
    </row>
    <row r="642" spans="2:1024" s="101" customFormat="1">
      <c r="B642" s="88"/>
      <c r="C642" s="36" t="s">
        <v>143</v>
      </c>
      <c r="D642" s="36">
        <v>934</v>
      </c>
      <c r="E642" s="91" t="s">
        <v>56</v>
      </c>
      <c r="F642" s="91" t="s">
        <v>56</v>
      </c>
      <c r="G642" s="81">
        <v>5310010350</v>
      </c>
      <c r="H642" s="82" t="s">
        <v>144</v>
      </c>
      <c r="I642" s="130">
        <f t="shared" si="207"/>
        <v>450000</v>
      </c>
      <c r="J642" s="130"/>
      <c r="K642" s="76">
        <v>450000</v>
      </c>
      <c r="L642" s="76"/>
      <c r="M642" s="76"/>
      <c r="N642" s="76"/>
      <c r="O642" s="131"/>
      <c r="ALN642"/>
      <c r="ALO642"/>
      <c r="ALP642"/>
      <c r="ALQ642"/>
      <c r="ALR642"/>
      <c r="ALS642"/>
      <c r="ALT642"/>
      <c r="ALU642"/>
      <c r="ALV642"/>
      <c r="ALW642"/>
      <c r="ALX642"/>
      <c r="ALY642"/>
      <c r="ALZ642"/>
      <c r="AMA642"/>
      <c r="AMB642"/>
      <c r="AMC642"/>
      <c r="AMD642"/>
      <c r="AME642"/>
      <c r="AMF642"/>
      <c r="AMG642"/>
      <c r="AMH642"/>
      <c r="AMI642"/>
      <c r="AMJ642"/>
    </row>
    <row r="643" spans="2:1024" s="101" customFormat="1" ht="56.25">
      <c r="B643" s="88"/>
      <c r="C643" s="36" t="s">
        <v>282</v>
      </c>
      <c r="D643" s="36">
        <v>934</v>
      </c>
      <c r="E643" s="91" t="s">
        <v>56</v>
      </c>
      <c r="F643" s="91" t="s">
        <v>56</v>
      </c>
      <c r="G643" s="81">
        <v>6700000000</v>
      </c>
      <c r="H643" s="82"/>
      <c r="I643" s="130">
        <f t="shared" si="207"/>
        <v>100000</v>
      </c>
      <c r="J643" s="130">
        <f t="shared" ref="J643:O645" si="228">J644</f>
        <v>100000</v>
      </c>
      <c r="K643" s="76">
        <f t="shared" si="228"/>
        <v>0</v>
      </c>
      <c r="L643" s="76">
        <f t="shared" si="228"/>
        <v>0</v>
      </c>
      <c r="M643" s="76">
        <f t="shared" si="228"/>
        <v>0</v>
      </c>
      <c r="N643" s="76">
        <f t="shared" si="228"/>
        <v>0</v>
      </c>
      <c r="O643" s="131">
        <f t="shared" si="228"/>
        <v>0</v>
      </c>
      <c r="ALN643"/>
      <c r="ALO643"/>
      <c r="ALP643"/>
      <c r="ALQ643"/>
      <c r="ALR643"/>
      <c r="ALS643"/>
      <c r="ALT643"/>
      <c r="ALU643"/>
      <c r="ALV643"/>
      <c r="ALW643"/>
      <c r="ALX643"/>
      <c r="ALY643"/>
      <c r="ALZ643"/>
      <c r="AMA643"/>
      <c r="AMB643"/>
      <c r="AMC643"/>
      <c r="AMD643"/>
      <c r="AME643"/>
      <c r="AMF643"/>
      <c r="AMG643"/>
      <c r="AMH643"/>
      <c r="AMI643"/>
      <c r="AMJ643"/>
    </row>
    <row r="644" spans="2:1024" s="101" customFormat="1" ht="54.75" customHeight="1">
      <c r="B644" s="88"/>
      <c r="C644" s="36" t="s">
        <v>283</v>
      </c>
      <c r="D644" s="36">
        <v>934</v>
      </c>
      <c r="E644" s="91" t="s">
        <v>56</v>
      </c>
      <c r="F644" s="91" t="s">
        <v>56</v>
      </c>
      <c r="G644" s="81">
        <v>6710000000</v>
      </c>
      <c r="H644" s="82"/>
      <c r="I644" s="130">
        <f t="shared" si="207"/>
        <v>100000</v>
      </c>
      <c r="J644" s="130">
        <f t="shared" si="228"/>
        <v>100000</v>
      </c>
      <c r="K644" s="76">
        <f t="shared" si="228"/>
        <v>0</v>
      </c>
      <c r="L644" s="76">
        <f t="shared" si="228"/>
        <v>0</v>
      </c>
      <c r="M644" s="76">
        <f t="shared" si="228"/>
        <v>0</v>
      </c>
      <c r="N644" s="76">
        <f t="shared" si="228"/>
        <v>0</v>
      </c>
      <c r="O644" s="131">
        <f t="shared" si="228"/>
        <v>0</v>
      </c>
      <c r="ALN644"/>
      <c r="ALO644"/>
      <c r="ALP644"/>
      <c r="ALQ644"/>
      <c r="ALR644"/>
      <c r="ALS644"/>
      <c r="ALT644"/>
      <c r="ALU644"/>
      <c r="ALV644"/>
      <c r="ALW644"/>
      <c r="ALX644"/>
      <c r="ALY644"/>
      <c r="ALZ644"/>
      <c r="AMA644"/>
      <c r="AMB644"/>
      <c r="AMC644"/>
      <c r="AMD644"/>
      <c r="AME644"/>
      <c r="AMF644"/>
      <c r="AMG644"/>
      <c r="AMH644"/>
      <c r="AMI644"/>
      <c r="AMJ644"/>
    </row>
    <row r="645" spans="2:1024" s="101" customFormat="1">
      <c r="B645" s="88"/>
      <c r="C645" s="36" t="s">
        <v>284</v>
      </c>
      <c r="D645" s="36">
        <v>934</v>
      </c>
      <c r="E645" s="91" t="s">
        <v>56</v>
      </c>
      <c r="F645" s="91" t="s">
        <v>56</v>
      </c>
      <c r="G645" s="81">
        <v>6710010220</v>
      </c>
      <c r="H645" s="82"/>
      <c r="I645" s="130">
        <f t="shared" si="207"/>
        <v>100000</v>
      </c>
      <c r="J645" s="130">
        <f t="shared" si="228"/>
        <v>100000</v>
      </c>
      <c r="K645" s="76">
        <f t="shared" si="228"/>
        <v>0</v>
      </c>
      <c r="L645" s="76">
        <f t="shared" si="228"/>
        <v>0</v>
      </c>
      <c r="M645" s="76">
        <f t="shared" si="228"/>
        <v>0</v>
      </c>
      <c r="N645" s="76">
        <f t="shared" si="228"/>
        <v>0</v>
      </c>
      <c r="O645" s="131">
        <f t="shared" si="228"/>
        <v>0</v>
      </c>
      <c r="ALN645"/>
      <c r="ALO645"/>
      <c r="ALP645"/>
      <c r="ALQ645"/>
      <c r="ALR645"/>
      <c r="ALS645"/>
      <c r="ALT645"/>
      <c r="ALU645"/>
      <c r="ALV645"/>
      <c r="ALW645"/>
      <c r="ALX645"/>
      <c r="ALY645"/>
      <c r="ALZ645"/>
      <c r="AMA645"/>
      <c r="AMB645"/>
      <c r="AMC645"/>
      <c r="AMD645"/>
      <c r="AME645"/>
      <c r="AMF645"/>
      <c r="AMG645"/>
      <c r="AMH645"/>
      <c r="AMI645"/>
      <c r="AMJ645"/>
    </row>
    <row r="646" spans="2:1024" s="101" customFormat="1" ht="37.5">
      <c r="B646" s="88"/>
      <c r="C646" s="36" t="s">
        <v>104</v>
      </c>
      <c r="D646" s="36">
        <v>934</v>
      </c>
      <c r="E646" s="91" t="s">
        <v>56</v>
      </c>
      <c r="F646" s="91" t="s">
        <v>56</v>
      </c>
      <c r="G646" s="81">
        <v>6710010220</v>
      </c>
      <c r="H646" s="82" t="s">
        <v>105</v>
      </c>
      <c r="I646" s="130">
        <f t="shared" si="207"/>
        <v>100000</v>
      </c>
      <c r="J646" s="130">
        <v>100000</v>
      </c>
      <c r="K646" s="76">
        <v>0</v>
      </c>
      <c r="L646" s="76">
        <v>0</v>
      </c>
      <c r="M646" s="76">
        <v>0</v>
      </c>
      <c r="N646" s="76">
        <v>0</v>
      </c>
      <c r="O646" s="131">
        <v>0</v>
      </c>
      <c r="ALN646"/>
      <c r="ALO646"/>
      <c r="ALP646"/>
      <c r="ALQ646"/>
      <c r="ALR646"/>
      <c r="ALS646"/>
      <c r="ALT646"/>
      <c r="ALU646"/>
      <c r="ALV646"/>
      <c r="ALW646"/>
      <c r="ALX646"/>
      <c r="ALY646"/>
      <c r="ALZ646"/>
      <c r="AMA646"/>
      <c r="AMB646"/>
      <c r="AMC646"/>
      <c r="AMD646"/>
      <c r="AME646"/>
      <c r="AMF646"/>
      <c r="AMG646"/>
      <c r="AMH646"/>
      <c r="AMI646"/>
      <c r="AMJ646"/>
    </row>
    <row r="647" spans="2:1024" s="101" customFormat="1" ht="93.6" customHeight="1">
      <c r="B647" s="88"/>
      <c r="C647" s="36" t="s">
        <v>387</v>
      </c>
      <c r="D647" s="36">
        <v>934</v>
      </c>
      <c r="E647" s="91" t="s">
        <v>56</v>
      </c>
      <c r="F647" s="91" t="s">
        <v>56</v>
      </c>
      <c r="G647" s="81">
        <v>6900000000</v>
      </c>
      <c r="H647" s="82"/>
      <c r="I647" s="130">
        <f t="shared" si="207"/>
        <v>100000</v>
      </c>
      <c r="J647" s="130">
        <f t="shared" ref="J647:O649" si="229">J648</f>
        <v>130000</v>
      </c>
      <c r="K647" s="76">
        <f t="shared" si="229"/>
        <v>-30000</v>
      </c>
      <c r="L647" s="76">
        <f t="shared" si="229"/>
        <v>0</v>
      </c>
      <c r="M647" s="76">
        <f t="shared" si="229"/>
        <v>0</v>
      </c>
      <c r="N647" s="76">
        <f t="shared" si="229"/>
        <v>0</v>
      </c>
      <c r="O647" s="131">
        <f t="shared" si="229"/>
        <v>0</v>
      </c>
      <c r="ALN647"/>
      <c r="ALO647"/>
      <c r="ALP647"/>
      <c r="ALQ647"/>
      <c r="ALR647"/>
      <c r="ALS647"/>
      <c r="ALT647"/>
      <c r="ALU647"/>
      <c r="ALV647"/>
      <c r="ALW647"/>
      <c r="ALX647"/>
      <c r="ALY647"/>
      <c r="ALZ647"/>
      <c r="AMA647"/>
      <c r="AMB647"/>
      <c r="AMC647"/>
      <c r="AMD647"/>
      <c r="AME647"/>
      <c r="AMF647"/>
      <c r="AMG647"/>
      <c r="AMH647"/>
      <c r="AMI647"/>
      <c r="AMJ647"/>
    </row>
    <row r="648" spans="2:1024" s="101" customFormat="1" ht="37.5">
      <c r="B648" s="88"/>
      <c r="C648" s="36" t="s">
        <v>293</v>
      </c>
      <c r="D648" s="36">
        <v>934</v>
      </c>
      <c r="E648" s="91" t="s">
        <v>56</v>
      </c>
      <c r="F648" s="91" t="s">
        <v>56</v>
      </c>
      <c r="G648" s="81">
        <v>6910000000</v>
      </c>
      <c r="H648" s="82"/>
      <c r="I648" s="130">
        <f t="shared" ref="I648:I711" si="230">SUM(J648:O648)</f>
        <v>100000</v>
      </c>
      <c r="J648" s="130">
        <f t="shared" si="229"/>
        <v>130000</v>
      </c>
      <c r="K648" s="76">
        <f t="shared" si="229"/>
        <v>-30000</v>
      </c>
      <c r="L648" s="76">
        <f t="shared" si="229"/>
        <v>0</v>
      </c>
      <c r="M648" s="76">
        <f t="shared" si="229"/>
        <v>0</v>
      </c>
      <c r="N648" s="76">
        <f t="shared" si="229"/>
        <v>0</v>
      </c>
      <c r="O648" s="131">
        <f t="shared" si="229"/>
        <v>0</v>
      </c>
      <c r="ALN648"/>
      <c r="ALO648"/>
      <c r="ALP648"/>
      <c r="ALQ648"/>
      <c r="ALR648"/>
      <c r="ALS648"/>
      <c r="ALT648"/>
      <c r="ALU648"/>
      <c r="ALV648"/>
      <c r="ALW648"/>
      <c r="ALX648"/>
      <c r="ALY648"/>
      <c r="ALZ648"/>
      <c r="AMA648"/>
      <c r="AMB648"/>
      <c r="AMC648"/>
      <c r="AMD648"/>
      <c r="AME648"/>
      <c r="AMF648"/>
      <c r="AMG648"/>
      <c r="AMH648"/>
      <c r="AMI648"/>
      <c r="AMJ648"/>
    </row>
    <row r="649" spans="2:1024" s="101" customFormat="1" ht="112.5">
      <c r="B649" s="88"/>
      <c r="C649" s="36" t="s">
        <v>388</v>
      </c>
      <c r="D649" s="36">
        <v>934</v>
      </c>
      <c r="E649" s="91" t="s">
        <v>56</v>
      </c>
      <c r="F649" s="91" t="s">
        <v>56</v>
      </c>
      <c r="G649" s="81">
        <v>6910010500</v>
      </c>
      <c r="H649" s="82"/>
      <c r="I649" s="130">
        <f t="shared" si="230"/>
        <v>100000</v>
      </c>
      <c r="J649" s="130">
        <f t="shared" si="229"/>
        <v>130000</v>
      </c>
      <c r="K649" s="76">
        <f t="shared" si="229"/>
        <v>-30000</v>
      </c>
      <c r="L649" s="76">
        <f t="shared" si="229"/>
        <v>0</v>
      </c>
      <c r="M649" s="76">
        <f t="shared" si="229"/>
        <v>0</v>
      </c>
      <c r="N649" s="76">
        <f t="shared" si="229"/>
        <v>0</v>
      </c>
      <c r="O649" s="131">
        <f t="shared" si="229"/>
        <v>0</v>
      </c>
      <c r="ALN649"/>
      <c r="ALO649"/>
      <c r="ALP649"/>
      <c r="ALQ649"/>
      <c r="ALR649"/>
      <c r="ALS649"/>
      <c r="ALT649"/>
      <c r="ALU649"/>
      <c r="ALV649"/>
      <c r="ALW649"/>
      <c r="ALX649"/>
      <c r="ALY649"/>
      <c r="ALZ649"/>
      <c r="AMA649"/>
      <c r="AMB649"/>
      <c r="AMC649"/>
      <c r="AMD649"/>
      <c r="AME649"/>
      <c r="AMF649"/>
      <c r="AMG649"/>
      <c r="AMH649"/>
      <c r="AMI649"/>
      <c r="AMJ649"/>
    </row>
    <row r="650" spans="2:1024" s="101" customFormat="1" ht="37.5">
      <c r="B650" s="88"/>
      <c r="C650" s="36" t="s">
        <v>104</v>
      </c>
      <c r="D650" s="36">
        <v>934</v>
      </c>
      <c r="E650" s="91" t="s">
        <v>56</v>
      </c>
      <c r="F650" s="91" t="s">
        <v>56</v>
      </c>
      <c r="G650" s="81">
        <v>6910010500</v>
      </c>
      <c r="H650" s="82" t="s">
        <v>105</v>
      </c>
      <c r="I650" s="130">
        <f t="shared" si="230"/>
        <v>100000</v>
      </c>
      <c r="J650" s="130">
        <v>130000</v>
      </c>
      <c r="K650" s="76">
        <v>-30000</v>
      </c>
      <c r="L650" s="76">
        <v>0</v>
      </c>
      <c r="M650" s="76">
        <v>0</v>
      </c>
      <c r="N650" s="76">
        <v>0</v>
      </c>
      <c r="O650" s="131">
        <v>0</v>
      </c>
      <c r="ALN650"/>
      <c r="ALO650"/>
      <c r="ALP650"/>
      <c r="ALQ650"/>
      <c r="ALR650"/>
      <c r="ALS650"/>
      <c r="ALT650"/>
      <c r="ALU650"/>
      <c r="ALV650"/>
      <c r="ALW650"/>
      <c r="ALX650"/>
      <c r="ALY650"/>
      <c r="ALZ650"/>
      <c r="AMA650"/>
      <c r="AMB650"/>
      <c r="AMC650"/>
      <c r="AMD650"/>
      <c r="AME650"/>
      <c r="AMF650"/>
      <c r="AMG650"/>
      <c r="AMH650"/>
      <c r="AMI650"/>
      <c r="AMJ650"/>
    </row>
    <row r="651" spans="2:1024" s="101" customFormat="1" ht="37.5">
      <c r="B651" s="88"/>
      <c r="C651" s="36" t="s">
        <v>306</v>
      </c>
      <c r="D651" s="36">
        <v>934</v>
      </c>
      <c r="E651" s="91" t="s">
        <v>56</v>
      </c>
      <c r="F651" s="91" t="s">
        <v>56</v>
      </c>
      <c r="G651" s="81">
        <v>7100000000</v>
      </c>
      <c r="H651" s="82"/>
      <c r="I651" s="130">
        <f t="shared" si="230"/>
        <v>1100000</v>
      </c>
      <c r="J651" s="130">
        <f t="shared" ref="J651:O653" si="231">J652</f>
        <v>981000</v>
      </c>
      <c r="K651" s="76">
        <f t="shared" si="231"/>
        <v>119000</v>
      </c>
      <c r="L651" s="76">
        <f t="shared" si="231"/>
        <v>0</v>
      </c>
      <c r="M651" s="76">
        <f t="shared" si="231"/>
        <v>0</v>
      </c>
      <c r="N651" s="76">
        <f t="shared" si="231"/>
        <v>0</v>
      </c>
      <c r="O651" s="131">
        <f t="shared" si="231"/>
        <v>0</v>
      </c>
      <c r="ALN651"/>
      <c r="ALO651"/>
      <c r="ALP651"/>
      <c r="ALQ651"/>
      <c r="ALR651"/>
      <c r="ALS651"/>
      <c r="ALT651"/>
      <c r="ALU651"/>
      <c r="ALV651"/>
      <c r="ALW651"/>
      <c r="ALX651"/>
      <c r="ALY651"/>
      <c r="ALZ651"/>
      <c r="AMA651"/>
      <c r="AMB651"/>
      <c r="AMC651"/>
      <c r="AMD651"/>
      <c r="AME651"/>
      <c r="AMF651"/>
      <c r="AMG651"/>
      <c r="AMH651"/>
      <c r="AMI651"/>
      <c r="AMJ651"/>
    </row>
    <row r="652" spans="2:1024" s="101" customFormat="1" ht="56.25">
      <c r="B652" s="88"/>
      <c r="C652" s="36" t="s">
        <v>307</v>
      </c>
      <c r="D652" s="36">
        <v>934</v>
      </c>
      <c r="E652" s="91" t="s">
        <v>56</v>
      </c>
      <c r="F652" s="91" t="s">
        <v>56</v>
      </c>
      <c r="G652" s="81">
        <v>7110000000</v>
      </c>
      <c r="H652" s="82"/>
      <c r="I652" s="130">
        <f t="shared" si="230"/>
        <v>1100000</v>
      </c>
      <c r="J652" s="130">
        <f t="shared" si="231"/>
        <v>981000</v>
      </c>
      <c r="K652" s="76">
        <f t="shared" si="231"/>
        <v>119000</v>
      </c>
      <c r="L652" s="76">
        <f t="shared" si="231"/>
        <v>0</v>
      </c>
      <c r="M652" s="76">
        <f t="shared" si="231"/>
        <v>0</v>
      </c>
      <c r="N652" s="76">
        <f t="shared" si="231"/>
        <v>0</v>
      </c>
      <c r="O652" s="131">
        <f t="shared" si="231"/>
        <v>0</v>
      </c>
      <c r="ALN652"/>
      <c r="ALO652"/>
      <c r="ALP652"/>
      <c r="ALQ652"/>
      <c r="ALR652"/>
      <c r="ALS652"/>
      <c r="ALT652"/>
      <c r="ALU652"/>
      <c r="ALV652"/>
      <c r="ALW652"/>
      <c r="ALX652"/>
      <c r="ALY652"/>
      <c r="ALZ652"/>
      <c r="AMA652"/>
      <c r="AMB652"/>
      <c r="AMC652"/>
      <c r="AMD652"/>
      <c r="AME652"/>
      <c r="AMF652"/>
      <c r="AMG652"/>
      <c r="AMH652"/>
      <c r="AMI652"/>
      <c r="AMJ652"/>
    </row>
    <row r="653" spans="2:1024" s="101" customFormat="1" ht="37.5">
      <c r="B653" s="88"/>
      <c r="C653" s="36" t="s">
        <v>308</v>
      </c>
      <c r="D653" s="36">
        <v>934</v>
      </c>
      <c r="E653" s="91" t="s">
        <v>56</v>
      </c>
      <c r="F653" s="91" t="s">
        <v>56</v>
      </c>
      <c r="G653" s="81">
        <v>7110010610</v>
      </c>
      <c r="H653" s="82"/>
      <c r="I653" s="130">
        <f t="shared" si="230"/>
        <v>1100000</v>
      </c>
      <c r="J653" s="130">
        <f t="shared" si="231"/>
        <v>981000</v>
      </c>
      <c r="K653" s="76">
        <f t="shared" si="231"/>
        <v>119000</v>
      </c>
      <c r="L653" s="76">
        <f t="shared" si="231"/>
        <v>0</v>
      </c>
      <c r="M653" s="76">
        <f t="shared" si="231"/>
        <v>0</v>
      </c>
      <c r="N653" s="76">
        <f t="shared" si="231"/>
        <v>0</v>
      </c>
      <c r="O653" s="131">
        <f t="shared" si="231"/>
        <v>0</v>
      </c>
      <c r="ALN653"/>
      <c r="ALO653"/>
      <c r="ALP653"/>
      <c r="ALQ653"/>
      <c r="ALR653"/>
      <c r="ALS653"/>
      <c r="ALT653"/>
      <c r="ALU653"/>
      <c r="ALV653"/>
      <c r="ALW653"/>
      <c r="ALX653"/>
      <c r="ALY653"/>
      <c r="ALZ653"/>
      <c r="AMA653"/>
      <c r="AMB653"/>
      <c r="AMC653"/>
      <c r="AMD653"/>
      <c r="AME653"/>
      <c r="AMF653"/>
      <c r="AMG653"/>
      <c r="AMH653"/>
      <c r="AMI653"/>
      <c r="AMJ653"/>
    </row>
    <row r="654" spans="2:1024" s="101" customFormat="1" ht="37.5">
      <c r="B654" s="88"/>
      <c r="C654" s="36" t="s">
        <v>104</v>
      </c>
      <c r="D654" s="36">
        <v>934</v>
      </c>
      <c r="E654" s="91" t="s">
        <v>56</v>
      </c>
      <c r="F654" s="91" t="s">
        <v>56</v>
      </c>
      <c r="G654" s="81">
        <v>7110010610</v>
      </c>
      <c r="H654" s="82" t="s">
        <v>105</v>
      </c>
      <c r="I654" s="130">
        <f t="shared" si="230"/>
        <v>1100000</v>
      </c>
      <c r="J654" s="130">
        <v>981000</v>
      </c>
      <c r="K654" s="76">
        <v>119000</v>
      </c>
      <c r="L654" s="76">
        <v>0</v>
      </c>
      <c r="M654" s="76">
        <v>0</v>
      </c>
      <c r="N654" s="76">
        <v>0</v>
      </c>
      <c r="O654" s="131">
        <v>0</v>
      </c>
      <c r="ALN654"/>
      <c r="ALO654"/>
      <c r="ALP654"/>
      <c r="ALQ654"/>
      <c r="ALR654"/>
      <c r="ALS654"/>
      <c r="ALT654"/>
      <c r="ALU654"/>
      <c r="ALV654"/>
      <c r="ALW654"/>
      <c r="ALX654"/>
      <c r="ALY654"/>
      <c r="ALZ654"/>
      <c r="AMA654"/>
      <c r="AMB654"/>
      <c r="AMC654"/>
      <c r="AMD654"/>
      <c r="AME654"/>
      <c r="AMF654"/>
      <c r="AMG654"/>
      <c r="AMH654"/>
      <c r="AMI654"/>
      <c r="AMJ654"/>
    </row>
    <row r="655" spans="2:1024" s="101" customFormat="1">
      <c r="B655" s="88"/>
      <c r="C655" s="36" t="s">
        <v>61</v>
      </c>
      <c r="D655" s="36">
        <v>934</v>
      </c>
      <c r="E655" s="91" t="s">
        <v>56</v>
      </c>
      <c r="F655" s="91" t="s">
        <v>37</v>
      </c>
      <c r="G655" s="81"/>
      <c r="H655" s="82"/>
      <c r="I655" s="130">
        <f t="shared" si="230"/>
        <v>3133200</v>
      </c>
      <c r="J655" s="130">
        <f t="shared" ref="J655:O657" si="232">J656</f>
        <v>1996100</v>
      </c>
      <c r="K655" s="76">
        <f t="shared" si="232"/>
        <v>1137100</v>
      </c>
      <c r="L655" s="76">
        <f t="shared" si="232"/>
        <v>0</v>
      </c>
      <c r="M655" s="76">
        <f t="shared" si="232"/>
        <v>0</v>
      </c>
      <c r="N655" s="76">
        <f t="shared" si="232"/>
        <v>0</v>
      </c>
      <c r="O655" s="131">
        <f t="shared" si="232"/>
        <v>0</v>
      </c>
      <c r="ALN655"/>
      <c r="ALO655"/>
      <c r="ALP655"/>
      <c r="ALQ655"/>
      <c r="ALR655"/>
      <c r="ALS655"/>
      <c r="ALT655"/>
      <c r="ALU655"/>
      <c r="ALV655"/>
      <c r="ALW655"/>
      <c r="ALX655"/>
      <c r="ALY655"/>
      <c r="ALZ655"/>
      <c r="AMA655"/>
      <c r="AMB655"/>
      <c r="AMC655"/>
      <c r="AMD655"/>
      <c r="AME655"/>
      <c r="AMF655"/>
      <c r="AMG655"/>
      <c r="AMH655"/>
      <c r="AMI655"/>
      <c r="AMJ655"/>
    </row>
    <row r="656" spans="2:1024" s="101" customFormat="1" ht="37.5">
      <c r="B656" s="88"/>
      <c r="C656" s="36" t="s">
        <v>98</v>
      </c>
      <c r="D656" s="36">
        <v>934</v>
      </c>
      <c r="E656" s="91" t="s">
        <v>56</v>
      </c>
      <c r="F656" s="91" t="s">
        <v>37</v>
      </c>
      <c r="G656" s="81">
        <v>5000000000</v>
      </c>
      <c r="H656" s="82"/>
      <c r="I656" s="130">
        <f t="shared" si="230"/>
        <v>3133200</v>
      </c>
      <c r="J656" s="130">
        <f t="shared" si="232"/>
        <v>1996100</v>
      </c>
      <c r="K656" s="76">
        <f t="shared" si="232"/>
        <v>1137100</v>
      </c>
      <c r="L656" s="76">
        <f t="shared" si="232"/>
        <v>0</v>
      </c>
      <c r="M656" s="76">
        <f t="shared" si="232"/>
        <v>0</v>
      </c>
      <c r="N656" s="76">
        <f t="shared" si="232"/>
        <v>0</v>
      </c>
      <c r="O656" s="131">
        <f t="shared" si="232"/>
        <v>0</v>
      </c>
      <c r="ALN656"/>
      <c r="ALO656"/>
      <c r="ALP656"/>
      <c r="ALQ656"/>
      <c r="ALR656"/>
      <c r="ALS656"/>
      <c r="ALT656"/>
      <c r="ALU656"/>
      <c r="ALV656"/>
      <c r="ALW656"/>
      <c r="ALX656"/>
      <c r="ALY656"/>
      <c r="ALZ656"/>
      <c r="AMA656"/>
      <c r="AMB656"/>
      <c r="AMC656"/>
      <c r="AMD656"/>
      <c r="AME656"/>
      <c r="AMF656"/>
      <c r="AMG656"/>
      <c r="AMH656"/>
      <c r="AMI656"/>
      <c r="AMJ656"/>
    </row>
    <row r="657" spans="1:1025" s="101" customFormat="1" ht="37.5">
      <c r="B657" s="88"/>
      <c r="C657" s="36" t="s">
        <v>106</v>
      </c>
      <c r="D657" s="36">
        <v>934</v>
      </c>
      <c r="E657" s="91" t="s">
        <v>56</v>
      </c>
      <c r="F657" s="91" t="s">
        <v>37</v>
      </c>
      <c r="G657" s="81">
        <v>5020000000</v>
      </c>
      <c r="H657" s="82"/>
      <c r="I657" s="130">
        <f t="shared" si="230"/>
        <v>3133200</v>
      </c>
      <c r="J657" s="130">
        <f t="shared" si="232"/>
        <v>1996100</v>
      </c>
      <c r="K657" s="76">
        <f t="shared" si="232"/>
        <v>1137100</v>
      </c>
      <c r="L657" s="76">
        <f t="shared" si="232"/>
        <v>0</v>
      </c>
      <c r="M657" s="76">
        <f t="shared" si="232"/>
        <v>0</v>
      </c>
      <c r="N657" s="76">
        <f t="shared" si="232"/>
        <v>0</v>
      </c>
      <c r="O657" s="131">
        <f t="shared" si="232"/>
        <v>0</v>
      </c>
      <c r="ALN657"/>
      <c r="ALO657"/>
      <c r="ALP657"/>
      <c r="ALQ657"/>
      <c r="ALR657"/>
      <c r="ALS657"/>
      <c r="ALT657"/>
      <c r="ALU657"/>
      <c r="ALV657"/>
      <c r="ALW657"/>
      <c r="ALX657"/>
      <c r="ALY657"/>
      <c r="ALZ657"/>
      <c r="AMA657"/>
      <c r="AMB657"/>
      <c r="AMC657"/>
      <c r="AMD657"/>
      <c r="AME657"/>
      <c r="AMF657"/>
      <c r="AMG657"/>
      <c r="AMH657"/>
      <c r="AMI657"/>
      <c r="AMJ657"/>
    </row>
    <row r="658" spans="1:1025" s="112" customFormat="1" ht="31.9" customHeight="1">
      <c r="A658" s="101"/>
      <c r="B658" s="88"/>
      <c r="C658" s="36" t="s">
        <v>390</v>
      </c>
      <c r="D658" s="36">
        <v>934</v>
      </c>
      <c r="E658" s="91" t="s">
        <v>56</v>
      </c>
      <c r="F658" s="91" t="s">
        <v>37</v>
      </c>
      <c r="G658" s="81">
        <v>5020000190</v>
      </c>
      <c r="H658" s="82"/>
      <c r="I658" s="130">
        <f t="shared" si="230"/>
        <v>3133200</v>
      </c>
      <c r="J658" s="130">
        <f t="shared" ref="J658:O658" si="233">J659+J660</f>
        <v>1996100</v>
      </c>
      <c r="K658" s="76">
        <f t="shared" si="233"/>
        <v>1137100</v>
      </c>
      <c r="L658" s="76">
        <f t="shared" si="233"/>
        <v>0</v>
      </c>
      <c r="M658" s="76">
        <f t="shared" si="233"/>
        <v>0</v>
      </c>
      <c r="N658" s="76">
        <f t="shared" si="233"/>
        <v>0</v>
      </c>
      <c r="O658" s="131">
        <f t="shared" si="233"/>
        <v>0</v>
      </c>
      <c r="P658" s="101"/>
      <c r="Q658" s="101"/>
      <c r="R658" s="101"/>
      <c r="S658" s="101"/>
      <c r="T658" s="101"/>
      <c r="U658" s="101"/>
      <c r="V658" s="101"/>
      <c r="W658" s="101"/>
      <c r="X658" s="101"/>
      <c r="Y658" s="101"/>
      <c r="Z658" s="101"/>
      <c r="AA658" s="101"/>
      <c r="AB658" s="101"/>
      <c r="AC658" s="101"/>
      <c r="AD658" s="101"/>
      <c r="AE658" s="101"/>
      <c r="AF658" s="101"/>
      <c r="AG658" s="101"/>
      <c r="AH658" s="101"/>
      <c r="AI658" s="101"/>
      <c r="AJ658" s="101"/>
      <c r="AK658" s="101"/>
      <c r="AL658" s="101"/>
      <c r="AM658" s="101"/>
      <c r="AN658" s="101"/>
      <c r="AO658" s="101"/>
      <c r="AP658" s="101"/>
      <c r="AQ658" s="101"/>
      <c r="AR658" s="101"/>
      <c r="AS658" s="101"/>
      <c r="AT658" s="101"/>
      <c r="AU658" s="101"/>
      <c r="AV658" s="101"/>
      <c r="AW658" s="101"/>
      <c r="AX658" s="101"/>
      <c r="AY658" s="101"/>
      <c r="AZ658" s="101"/>
      <c r="BA658" s="101"/>
      <c r="BB658" s="101"/>
      <c r="BC658" s="101"/>
      <c r="BD658" s="101"/>
      <c r="BE658" s="101"/>
      <c r="BF658" s="101"/>
      <c r="BG658" s="101"/>
      <c r="BH658" s="101"/>
      <c r="BI658" s="101"/>
      <c r="BJ658" s="101"/>
      <c r="BK658" s="101"/>
      <c r="BL658" s="101"/>
      <c r="BM658" s="101"/>
      <c r="BN658" s="101"/>
      <c r="BO658" s="101"/>
      <c r="BP658" s="101"/>
      <c r="BQ658" s="101"/>
      <c r="BR658" s="101"/>
      <c r="BS658" s="101"/>
      <c r="BT658" s="101"/>
      <c r="BU658" s="101"/>
      <c r="BV658" s="101"/>
      <c r="BW658" s="101"/>
      <c r="BX658" s="101"/>
      <c r="BY658" s="101"/>
      <c r="BZ658" s="101"/>
      <c r="CA658" s="101"/>
      <c r="CB658" s="101"/>
      <c r="CC658" s="101"/>
      <c r="CD658" s="101"/>
      <c r="CE658" s="101"/>
      <c r="CF658" s="101"/>
      <c r="CG658" s="101"/>
      <c r="CH658" s="101"/>
      <c r="CI658" s="101"/>
      <c r="CJ658" s="101"/>
      <c r="CK658" s="101"/>
      <c r="CL658" s="101"/>
      <c r="CM658" s="101"/>
      <c r="CN658" s="101"/>
      <c r="CO658" s="101"/>
      <c r="CP658" s="101"/>
      <c r="CQ658" s="101"/>
      <c r="CR658" s="101"/>
      <c r="CS658" s="101"/>
      <c r="CT658" s="101"/>
      <c r="CU658" s="101"/>
      <c r="CV658" s="101"/>
      <c r="CW658" s="101"/>
      <c r="CX658" s="101"/>
      <c r="CY658" s="101"/>
      <c r="CZ658" s="101"/>
      <c r="DA658" s="101"/>
      <c r="DB658" s="101"/>
      <c r="DC658" s="101"/>
      <c r="DD658" s="101"/>
      <c r="DE658" s="101"/>
      <c r="DF658" s="101"/>
      <c r="DG658" s="101"/>
      <c r="DH658" s="101"/>
      <c r="DI658" s="101"/>
      <c r="DJ658" s="101"/>
      <c r="DK658" s="101"/>
      <c r="DL658" s="101"/>
      <c r="DM658" s="101"/>
      <c r="DN658" s="101"/>
      <c r="DO658" s="101"/>
      <c r="DP658" s="101"/>
      <c r="DQ658" s="101"/>
      <c r="DR658" s="101"/>
      <c r="DS658" s="101"/>
      <c r="DT658" s="101"/>
      <c r="DU658" s="101"/>
      <c r="DV658" s="101"/>
      <c r="DW658" s="101"/>
      <c r="DX658" s="101"/>
      <c r="DY658" s="101"/>
      <c r="DZ658" s="101"/>
      <c r="EA658" s="101"/>
      <c r="EB658" s="101"/>
      <c r="EC658" s="101"/>
      <c r="ED658" s="101"/>
      <c r="EE658" s="101"/>
      <c r="EF658" s="101"/>
      <c r="EG658" s="101"/>
      <c r="EH658" s="101"/>
      <c r="EI658" s="101"/>
      <c r="EJ658" s="101"/>
      <c r="EK658" s="101"/>
      <c r="EL658" s="101"/>
      <c r="EM658" s="101"/>
      <c r="EN658" s="101"/>
      <c r="EO658" s="101"/>
      <c r="EP658" s="101"/>
      <c r="EQ658" s="101"/>
      <c r="ER658" s="101"/>
      <c r="ES658" s="101"/>
      <c r="ET658" s="101"/>
      <c r="EU658" s="101"/>
      <c r="EV658" s="101"/>
      <c r="EW658" s="101"/>
      <c r="EX658" s="101"/>
      <c r="EY658" s="101"/>
      <c r="EZ658" s="101"/>
      <c r="FA658" s="101"/>
      <c r="FB658" s="101"/>
      <c r="FC658" s="101"/>
      <c r="FD658" s="101"/>
      <c r="FE658" s="101"/>
      <c r="FF658" s="101"/>
      <c r="FG658" s="101"/>
      <c r="FH658" s="101"/>
      <c r="FI658" s="101"/>
      <c r="FJ658" s="101"/>
      <c r="FK658" s="101"/>
      <c r="FL658" s="101"/>
      <c r="FM658" s="101"/>
      <c r="FN658" s="101"/>
      <c r="FO658" s="101"/>
      <c r="FP658" s="101"/>
      <c r="FQ658" s="101"/>
      <c r="FR658" s="101"/>
      <c r="FS658" s="101"/>
      <c r="FT658" s="101"/>
      <c r="FU658" s="101"/>
      <c r="FV658" s="101"/>
      <c r="FW658" s="101"/>
      <c r="FX658" s="101"/>
      <c r="FY658" s="101"/>
      <c r="FZ658" s="101"/>
      <c r="GA658" s="101"/>
      <c r="GB658" s="101"/>
      <c r="GC658" s="101"/>
      <c r="GD658" s="101"/>
      <c r="GE658" s="101"/>
      <c r="GF658" s="101"/>
      <c r="GG658" s="101"/>
      <c r="GH658" s="101"/>
      <c r="GI658" s="101"/>
      <c r="GJ658" s="101"/>
      <c r="GK658" s="101"/>
      <c r="GL658" s="101"/>
      <c r="GM658" s="101"/>
      <c r="GN658" s="101"/>
      <c r="GO658" s="101"/>
      <c r="GP658" s="101"/>
      <c r="GQ658" s="101"/>
      <c r="GR658" s="101"/>
      <c r="GS658" s="101"/>
      <c r="GT658" s="101"/>
      <c r="GU658" s="101"/>
      <c r="GV658" s="101"/>
      <c r="GW658" s="101"/>
      <c r="GX658" s="101"/>
      <c r="GY658" s="101"/>
      <c r="GZ658" s="101"/>
      <c r="HA658" s="101"/>
      <c r="HB658" s="101"/>
      <c r="HC658" s="101"/>
      <c r="HD658" s="101"/>
      <c r="HE658" s="101"/>
      <c r="HF658" s="101"/>
      <c r="HG658" s="101"/>
      <c r="HH658" s="101"/>
      <c r="HI658" s="101"/>
      <c r="HJ658" s="101"/>
      <c r="HK658" s="101"/>
      <c r="HL658" s="101"/>
      <c r="HM658" s="101"/>
      <c r="HN658" s="101"/>
      <c r="HO658" s="101"/>
      <c r="HP658" s="101"/>
      <c r="HQ658" s="101"/>
      <c r="HR658" s="101"/>
      <c r="HS658" s="101"/>
      <c r="HT658" s="101"/>
      <c r="HU658" s="101"/>
      <c r="HV658" s="101"/>
      <c r="HW658" s="101"/>
      <c r="HX658" s="101"/>
      <c r="HY658" s="101"/>
      <c r="HZ658" s="101"/>
      <c r="IA658" s="101"/>
      <c r="IB658" s="101"/>
      <c r="IC658" s="101"/>
      <c r="ID658" s="101"/>
      <c r="IE658" s="101"/>
      <c r="IF658" s="101"/>
      <c r="IG658" s="101"/>
      <c r="IH658" s="101"/>
      <c r="II658" s="101"/>
      <c r="IJ658" s="101"/>
      <c r="IK658" s="101"/>
      <c r="IL658" s="101"/>
      <c r="IM658" s="101"/>
      <c r="IN658" s="101"/>
      <c r="IO658" s="101"/>
      <c r="IP658" s="101"/>
      <c r="IQ658" s="101"/>
      <c r="IR658" s="101"/>
      <c r="IS658" s="101"/>
      <c r="IT658" s="101"/>
      <c r="IU658" s="101"/>
      <c r="IV658" s="101"/>
      <c r="IW658" s="101"/>
      <c r="IX658" s="101"/>
      <c r="IY658" s="101"/>
      <c r="IZ658" s="101"/>
      <c r="JA658" s="101"/>
      <c r="JB658" s="101"/>
      <c r="JC658" s="101"/>
      <c r="JD658" s="101"/>
      <c r="JE658" s="101"/>
      <c r="JF658" s="101"/>
      <c r="JG658" s="101"/>
      <c r="JH658" s="101"/>
      <c r="JI658" s="101"/>
      <c r="JJ658" s="101"/>
      <c r="JK658" s="101"/>
      <c r="JL658" s="101"/>
      <c r="JM658" s="101"/>
      <c r="JN658" s="101"/>
      <c r="JO658" s="101"/>
      <c r="JP658" s="101"/>
      <c r="JQ658" s="101"/>
      <c r="JR658" s="101"/>
      <c r="JS658" s="101"/>
      <c r="JT658" s="101"/>
      <c r="JU658" s="101"/>
      <c r="JV658" s="101"/>
      <c r="JW658" s="101"/>
      <c r="JX658" s="101"/>
      <c r="JY658" s="101"/>
      <c r="JZ658" s="101"/>
      <c r="KA658" s="101"/>
      <c r="KB658" s="101"/>
      <c r="KC658" s="101"/>
      <c r="KD658" s="101"/>
      <c r="KE658" s="101"/>
      <c r="KF658" s="101"/>
      <c r="KG658" s="101"/>
      <c r="KH658" s="101"/>
      <c r="KI658" s="101"/>
      <c r="KJ658" s="101"/>
      <c r="KK658" s="101"/>
      <c r="KL658" s="101"/>
      <c r="KM658" s="101"/>
      <c r="KN658" s="101"/>
      <c r="KO658" s="101"/>
      <c r="KP658" s="101"/>
      <c r="KQ658" s="101"/>
      <c r="KR658" s="101"/>
      <c r="KS658" s="101"/>
      <c r="KT658" s="101"/>
      <c r="KU658" s="101"/>
      <c r="KV658" s="101"/>
      <c r="KW658" s="101"/>
      <c r="KX658" s="101"/>
      <c r="KY658" s="101"/>
      <c r="KZ658" s="101"/>
      <c r="LA658" s="101"/>
      <c r="LB658" s="101"/>
      <c r="LC658" s="101"/>
      <c r="LD658" s="101"/>
      <c r="LE658" s="101"/>
      <c r="LF658" s="101"/>
      <c r="LG658" s="101"/>
      <c r="LH658" s="101"/>
      <c r="LI658" s="101"/>
      <c r="LJ658" s="101"/>
      <c r="LK658" s="101"/>
      <c r="LL658" s="101"/>
      <c r="LM658" s="101"/>
      <c r="LN658" s="101"/>
      <c r="LO658" s="101"/>
      <c r="LP658" s="101"/>
      <c r="LQ658" s="101"/>
      <c r="LR658" s="101"/>
      <c r="LS658" s="101"/>
      <c r="LT658" s="101"/>
      <c r="LU658" s="101"/>
      <c r="LV658" s="101"/>
      <c r="LW658" s="101"/>
      <c r="LX658" s="101"/>
      <c r="LY658" s="101"/>
      <c r="LZ658" s="101"/>
      <c r="MA658" s="101"/>
      <c r="MB658" s="101"/>
      <c r="MC658" s="101"/>
      <c r="MD658" s="101"/>
      <c r="ME658" s="101"/>
      <c r="MF658" s="101"/>
      <c r="MG658" s="101"/>
      <c r="MH658" s="101"/>
      <c r="MI658" s="101"/>
      <c r="MJ658" s="101"/>
      <c r="MK658" s="101"/>
      <c r="ML658" s="101"/>
      <c r="MM658" s="101"/>
      <c r="MN658" s="101"/>
      <c r="MO658" s="101"/>
      <c r="MP658" s="101"/>
      <c r="MQ658" s="101"/>
      <c r="MR658" s="101"/>
      <c r="MS658" s="101"/>
      <c r="MT658" s="101"/>
      <c r="MU658" s="101"/>
      <c r="MV658" s="101"/>
      <c r="MW658" s="101"/>
      <c r="MX658" s="101"/>
      <c r="MY658" s="101"/>
      <c r="MZ658" s="101"/>
      <c r="NA658" s="101"/>
      <c r="NB658" s="101"/>
      <c r="NC658" s="101"/>
      <c r="ND658" s="101"/>
      <c r="NE658" s="101"/>
      <c r="NF658" s="101"/>
      <c r="NG658" s="101"/>
      <c r="NH658" s="101"/>
      <c r="NI658" s="101"/>
      <c r="NJ658" s="101"/>
      <c r="NK658" s="101"/>
      <c r="NL658" s="101"/>
      <c r="NM658" s="101"/>
      <c r="NN658" s="101"/>
      <c r="NO658" s="101"/>
      <c r="NP658" s="101"/>
      <c r="NQ658" s="101"/>
      <c r="NR658" s="101"/>
      <c r="NS658" s="101"/>
      <c r="NT658" s="101"/>
      <c r="NU658" s="101"/>
      <c r="NV658" s="101"/>
      <c r="NW658" s="101"/>
      <c r="NX658" s="101"/>
      <c r="NY658" s="101"/>
      <c r="NZ658" s="101"/>
      <c r="OA658" s="101"/>
      <c r="OB658" s="101"/>
      <c r="OC658" s="101"/>
      <c r="OD658" s="101"/>
      <c r="OE658" s="101"/>
      <c r="OF658" s="101"/>
      <c r="OG658" s="101"/>
      <c r="OH658" s="101"/>
      <c r="OI658" s="101"/>
      <c r="OJ658" s="101"/>
      <c r="OK658" s="101"/>
      <c r="OL658" s="101"/>
      <c r="OM658" s="101"/>
      <c r="ON658" s="101"/>
      <c r="OO658" s="101"/>
      <c r="OP658" s="101"/>
      <c r="OQ658" s="101"/>
      <c r="OR658" s="101"/>
      <c r="OS658" s="101"/>
      <c r="OT658" s="101"/>
      <c r="OU658" s="101"/>
      <c r="OV658" s="101"/>
      <c r="OW658" s="101"/>
      <c r="OX658" s="101"/>
      <c r="OY658" s="101"/>
      <c r="OZ658" s="101"/>
      <c r="PA658" s="101"/>
      <c r="PB658" s="101"/>
      <c r="PC658" s="101"/>
      <c r="PD658" s="101"/>
      <c r="PE658" s="101"/>
      <c r="PF658" s="101"/>
      <c r="PG658" s="101"/>
      <c r="PH658" s="101"/>
      <c r="PI658" s="101"/>
      <c r="PJ658" s="101"/>
      <c r="PK658" s="101"/>
      <c r="PL658" s="101"/>
      <c r="PM658" s="101"/>
      <c r="PN658" s="101"/>
      <c r="PO658" s="101"/>
      <c r="PP658" s="101"/>
      <c r="PQ658" s="101"/>
      <c r="PR658" s="101"/>
      <c r="PS658" s="101"/>
      <c r="PT658" s="101"/>
      <c r="PU658" s="101"/>
      <c r="PV658" s="101"/>
      <c r="PW658" s="101"/>
      <c r="PX658" s="101"/>
      <c r="PY658" s="101"/>
      <c r="PZ658" s="101"/>
      <c r="QA658" s="101"/>
      <c r="QB658" s="101"/>
      <c r="QC658" s="101"/>
      <c r="QD658" s="101"/>
      <c r="QE658" s="101"/>
      <c r="QF658" s="101"/>
      <c r="QG658" s="101"/>
      <c r="QH658" s="101"/>
      <c r="QI658" s="101"/>
      <c r="QJ658" s="101"/>
      <c r="QK658" s="101"/>
      <c r="QL658" s="101"/>
      <c r="QM658" s="101"/>
      <c r="QN658" s="101"/>
      <c r="QO658" s="101"/>
      <c r="QP658" s="101"/>
      <c r="QQ658" s="101"/>
      <c r="QR658" s="101"/>
      <c r="QS658" s="101"/>
      <c r="QT658" s="101"/>
      <c r="QU658" s="101"/>
      <c r="QV658" s="101"/>
      <c r="QW658" s="101"/>
      <c r="QX658" s="101"/>
      <c r="QY658" s="101"/>
      <c r="QZ658" s="101"/>
      <c r="RA658" s="101"/>
      <c r="RB658" s="101"/>
      <c r="RC658" s="101"/>
      <c r="RD658" s="101"/>
      <c r="RE658" s="101"/>
      <c r="RF658" s="101"/>
      <c r="RG658" s="101"/>
      <c r="RH658" s="101"/>
      <c r="RI658" s="101"/>
      <c r="RJ658" s="101"/>
      <c r="RK658" s="101"/>
      <c r="RL658" s="101"/>
      <c r="RM658" s="101"/>
      <c r="RN658" s="101"/>
      <c r="RO658" s="101"/>
      <c r="RP658" s="101"/>
      <c r="RQ658" s="101"/>
      <c r="RR658" s="101"/>
      <c r="RS658" s="101"/>
      <c r="RT658" s="101"/>
      <c r="RU658" s="101"/>
      <c r="RV658" s="101"/>
      <c r="RW658" s="101"/>
      <c r="RX658" s="101"/>
      <c r="RY658" s="101"/>
      <c r="RZ658" s="101"/>
      <c r="SA658" s="101"/>
      <c r="SB658" s="101"/>
      <c r="SC658" s="101"/>
      <c r="SD658" s="101"/>
      <c r="SE658" s="101"/>
      <c r="SF658" s="101"/>
      <c r="SG658" s="101"/>
      <c r="SH658" s="101"/>
      <c r="SI658" s="101"/>
      <c r="SJ658" s="101"/>
      <c r="SK658" s="101"/>
      <c r="SL658" s="101"/>
      <c r="SM658" s="101"/>
      <c r="SN658" s="101"/>
      <c r="SO658" s="101"/>
      <c r="SP658" s="101"/>
      <c r="SQ658" s="101"/>
      <c r="SR658" s="101"/>
      <c r="SS658" s="101"/>
      <c r="ST658" s="101"/>
      <c r="SU658" s="101"/>
      <c r="SV658" s="101"/>
      <c r="SW658" s="101"/>
      <c r="SX658" s="101"/>
      <c r="SY658" s="101"/>
      <c r="SZ658" s="101"/>
      <c r="TA658" s="101"/>
      <c r="TB658" s="101"/>
      <c r="TC658" s="101"/>
      <c r="TD658" s="101"/>
      <c r="TE658" s="101"/>
      <c r="TF658" s="101"/>
      <c r="TG658" s="101"/>
      <c r="TH658" s="101"/>
      <c r="TI658" s="101"/>
      <c r="TJ658" s="101"/>
      <c r="TK658" s="101"/>
      <c r="TL658" s="101"/>
      <c r="TM658" s="101"/>
      <c r="TN658" s="101"/>
      <c r="TO658" s="101"/>
      <c r="TP658" s="101"/>
      <c r="TQ658" s="101"/>
      <c r="TR658" s="101"/>
      <c r="TS658" s="101"/>
      <c r="TT658" s="101"/>
      <c r="TU658" s="101"/>
      <c r="TV658" s="101"/>
      <c r="TW658" s="101"/>
      <c r="TX658" s="101"/>
      <c r="TY658" s="101"/>
      <c r="TZ658" s="101"/>
      <c r="UA658" s="101"/>
      <c r="UB658" s="101"/>
      <c r="UC658" s="101"/>
      <c r="UD658" s="101"/>
      <c r="UE658" s="101"/>
      <c r="UF658" s="101"/>
      <c r="UG658" s="101"/>
      <c r="UH658" s="101"/>
      <c r="UI658" s="101"/>
      <c r="UJ658" s="101"/>
      <c r="UK658" s="101"/>
      <c r="UL658" s="101"/>
      <c r="UM658" s="101"/>
      <c r="UN658" s="101"/>
      <c r="UO658" s="101"/>
      <c r="UP658" s="101"/>
      <c r="UQ658" s="101"/>
      <c r="UR658" s="101"/>
      <c r="US658" s="101"/>
      <c r="UT658" s="101"/>
      <c r="UU658" s="101"/>
      <c r="UV658" s="101"/>
      <c r="UW658" s="101"/>
      <c r="UX658" s="101"/>
      <c r="UY658" s="101"/>
      <c r="UZ658" s="101"/>
      <c r="VA658" s="101"/>
      <c r="VB658" s="101"/>
      <c r="VC658" s="101"/>
      <c r="VD658" s="101"/>
      <c r="VE658" s="101"/>
      <c r="VF658" s="101"/>
      <c r="VG658" s="101"/>
      <c r="VH658" s="101"/>
      <c r="VI658" s="101"/>
      <c r="VJ658" s="101"/>
      <c r="VK658" s="101"/>
      <c r="VL658" s="101"/>
      <c r="VM658" s="101"/>
      <c r="VN658" s="101"/>
      <c r="VO658" s="101"/>
      <c r="VP658" s="101"/>
      <c r="VQ658" s="101"/>
      <c r="VR658" s="101"/>
      <c r="VS658" s="101"/>
      <c r="VT658" s="101"/>
      <c r="VU658" s="101"/>
      <c r="VV658" s="101"/>
      <c r="VW658" s="101"/>
      <c r="VX658" s="101"/>
      <c r="VY658" s="101"/>
      <c r="VZ658" s="101"/>
      <c r="WA658" s="101"/>
      <c r="WB658" s="101"/>
      <c r="WC658" s="101"/>
      <c r="WD658" s="101"/>
      <c r="WE658" s="101"/>
      <c r="WF658" s="101"/>
      <c r="WG658" s="101"/>
      <c r="WH658" s="101"/>
      <c r="WI658" s="101"/>
      <c r="WJ658" s="101"/>
      <c r="WK658" s="101"/>
      <c r="WL658" s="101"/>
      <c r="WM658" s="101"/>
      <c r="WN658" s="101"/>
      <c r="WO658" s="101"/>
      <c r="WP658" s="101"/>
      <c r="WQ658" s="101"/>
      <c r="WR658" s="101"/>
      <c r="WS658" s="101"/>
      <c r="WT658" s="101"/>
      <c r="WU658" s="101"/>
      <c r="WV658" s="101"/>
      <c r="WW658" s="101"/>
      <c r="WX658" s="101"/>
      <c r="WY658" s="101"/>
      <c r="WZ658" s="101"/>
      <c r="XA658" s="101"/>
      <c r="XB658" s="101"/>
      <c r="XC658" s="101"/>
      <c r="XD658" s="101"/>
      <c r="XE658" s="101"/>
      <c r="XF658" s="101"/>
      <c r="XG658" s="101"/>
      <c r="XH658" s="101"/>
      <c r="XI658" s="101"/>
      <c r="XJ658" s="101"/>
      <c r="XK658" s="101"/>
      <c r="XL658" s="101"/>
      <c r="XM658" s="101"/>
      <c r="XN658" s="101"/>
      <c r="XO658" s="101"/>
      <c r="XP658" s="101"/>
      <c r="XQ658" s="101"/>
      <c r="XR658" s="101"/>
      <c r="XS658" s="101"/>
      <c r="XT658" s="101"/>
      <c r="XU658" s="101"/>
      <c r="XV658" s="101"/>
      <c r="XW658" s="101"/>
      <c r="XX658" s="101"/>
      <c r="XY658" s="101"/>
      <c r="XZ658" s="101"/>
      <c r="YA658" s="101"/>
      <c r="YB658" s="101"/>
      <c r="YC658" s="101"/>
      <c r="YD658" s="101"/>
      <c r="YE658" s="101"/>
      <c r="YF658" s="101"/>
      <c r="YG658" s="101"/>
      <c r="YH658" s="101"/>
      <c r="YI658" s="101"/>
      <c r="YJ658" s="101"/>
      <c r="YK658" s="101"/>
      <c r="YL658" s="101"/>
      <c r="YM658" s="101"/>
      <c r="YN658" s="101"/>
      <c r="YO658" s="101"/>
      <c r="YP658" s="101"/>
      <c r="YQ658" s="101"/>
      <c r="YR658" s="101"/>
      <c r="YS658" s="101"/>
      <c r="YT658" s="101"/>
      <c r="YU658" s="101"/>
      <c r="YV658" s="101"/>
      <c r="YW658" s="101"/>
      <c r="YX658" s="101"/>
      <c r="YY658" s="101"/>
      <c r="YZ658" s="101"/>
      <c r="ZA658" s="101"/>
      <c r="ZB658" s="101"/>
      <c r="ZC658" s="101"/>
      <c r="ZD658" s="101"/>
      <c r="ZE658" s="101"/>
      <c r="ZF658" s="101"/>
      <c r="ZG658" s="101"/>
      <c r="ZH658" s="101"/>
      <c r="ZI658" s="101"/>
      <c r="ZJ658" s="101"/>
      <c r="ZK658" s="101"/>
      <c r="ZL658" s="101"/>
      <c r="ZM658" s="101"/>
      <c r="ZN658" s="101"/>
      <c r="ZO658" s="101"/>
      <c r="ZP658" s="101"/>
      <c r="ZQ658" s="101"/>
      <c r="ZR658" s="101"/>
      <c r="ZS658" s="101"/>
      <c r="ZT658" s="101"/>
      <c r="ZU658" s="101"/>
      <c r="ZV658" s="101"/>
      <c r="ZW658" s="101"/>
      <c r="ZX658" s="101"/>
      <c r="ZY658" s="101"/>
      <c r="ZZ658" s="101"/>
      <c r="AAA658" s="101"/>
      <c r="AAB658" s="101"/>
      <c r="AAC658" s="101"/>
      <c r="AAD658" s="101"/>
      <c r="AAE658" s="101"/>
      <c r="AAF658" s="101"/>
      <c r="AAG658" s="101"/>
      <c r="AAH658" s="101"/>
      <c r="AAI658" s="101"/>
      <c r="AAJ658" s="101"/>
      <c r="AAK658" s="101"/>
      <c r="AAL658" s="101"/>
      <c r="AAM658" s="101"/>
      <c r="AAN658" s="101"/>
      <c r="AAO658" s="101"/>
      <c r="AAP658" s="101"/>
      <c r="AAQ658" s="101"/>
      <c r="AAR658" s="101"/>
      <c r="AAS658" s="101"/>
      <c r="AAT658" s="101"/>
      <c r="AAU658" s="101"/>
      <c r="AAV658" s="101"/>
      <c r="AAW658" s="101"/>
      <c r="AAX658" s="101"/>
      <c r="AAY658" s="101"/>
      <c r="AAZ658" s="101"/>
      <c r="ABA658" s="101"/>
      <c r="ABB658" s="101"/>
      <c r="ABC658" s="101"/>
      <c r="ABD658" s="101"/>
      <c r="ABE658" s="101"/>
      <c r="ABF658" s="101"/>
      <c r="ABG658" s="101"/>
      <c r="ABH658" s="101"/>
      <c r="ABI658" s="101"/>
      <c r="ABJ658" s="101"/>
      <c r="ABK658" s="101"/>
      <c r="ABL658" s="101"/>
      <c r="ABM658" s="101"/>
      <c r="ABN658" s="101"/>
      <c r="ABO658" s="101"/>
      <c r="ABP658" s="101"/>
      <c r="ABQ658" s="101"/>
      <c r="ABR658" s="101"/>
      <c r="ABS658" s="101"/>
      <c r="ABT658" s="101"/>
      <c r="ABU658" s="101"/>
      <c r="ABV658" s="101"/>
      <c r="ABW658" s="101"/>
      <c r="ABX658" s="101"/>
      <c r="ABY658" s="101"/>
      <c r="ABZ658" s="101"/>
      <c r="ACA658" s="101"/>
      <c r="ACB658" s="101"/>
      <c r="ACC658" s="101"/>
      <c r="ACD658" s="101"/>
      <c r="ACE658" s="101"/>
      <c r="ACF658" s="101"/>
      <c r="ACG658" s="101"/>
      <c r="ACH658" s="101"/>
      <c r="ACI658" s="101"/>
      <c r="ACJ658" s="101"/>
      <c r="ACK658" s="101"/>
      <c r="ACL658" s="101"/>
      <c r="ACM658" s="101"/>
      <c r="ACN658" s="101"/>
      <c r="ACO658" s="101"/>
      <c r="ACP658" s="101"/>
      <c r="ACQ658" s="101"/>
      <c r="ACR658" s="101"/>
      <c r="ACS658" s="101"/>
      <c r="ACT658" s="101"/>
      <c r="ACU658" s="101"/>
      <c r="ACV658" s="101"/>
      <c r="ACW658" s="101"/>
      <c r="ACX658" s="101"/>
      <c r="ACY658" s="101"/>
      <c r="ACZ658" s="101"/>
      <c r="ADA658" s="101"/>
      <c r="ADB658" s="101"/>
      <c r="ADC658" s="101"/>
      <c r="ADD658" s="101"/>
      <c r="ADE658" s="101"/>
      <c r="ADF658" s="101"/>
      <c r="ADG658" s="101"/>
      <c r="ADH658" s="101"/>
      <c r="ADI658" s="101"/>
      <c r="ADJ658" s="101"/>
      <c r="ADK658" s="101"/>
      <c r="ADL658" s="101"/>
      <c r="ADM658" s="101"/>
      <c r="ADN658" s="101"/>
      <c r="ADO658" s="101"/>
      <c r="ADP658" s="101"/>
      <c r="ADQ658" s="101"/>
      <c r="ADR658" s="101"/>
      <c r="ADS658" s="101"/>
      <c r="ADT658" s="101"/>
      <c r="ADU658" s="101"/>
      <c r="ADV658" s="101"/>
      <c r="ADW658" s="101"/>
      <c r="ADX658" s="101"/>
      <c r="ADY658" s="101"/>
      <c r="ADZ658" s="101"/>
      <c r="AEA658" s="101"/>
      <c r="AEB658" s="101"/>
      <c r="AEC658" s="101"/>
      <c r="AED658" s="101"/>
      <c r="AEE658" s="101"/>
      <c r="AEF658" s="101"/>
      <c r="AEG658" s="101"/>
      <c r="AEH658" s="101"/>
      <c r="AEI658" s="101"/>
      <c r="AEJ658" s="101"/>
      <c r="AEK658" s="101"/>
      <c r="AEL658" s="101"/>
      <c r="AEM658" s="101"/>
      <c r="AEN658" s="101"/>
      <c r="AEO658" s="101"/>
      <c r="AEP658" s="101"/>
      <c r="AEQ658" s="101"/>
      <c r="AER658" s="101"/>
      <c r="AES658" s="101"/>
      <c r="AET658" s="101"/>
      <c r="AEU658" s="101"/>
      <c r="AEV658" s="101"/>
      <c r="AEW658" s="101"/>
      <c r="AEX658" s="101"/>
      <c r="AEY658" s="101"/>
      <c r="AEZ658" s="101"/>
      <c r="AFA658" s="101"/>
      <c r="AFB658" s="101"/>
      <c r="AFC658" s="101"/>
      <c r="AFD658" s="101"/>
      <c r="AFE658" s="101"/>
      <c r="AFF658" s="101"/>
      <c r="AFG658" s="101"/>
      <c r="AFH658" s="101"/>
      <c r="AFI658" s="101"/>
      <c r="AFJ658" s="101"/>
      <c r="AFK658" s="101"/>
      <c r="AFL658" s="101"/>
      <c r="AFM658" s="101"/>
      <c r="AFN658" s="101"/>
      <c r="AFO658" s="101"/>
      <c r="AFP658" s="101"/>
      <c r="AFQ658" s="101"/>
      <c r="AFR658" s="101"/>
      <c r="AFS658" s="101"/>
      <c r="AFT658" s="101"/>
      <c r="AFU658" s="101"/>
      <c r="AFV658" s="101"/>
      <c r="AFW658" s="101"/>
      <c r="AFX658" s="101"/>
      <c r="AFY658" s="101"/>
      <c r="AFZ658" s="101"/>
      <c r="AGA658" s="101"/>
      <c r="AGB658" s="101"/>
      <c r="AGC658" s="101"/>
      <c r="AGD658" s="101"/>
      <c r="AGE658" s="101"/>
      <c r="AGF658" s="101"/>
      <c r="AGG658" s="101"/>
      <c r="AGH658" s="101"/>
      <c r="AGI658" s="101"/>
      <c r="AGJ658" s="101"/>
      <c r="AGK658" s="101"/>
      <c r="AGL658" s="101"/>
      <c r="AGM658" s="101"/>
      <c r="AGN658" s="101"/>
      <c r="AGO658" s="101"/>
      <c r="AGP658" s="101"/>
      <c r="AGQ658" s="101"/>
      <c r="AGR658" s="101"/>
      <c r="AGS658" s="101"/>
      <c r="AGT658" s="101"/>
      <c r="AGU658" s="101"/>
      <c r="AGV658" s="101"/>
      <c r="AGW658" s="101"/>
      <c r="AGX658" s="101"/>
      <c r="AGY658" s="101"/>
      <c r="AGZ658" s="101"/>
      <c r="AHA658" s="101"/>
      <c r="AHB658" s="101"/>
      <c r="AHC658" s="101"/>
      <c r="AHD658" s="101"/>
      <c r="AHE658" s="101"/>
      <c r="AHF658" s="101"/>
      <c r="AHG658" s="101"/>
      <c r="AHH658" s="101"/>
      <c r="AHI658" s="101"/>
      <c r="AHJ658" s="101"/>
      <c r="AHK658" s="101"/>
      <c r="AHL658" s="101"/>
      <c r="AHM658" s="101"/>
      <c r="AHN658" s="101"/>
      <c r="AHO658" s="101"/>
      <c r="AHP658" s="101"/>
      <c r="AHQ658" s="101"/>
      <c r="AHR658" s="101"/>
      <c r="AHS658" s="101"/>
      <c r="AHT658" s="101"/>
      <c r="AHU658" s="101"/>
      <c r="AHV658" s="101"/>
      <c r="AHW658" s="101"/>
      <c r="AHX658" s="101"/>
      <c r="AHY658" s="101"/>
      <c r="AHZ658" s="101"/>
      <c r="AIA658" s="101"/>
      <c r="AIB658" s="101"/>
      <c r="AIC658" s="101"/>
      <c r="AID658" s="101"/>
      <c r="AIE658" s="101"/>
      <c r="AIF658" s="101"/>
      <c r="AIG658" s="101"/>
      <c r="AIH658" s="101"/>
      <c r="AII658" s="101"/>
      <c r="AIJ658" s="101"/>
      <c r="AIK658" s="101"/>
      <c r="AIL658" s="101"/>
      <c r="AIM658" s="101"/>
      <c r="AIN658" s="101"/>
      <c r="AIO658" s="101"/>
      <c r="AIP658" s="101"/>
      <c r="AIQ658" s="101"/>
      <c r="AIR658" s="101"/>
      <c r="AIS658" s="101"/>
      <c r="AIT658" s="101"/>
      <c r="AIU658" s="101"/>
      <c r="AIV658" s="101"/>
      <c r="AIW658" s="101"/>
      <c r="AIX658" s="101"/>
      <c r="AIY658" s="101"/>
      <c r="AIZ658" s="101"/>
      <c r="AJA658" s="101"/>
      <c r="AJB658" s="101"/>
      <c r="AJC658" s="101"/>
      <c r="AJD658" s="101"/>
      <c r="AJE658" s="101"/>
      <c r="AJF658" s="101"/>
      <c r="AJG658" s="101"/>
      <c r="AJH658" s="101"/>
      <c r="AJI658" s="101"/>
      <c r="AJJ658" s="101"/>
      <c r="AJK658" s="101"/>
      <c r="AJL658" s="101"/>
      <c r="AJM658" s="101"/>
      <c r="AJN658" s="101"/>
      <c r="AJO658" s="101"/>
      <c r="AJP658" s="101"/>
      <c r="AJQ658" s="101"/>
      <c r="AJR658" s="101"/>
      <c r="AJS658" s="101"/>
      <c r="AJT658" s="101"/>
      <c r="AJU658" s="101"/>
      <c r="AJV658" s="101"/>
      <c r="AJW658" s="101"/>
      <c r="AJX658" s="101"/>
      <c r="AJY658" s="101"/>
      <c r="AJZ658" s="101"/>
      <c r="AKA658" s="101"/>
      <c r="AKB658" s="101"/>
      <c r="AKC658" s="101"/>
      <c r="AKD658" s="101"/>
      <c r="AKE658" s="101"/>
      <c r="AKF658" s="101"/>
      <c r="AKG658" s="101"/>
      <c r="AKH658" s="101"/>
      <c r="AKI658" s="101"/>
      <c r="AKJ658" s="101"/>
      <c r="AKK658" s="101"/>
      <c r="AKL658" s="101"/>
      <c r="AKM658" s="101"/>
      <c r="AKN658" s="101"/>
      <c r="AKO658" s="101"/>
      <c r="AKP658" s="101"/>
      <c r="AKQ658" s="101"/>
      <c r="AKR658" s="101"/>
      <c r="AKS658" s="101"/>
      <c r="AKT658" s="101"/>
      <c r="AKU658" s="101"/>
      <c r="AKV658" s="101"/>
      <c r="AKW658" s="101"/>
      <c r="AKX658" s="101"/>
      <c r="AKY658" s="101"/>
      <c r="AKZ658" s="101"/>
      <c r="ALA658" s="101"/>
      <c r="ALB658" s="101"/>
      <c r="ALC658" s="101"/>
      <c r="ALD658" s="101"/>
      <c r="ALE658" s="101"/>
      <c r="ALF658" s="101"/>
      <c r="ALG658" s="101"/>
      <c r="ALH658" s="101"/>
      <c r="ALI658" s="101"/>
      <c r="ALJ658" s="101"/>
      <c r="ALK658" s="101"/>
      <c r="ALL658" s="101"/>
      <c r="ALM658" s="101"/>
      <c r="ALN658"/>
      <c r="ALO658"/>
      <c r="ALP658"/>
      <c r="ALQ658"/>
      <c r="ALR658"/>
      <c r="ALS658"/>
      <c r="ALT658"/>
      <c r="ALU658"/>
      <c r="ALV658"/>
      <c r="ALW658"/>
      <c r="ALX658"/>
      <c r="ALY658"/>
      <c r="ALZ658"/>
      <c r="AMA658"/>
      <c r="AMB658"/>
      <c r="AMC658"/>
      <c r="AMD658"/>
      <c r="AME658"/>
      <c r="AMF658"/>
      <c r="AMG658"/>
      <c r="AMH658"/>
      <c r="AMI658"/>
      <c r="AMJ658"/>
      <c r="AMK658" s="101"/>
    </row>
    <row r="659" spans="1:1025" s="101" customFormat="1" ht="75">
      <c r="B659" s="88"/>
      <c r="C659" s="36" t="s">
        <v>101</v>
      </c>
      <c r="D659" s="36">
        <v>934</v>
      </c>
      <c r="E659" s="91" t="s">
        <v>56</v>
      </c>
      <c r="F659" s="91" t="s">
        <v>37</v>
      </c>
      <c r="G659" s="81">
        <v>5020000190</v>
      </c>
      <c r="H659" s="82" t="s">
        <v>102</v>
      </c>
      <c r="I659" s="130">
        <f t="shared" si="230"/>
        <v>3132200</v>
      </c>
      <c r="J659" s="130">
        <v>1995300</v>
      </c>
      <c r="K659" s="76">
        <v>1136900</v>
      </c>
      <c r="L659" s="76"/>
      <c r="M659" s="76"/>
      <c r="N659" s="76"/>
      <c r="O659" s="131"/>
      <c r="ALN659"/>
      <c r="ALO659"/>
      <c r="ALP659"/>
      <c r="ALQ659"/>
      <c r="ALR659"/>
      <c r="ALS659"/>
      <c r="ALT659"/>
      <c r="ALU659"/>
      <c r="ALV659"/>
      <c r="ALW659"/>
      <c r="ALX659"/>
      <c r="ALY659"/>
      <c r="ALZ659"/>
      <c r="AMA659"/>
      <c r="AMB659"/>
      <c r="AMC659"/>
      <c r="AMD659"/>
      <c r="AME659"/>
      <c r="AMF659"/>
      <c r="AMG659"/>
      <c r="AMH659"/>
      <c r="AMI659"/>
      <c r="AMJ659"/>
    </row>
    <row r="660" spans="1:1025" s="101" customFormat="1">
      <c r="B660" s="88"/>
      <c r="C660" s="36" t="s">
        <v>107</v>
      </c>
      <c r="D660" s="36">
        <v>934</v>
      </c>
      <c r="E660" s="91" t="s">
        <v>56</v>
      </c>
      <c r="F660" s="91" t="s">
        <v>37</v>
      </c>
      <c r="G660" s="81">
        <v>5020000190</v>
      </c>
      <c r="H660" s="82" t="s">
        <v>108</v>
      </c>
      <c r="I660" s="130">
        <f t="shared" si="230"/>
        <v>1000</v>
      </c>
      <c r="J660" s="130">
        <v>800</v>
      </c>
      <c r="K660" s="76">
        <v>200</v>
      </c>
      <c r="L660" s="76"/>
      <c r="M660" s="76"/>
      <c r="N660" s="76"/>
      <c r="O660" s="131"/>
      <c r="ALN660"/>
      <c r="ALO660"/>
      <c r="ALP660"/>
      <c r="ALQ660"/>
      <c r="ALR660"/>
      <c r="ALS660"/>
      <c r="ALT660"/>
      <c r="ALU660"/>
      <c r="ALV660"/>
      <c r="ALW660"/>
      <c r="ALX660"/>
      <c r="ALY660"/>
      <c r="ALZ660"/>
      <c r="AMA660"/>
      <c r="AMB660"/>
      <c r="AMC660"/>
      <c r="AMD660"/>
      <c r="AME660"/>
      <c r="AMF660"/>
      <c r="AMG660"/>
      <c r="AMH660"/>
      <c r="AMI660"/>
      <c r="AMJ660"/>
    </row>
    <row r="661" spans="1:1025" s="101" customFormat="1" ht="75">
      <c r="A661" s="112"/>
      <c r="B661" s="133" t="s">
        <v>213</v>
      </c>
      <c r="C661" s="27" t="s">
        <v>392</v>
      </c>
      <c r="D661" s="27">
        <v>953</v>
      </c>
      <c r="E661" s="135"/>
      <c r="F661" s="135"/>
      <c r="G661" s="87"/>
      <c r="H661" s="88"/>
      <c r="I661" s="125">
        <f t="shared" si="230"/>
        <v>109919600</v>
      </c>
      <c r="J661" s="125">
        <f t="shared" ref="J661:O661" si="234">J673+J662</f>
        <v>110370800</v>
      </c>
      <c r="K661" s="74">
        <f t="shared" si="234"/>
        <v>-451200</v>
      </c>
      <c r="L661" s="74">
        <f t="shared" si="234"/>
        <v>0</v>
      </c>
      <c r="M661" s="74">
        <f t="shared" si="234"/>
        <v>0</v>
      </c>
      <c r="N661" s="74">
        <f t="shared" si="234"/>
        <v>0</v>
      </c>
      <c r="O661" s="126">
        <f t="shared" si="234"/>
        <v>0</v>
      </c>
      <c r="P661" s="112"/>
      <c r="Q661" s="112"/>
      <c r="R661" s="112"/>
      <c r="S661" s="112"/>
      <c r="T661" s="112"/>
      <c r="U661" s="112"/>
      <c r="V661" s="112"/>
      <c r="W661" s="112"/>
      <c r="X661" s="112"/>
      <c r="Y661" s="112"/>
      <c r="Z661" s="112"/>
      <c r="AA661" s="112"/>
      <c r="AB661" s="112"/>
      <c r="AC661" s="112"/>
      <c r="AD661" s="112"/>
      <c r="AE661" s="112"/>
      <c r="AF661" s="112"/>
      <c r="AG661" s="112"/>
      <c r="AH661" s="112"/>
      <c r="AI661" s="112"/>
      <c r="AJ661" s="112"/>
      <c r="AK661" s="112"/>
      <c r="AL661" s="112"/>
      <c r="AM661" s="112"/>
      <c r="AN661" s="112"/>
      <c r="AO661" s="112"/>
      <c r="AP661" s="112"/>
      <c r="AQ661" s="112"/>
      <c r="AR661" s="112"/>
      <c r="AS661" s="112"/>
      <c r="AT661" s="112"/>
      <c r="AU661" s="112"/>
      <c r="AV661" s="112"/>
      <c r="AW661" s="112"/>
      <c r="AX661" s="112"/>
      <c r="AY661" s="112"/>
      <c r="AZ661" s="112"/>
      <c r="BA661" s="112"/>
      <c r="BB661" s="112"/>
      <c r="BC661" s="112"/>
      <c r="BD661" s="112"/>
      <c r="BE661" s="112"/>
      <c r="BF661" s="112"/>
      <c r="BG661" s="112"/>
      <c r="BH661" s="112"/>
      <c r="BI661" s="112"/>
      <c r="BJ661" s="112"/>
      <c r="BK661" s="112"/>
      <c r="BL661" s="112"/>
      <c r="BM661" s="112"/>
      <c r="BN661" s="112"/>
      <c r="BO661" s="112"/>
      <c r="BP661" s="112"/>
      <c r="BQ661" s="112"/>
      <c r="BR661" s="112"/>
      <c r="BS661" s="112"/>
      <c r="BT661" s="112"/>
      <c r="BU661" s="112"/>
      <c r="BV661" s="112"/>
      <c r="BW661" s="112"/>
      <c r="BX661" s="112"/>
      <c r="BY661" s="112"/>
      <c r="BZ661" s="112"/>
      <c r="CA661" s="112"/>
      <c r="CB661" s="112"/>
      <c r="CC661" s="112"/>
      <c r="CD661" s="112"/>
      <c r="CE661" s="112"/>
      <c r="CF661" s="112"/>
      <c r="CG661" s="112"/>
      <c r="CH661" s="112"/>
      <c r="CI661" s="112"/>
      <c r="CJ661" s="112"/>
      <c r="CK661" s="112"/>
      <c r="CL661" s="112"/>
      <c r="CM661" s="112"/>
      <c r="CN661" s="112"/>
      <c r="CO661" s="112"/>
      <c r="CP661" s="112"/>
      <c r="CQ661" s="112"/>
      <c r="CR661" s="112"/>
      <c r="CS661" s="112"/>
      <c r="CT661" s="112"/>
      <c r="CU661" s="112"/>
      <c r="CV661" s="112"/>
      <c r="CW661" s="112"/>
      <c r="CX661" s="112"/>
      <c r="CY661" s="112"/>
      <c r="CZ661" s="112"/>
      <c r="DA661" s="112"/>
      <c r="DB661" s="112"/>
      <c r="DC661" s="112"/>
      <c r="DD661" s="112"/>
      <c r="DE661" s="112"/>
      <c r="DF661" s="112"/>
      <c r="DG661" s="112"/>
      <c r="DH661" s="112"/>
      <c r="DI661" s="112"/>
      <c r="DJ661" s="112"/>
      <c r="DK661" s="112"/>
      <c r="DL661" s="112"/>
      <c r="DM661" s="112"/>
      <c r="DN661" s="112"/>
      <c r="DO661" s="112"/>
      <c r="DP661" s="112"/>
      <c r="DQ661" s="112"/>
      <c r="DR661" s="112"/>
      <c r="DS661" s="112"/>
      <c r="DT661" s="112"/>
      <c r="DU661" s="112"/>
      <c r="DV661" s="112"/>
      <c r="DW661" s="112"/>
      <c r="DX661" s="112"/>
      <c r="DY661" s="112"/>
      <c r="DZ661" s="112"/>
      <c r="EA661" s="112"/>
      <c r="EB661" s="112"/>
      <c r="EC661" s="112"/>
      <c r="ED661" s="112"/>
      <c r="EE661" s="112"/>
      <c r="EF661" s="112"/>
      <c r="EG661" s="112"/>
      <c r="EH661" s="112"/>
      <c r="EI661" s="112"/>
      <c r="EJ661" s="112"/>
      <c r="EK661" s="112"/>
      <c r="EL661" s="112"/>
      <c r="EM661" s="112"/>
      <c r="EN661" s="112"/>
      <c r="EO661" s="112"/>
      <c r="EP661" s="112"/>
      <c r="EQ661" s="112"/>
      <c r="ER661" s="112"/>
      <c r="ES661" s="112"/>
      <c r="ET661" s="112"/>
      <c r="EU661" s="112"/>
      <c r="EV661" s="112"/>
      <c r="EW661" s="112"/>
      <c r="EX661" s="112"/>
      <c r="EY661" s="112"/>
      <c r="EZ661" s="112"/>
      <c r="FA661" s="112"/>
      <c r="FB661" s="112"/>
      <c r="FC661" s="112"/>
      <c r="FD661" s="112"/>
      <c r="FE661" s="112"/>
      <c r="FF661" s="112"/>
      <c r="FG661" s="112"/>
      <c r="FH661" s="112"/>
      <c r="FI661" s="112"/>
      <c r="FJ661" s="112"/>
      <c r="FK661" s="112"/>
      <c r="FL661" s="112"/>
      <c r="FM661" s="112"/>
      <c r="FN661" s="112"/>
      <c r="FO661" s="112"/>
      <c r="FP661" s="112"/>
      <c r="FQ661" s="112"/>
      <c r="FR661" s="112"/>
      <c r="FS661" s="112"/>
      <c r="FT661" s="112"/>
      <c r="FU661" s="112"/>
      <c r="FV661" s="112"/>
      <c r="FW661" s="112"/>
      <c r="FX661" s="112"/>
      <c r="FY661" s="112"/>
      <c r="FZ661" s="112"/>
      <c r="GA661" s="112"/>
      <c r="GB661" s="112"/>
      <c r="GC661" s="112"/>
      <c r="GD661" s="112"/>
      <c r="GE661" s="112"/>
      <c r="GF661" s="112"/>
      <c r="GG661" s="112"/>
      <c r="GH661" s="112"/>
      <c r="GI661" s="112"/>
      <c r="GJ661" s="112"/>
      <c r="GK661" s="112"/>
      <c r="GL661" s="112"/>
      <c r="GM661" s="112"/>
      <c r="GN661" s="112"/>
      <c r="GO661" s="112"/>
      <c r="GP661" s="112"/>
      <c r="GQ661" s="112"/>
      <c r="GR661" s="112"/>
      <c r="GS661" s="112"/>
      <c r="GT661" s="112"/>
      <c r="GU661" s="112"/>
      <c r="GV661" s="112"/>
      <c r="GW661" s="112"/>
      <c r="GX661" s="112"/>
      <c r="GY661" s="112"/>
      <c r="GZ661" s="112"/>
      <c r="HA661" s="112"/>
      <c r="HB661" s="112"/>
      <c r="HC661" s="112"/>
      <c r="HD661" s="112"/>
      <c r="HE661" s="112"/>
      <c r="HF661" s="112"/>
      <c r="HG661" s="112"/>
      <c r="HH661" s="112"/>
      <c r="HI661" s="112"/>
      <c r="HJ661" s="112"/>
      <c r="HK661" s="112"/>
      <c r="HL661" s="112"/>
      <c r="HM661" s="112"/>
      <c r="HN661" s="112"/>
      <c r="HO661" s="112"/>
      <c r="HP661" s="112"/>
      <c r="HQ661" s="112"/>
      <c r="HR661" s="112"/>
      <c r="HS661" s="112"/>
      <c r="HT661" s="112"/>
      <c r="HU661" s="112"/>
      <c r="HV661" s="112"/>
      <c r="HW661" s="112"/>
      <c r="HX661" s="112"/>
      <c r="HY661" s="112"/>
      <c r="HZ661" s="112"/>
      <c r="IA661" s="112"/>
      <c r="IB661" s="112"/>
      <c r="IC661" s="112"/>
      <c r="ID661" s="112"/>
      <c r="IE661" s="112"/>
      <c r="IF661" s="112"/>
      <c r="IG661" s="112"/>
      <c r="IH661" s="112"/>
      <c r="II661" s="112"/>
      <c r="IJ661" s="112"/>
      <c r="IK661" s="112"/>
      <c r="IL661" s="112"/>
      <c r="IM661" s="112"/>
      <c r="IN661" s="112"/>
      <c r="IO661" s="112"/>
      <c r="IP661" s="112"/>
      <c r="IQ661" s="112"/>
      <c r="IR661" s="112"/>
      <c r="IS661" s="112"/>
      <c r="IT661" s="112"/>
      <c r="IU661" s="112"/>
      <c r="IV661" s="112"/>
      <c r="IW661" s="112"/>
      <c r="IX661" s="112"/>
      <c r="IY661" s="112"/>
      <c r="IZ661" s="112"/>
      <c r="JA661" s="112"/>
      <c r="JB661" s="112"/>
      <c r="JC661" s="112"/>
      <c r="JD661" s="112"/>
      <c r="JE661" s="112"/>
      <c r="JF661" s="112"/>
      <c r="JG661" s="112"/>
      <c r="JH661" s="112"/>
      <c r="JI661" s="112"/>
      <c r="JJ661" s="112"/>
      <c r="JK661" s="112"/>
      <c r="JL661" s="112"/>
      <c r="JM661" s="112"/>
      <c r="JN661" s="112"/>
      <c r="JO661" s="112"/>
      <c r="JP661" s="112"/>
      <c r="JQ661" s="112"/>
      <c r="JR661" s="112"/>
      <c r="JS661" s="112"/>
      <c r="JT661" s="112"/>
      <c r="JU661" s="112"/>
      <c r="JV661" s="112"/>
      <c r="JW661" s="112"/>
      <c r="JX661" s="112"/>
      <c r="JY661" s="112"/>
      <c r="JZ661" s="112"/>
      <c r="KA661" s="112"/>
      <c r="KB661" s="112"/>
      <c r="KC661" s="112"/>
      <c r="KD661" s="112"/>
      <c r="KE661" s="112"/>
      <c r="KF661" s="112"/>
      <c r="KG661" s="112"/>
      <c r="KH661" s="112"/>
      <c r="KI661" s="112"/>
      <c r="KJ661" s="112"/>
      <c r="KK661" s="112"/>
      <c r="KL661" s="112"/>
      <c r="KM661" s="112"/>
      <c r="KN661" s="112"/>
      <c r="KO661" s="112"/>
      <c r="KP661" s="112"/>
      <c r="KQ661" s="112"/>
      <c r="KR661" s="112"/>
      <c r="KS661" s="112"/>
      <c r="KT661" s="112"/>
      <c r="KU661" s="112"/>
      <c r="KV661" s="112"/>
      <c r="KW661" s="112"/>
      <c r="KX661" s="112"/>
      <c r="KY661" s="112"/>
      <c r="KZ661" s="112"/>
      <c r="LA661" s="112"/>
      <c r="LB661" s="112"/>
      <c r="LC661" s="112"/>
      <c r="LD661" s="112"/>
      <c r="LE661" s="112"/>
      <c r="LF661" s="112"/>
      <c r="LG661" s="112"/>
      <c r="LH661" s="112"/>
      <c r="LI661" s="112"/>
      <c r="LJ661" s="112"/>
      <c r="LK661" s="112"/>
      <c r="LL661" s="112"/>
      <c r="LM661" s="112"/>
      <c r="LN661" s="112"/>
      <c r="LO661" s="112"/>
      <c r="LP661" s="112"/>
      <c r="LQ661" s="112"/>
      <c r="LR661" s="112"/>
      <c r="LS661" s="112"/>
      <c r="LT661" s="112"/>
      <c r="LU661" s="112"/>
      <c r="LV661" s="112"/>
      <c r="LW661" s="112"/>
      <c r="LX661" s="112"/>
      <c r="LY661" s="112"/>
      <c r="LZ661" s="112"/>
      <c r="MA661" s="112"/>
      <c r="MB661" s="112"/>
      <c r="MC661" s="112"/>
      <c r="MD661" s="112"/>
      <c r="ME661" s="112"/>
      <c r="MF661" s="112"/>
      <c r="MG661" s="112"/>
      <c r="MH661" s="112"/>
      <c r="MI661" s="112"/>
      <c r="MJ661" s="112"/>
      <c r="MK661" s="112"/>
      <c r="ML661" s="112"/>
      <c r="MM661" s="112"/>
      <c r="MN661" s="112"/>
      <c r="MO661" s="112"/>
      <c r="MP661" s="112"/>
      <c r="MQ661" s="112"/>
      <c r="MR661" s="112"/>
      <c r="MS661" s="112"/>
      <c r="MT661" s="112"/>
      <c r="MU661" s="112"/>
      <c r="MV661" s="112"/>
      <c r="MW661" s="112"/>
      <c r="MX661" s="112"/>
      <c r="MY661" s="112"/>
      <c r="MZ661" s="112"/>
      <c r="NA661" s="112"/>
      <c r="NB661" s="112"/>
      <c r="NC661" s="112"/>
      <c r="ND661" s="112"/>
      <c r="NE661" s="112"/>
      <c r="NF661" s="112"/>
      <c r="NG661" s="112"/>
      <c r="NH661" s="112"/>
      <c r="NI661" s="112"/>
      <c r="NJ661" s="112"/>
      <c r="NK661" s="112"/>
      <c r="NL661" s="112"/>
      <c r="NM661" s="112"/>
      <c r="NN661" s="112"/>
      <c r="NO661" s="112"/>
      <c r="NP661" s="112"/>
      <c r="NQ661" s="112"/>
      <c r="NR661" s="112"/>
      <c r="NS661" s="112"/>
      <c r="NT661" s="112"/>
      <c r="NU661" s="112"/>
      <c r="NV661" s="112"/>
      <c r="NW661" s="112"/>
      <c r="NX661" s="112"/>
      <c r="NY661" s="112"/>
      <c r="NZ661" s="112"/>
      <c r="OA661" s="112"/>
      <c r="OB661" s="112"/>
      <c r="OC661" s="112"/>
      <c r="OD661" s="112"/>
      <c r="OE661" s="112"/>
      <c r="OF661" s="112"/>
      <c r="OG661" s="112"/>
      <c r="OH661" s="112"/>
      <c r="OI661" s="112"/>
      <c r="OJ661" s="112"/>
      <c r="OK661" s="112"/>
      <c r="OL661" s="112"/>
      <c r="OM661" s="112"/>
      <c r="ON661" s="112"/>
      <c r="OO661" s="112"/>
      <c r="OP661" s="112"/>
      <c r="OQ661" s="112"/>
      <c r="OR661" s="112"/>
      <c r="OS661" s="112"/>
      <c r="OT661" s="112"/>
      <c r="OU661" s="112"/>
      <c r="OV661" s="112"/>
      <c r="OW661" s="112"/>
      <c r="OX661" s="112"/>
      <c r="OY661" s="112"/>
      <c r="OZ661" s="112"/>
      <c r="PA661" s="112"/>
      <c r="PB661" s="112"/>
      <c r="PC661" s="112"/>
      <c r="PD661" s="112"/>
      <c r="PE661" s="112"/>
      <c r="PF661" s="112"/>
      <c r="PG661" s="112"/>
      <c r="PH661" s="112"/>
      <c r="PI661" s="112"/>
      <c r="PJ661" s="112"/>
      <c r="PK661" s="112"/>
      <c r="PL661" s="112"/>
      <c r="PM661" s="112"/>
      <c r="PN661" s="112"/>
      <c r="PO661" s="112"/>
      <c r="PP661" s="112"/>
      <c r="PQ661" s="112"/>
      <c r="PR661" s="112"/>
      <c r="PS661" s="112"/>
      <c r="PT661" s="112"/>
      <c r="PU661" s="112"/>
      <c r="PV661" s="112"/>
      <c r="PW661" s="112"/>
      <c r="PX661" s="112"/>
      <c r="PY661" s="112"/>
      <c r="PZ661" s="112"/>
      <c r="QA661" s="112"/>
      <c r="QB661" s="112"/>
      <c r="QC661" s="112"/>
      <c r="QD661" s="112"/>
      <c r="QE661" s="112"/>
      <c r="QF661" s="112"/>
      <c r="QG661" s="112"/>
      <c r="QH661" s="112"/>
      <c r="QI661" s="112"/>
      <c r="QJ661" s="112"/>
      <c r="QK661" s="112"/>
      <c r="QL661" s="112"/>
      <c r="QM661" s="112"/>
      <c r="QN661" s="112"/>
      <c r="QO661" s="112"/>
      <c r="QP661" s="112"/>
      <c r="QQ661" s="112"/>
      <c r="QR661" s="112"/>
      <c r="QS661" s="112"/>
      <c r="QT661" s="112"/>
      <c r="QU661" s="112"/>
      <c r="QV661" s="112"/>
      <c r="QW661" s="112"/>
      <c r="QX661" s="112"/>
      <c r="QY661" s="112"/>
      <c r="QZ661" s="112"/>
      <c r="RA661" s="112"/>
      <c r="RB661" s="112"/>
      <c r="RC661" s="112"/>
      <c r="RD661" s="112"/>
      <c r="RE661" s="112"/>
      <c r="RF661" s="112"/>
      <c r="RG661" s="112"/>
      <c r="RH661" s="112"/>
      <c r="RI661" s="112"/>
      <c r="RJ661" s="112"/>
      <c r="RK661" s="112"/>
      <c r="RL661" s="112"/>
      <c r="RM661" s="112"/>
      <c r="RN661" s="112"/>
      <c r="RO661" s="112"/>
      <c r="RP661" s="112"/>
      <c r="RQ661" s="112"/>
      <c r="RR661" s="112"/>
      <c r="RS661" s="112"/>
      <c r="RT661" s="112"/>
      <c r="RU661" s="112"/>
      <c r="RV661" s="112"/>
      <c r="RW661" s="112"/>
      <c r="RX661" s="112"/>
      <c r="RY661" s="112"/>
      <c r="RZ661" s="112"/>
      <c r="SA661" s="112"/>
      <c r="SB661" s="112"/>
      <c r="SC661" s="112"/>
      <c r="SD661" s="112"/>
      <c r="SE661" s="112"/>
      <c r="SF661" s="112"/>
      <c r="SG661" s="112"/>
      <c r="SH661" s="112"/>
      <c r="SI661" s="112"/>
      <c r="SJ661" s="112"/>
      <c r="SK661" s="112"/>
      <c r="SL661" s="112"/>
      <c r="SM661" s="112"/>
      <c r="SN661" s="112"/>
      <c r="SO661" s="112"/>
      <c r="SP661" s="112"/>
      <c r="SQ661" s="112"/>
      <c r="SR661" s="112"/>
      <c r="SS661" s="112"/>
      <c r="ST661" s="112"/>
      <c r="SU661" s="112"/>
      <c r="SV661" s="112"/>
      <c r="SW661" s="112"/>
      <c r="SX661" s="112"/>
      <c r="SY661" s="112"/>
      <c r="SZ661" s="112"/>
      <c r="TA661" s="112"/>
      <c r="TB661" s="112"/>
      <c r="TC661" s="112"/>
      <c r="TD661" s="112"/>
      <c r="TE661" s="112"/>
      <c r="TF661" s="112"/>
      <c r="TG661" s="112"/>
      <c r="TH661" s="112"/>
      <c r="TI661" s="112"/>
      <c r="TJ661" s="112"/>
      <c r="TK661" s="112"/>
      <c r="TL661" s="112"/>
      <c r="TM661" s="112"/>
      <c r="TN661" s="112"/>
      <c r="TO661" s="112"/>
      <c r="TP661" s="112"/>
      <c r="TQ661" s="112"/>
      <c r="TR661" s="112"/>
      <c r="TS661" s="112"/>
      <c r="TT661" s="112"/>
      <c r="TU661" s="112"/>
      <c r="TV661" s="112"/>
      <c r="TW661" s="112"/>
      <c r="TX661" s="112"/>
      <c r="TY661" s="112"/>
      <c r="TZ661" s="112"/>
      <c r="UA661" s="112"/>
      <c r="UB661" s="112"/>
      <c r="UC661" s="112"/>
      <c r="UD661" s="112"/>
      <c r="UE661" s="112"/>
      <c r="UF661" s="112"/>
      <c r="UG661" s="112"/>
      <c r="UH661" s="112"/>
      <c r="UI661" s="112"/>
      <c r="UJ661" s="112"/>
      <c r="UK661" s="112"/>
      <c r="UL661" s="112"/>
      <c r="UM661" s="112"/>
      <c r="UN661" s="112"/>
      <c r="UO661" s="112"/>
      <c r="UP661" s="112"/>
      <c r="UQ661" s="112"/>
      <c r="UR661" s="112"/>
      <c r="US661" s="112"/>
      <c r="UT661" s="112"/>
      <c r="UU661" s="112"/>
      <c r="UV661" s="112"/>
      <c r="UW661" s="112"/>
      <c r="UX661" s="112"/>
      <c r="UY661" s="112"/>
      <c r="UZ661" s="112"/>
      <c r="VA661" s="112"/>
      <c r="VB661" s="112"/>
      <c r="VC661" s="112"/>
      <c r="VD661" s="112"/>
      <c r="VE661" s="112"/>
      <c r="VF661" s="112"/>
      <c r="VG661" s="112"/>
      <c r="VH661" s="112"/>
      <c r="VI661" s="112"/>
      <c r="VJ661" s="112"/>
      <c r="VK661" s="112"/>
      <c r="VL661" s="112"/>
      <c r="VM661" s="112"/>
      <c r="VN661" s="112"/>
      <c r="VO661" s="112"/>
      <c r="VP661" s="112"/>
      <c r="VQ661" s="112"/>
      <c r="VR661" s="112"/>
      <c r="VS661" s="112"/>
      <c r="VT661" s="112"/>
      <c r="VU661" s="112"/>
      <c r="VV661" s="112"/>
      <c r="VW661" s="112"/>
      <c r="VX661" s="112"/>
      <c r="VY661" s="112"/>
      <c r="VZ661" s="112"/>
      <c r="WA661" s="112"/>
      <c r="WB661" s="112"/>
      <c r="WC661" s="112"/>
      <c r="WD661" s="112"/>
      <c r="WE661" s="112"/>
      <c r="WF661" s="112"/>
      <c r="WG661" s="112"/>
      <c r="WH661" s="112"/>
      <c r="WI661" s="112"/>
      <c r="WJ661" s="112"/>
      <c r="WK661" s="112"/>
      <c r="WL661" s="112"/>
      <c r="WM661" s="112"/>
      <c r="WN661" s="112"/>
      <c r="WO661" s="112"/>
      <c r="WP661" s="112"/>
      <c r="WQ661" s="112"/>
      <c r="WR661" s="112"/>
      <c r="WS661" s="112"/>
      <c r="WT661" s="112"/>
      <c r="WU661" s="112"/>
      <c r="WV661" s="112"/>
      <c r="WW661" s="112"/>
      <c r="WX661" s="112"/>
      <c r="WY661" s="112"/>
      <c r="WZ661" s="112"/>
      <c r="XA661" s="112"/>
      <c r="XB661" s="112"/>
      <c r="XC661" s="112"/>
      <c r="XD661" s="112"/>
      <c r="XE661" s="112"/>
      <c r="XF661" s="112"/>
      <c r="XG661" s="112"/>
      <c r="XH661" s="112"/>
      <c r="XI661" s="112"/>
      <c r="XJ661" s="112"/>
      <c r="XK661" s="112"/>
      <c r="XL661" s="112"/>
      <c r="XM661" s="112"/>
      <c r="XN661" s="112"/>
      <c r="XO661" s="112"/>
      <c r="XP661" s="112"/>
      <c r="XQ661" s="112"/>
      <c r="XR661" s="112"/>
      <c r="XS661" s="112"/>
      <c r="XT661" s="112"/>
      <c r="XU661" s="112"/>
      <c r="XV661" s="112"/>
      <c r="XW661" s="112"/>
      <c r="XX661" s="112"/>
      <c r="XY661" s="112"/>
      <c r="XZ661" s="112"/>
      <c r="YA661" s="112"/>
      <c r="YB661" s="112"/>
      <c r="YC661" s="112"/>
      <c r="YD661" s="112"/>
      <c r="YE661" s="112"/>
      <c r="YF661" s="112"/>
      <c r="YG661" s="112"/>
      <c r="YH661" s="112"/>
      <c r="YI661" s="112"/>
      <c r="YJ661" s="112"/>
      <c r="YK661" s="112"/>
      <c r="YL661" s="112"/>
      <c r="YM661" s="112"/>
      <c r="YN661" s="112"/>
      <c r="YO661" s="112"/>
      <c r="YP661" s="112"/>
      <c r="YQ661" s="112"/>
      <c r="YR661" s="112"/>
      <c r="YS661" s="112"/>
      <c r="YT661" s="112"/>
      <c r="YU661" s="112"/>
      <c r="YV661" s="112"/>
      <c r="YW661" s="112"/>
      <c r="YX661" s="112"/>
      <c r="YY661" s="112"/>
      <c r="YZ661" s="112"/>
      <c r="ZA661" s="112"/>
      <c r="ZB661" s="112"/>
      <c r="ZC661" s="112"/>
      <c r="ZD661" s="112"/>
      <c r="ZE661" s="112"/>
      <c r="ZF661" s="112"/>
      <c r="ZG661" s="112"/>
      <c r="ZH661" s="112"/>
      <c r="ZI661" s="112"/>
      <c r="ZJ661" s="112"/>
      <c r="ZK661" s="112"/>
      <c r="ZL661" s="112"/>
      <c r="ZM661" s="112"/>
      <c r="ZN661" s="112"/>
      <c r="ZO661" s="112"/>
      <c r="ZP661" s="112"/>
      <c r="ZQ661" s="112"/>
      <c r="ZR661" s="112"/>
      <c r="ZS661" s="112"/>
      <c r="ZT661" s="112"/>
      <c r="ZU661" s="112"/>
      <c r="ZV661" s="112"/>
      <c r="ZW661" s="112"/>
      <c r="ZX661" s="112"/>
      <c r="ZY661" s="112"/>
      <c r="ZZ661" s="112"/>
      <c r="AAA661" s="112"/>
      <c r="AAB661" s="112"/>
      <c r="AAC661" s="112"/>
      <c r="AAD661" s="112"/>
      <c r="AAE661" s="112"/>
      <c r="AAF661" s="112"/>
      <c r="AAG661" s="112"/>
      <c r="AAH661" s="112"/>
      <c r="AAI661" s="112"/>
      <c r="AAJ661" s="112"/>
      <c r="AAK661" s="112"/>
      <c r="AAL661" s="112"/>
      <c r="AAM661" s="112"/>
      <c r="AAN661" s="112"/>
      <c r="AAO661" s="112"/>
      <c r="AAP661" s="112"/>
      <c r="AAQ661" s="112"/>
      <c r="AAR661" s="112"/>
      <c r="AAS661" s="112"/>
      <c r="AAT661" s="112"/>
      <c r="AAU661" s="112"/>
      <c r="AAV661" s="112"/>
      <c r="AAW661" s="112"/>
      <c r="AAX661" s="112"/>
      <c r="AAY661" s="112"/>
      <c r="AAZ661" s="112"/>
      <c r="ABA661" s="112"/>
      <c r="ABB661" s="112"/>
      <c r="ABC661" s="112"/>
      <c r="ABD661" s="112"/>
      <c r="ABE661" s="112"/>
      <c r="ABF661" s="112"/>
      <c r="ABG661" s="112"/>
      <c r="ABH661" s="112"/>
      <c r="ABI661" s="112"/>
      <c r="ABJ661" s="112"/>
      <c r="ABK661" s="112"/>
      <c r="ABL661" s="112"/>
      <c r="ABM661" s="112"/>
      <c r="ABN661" s="112"/>
      <c r="ABO661" s="112"/>
      <c r="ABP661" s="112"/>
      <c r="ABQ661" s="112"/>
      <c r="ABR661" s="112"/>
      <c r="ABS661" s="112"/>
      <c r="ABT661" s="112"/>
      <c r="ABU661" s="112"/>
      <c r="ABV661" s="112"/>
      <c r="ABW661" s="112"/>
      <c r="ABX661" s="112"/>
      <c r="ABY661" s="112"/>
      <c r="ABZ661" s="112"/>
      <c r="ACA661" s="112"/>
      <c r="ACB661" s="112"/>
      <c r="ACC661" s="112"/>
      <c r="ACD661" s="112"/>
      <c r="ACE661" s="112"/>
      <c r="ACF661" s="112"/>
      <c r="ACG661" s="112"/>
      <c r="ACH661" s="112"/>
      <c r="ACI661" s="112"/>
      <c r="ACJ661" s="112"/>
      <c r="ACK661" s="112"/>
      <c r="ACL661" s="112"/>
      <c r="ACM661" s="112"/>
      <c r="ACN661" s="112"/>
      <c r="ACO661" s="112"/>
      <c r="ACP661" s="112"/>
      <c r="ACQ661" s="112"/>
      <c r="ACR661" s="112"/>
      <c r="ACS661" s="112"/>
      <c r="ACT661" s="112"/>
      <c r="ACU661" s="112"/>
      <c r="ACV661" s="112"/>
      <c r="ACW661" s="112"/>
      <c r="ACX661" s="112"/>
      <c r="ACY661" s="112"/>
      <c r="ACZ661" s="112"/>
      <c r="ADA661" s="112"/>
      <c r="ADB661" s="112"/>
      <c r="ADC661" s="112"/>
      <c r="ADD661" s="112"/>
      <c r="ADE661" s="112"/>
      <c r="ADF661" s="112"/>
      <c r="ADG661" s="112"/>
      <c r="ADH661" s="112"/>
      <c r="ADI661" s="112"/>
      <c r="ADJ661" s="112"/>
      <c r="ADK661" s="112"/>
      <c r="ADL661" s="112"/>
      <c r="ADM661" s="112"/>
      <c r="ADN661" s="112"/>
      <c r="ADO661" s="112"/>
      <c r="ADP661" s="112"/>
      <c r="ADQ661" s="112"/>
      <c r="ADR661" s="112"/>
      <c r="ADS661" s="112"/>
      <c r="ADT661" s="112"/>
      <c r="ADU661" s="112"/>
      <c r="ADV661" s="112"/>
      <c r="ADW661" s="112"/>
      <c r="ADX661" s="112"/>
      <c r="ADY661" s="112"/>
      <c r="ADZ661" s="112"/>
      <c r="AEA661" s="112"/>
      <c r="AEB661" s="112"/>
      <c r="AEC661" s="112"/>
      <c r="AED661" s="112"/>
      <c r="AEE661" s="112"/>
      <c r="AEF661" s="112"/>
      <c r="AEG661" s="112"/>
      <c r="AEH661" s="112"/>
      <c r="AEI661" s="112"/>
      <c r="AEJ661" s="112"/>
      <c r="AEK661" s="112"/>
      <c r="AEL661" s="112"/>
      <c r="AEM661" s="112"/>
      <c r="AEN661" s="112"/>
      <c r="AEO661" s="112"/>
      <c r="AEP661" s="112"/>
      <c r="AEQ661" s="112"/>
      <c r="AER661" s="112"/>
      <c r="AES661" s="112"/>
      <c r="AET661" s="112"/>
      <c r="AEU661" s="112"/>
      <c r="AEV661" s="112"/>
      <c r="AEW661" s="112"/>
      <c r="AEX661" s="112"/>
      <c r="AEY661" s="112"/>
      <c r="AEZ661" s="112"/>
      <c r="AFA661" s="112"/>
      <c r="AFB661" s="112"/>
      <c r="AFC661" s="112"/>
      <c r="AFD661" s="112"/>
      <c r="AFE661" s="112"/>
      <c r="AFF661" s="112"/>
      <c r="AFG661" s="112"/>
      <c r="AFH661" s="112"/>
      <c r="AFI661" s="112"/>
      <c r="AFJ661" s="112"/>
      <c r="AFK661" s="112"/>
      <c r="AFL661" s="112"/>
      <c r="AFM661" s="112"/>
      <c r="AFN661" s="112"/>
      <c r="AFO661" s="112"/>
      <c r="AFP661" s="112"/>
      <c r="AFQ661" s="112"/>
      <c r="AFR661" s="112"/>
      <c r="AFS661" s="112"/>
      <c r="AFT661" s="112"/>
      <c r="AFU661" s="112"/>
      <c r="AFV661" s="112"/>
      <c r="AFW661" s="112"/>
      <c r="AFX661" s="112"/>
      <c r="AFY661" s="112"/>
      <c r="AFZ661" s="112"/>
      <c r="AGA661" s="112"/>
      <c r="AGB661" s="112"/>
      <c r="AGC661" s="112"/>
      <c r="AGD661" s="112"/>
      <c r="AGE661" s="112"/>
      <c r="AGF661" s="112"/>
      <c r="AGG661" s="112"/>
      <c r="AGH661" s="112"/>
      <c r="AGI661" s="112"/>
      <c r="AGJ661" s="112"/>
      <c r="AGK661" s="112"/>
      <c r="AGL661" s="112"/>
      <c r="AGM661" s="112"/>
      <c r="AGN661" s="112"/>
      <c r="AGO661" s="112"/>
      <c r="AGP661" s="112"/>
      <c r="AGQ661" s="112"/>
      <c r="AGR661" s="112"/>
      <c r="AGS661" s="112"/>
      <c r="AGT661" s="112"/>
      <c r="AGU661" s="112"/>
      <c r="AGV661" s="112"/>
      <c r="AGW661" s="112"/>
      <c r="AGX661" s="112"/>
      <c r="AGY661" s="112"/>
      <c r="AGZ661" s="112"/>
      <c r="AHA661" s="112"/>
      <c r="AHB661" s="112"/>
      <c r="AHC661" s="112"/>
      <c r="AHD661" s="112"/>
      <c r="AHE661" s="112"/>
      <c r="AHF661" s="112"/>
      <c r="AHG661" s="112"/>
      <c r="AHH661" s="112"/>
      <c r="AHI661" s="112"/>
      <c r="AHJ661" s="112"/>
      <c r="AHK661" s="112"/>
      <c r="AHL661" s="112"/>
      <c r="AHM661" s="112"/>
      <c r="AHN661" s="112"/>
      <c r="AHO661" s="112"/>
      <c r="AHP661" s="112"/>
      <c r="AHQ661" s="112"/>
      <c r="AHR661" s="112"/>
      <c r="AHS661" s="112"/>
      <c r="AHT661" s="112"/>
      <c r="AHU661" s="112"/>
      <c r="AHV661" s="112"/>
      <c r="AHW661" s="112"/>
      <c r="AHX661" s="112"/>
      <c r="AHY661" s="112"/>
      <c r="AHZ661" s="112"/>
      <c r="AIA661" s="112"/>
      <c r="AIB661" s="112"/>
      <c r="AIC661" s="112"/>
      <c r="AID661" s="112"/>
      <c r="AIE661" s="112"/>
      <c r="AIF661" s="112"/>
      <c r="AIG661" s="112"/>
      <c r="AIH661" s="112"/>
      <c r="AII661" s="112"/>
      <c r="AIJ661" s="112"/>
      <c r="AIK661" s="112"/>
      <c r="AIL661" s="112"/>
      <c r="AIM661" s="112"/>
      <c r="AIN661" s="112"/>
      <c r="AIO661" s="112"/>
      <c r="AIP661" s="112"/>
      <c r="AIQ661" s="112"/>
      <c r="AIR661" s="112"/>
      <c r="AIS661" s="112"/>
      <c r="AIT661" s="112"/>
      <c r="AIU661" s="112"/>
      <c r="AIV661" s="112"/>
      <c r="AIW661" s="112"/>
      <c r="AIX661" s="112"/>
      <c r="AIY661" s="112"/>
      <c r="AIZ661" s="112"/>
      <c r="AJA661" s="112"/>
      <c r="AJB661" s="112"/>
      <c r="AJC661" s="112"/>
      <c r="AJD661" s="112"/>
      <c r="AJE661" s="112"/>
      <c r="AJF661" s="112"/>
      <c r="AJG661" s="112"/>
      <c r="AJH661" s="112"/>
      <c r="AJI661" s="112"/>
      <c r="AJJ661" s="112"/>
      <c r="AJK661" s="112"/>
      <c r="AJL661" s="112"/>
      <c r="AJM661" s="112"/>
      <c r="AJN661" s="112"/>
      <c r="AJO661" s="112"/>
      <c r="AJP661" s="112"/>
      <c r="AJQ661" s="112"/>
      <c r="AJR661" s="112"/>
      <c r="AJS661" s="112"/>
      <c r="AJT661" s="112"/>
      <c r="AJU661" s="112"/>
      <c r="AJV661" s="112"/>
      <c r="AJW661" s="112"/>
      <c r="AJX661" s="112"/>
      <c r="AJY661" s="112"/>
      <c r="AJZ661" s="112"/>
      <c r="AKA661" s="112"/>
      <c r="AKB661" s="112"/>
      <c r="AKC661" s="112"/>
      <c r="AKD661" s="112"/>
      <c r="AKE661" s="112"/>
      <c r="AKF661" s="112"/>
      <c r="AKG661" s="112"/>
      <c r="AKH661" s="112"/>
      <c r="AKI661" s="112"/>
      <c r="AKJ661" s="112"/>
      <c r="AKK661" s="112"/>
      <c r="AKL661" s="112"/>
      <c r="AKM661" s="112"/>
      <c r="AKN661" s="112"/>
      <c r="AKO661" s="112"/>
      <c r="AKP661" s="112"/>
      <c r="AKQ661" s="112"/>
      <c r="AKR661" s="112"/>
      <c r="AKS661" s="112"/>
      <c r="AKT661" s="112"/>
      <c r="AKU661" s="112"/>
      <c r="AKV661" s="112"/>
      <c r="AKW661" s="112"/>
      <c r="AKX661" s="112"/>
      <c r="AKY661" s="112"/>
      <c r="AKZ661" s="112"/>
      <c r="ALA661" s="112"/>
      <c r="ALB661" s="112"/>
      <c r="ALC661" s="112"/>
      <c r="ALD661" s="112"/>
      <c r="ALE661" s="112"/>
      <c r="ALF661" s="112"/>
      <c r="ALG661" s="112"/>
      <c r="ALH661" s="112"/>
      <c r="ALI661" s="112"/>
      <c r="ALJ661" s="112"/>
      <c r="ALK661" s="112"/>
      <c r="ALL661" s="112"/>
      <c r="ALM661" s="112"/>
      <c r="ALN661" s="39"/>
      <c r="ALO661" s="39"/>
      <c r="ALP661" s="39"/>
      <c r="ALQ661" s="39"/>
      <c r="ALR661" s="39"/>
      <c r="ALS661" s="39"/>
      <c r="ALT661" s="39"/>
      <c r="ALU661" s="39"/>
      <c r="ALV661" s="39"/>
      <c r="ALW661" s="39"/>
      <c r="ALX661" s="39"/>
      <c r="ALY661" s="39"/>
      <c r="ALZ661" s="39"/>
      <c r="AMA661" s="39"/>
      <c r="AMB661" s="39"/>
      <c r="AMC661" s="39"/>
      <c r="AMD661" s="39"/>
      <c r="AME661" s="39"/>
      <c r="AMF661" s="39"/>
      <c r="AMG661" s="39"/>
      <c r="AMH661" s="39"/>
      <c r="AMI661" s="39"/>
      <c r="AMJ661" s="39"/>
      <c r="AMK661" s="112"/>
    </row>
    <row r="662" spans="1:1025" s="101" customFormat="1">
      <c r="B662" s="82"/>
      <c r="C662" s="36" t="s">
        <v>55</v>
      </c>
      <c r="D662" s="91">
        <v>953</v>
      </c>
      <c r="E662" s="91" t="s">
        <v>56</v>
      </c>
      <c r="F662" s="91" t="s">
        <v>83</v>
      </c>
      <c r="G662" s="81"/>
      <c r="H662" s="82"/>
      <c r="I662" s="130">
        <f t="shared" si="230"/>
        <v>275300</v>
      </c>
      <c r="J662" s="130">
        <f t="shared" ref="J662:O662" si="235">J663+J668</f>
        <v>284300</v>
      </c>
      <c r="K662" s="130">
        <f t="shared" si="235"/>
        <v>-9000</v>
      </c>
      <c r="L662" s="76">
        <f t="shared" si="235"/>
        <v>0</v>
      </c>
      <c r="M662" s="76">
        <f t="shared" si="235"/>
        <v>0</v>
      </c>
      <c r="N662" s="76">
        <f t="shared" si="235"/>
        <v>0</v>
      </c>
      <c r="O662" s="131">
        <f t="shared" si="235"/>
        <v>0</v>
      </c>
      <c r="ALN662"/>
      <c r="ALO662"/>
      <c r="ALP662"/>
      <c r="ALQ662"/>
      <c r="ALR662"/>
      <c r="ALS662"/>
      <c r="ALT662"/>
      <c r="ALU662"/>
      <c r="ALV662"/>
      <c r="ALW662"/>
      <c r="ALX662"/>
      <c r="ALY662"/>
      <c r="ALZ662"/>
      <c r="AMA662"/>
      <c r="AMB662"/>
      <c r="AMC662"/>
      <c r="AMD662"/>
      <c r="AME662"/>
      <c r="AMF662"/>
      <c r="AMG662"/>
      <c r="AMH662"/>
      <c r="AMI662"/>
      <c r="AMJ662"/>
    </row>
    <row r="663" spans="1:1025" s="101" customFormat="1" hidden="1">
      <c r="B663" s="82"/>
      <c r="C663" s="36" t="s">
        <v>60</v>
      </c>
      <c r="D663" s="91">
        <v>953</v>
      </c>
      <c r="E663" s="91" t="s">
        <v>56</v>
      </c>
      <c r="F663" s="91" t="s">
        <v>56</v>
      </c>
      <c r="G663" s="81"/>
      <c r="H663" s="82"/>
      <c r="I663" s="130">
        <f t="shared" si="230"/>
        <v>0</v>
      </c>
      <c r="J663" s="130">
        <f t="shared" ref="J663:O666" si="236">J664</f>
        <v>284300</v>
      </c>
      <c r="K663" s="76">
        <f t="shared" si="236"/>
        <v>-284300</v>
      </c>
      <c r="L663" s="76">
        <f t="shared" si="236"/>
        <v>0</v>
      </c>
      <c r="M663" s="76">
        <f t="shared" si="236"/>
        <v>0</v>
      </c>
      <c r="N663" s="76">
        <f t="shared" si="236"/>
        <v>0</v>
      </c>
      <c r="O663" s="131">
        <f t="shared" si="236"/>
        <v>0</v>
      </c>
      <c r="ALN663"/>
      <c r="ALO663"/>
      <c r="ALP663"/>
      <c r="ALQ663"/>
      <c r="ALR663"/>
      <c r="ALS663"/>
      <c r="ALT663"/>
      <c r="ALU663"/>
      <c r="ALV663"/>
      <c r="ALW663"/>
      <c r="ALX663"/>
      <c r="ALY663"/>
      <c r="ALZ663"/>
      <c r="AMA663"/>
      <c r="AMB663"/>
      <c r="AMC663"/>
      <c r="AMD663"/>
      <c r="AME663"/>
      <c r="AMF663"/>
      <c r="AMG663"/>
      <c r="AMH663"/>
      <c r="AMI663"/>
      <c r="AMJ663"/>
    </row>
    <row r="664" spans="1:1025" s="101" customFormat="1" ht="37.5" hidden="1">
      <c r="B664" s="82"/>
      <c r="C664" s="36" t="s">
        <v>145</v>
      </c>
      <c r="D664" s="91">
        <v>953</v>
      </c>
      <c r="E664" s="91" t="s">
        <v>56</v>
      </c>
      <c r="F664" s="91" t="s">
        <v>56</v>
      </c>
      <c r="G664" s="81">
        <v>5400000000</v>
      </c>
      <c r="H664" s="82"/>
      <c r="I664" s="130">
        <f t="shared" si="230"/>
        <v>0</v>
      </c>
      <c r="J664" s="130">
        <f t="shared" si="236"/>
        <v>284300</v>
      </c>
      <c r="K664" s="76">
        <f t="shared" si="236"/>
        <v>-284300</v>
      </c>
      <c r="L664" s="76">
        <f t="shared" si="236"/>
        <v>0</v>
      </c>
      <c r="M664" s="76">
        <f t="shared" si="236"/>
        <v>0</v>
      </c>
      <c r="N664" s="76">
        <f t="shared" si="236"/>
        <v>0</v>
      </c>
      <c r="O664" s="131">
        <f t="shared" si="236"/>
        <v>0</v>
      </c>
      <c r="ALN664"/>
      <c r="ALO664"/>
      <c r="ALP664"/>
      <c r="ALQ664"/>
      <c r="ALR664"/>
      <c r="ALS664"/>
      <c r="ALT664"/>
      <c r="ALU664"/>
      <c r="ALV664"/>
      <c r="ALW664"/>
      <c r="ALX664"/>
      <c r="ALY664"/>
      <c r="ALZ664"/>
      <c r="AMA664"/>
      <c r="AMB664"/>
      <c r="AMC664"/>
      <c r="AMD664"/>
      <c r="AME664"/>
      <c r="AMF664"/>
      <c r="AMG664"/>
      <c r="AMH664"/>
      <c r="AMI664"/>
      <c r="AMJ664"/>
    </row>
    <row r="665" spans="1:1025" s="101" customFormat="1" hidden="1">
      <c r="B665" s="82"/>
      <c r="C665" s="36" t="s">
        <v>146</v>
      </c>
      <c r="D665" s="91">
        <v>953</v>
      </c>
      <c r="E665" s="91" t="s">
        <v>56</v>
      </c>
      <c r="F665" s="91" t="s">
        <v>56</v>
      </c>
      <c r="G665" s="81">
        <v>5410000000</v>
      </c>
      <c r="H665" s="82"/>
      <c r="I665" s="130">
        <f t="shared" si="230"/>
        <v>0</v>
      </c>
      <c r="J665" s="130">
        <f t="shared" si="236"/>
        <v>284300</v>
      </c>
      <c r="K665" s="76">
        <f t="shared" si="236"/>
        <v>-284300</v>
      </c>
      <c r="L665" s="76">
        <f t="shared" si="236"/>
        <v>0</v>
      </c>
      <c r="M665" s="76">
        <f t="shared" si="236"/>
        <v>0</v>
      </c>
      <c r="N665" s="76">
        <f t="shared" si="236"/>
        <v>0</v>
      </c>
      <c r="O665" s="131">
        <f t="shared" si="236"/>
        <v>0</v>
      </c>
      <c r="ALN665"/>
      <c r="ALO665"/>
      <c r="ALP665"/>
      <c r="ALQ665"/>
      <c r="ALR665"/>
      <c r="ALS665"/>
      <c r="ALT665"/>
      <c r="ALU665"/>
      <c r="ALV665"/>
      <c r="ALW665"/>
      <c r="ALX665"/>
      <c r="ALY665"/>
      <c r="ALZ665"/>
      <c r="AMA665"/>
      <c r="AMB665"/>
      <c r="AMC665"/>
      <c r="AMD665"/>
      <c r="AME665"/>
      <c r="AMF665"/>
      <c r="AMG665"/>
      <c r="AMH665"/>
      <c r="AMI665"/>
      <c r="AMJ665"/>
    </row>
    <row r="666" spans="1:1025" s="101" customFormat="1" ht="131.25" hidden="1">
      <c r="B666" s="82"/>
      <c r="C666" s="36" t="s">
        <v>149</v>
      </c>
      <c r="D666" s="91">
        <v>953</v>
      </c>
      <c r="E666" s="91" t="s">
        <v>56</v>
      </c>
      <c r="F666" s="91" t="s">
        <v>56</v>
      </c>
      <c r="G666" s="81">
        <v>5410069120</v>
      </c>
      <c r="H666" s="82"/>
      <c r="I666" s="130">
        <f t="shared" si="230"/>
        <v>0</v>
      </c>
      <c r="J666" s="130">
        <f t="shared" si="236"/>
        <v>284300</v>
      </c>
      <c r="K666" s="76">
        <f t="shared" si="236"/>
        <v>-284300</v>
      </c>
      <c r="L666" s="76">
        <f t="shared" si="236"/>
        <v>0</v>
      </c>
      <c r="M666" s="76">
        <f t="shared" si="236"/>
        <v>0</v>
      </c>
      <c r="N666" s="76">
        <f t="shared" si="236"/>
        <v>0</v>
      </c>
      <c r="O666" s="131">
        <f t="shared" si="236"/>
        <v>0</v>
      </c>
      <c r="ALN666"/>
      <c r="ALO666"/>
      <c r="ALP666"/>
      <c r="ALQ666"/>
      <c r="ALR666"/>
      <c r="ALS666"/>
      <c r="ALT666"/>
      <c r="ALU666"/>
      <c r="ALV666"/>
      <c r="ALW666"/>
      <c r="ALX666"/>
      <c r="ALY666"/>
      <c r="ALZ666"/>
      <c r="AMA666"/>
      <c r="AMB666"/>
      <c r="AMC666"/>
      <c r="AMD666"/>
      <c r="AME666"/>
      <c r="AMF666"/>
      <c r="AMG666"/>
      <c r="AMH666"/>
      <c r="AMI666"/>
      <c r="AMJ666"/>
    </row>
    <row r="667" spans="1:1025" s="101" customFormat="1" ht="37.5" hidden="1">
      <c r="B667" s="82"/>
      <c r="C667" s="36" t="s">
        <v>104</v>
      </c>
      <c r="D667" s="91">
        <v>953</v>
      </c>
      <c r="E667" s="91" t="s">
        <v>56</v>
      </c>
      <c r="F667" s="91" t="s">
        <v>56</v>
      </c>
      <c r="G667" s="81">
        <v>5410069120</v>
      </c>
      <c r="H667" s="82" t="s">
        <v>105</v>
      </c>
      <c r="I667" s="130">
        <f t="shared" si="230"/>
        <v>0</v>
      </c>
      <c r="J667" s="130">
        <v>284300</v>
      </c>
      <c r="K667" s="76">
        <v>-284300</v>
      </c>
      <c r="L667" s="76"/>
      <c r="M667" s="76"/>
      <c r="N667" s="76"/>
      <c r="O667" s="131"/>
      <c r="ALN667"/>
      <c r="ALO667"/>
      <c r="ALP667"/>
      <c r="ALQ667"/>
      <c r="ALR667"/>
      <c r="ALS667"/>
      <c r="ALT667"/>
      <c r="ALU667"/>
      <c r="ALV667"/>
      <c r="ALW667"/>
      <c r="ALX667"/>
      <c r="ALY667"/>
      <c r="ALZ667"/>
      <c r="AMA667"/>
      <c r="AMB667"/>
      <c r="AMC667"/>
      <c r="AMD667"/>
      <c r="AME667"/>
      <c r="AMF667"/>
      <c r="AMG667"/>
      <c r="AMH667"/>
      <c r="AMI667"/>
      <c r="AMJ667"/>
    </row>
    <row r="668" spans="1:1025" s="101" customFormat="1">
      <c r="B668" s="82"/>
      <c r="C668" s="36" t="s">
        <v>61</v>
      </c>
      <c r="D668" s="91">
        <v>953</v>
      </c>
      <c r="E668" s="91" t="s">
        <v>56</v>
      </c>
      <c r="F668" s="91" t="s">
        <v>37</v>
      </c>
      <c r="G668" s="81"/>
      <c r="H668" s="82"/>
      <c r="I668" s="130">
        <f t="shared" si="230"/>
        <v>275300</v>
      </c>
      <c r="J668" s="130">
        <f t="shared" ref="J668:O671" si="237">J669</f>
        <v>0</v>
      </c>
      <c r="K668" s="130">
        <f t="shared" si="237"/>
        <v>275300</v>
      </c>
      <c r="L668" s="76">
        <f t="shared" si="237"/>
        <v>0</v>
      </c>
      <c r="M668" s="76">
        <f t="shared" si="237"/>
        <v>0</v>
      </c>
      <c r="N668" s="76">
        <f t="shared" si="237"/>
        <v>0</v>
      </c>
      <c r="O668" s="131">
        <f t="shared" si="237"/>
        <v>0</v>
      </c>
      <c r="ALN668"/>
      <c r="ALO668"/>
      <c r="ALP668"/>
      <c r="ALQ668"/>
      <c r="ALR668"/>
      <c r="ALS668"/>
      <c r="ALT668"/>
      <c r="ALU668"/>
      <c r="ALV668"/>
      <c r="ALW668"/>
      <c r="ALX668"/>
      <c r="ALY668"/>
      <c r="ALZ668"/>
      <c r="AMA668"/>
      <c r="AMB668"/>
      <c r="AMC668"/>
      <c r="AMD668"/>
      <c r="AME668"/>
      <c r="AMF668"/>
      <c r="AMG668"/>
      <c r="AMH668"/>
      <c r="AMI668"/>
      <c r="AMJ668"/>
    </row>
    <row r="669" spans="1:1025" s="101" customFormat="1" ht="37.5">
      <c r="B669" s="82"/>
      <c r="C669" s="36" t="s">
        <v>145</v>
      </c>
      <c r="D669" s="91">
        <v>953</v>
      </c>
      <c r="E669" s="91" t="s">
        <v>56</v>
      </c>
      <c r="F669" s="91" t="s">
        <v>37</v>
      </c>
      <c r="G669" s="81">
        <v>5400000000</v>
      </c>
      <c r="H669" s="82"/>
      <c r="I669" s="130">
        <f t="shared" si="230"/>
        <v>275300</v>
      </c>
      <c r="J669" s="130">
        <f t="shared" si="237"/>
        <v>0</v>
      </c>
      <c r="K669" s="130">
        <f t="shared" si="237"/>
        <v>275300</v>
      </c>
      <c r="L669" s="76">
        <f t="shared" si="237"/>
        <v>0</v>
      </c>
      <c r="M669" s="76">
        <f t="shared" si="237"/>
        <v>0</v>
      </c>
      <c r="N669" s="76">
        <f t="shared" si="237"/>
        <v>0</v>
      </c>
      <c r="O669" s="131">
        <f t="shared" si="237"/>
        <v>0</v>
      </c>
      <c r="ALN669"/>
      <c r="ALO669"/>
      <c r="ALP669"/>
      <c r="ALQ669"/>
      <c r="ALR669"/>
      <c r="ALS669"/>
      <c r="ALT669"/>
      <c r="ALU669"/>
      <c r="ALV669"/>
      <c r="ALW669"/>
      <c r="ALX669"/>
      <c r="ALY669"/>
      <c r="ALZ669"/>
      <c r="AMA669"/>
      <c r="AMB669"/>
      <c r="AMC669"/>
      <c r="AMD669"/>
      <c r="AME669"/>
      <c r="AMF669"/>
      <c r="AMG669"/>
      <c r="AMH669"/>
      <c r="AMI669"/>
      <c r="AMJ669"/>
    </row>
    <row r="670" spans="1:1025" s="101" customFormat="1">
      <c r="B670" s="82"/>
      <c r="C670" s="36" t="s">
        <v>146</v>
      </c>
      <c r="D670" s="91">
        <v>953</v>
      </c>
      <c r="E670" s="91" t="s">
        <v>56</v>
      </c>
      <c r="F670" s="91" t="s">
        <v>37</v>
      </c>
      <c r="G670" s="81">
        <v>5410000000</v>
      </c>
      <c r="H670" s="82"/>
      <c r="I670" s="130">
        <f t="shared" si="230"/>
        <v>275300</v>
      </c>
      <c r="J670" s="130">
        <f t="shared" si="237"/>
        <v>0</v>
      </c>
      <c r="K670" s="130">
        <f t="shared" si="237"/>
        <v>275300</v>
      </c>
      <c r="L670" s="76">
        <f t="shared" si="237"/>
        <v>0</v>
      </c>
      <c r="M670" s="76">
        <f t="shared" si="237"/>
        <v>0</v>
      </c>
      <c r="N670" s="76">
        <f t="shared" si="237"/>
        <v>0</v>
      </c>
      <c r="O670" s="131">
        <f t="shared" si="237"/>
        <v>0</v>
      </c>
      <c r="ALN670"/>
      <c r="ALO670"/>
      <c r="ALP670"/>
      <c r="ALQ670"/>
      <c r="ALR670"/>
      <c r="ALS670"/>
      <c r="ALT670"/>
      <c r="ALU670"/>
      <c r="ALV670"/>
      <c r="ALW670"/>
      <c r="ALX670"/>
      <c r="ALY670"/>
      <c r="ALZ670"/>
      <c r="AMA670"/>
      <c r="AMB670"/>
      <c r="AMC670"/>
      <c r="AMD670"/>
      <c r="AME670"/>
      <c r="AMF670"/>
      <c r="AMG670"/>
      <c r="AMH670"/>
      <c r="AMI670"/>
      <c r="AMJ670"/>
    </row>
    <row r="671" spans="1:1025" s="101" customFormat="1" ht="102.4" customHeight="1">
      <c r="B671" s="82"/>
      <c r="C671" s="36" t="s">
        <v>149</v>
      </c>
      <c r="D671" s="91">
        <v>953</v>
      </c>
      <c r="E671" s="91" t="s">
        <v>56</v>
      </c>
      <c r="F671" s="91" t="s">
        <v>37</v>
      </c>
      <c r="G671" s="81">
        <v>5410069120</v>
      </c>
      <c r="H671" s="82"/>
      <c r="I671" s="130">
        <f t="shared" si="230"/>
        <v>275300</v>
      </c>
      <c r="J671" s="130">
        <f t="shared" si="237"/>
        <v>0</v>
      </c>
      <c r="K671" s="130">
        <f t="shared" si="237"/>
        <v>275300</v>
      </c>
      <c r="L671" s="76">
        <f t="shared" si="237"/>
        <v>0</v>
      </c>
      <c r="M671" s="76">
        <f t="shared" si="237"/>
        <v>0</v>
      </c>
      <c r="N671" s="76">
        <f t="shared" si="237"/>
        <v>0</v>
      </c>
      <c r="O671" s="131">
        <f t="shared" si="237"/>
        <v>0</v>
      </c>
      <c r="ALN671"/>
      <c r="ALO671"/>
      <c r="ALP671"/>
      <c r="ALQ671"/>
      <c r="ALR671"/>
      <c r="ALS671"/>
      <c r="ALT671"/>
      <c r="ALU671"/>
      <c r="ALV671"/>
      <c r="ALW671"/>
      <c r="ALX671"/>
      <c r="ALY671"/>
      <c r="ALZ671"/>
      <c r="AMA671"/>
      <c r="AMB671"/>
      <c r="AMC671"/>
      <c r="AMD671"/>
      <c r="AME671"/>
      <c r="AMF671"/>
      <c r="AMG671"/>
      <c r="AMH671"/>
      <c r="AMI671"/>
      <c r="AMJ671"/>
    </row>
    <row r="672" spans="1:1025" s="101" customFormat="1" ht="37.5">
      <c r="B672" s="82"/>
      <c r="C672" s="36" t="s">
        <v>104</v>
      </c>
      <c r="D672" s="91">
        <v>953</v>
      </c>
      <c r="E672" s="91" t="s">
        <v>56</v>
      </c>
      <c r="F672" s="91" t="s">
        <v>37</v>
      </c>
      <c r="G672" s="81">
        <v>5410069120</v>
      </c>
      <c r="H672" s="82" t="s">
        <v>105</v>
      </c>
      <c r="I672" s="130">
        <f t="shared" si="230"/>
        <v>275300</v>
      </c>
      <c r="J672" s="130"/>
      <c r="K672" s="76">
        <v>275300</v>
      </c>
      <c r="L672" s="76"/>
      <c r="M672" s="76"/>
      <c r="N672" s="76"/>
      <c r="O672" s="131"/>
      <c r="ALN672"/>
      <c r="ALO672"/>
      <c r="ALP672"/>
      <c r="ALQ672"/>
      <c r="ALR672"/>
      <c r="ALS672"/>
      <c r="ALT672"/>
      <c r="ALU672"/>
      <c r="ALV672"/>
      <c r="ALW672"/>
      <c r="ALX672"/>
      <c r="ALY672"/>
      <c r="ALZ672"/>
      <c r="AMA672"/>
      <c r="AMB672"/>
      <c r="AMC672"/>
      <c r="AMD672"/>
      <c r="AME672"/>
      <c r="AMF672"/>
      <c r="AMG672"/>
      <c r="AMH672"/>
      <c r="AMI672"/>
      <c r="AMJ672"/>
    </row>
    <row r="673" spans="1:1025" s="101" customFormat="1">
      <c r="B673" s="82"/>
      <c r="C673" s="36" t="s">
        <v>70</v>
      </c>
      <c r="D673" s="36">
        <v>953</v>
      </c>
      <c r="E673" s="91" t="s">
        <v>39</v>
      </c>
      <c r="F673" s="91" t="s">
        <v>83</v>
      </c>
      <c r="G673" s="81"/>
      <c r="H673" s="82"/>
      <c r="I673" s="130">
        <f t="shared" si="230"/>
        <v>109644300</v>
      </c>
      <c r="J673" s="130">
        <f t="shared" ref="J673:O673" si="238">J674+J685</f>
        <v>110086500</v>
      </c>
      <c r="K673" s="76">
        <f t="shared" si="238"/>
        <v>-442200</v>
      </c>
      <c r="L673" s="76">
        <f t="shared" si="238"/>
        <v>0</v>
      </c>
      <c r="M673" s="76">
        <f t="shared" si="238"/>
        <v>0</v>
      </c>
      <c r="N673" s="76">
        <f t="shared" si="238"/>
        <v>0</v>
      </c>
      <c r="O673" s="131">
        <f t="shared" si="238"/>
        <v>0</v>
      </c>
      <c r="ALN673"/>
      <c r="ALO673"/>
      <c r="ALP673"/>
      <c r="ALQ673"/>
      <c r="ALR673"/>
      <c r="ALS673"/>
      <c r="ALT673"/>
      <c r="ALU673"/>
      <c r="ALV673"/>
      <c r="ALW673"/>
      <c r="ALX673"/>
      <c r="ALY673"/>
      <c r="ALZ673"/>
      <c r="AMA673"/>
      <c r="AMB673"/>
      <c r="AMC673"/>
      <c r="AMD673"/>
      <c r="AME673"/>
      <c r="AMF673"/>
      <c r="AMG673"/>
      <c r="AMH673"/>
      <c r="AMI673"/>
      <c r="AMJ673"/>
    </row>
    <row r="674" spans="1:1025" s="101" customFormat="1">
      <c r="B674" s="32"/>
      <c r="C674" s="36" t="s">
        <v>72</v>
      </c>
      <c r="D674" s="91">
        <v>953</v>
      </c>
      <c r="E674" s="91">
        <v>10</v>
      </c>
      <c r="F674" s="91" t="s">
        <v>23</v>
      </c>
      <c r="G674" s="81"/>
      <c r="H674" s="32"/>
      <c r="I674" s="130">
        <f t="shared" si="230"/>
        <v>95314500</v>
      </c>
      <c r="J674" s="130">
        <f t="shared" ref="J674:O675" si="239">J675</f>
        <v>95800900</v>
      </c>
      <c r="K674" s="76">
        <f t="shared" si="239"/>
        <v>-486400</v>
      </c>
      <c r="L674" s="76">
        <f t="shared" si="239"/>
        <v>0</v>
      </c>
      <c r="M674" s="76">
        <f t="shared" si="239"/>
        <v>0</v>
      </c>
      <c r="N674" s="76">
        <f t="shared" si="239"/>
        <v>0</v>
      </c>
      <c r="O674" s="131">
        <f t="shared" si="239"/>
        <v>0</v>
      </c>
      <c r="ALN674"/>
      <c r="ALO674"/>
      <c r="ALP674"/>
      <c r="ALQ674"/>
      <c r="ALR674"/>
      <c r="ALS674"/>
      <c r="ALT674"/>
      <c r="ALU674"/>
      <c r="ALV674"/>
      <c r="ALW674"/>
      <c r="ALX674"/>
      <c r="ALY674"/>
      <c r="ALZ674"/>
      <c r="AMA674"/>
      <c r="AMB674"/>
      <c r="AMC674"/>
      <c r="AMD674"/>
      <c r="AME674"/>
      <c r="AMF674"/>
      <c r="AMG674"/>
      <c r="AMH674"/>
      <c r="AMI674"/>
      <c r="AMJ674"/>
    </row>
    <row r="675" spans="1:1025" s="101" customFormat="1" ht="37.5">
      <c r="B675" s="32"/>
      <c r="C675" s="36" t="s">
        <v>145</v>
      </c>
      <c r="D675" s="91">
        <v>953</v>
      </c>
      <c r="E675" s="91">
        <v>10</v>
      </c>
      <c r="F675" s="91" t="s">
        <v>23</v>
      </c>
      <c r="G675" s="81">
        <v>5400000000</v>
      </c>
      <c r="H675" s="32"/>
      <c r="I675" s="130">
        <f t="shared" si="230"/>
        <v>95314500</v>
      </c>
      <c r="J675" s="130">
        <f t="shared" si="239"/>
        <v>95800900</v>
      </c>
      <c r="K675" s="76">
        <f t="shared" si="239"/>
        <v>-486400</v>
      </c>
      <c r="L675" s="76">
        <f t="shared" si="239"/>
        <v>0</v>
      </c>
      <c r="M675" s="76">
        <f t="shared" si="239"/>
        <v>0</v>
      </c>
      <c r="N675" s="76">
        <f t="shared" si="239"/>
        <v>0</v>
      </c>
      <c r="O675" s="131">
        <f t="shared" si="239"/>
        <v>0</v>
      </c>
      <c r="ALN675"/>
      <c r="ALO675"/>
      <c r="ALP675"/>
      <c r="ALQ675"/>
      <c r="ALR675"/>
      <c r="ALS675"/>
      <c r="ALT675"/>
      <c r="ALU675"/>
      <c r="ALV675"/>
      <c r="ALW675"/>
      <c r="ALX675"/>
      <c r="ALY675"/>
      <c r="ALZ675"/>
      <c r="AMA675"/>
      <c r="AMB675"/>
      <c r="AMC675"/>
      <c r="AMD675"/>
      <c r="AME675"/>
      <c r="AMF675"/>
      <c r="AMG675"/>
      <c r="AMH675"/>
      <c r="AMI675"/>
      <c r="AMJ675"/>
    </row>
    <row r="676" spans="1:1025" s="101" customFormat="1">
      <c r="B676" s="88"/>
      <c r="C676" s="36" t="s">
        <v>146</v>
      </c>
      <c r="D676" s="36">
        <v>953</v>
      </c>
      <c r="E676" s="91" t="s">
        <v>39</v>
      </c>
      <c r="F676" s="91" t="s">
        <v>23</v>
      </c>
      <c r="G676" s="81">
        <v>5410000000</v>
      </c>
      <c r="H676" s="86"/>
      <c r="I676" s="130">
        <f t="shared" si="230"/>
        <v>95314500</v>
      </c>
      <c r="J676" s="130">
        <f t="shared" ref="J676:O676" si="240">J677+J679+J681+J683</f>
        <v>95800900</v>
      </c>
      <c r="K676" s="130">
        <f t="shared" si="240"/>
        <v>-486400</v>
      </c>
      <c r="L676" s="76">
        <f t="shared" si="240"/>
        <v>0</v>
      </c>
      <c r="M676" s="76">
        <f t="shared" si="240"/>
        <v>0</v>
      </c>
      <c r="N676" s="76">
        <f t="shared" si="240"/>
        <v>0</v>
      </c>
      <c r="O676" s="131">
        <f t="shared" si="240"/>
        <v>0</v>
      </c>
      <c r="ALN676"/>
      <c r="ALO676"/>
      <c r="ALP676"/>
      <c r="ALQ676"/>
      <c r="ALR676"/>
      <c r="ALS676"/>
      <c r="ALT676"/>
      <c r="ALU676"/>
      <c r="ALV676"/>
      <c r="ALW676"/>
      <c r="ALX676"/>
      <c r="ALY676"/>
      <c r="ALZ676"/>
      <c r="AMA676"/>
      <c r="AMB676"/>
      <c r="AMC676"/>
      <c r="AMD676"/>
      <c r="AME676"/>
      <c r="AMF676"/>
      <c r="AMG676"/>
      <c r="AMH676"/>
      <c r="AMI676"/>
      <c r="AMJ676"/>
    </row>
    <row r="677" spans="1:1025" s="101" customFormat="1" ht="111.2" customHeight="1">
      <c r="B677" s="88"/>
      <c r="C677" s="36" t="s">
        <v>147</v>
      </c>
      <c r="D677" s="36">
        <v>953</v>
      </c>
      <c r="E677" s="91" t="s">
        <v>39</v>
      </c>
      <c r="F677" s="91" t="s">
        <v>23</v>
      </c>
      <c r="G677" s="81">
        <v>5410069100</v>
      </c>
      <c r="H677" s="86"/>
      <c r="I677" s="130">
        <f t="shared" si="230"/>
        <v>54625900</v>
      </c>
      <c r="J677" s="130">
        <f t="shared" ref="J677:O677" si="241">J678</f>
        <v>54038200</v>
      </c>
      <c r="K677" s="76">
        <f t="shared" si="241"/>
        <v>587700</v>
      </c>
      <c r="L677" s="76">
        <f t="shared" si="241"/>
        <v>0</v>
      </c>
      <c r="M677" s="76">
        <f t="shared" si="241"/>
        <v>0</v>
      </c>
      <c r="N677" s="76">
        <f t="shared" si="241"/>
        <v>0</v>
      </c>
      <c r="O677" s="131">
        <f t="shared" si="241"/>
        <v>0</v>
      </c>
      <c r="ALN677"/>
      <c r="ALO677"/>
      <c r="ALP677"/>
      <c r="ALQ677"/>
      <c r="ALR677"/>
      <c r="ALS677"/>
      <c r="ALT677"/>
      <c r="ALU677"/>
      <c r="ALV677"/>
      <c r="ALW677"/>
      <c r="ALX677"/>
      <c r="ALY677"/>
      <c r="ALZ677"/>
      <c r="AMA677"/>
      <c r="AMB677"/>
      <c r="AMC677"/>
      <c r="AMD677"/>
      <c r="AME677"/>
      <c r="AMF677"/>
      <c r="AMG677"/>
      <c r="AMH677"/>
      <c r="AMI677"/>
      <c r="AMJ677"/>
    </row>
    <row r="678" spans="1:1025" s="101" customFormat="1">
      <c r="B678" s="88"/>
      <c r="C678" s="36" t="s">
        <v>143</v>
      </c>
      <c r="D678" s="36">
        <v>953</v>
      </c>
      <c r="E678" s="91" t="s">
        <v>39</v>
      </c>
      <c r="F678" s="91" t="s">
        <v>23</v>
      </c>
      <c r="G678" s="81">
        <v>5410069100</v>
      </c>
      <c r="H678" s="86">
        <v>300</v>
      </c>
      <c r="I678" s="130">
        <f t="shared" si="230"/>
        <v>54625900</v>
      </c>
      <c r="J678" s="130">
        <v>54038200</v>
      </c>
      <c r="K678" s="76">
        <v>587700</v>
      </c>
      <c r="L678" s="76"/>
      <c r="M678" s="76"/>
      <c r="N678" s="76"/>
      <c r="O678" s="131"/>
      <c r="ALN678"/>
      <c r="ALO678"/>
      <c r="ALP678"/>
      <c r="ALQ678"/>
      <c r="ALR678"/>
      <c r="ALS678"/>
      <c r="ALT678"/>
      <c r="ALU678"/>
      <c r="ALV678"/>
      <c r="ALW678"/>
      <c r="ALX678"/>
      <c r="ALY678"/>
      <c r="ALZ678"/>
      <c r="AMA678"/>
      <c r="AMB678"/>
      <c r="AMC678"/>
      <c r="AMD678"/>
      <c r="AME678"/>
      <c r="AMF678"/>
      <c r="AMG678"/>
      <c r="AMH678"/>
      <c r="AMI678"/>
      <c r="AMJ678"/>
    </row>
    <row r="679" spans="1:1025" s="101" customFormat="1" ht="75">
      <c r="B679" s="88"/>
      <c r="C679" s="36" t="s">
        <v>148</v>
      </c>
      <c r="D679" s="36">
        <v>953</v>
      </c>
      <c r="E679" s="91" t="s">
        <v>39</v>
      </c>
      <c r="F679" s="91" t="s">
        <v>23</v>
      </c>
      <c r="G679" s="81">
        <v>5410069110</v>
      </c>
      <c r="H679" s="86"/>
      <c r="I679" s="130">
        <f t="shared" si="230"/>
        <v>205000</v>
      </c>
      <c r="J679" s="130">
        <f t="shared" ref="J679:O679" si="242">J680</f>
        <v>393600</v>
      </c>
      <c r="K679" s="76">
        <f t="shared" si="242"/>
        <v>-188600</v>
      </c>
      <c r="L679" s="76">
        <f t="shared" si="242"/>
        <v>0</v>
      </c>
      <c r="M679" s="76">
        <f t="shared" si="242"/>
        <v>0</v>
      </c>
      <c r="N679" s="76">
        <f t="shared" si="242"/>
        <v>0</v>
      </c>
      <c r="O679" s="131">
        <f t="shared" si="242"/>
        <v>0</v>
      </c>
      <c r="ALN679"/>
      <c r="ALO679"/>
      <c r="ALP679"/>
      <c r="ALQ679"/>
      <c r="ALR679"/>
      <c r="ALS679"/>
      <c r="ALT679"/>
      <c r="ALU679"/>
      <c r="ALV679"/>
      <c r="ALW679"/>
      <c r="ALX679"/>
      <c r="ALY679"/>
      <c r="ALZ679"/>
      <c r="AMA679"/>
      <c r="AMB679"/>
      <c r="AMC679"/>
      <c r="AMD679"/>
      <c r="AME679"/>
      <c r="AMF679"/>
      <c r="AMG679"/>
      <c r="AMH679"/>
      <c r="AMI679"/>
      <c r="AMJ679"/>
    </row>
    <row r="680" spans="1:1025" s="101" customFormat="1">
      <c r="B680" s="88"/>
      <c r="C680" s="36" t="s">
        <v>143</v>
      </c>
      <c r="D680" s="36">
        <v>953</v>
      </c>
      <c r="E680" s="91" t="s">
        <v>39</v>
      </c>
      <c r="F680" s="91" t="s">
        <v>23</v>
      </c>
      <c r="G680" s="81">
        <v>5410069110</v>
      </c>
      <c r="H680" s="86">
        <v>300</v>
      </c>
      <c r="I680" s="130">
        <f t="shared" si="230"/>
        <v>205000</v>
      </c>
      <c r="J680" s="130">
        <v>393600</v>
      </c>
      <c r="K680" s="76">
        <v>-188600</v>
      </c>
      <c r="L680" s="76"/>
      <c r="M680" s="76"/>
      <c r="N680" s="76"/>
      <c r="O680" s="131"/>
      <c r="ALN680"/>
      <c r="ALO680"/>
      <c r="ALP680"/>
      <c r="ALQ680"/>
      <c r="ALR680"/>
      <c r="ALS680"/>
      <c r="ALT680"/>
      <c r="ALU680"/>
      <c r="ALV680"/>
      <c r="ALW680"/>
      <c r="ALX680"/>
      <c r="ALY680"/>
      <c r="ALZ680"/>
      <c r="AMA680"/>
      <c r="AMB680"/>
      <c r="AMC680"/>
      <c r="AMD680"/>
      <c r="AME680"/>
      <c r="AMF680"/>
      <c r="AMG680"/>
      <c r="AMH680"/>
      <c r="AMI680"/>
      <c r="AMJ680"/>
    </row>
    <row r="681" spans="1:1025" s="101" customFormat="1" ht="78.400000000000006" customHeight="1">
      <c r="B681" s="88"/>
      <c r="C681" s="36" t="s">
        <v>150</v>
      </c>
      <c r="D681" s="36">
        <v>953</v>
      </c>
      <c r="E681" s="91" t="s">
        <v>39</v>
      </c>
      <c r="F681" s="91" t="s">
        <v>23</v>
      </c>
      <c r="G681" s="81">
        <v>5410069130</v>
      </c>
      <c r="H681" s="86"/>
      <c r="I681" s="130">
        <f t="shared" si="230"/>
        <v>40278900</v>
      </c>
      <c r="J681" s="130">
        <f t="shared" ref="J681:O681" si="243">J682</f>
        <v>40961100</v>
      </c>
      <c r="K681" s="76">
        <f t="shared" si="243"/>
        <v>-682200</v>
      </c>
      <c r="L681" s="76">
        <f t="shared" si="243"/>
        <v>0</v>
      </c>
      <c r="M681" s="76">
        <f t="shared" si="243"/>
        <v>0</v>
      </c>
      <c r="N681" s="76">
        <f t="shared" si="243"/>
        <v>0</v>
      </c>
      <c r="O681" s="131">
        <f t="shared" si="243"/>
        <v>0</v>
      </c>
      <c r="ALN681"/>
      <c r="ALO681"/>
      <c r="ALP681"/>
      <c r="ALQ681"/>
      <c r="ALR681"/>
      <c r="ALS681"/>
      <c r="ALT681"/>
      <c r="ALU681"/>
      <c r="ALV681"/>
      <c r="ALW681"/>
      <c r="ALX681"/>
      <c r="ALY681"/>
      <c r="ALZ681"/>
      <c r="AMA681"/>
      <c r="AMB681"/>
      <c r="AMC681"/>
      <c r="AMD681"/>
      <c r="AME681"/>
      <c r="AMF681"/>
      <c r="AMG681"/>
      <c r="AMH681"/>
      <c r="AMI681"/>
      <c r="AMJ681"/>
    </row>
    <row r="682" spans="1:1025" s="101" customFormat="1">
      <c r="B682" s="88"/>
      <c r="C682" s="36" t="s">
        <v>143</v>
      </c>
      <c r="D682" s="36">
        <v>953</v>
      </c>
      <c r="E682" s="91" t="s">
        <v>39</v>
      </c>
      <c r="F682" s="91" t="s">
        <v>23</v>
      </c>
      <c r="G682" s="81">
        <v>5410069130</v>
      </c>
      <c r="H682" s="86">
        <v>300</v>
      </c>
      <c r="I682" s="130">
        <f t="shared" si="230"/>
        <v>40278900</v>
      </c>
      <c r="J682" s="130">
        <v>40961100</v>
      </c>
      <c r="K682" s="76">
        <v>-682200</v>
      </c>
      <c r="L682" s="76"/>
      <c r="M682" s="76"/>
      <c r="N682" s="76"/>
      <c r="O682" s="131"/>
      <c r="ALN682"/>
      <c r="ALO682"/>
      <c r="ALP682"/>
      <c r="ALQ682"/>
      <c r="ALR682"/>
      <c r="ALS682"/>
      <c r="ALT682"/>
      <c r="ALU682"/>
      <c r="ALV682"/>
      <c r="ALW682"/>
      <c r="ALX682"/>
      <c r="ALY682"/>
      <c r="ALZ682"/>
      <c r="AMA682"/>
      <c r="AMB682"/>
      <c r="AMC682"/>
      <c r="AMD682"/>
      <c r="AME682"/>
      <c r="AMF682"/>
      <c r="AMG682"/>
      <c r="AMH682"/>
      <c r="AMI682"/>
      <c r="AMJ682"/>
    </row>
    <row r="683" spans="1:1025" s="101" customFormat="1" ht="79.150000000000006" customHeight="1">
      <c r="B683" s="88"/>
      <c r="C683" s="36" t="s">
        <v>151</v>
      </c>
      <c r="D683" s="36">
        <v>953</v>
      </c>
      <c r="E683" s="91" t="s">
        <v>39</v>
      </c>
      <c r="F683" s="91" t="s">
        <v>23</v>
      </c>
      <c r="G683" s="81">
        <v>5410069140</v>
      </c>
      <c r="H683" s="86"/>
      <c r="I683" s="130">
        <f t="shared" si="230"/>
        <v>204700</v>
      </c>
      <c r="J683" s="130">
        <f t="shared" ref="J683:O683" si="244">J684</f>
        <v>408000</v>
      </c>
      <c r="K683" s="76">
        <f t="shared" si="244"/>
        <v>-203300</v>
      </c>
      <c r="L683" s="76">
        <f t="shared" si="244"/>
        <v>0</v>
      </c>
      <c r="M683" s="76">
        <f t="shared" si="244"/>
        <v>0</v>
      </c>
      <c r="N683" s="76">
        <f t="shared" si="244"/>
        <v>0</v>
      </c>
      <c r="O683" s="131">
        <f t="shared" si="244"/>
        <v>0</v>
      </c>
      <c r="ALN683"/>
      <c r="ALO683"/>
      <c r="ALP683"/>
      <c r="ALQ683"/>
      <c r="ALR683"/>
      <c r="ALS683"/>
      <c r="ALT683"/>
      <c r="ALU683"/>
      <c r="ALV683"/>
      <c r="ALW683"/>
      <c r="ALX683"/>
      <c r="ALY683"/>
      <c r="ALZ683"/>
      <c r="AMA683"/>
      <c r="AMB683"/>
      <c r="AMC683"/>
      <c r="AMD683"/>
      <c r="AME683"/>
      <c r="AMF683"/>
      <c r="AMG683"/>
      <c r="AMH683"/>
      <c r="AMI683"/>
      <c r="AMJ683"/>
    </row>
    <row r="684" spans="1:1025" s="101" customFormat="1">
      <c r="B684" s="88"/>
      <c r="C684" s="36" t="s">
        <v>143</v>
      </c>
      <c r="D684" s="36">
        <v>953</v>
      </c>
      <c r="E684" s="91" t="s">
        <v>39</v>
      </c>
      <c r="F684" s="91" t="s">
        <v>23</v>
      </c>
      <c r="G684" s="81">
        <v>5410069140</v>
      </c>
      <c r="H684" s="86">
        <v>300</v>
      </c>
      <c r="I684" s="130">
        <f t="shared" si="230"/>
        <v>204700</v>
      </c>
      <c r="J684" s="130">
        <v>408000</v>
      </c>
      <c r="K684" s="76">
        <v>-203300</v>
      </c>
      <c r="L684" s="76"/>
      <c r="M684" s="76"/>
      <c r="N684" s="76"/>
      <c r="O684" s="131"/>
      <c r="ALN684"/>
      <c r="ALO684"/>
      <c r="ALP684"/>
      <c r="ALQ684"/>
      <c r="ALR684"/>
      <c r="ALS684"/>
      <c r="ALT684"/>
      <c r="ALU684"/>
      <c r="ALV684"/>
      <c r="ALW684"/>
      <c r="ALX684"/>
      <c r="ALY684"/>
      <c r="ALZ684"/>
      <c r="AMA684"/>
      <c r="AMB684"/>
      <c r="AMC684"/>
      <c r="AMD684"/>
      <c r="AME684"/>
      <c r="AMF684"/>
      <c r="AMG684"/>
      <c r="AMH684"/>
      <c r="AMI684"/>
      <c r="AMJ684"/>
    </row>
    <row r="685" spans="1:1025">
      <c r="A685" s="101"/>
      <c r="B685" s="82"/>
      <c r="C685" s="36" t="s">
        <v>73</v>
      </c>
      <c r="D685" s="36">
        <v>953</v>
      </c>
      <c r="E685" s="91" t="s">
        <v>39</v>
      </c>
      <c r="F685" s="91" t="s">
        <v>27</v>
      </c>
      <c r="G685" s="81"/>
      <c r="H685" s="82"/>
      <c r="I685" s="130">
        <f t="shared" si="230"/>
        <v>14329800</v>
      </c>
      <c r="J685" s="130">
        <f t="shared" ref="J685:O686" si="245">J686</f>
        <v>14285600</v>
      </c>
      <c r="K685" s="76">
        <f t="shared" si="245"/>
        <v>44200</v>
      </c>
      <c r="L685" s="76">
        <f t="shared" si="245"/>
        <v>0</v>
      </c>
      <c r="M685" s="76">
        <f t="shared" si="245"/>
        <v>0</v>
      </c>
      <c r="N685" s="76">
        <f t="shared" si="245"/>
        <v>0</v>
      </c>
      <c r="O685" s="131">
        <f t="shared" si="245"/>
        <v>0</v>
      </c>
      <c r="IC685" s="101"/>
      <c r="ID685" s="101"/>
      <c r="IE685" s="101"/>
      <c r="IF685" s="101"/>
      <c r="IG685" s="101"/>
      <c r="IH685" s="101"/>
      <c r="II685" s="101"/>
      <c r="IJ685" s="101"/>
      <c r="IK685" s="101"/>
      <c r="IL685" s="101"/>
      <c r="IM685" s="101"/>
      <c r="IN685" s="101"/>
      <c r="IO685" s="101"/>
      <c r="IP685" s="101"/>
      <c r="IQ685" s="101"/>
      <c r="IR685" s="101"/>
      <c r="IS685" s="101"/>
      <c r="IT685" s="101"/>
      <c r="IU685" s="101"/>
      <c r="IV685" s="101"/>
      <c r="IW685" s="101"/>
      <c r="IX685" s="101"/>
      <c r="IY685" s="101"/>
      <c r="IZ685" s="101"/>
      <c r="JA685" s="101"/>
      <c r="JB685" s="101"/>
      <c r="JC685" s="101"/>
      <c r="JD685" s="101"/>
      <c r="JE685" s="101"/>
      <c r="JF685" s="101"/>
      <c r="JG685" s="101"/>
      <c r="JH685" s="101"/>
      <c r="JI685" s="101"/>
      <c r="JJ685" s="101"/>
      <c r="JK685" s="101"/>
      <c r="JL685" s="101"/>
      <c r="JM685" s="101"/>
      <c r="JN685" s="101"/>
      <c r="JO685" s="101"/>
      <c r="JP685" s="101"/>
      <c r="JQ685" s="101"/>
      <c r="JR685" s="101"/>
      <c r="JS685" s="101"/>
      <c r="JT685" s="101"/>
      <c r="JU685" s="101"/>
      <c r="JV685" s="101"/>
      <c r="JW685" s="101"/>
      <c r="JX685" s="101"/>
      <c r="JY685" s="101"/>
      <c r="JZ685" s="101"/>
      <c r="KA685" s="101"/>
      <c r="KB685" s="101"/>
      <c r="KC685" s="101"/>
      <c r="KD685" s="101"/>
      <c r="KE685" s="101"/>
      <c r="KF685" s="101"/>
      <c r="KG685" s="101"/>
      <c r="KH685" s="101"/>
      <c r="KI685" s="101"/>
      <c r="KJ685" s="101"/>
      <c r="KK685" s="101"/>
      <c r="KL685" s="101"/>
      <c r="KM685" s="101"/>
      <c r="KN685" s="101"/>
      <c r="KO685" s="101"/>
      <c r="KP685" s="101"/>
      <c r="KQ685" s="101"/>
      <c r="KR685" s="101"/>
      <c r="KS685" s="101"/>
      <c r="KT685" s="101"/>
      <c r="KU685" s="101"/>
      <c r="KV685" s="101"/>
      <c r="KW685" s="101"/>
      <c r="KX685" s="101"/>
      <c r="KY685" s="101"/>
      <c r="KZ685" s="101"/>
      <c r="LA685" s="101"/>
      <c r="LB685" s="101"/>
      <c r="LC685" s="101"/>
      <c r="LD685" s="101"/>
      <c r="LE685" s="101"/>
      <c r="LF685" s="101"/>
      <c r="LG685" s="101"/>
      <c r="LH685" s="101"/>
      <c r="LI685" s="101"/>
      <c r="LJ685" s="101"/>
      <c r="LK685" s="101"/>
      <c r="LL685" s="101"/>
      <c r="LM685" s="101"/>
      <c r="LN685" s="101"/>
      <c r="LO685" s="101"/>
      <c r="LP685" s="101"/>
      <c r="LQ685" s="101"/>
      <c r="LR685" s="101"/>
      <c r="LS685" s="101"/>
      <c r="LT685" s="101"/>
      <c r="LU685" s="101"/>
      <c r="LV685" s="101"/>
      <c r="LW685" s="101"/>
      <c r="LX685" s="101"/>
      <c r="LY685" s="101"/>
      <c r="LZ685" s="101"/>
      <c r="MA685" s="101"/>
      <c r="MB685" s="101"/>
      <c r="MC685" s="101"/>
      <c r="MD685" s="101"/>
      <c r="ME685" s="101"/>
      <c r="MF685" s="101"/>
      <c r="MG685" s="101"/>
      <c r="MH685" s="101"/>
      <c r="MI685" s="101"/>
      <c r="MJ685" s="101"/>
      <c r="MK685" s="101"/>
      <c r="ML685" s="101"/>
      <c r="MM685" s="101"/>
      <c r="MN685" s="101"/>
      <c r="MO685" s="101"/>
      <c r="MP685" s="101"/>
      <c r="MQ685" s="101"/>
      <c r="MR685" s="101"/>
      <c r="MS685" s="101"/>
      <c r="MT685" s="101"/>
      <c r="MU685" s="101"/>
      <c r="MV685" s="101"/>
      <c r="MW685" s="101"/>
      <c r="MX685" s="101"/>
      <c r="MY685" s="101"/>
      <c r="MZ685" s="101"/>
      <c r="NA685" s="101"/>
      <c r="NB685" s="101"/>
      <c r="NC685" s="101"/>
      <c r="ND685" s="101"/>
      <c r="NE685" s="101"/>
      <c r="NF685" s="101"/>
      <c r="NG685" s="101"/>
      <c r="NH685" s="101"/>
      <c r="NI685" s="101"/>
      <c r="NJ685" s="101"/>
      <c r="NK685" s="101"/>
      <c r="NL685" s="101"/>
      <c r="NM685" s="101"/>
      <c r="NN685" s="101"/>
      <c r="NO685" s="101"/>
      <c r="NP685" s="101"/>
      <c r="NQ685" s="101"/>
      <c r="NR685" s="101"/>
      <c r="NS685" s="101"/>
      <c r="NT685" s="101"/>
      <c r="NU685" s="101"/>
      <c r="NV685" s="101"/>
      <c r="NW685" s="101"/>
      <c r="NX685" s="101"/>
      <c r="NY685" s="101"/>
      <c r="NZ685" s="101"/>
      <c r="OA685" s="101"/>
      <c r="OB685" s="101"/>
      <c r="OC685" s="101"/>
      <c r="OD685" s="101"/>
      <c r="OE685" s="101"/>
      <c r="OF685" s="101"/>
      <c r="OG685" s="101"/>
      <c r="OH685" s="101"/>
      <c r="OI685" s="101"/>
      <c r="OJ685" s="101"/>
      <c r="OK685" s="101"/>
      <c r="OL685" s="101"/>
      <c r="OM685" s="101"/>
      <c r="ON685" s="101"/>
      <c r="OO685" s="101"/>
      <c r="OP685" s="101"/>
      <c r="OQ685" s="101"/>
      <c r="OR685" s="101"/>
      <c r="OS685" s="101"/>
      <c r="OT685" s="101"/>
      <c r="OU685" s="101"/>
      <c r="OV685" s="101"/>
      <c r="OW685" s="101"/>
      <c r="OX685" s="101"/>
      <c r="OY685" s="101"/>
      <c r="OZ685" s="101"/>
      <c r="PA685" s="101"/>
      <c r="PB685" s="101"/>
      <c r="PC685" s="101"/>
      <c r="PD685" s="101"/>
      <c r="PE685" s="101"/>
      <c r="PF685" s="101"/>
      <c r="PG685" s="101"/>
      <c r="PH685" s="101"/>
      <c r="PI685" s="101"/>
      <c r="PJ685" s="101"/>
      <c r="PK685" s="101"/>
      <c r="PL685" s="101"/>
      <c r="PM685" s="101"/>
      <c r="PN685" s="101"/>
      <c r="PO685" s="101"/>
      <c r="PP685" s="101"/>
      <c r="PQ685" s="101"/>
      <c r="PR685" s="101"/>
      <c r="PS685" s="101"/>
      <c r="PT685" s="101"/>
      <c r="PU685" s="101"/>
      <c r="PV685" s="101"/>
      <c r="PW685" s="101"/>
      <c r="PX685" s="101"/>
      <c r="PY685" s="101"/>
      <c r="PZ685" s="101"/>
      <c r="QA685" s="101"/>
      <c r="QB685" s="101"/>
      <c r="QC685" s="101"/>
      <c r="QD685" s="101"/>
      <c r="QE685" s="101"/>
      <c r="QF685" s="101"/>
      <c r="QG685" s="101"/>
      <c r="QH685" s="101"/>
      <c r="QI685" s="101"/>
      <c r="QJ685" s="101"/>
      <c r="QK685" s="101"/>
      <c r="QL685" s="101"/>
      <c r="QM685" s="101"/>
      <c r="QN685" s="101"/>
      <c r="QO685" s="101"/>
      <c r="QP685" s="101"/>
      <c r="QQ685" s="101"/>
      <c r="QR685" s="101"/>
      <c r="QS685" s="101"/>
      <c r="QT685" s="101"/>
      <c r="QU685" s="101"/>
      <c r="QV685" s="101"/>
      <c r="QW685" s="101"/>
      <c r="QX685" s="101"/>
      <c r="QY685" s="101"/>
      <c r="QZ685" s="101"/>
      <c r="RA685" s="101"/>
      <c r="RB685" s="101"/>
      <c r="RC685" s="101"/>
      <c r="RD685" s="101"/>
      <c r="RE685" s="101"/>
      <c r="RF685" s="101"/>
      <c r="RG685" s="101"/>
      <c r="RH685" s="101"/>
      <c r="RI685" s="101"/>
      <c r="RJ685" s="101"/>
      <c r="RK685" s="101"/>
      <c r="RL685" s="101"/>
      <c r="RM685" s="101"/>
      <c r="RN685" s="101"/>
      <c r="RO685" s="101"/>
      <c r="RP685" s="101"/>
      <c r="RQ685" s="101"/>
      <c r="RR685" s="101"/>
      <c r="RS685" s="101"/>
      <c r="RT685" s="101"/>
      <c r="RU685" s="101"/>
      <c r="RV685" s="101"/>
      <c r="RW685" s="101"/>
      <c r="RX685" s="101"/>
      <c r="RY685" s="101"/>
      <c r="RZ685" s="101"/>
      <c r="SA685" s="101"/>
      <c r="SB685" s="101"/>
      <c r="SC685" s="101"/>
      <c r="SD685" s="101"/>
      <c r="SE685" s="101"/>
      <c r="SF685" s="101"/>
      <c r="SG685" s="101"/>
      <c r="SH685" s="101"/>
      <c r="SI685" s="101"/>
      <c r="SJ685" s="101"/>
      <c r="SK685" s="101"/>
      <c r="SL685" s="101"/>
      <c r="SM685" s="101"/>
      <c r="SN685" s="101"/>
      <c r="SO685" s="101"/>
      <c r="SP685" s="101"/>
      <c r="SQ685" s="101"/>
      <c r="SR685" s="101"/>
      <c r="SS685" s="101"/>
      <c r="ST685" s="101"/>
      <c r="SU685" s="101"/>
      <c r="SV685" s="101"/>
      <c r="SW685" s="101"/>
      <c r="SX685" s="101"/>
      <c r="SY685" s="101"/>
      <c r="SZ685" s="101"/>
      <c r="TA685" s="101"/>
      <c r="TB685" s="101"/>
      <c r="TC685" s="101"/>
      <c r="TD685" s="101"/>
      <c r="TE685" s="101"/>
      <c r="TF685" s="101"/>
      <c r="TG685" s="101"/>
      <c r="TH685" s="101"/>
      <c r="TI685" s="101"/>
      <c r="TJ685" s="101"/>
      <c r="TK685" s="101"/>
      <c r="TL685" s="101"/>
      <c r="TM685" s="101"/>
      <c r="TN685" s="101"/>
      <c r="TO685" s="101"/>
      <c r="TP685" s="101"/>
      <c r="TQ685" s="101"/>
      <c r="TR685" s="101"/>
      <c r="TS685" s="101"/>
      <c r="TT685" s="101"/>
      <c r="TU685" s="101"/>
      <c r="TV685" s="101"/>
      <c r="TW685" s="101"/>
      <c r="TX685" s="101"/>
      <c r="TY685" s="101"/>
      <c r="TZ685" s="101"/>
      <c r="UA685" s="101"/>
      <c r="UB685" s="101"/>
      <c r="UC685" s="101"/>
      <c r="UD685" s="101"/>
      <c r="UE685" s="101"/>
      <c r="UF685" s="101"/>
      <c r="UG685" s="101"/>
      <c r="UH685" s="101"/>
      <c r="UI685" s="101"/>
      <c r="UJ685" s="101"/>
      <c r="UK685" s="101"/>
      <c r="UL685" s="101"/>
      <c r="UM685" s="101"/>
      <c r="UN685" s="101"/>
      <c r="UO685" s="101"/>
      <c r="UP685" s="101"/>
      <c r="UQ685" s="101"/>
      <c r="UR685" s="101"/>
      <c r="US685" s="101"/>
      <c r="UT685" s="101"/>
      <c r="UU685" s="101"/>
      <c r="UV685" s="101"/>
      <c r="UW685" s="101"/>
      <c r="UX685" s="101"/>
      <c r="UY685" s="101"/>
      <c r="UZ685" s="101"/>
      <c r="VA685" s="101"/>
      <c r="VB685" s="101"/>
      <c r="VC685" s="101"/>
      <c r="VD685" s="101"/>
      <c r="VE685" s="101"/>
      <c r="VF685" s="101"/>
      <c r="VG685" s="101"/>
      <c r="VH685" s="101"/>
      <c r="VI685" s="101"/>
      <c r="VJ685" s="101"/>
      <c r="VK685" s="101"/>
      <c r="VL685" s="101"/>
      <c r="VM685" s="101"/>
      <c r="VN685" s="101"/>
      <c r="VO685" s="101"/>
      <c r="VP685" s="101"/>
      <c r="VQ685" s="101"/>
      <c r="VR685" s="101"/>
      <c r="VS685" s="101"/>
      <c r="VT685" s="101"/>
      <c r="VU685" s="101"/>
      <c r="VV685" s="101"/>
      <c r="VW685" s="101"/>
      <c r="VX685" s="101"/>
      <c r="VY685" s="101"/>
      <c r="VZ685" s="101"/>
      <c r="WA685" s="101"/>
      <c r="WB685" s="101"/>
      <c r="WC685" s="101"/>
      <c r="WD685" s="101"/>
      <c r="WE685" s="101"/>
      <c r="WF685" s="101"/>
      <c r="WG685" s="101"/>
      <c r="WH685" s="101"/>
      <c r="WI685" s="101"/>
      <c r="WJ685" s="101"/>
      <c r="WK685" s="101"/>
      <c r="WL685" s="101"/>
      <c r="WM685" s="101"/>
      <c r="WN685" s="101"/>
      <c r="WO685" s="101"/>
      <c r="WP685" s="101"/>
      <c r="WQ685" s="101"/>
      <c r="WR685" s="101"/>
      <c r="WS685" s="101"/>
      <c r="WT685" s="101"/>
      <c r="WU685" s="101"/>
      <c r="WV685" s="101"/>
      <c r="WW685" s="101"/>
      <c r="WX685" s="101"/>
      <c r="WY685" s="101"/>
      <c r="WZ685" s="101"/>
      <c r="XA685" s="101"/>
      <c r="XB685" s="101"/>
      <c r="XC685" s="101"/>
      <c r="XD685" s="101"/>
      <c r="XE685" s="101"/>
      <c r="XF685" s="101"/>
      <c r="XG685" s="101"/>
      <c r="XH685" s="101"/>
      <c r="XI685" s="101"/>
      <c r="XJ685" s="101"/>
      <c r="XK685" s="101"/>
      <c r="XL685" s="101"/>
      <c r="XM685" s="101"/>
      <c r="XN685" s="101"/>
      <c r="XO685" s="101"/>
      <c r="XP685" s="101"/>
      <c r="XQ685" s="101"/>
      <c r="XR685" s="101"/>
      <c r="XS685" s="101"/>
      <c r="XT685" s="101"/>
      <c r="XU685" s="101"/>
      <c r="XV685" s="101"/>
      <c r="XW685" s="101"/>
      <c r="XX685" s="101"/>
      <c r="XY685" s="101"/>
      <c r="XZ685" s="101"/>
      <c r="YA685" s="101"/>
      <c r="YB685" s="101"/>
      <c r="YC685" s="101"/>
      <c r="YD685" s="101"/>
      <c r="YE685" s="101"/>
      <c r="YF685" s="101"/>
      <c r="YG685" s="101"/>
      <c r="YH685" s="101"/>
      <c r="YI685" s="101"/>
      <c r="YJ685" s="101"/>
      <c r="YK685" s="101"/>
      <c r="YL685" s="101"/>
      <c r="YM685" s="101"/>
      <c r="YN685" s="101"/>
      <c r="YO685" s="101"/>
      <c r="YP685" s="101"/>
      <c r="YQ685" s="101"/>
      <c r="YR685" s="101"/>
      <c r="YS685" s="101"/>
      <c r="YT685" s="101"/>
      <c r="YU685" s="101"/>
      <c r="YV685" s="101"/>
      <c r="YW685" s="101"/>
      <c r="YX685" s="101"/>
      <c r="YY685" s="101"/>
      <c r="YZ685" s="101"/>
      <c r="ZA685" s="101"/>
      <c r="ZB685" s="101"/>
      <c r="ZC685" s="101"/>
      <c r="ZD685" s="101"/>
      <c r="ZE685" s="101"/>
      <c r="ZF685" s="101"/>
      <c r="ZG685" s="101"/>
      <c r="ZH685" s="101"/>
      <c r="ZI685" s="101"/>
      <c r="ZJ685" s="101"/>
      <c r="ZK685" s="101"/>
      <c r="ZL685" s="101"/>
      <c r="ZM685" s="101"/>
      <c r="ZN685" s="101"/>
      <c r="ZO685" s="101"/>
      <c r="ZP685" s="101"/>
      <c r="ZQ685" s="101"/>
      <c r="ZR685" s="101"/>
      <c r="ZS685" s="101"/>
      <c r="ZT685" s="101"/>
      <c r="ZU685" s="101"/>
      <c r="ZV685" s="101"/>
      <c r="ZW685" s="101"/>
      <c r="ZX685" s="101"/>
      <c r="ZY685" s="101"/>
      <c r="ZZ685" s="101"/>
      <c r="AAA685" s="101"/>
      <c r="AAB685" s="101"/>
      <c r="AAC685" s="101"/>
      <c r="AAD685" s="101"/>
      <c r="AAE685" s="101"/>
      <c r="AAF685" s="101"/>
      <c r="AAG685" s="101"/>
      <c r="AAH685" s="101"/>
      <c r="AAI685" s="101"/>
      <c r="AAJ685" s="101"/>
      <c r="AAK685" s="101"/>
      <c r="AAL685" s="101"/>
      <c r="AAM685" s="101"/>
      <c r="AAN685" s="101"/>
      <c r="AAO685" s="101"/>
      <c r="AAP685" s="101"/>
      <c r="AAQ685" s="101"/>
      <c r="AAR685" s="101"/>
      <c r="AAS685" s="101"/>
      <c r="AAT685" s="101"/>
      <c r="AAU685" s="101"/>
      <c r="AAV685" s="101"/>
      <c r="AAW685" s="101"/>
      <c r="AAX685" s="101"/>
      <c r="AAY685" s="101"/>
      <c r="AAZ685" s="101"/>
      <c r="ABA685" s="101"/>
      <c r="ABB685" s="101"/>
      <c r="ABC685" s="101"/>
      <c r="ABD685" s="101"/>
      <c r="ABE685" s="101"/>
      <c r="ABF685" s="101"/>
      <c r="ABG685" s="101"/>
      <c r="ABH685" s="101"/>
      <c r="ABI685" s="101"/>
      <c r="ABJ685" s="101"/>
      <c r="ABK685" s="101"/>
      <c r="ABL685" s="101"/>
      <c r="ABM685" s="101"/>
      <c r="ABN685" s="101"/>
      <c r="ABO685" s="101"/>
      <c r="ABP685" s="101"/>
      <c r="ABQ685" s="101"/>
      <c r="ABR685" s="101"/>
      <c r="ABS685" s="101"/>
      <c r="ABT685" s="101"/>
      <c r="ABU685" s="101"/>
      <c r="ABV685" s="101"/>
      <c r="ABW685" s="101"/>
      <c r="ABX685" s="101"/>
      <c r="ABY685" s="101"/>
      <c r="ABZ685" s="101"/>
      <c r="ACA685" s="101"/>
      <c r="ACB685" s="101"/>
      <c r="ACC685" s="101"/>
      <c r="ACD685" s="101"/>
      <c r="ACE685" s="101"/>
      <c r="ACF685" s="101"/>
      <c r="ACG685" s="101"/>
      <c r="ACH685" s="101"/>
      <c r="ACI685" s="101"/>
      <c r="ACJ685" s="101"/>
      <c r="ACK685" s="101"/>
      <c r="ACL685" s="101"/>
      <c r="ACM685" s="101"/>
      <c r="ACN685" s="101"/>
      <c r="ACO685" s="101"/>
      <c r="ACP685" s="101"/>
      <c r="ACQ685" s="101"/>
      <c r="ACR685" s="101"/>
      <c r="ACS685" s="101"/>
      <c r="ACT685" s="101"/>
      <c r="ACU685" s="101"/>
      <c r="ACV685" s="101"/>
      <c r="ACW685" s="101"/>
      <c r="ACX685" s="101"/>
      <c r="ACY685" s="101"/>
      <c r="ACZ685" s="101"/>
      <c r="ADA685" s="101"/>
      <c r="ADB685" s="101"/>
      <c r="ADC685" s="101"/>
      <c r="ADD685" s="101"/>
      <c r="ADE685" s="101"/>
      <c r="ADF685" s="101"/>
      <c r="ADG685" s="101"/>
      <c r="ADH685" s="101"/>
      <c r="ADI685" s="101"/>
      <c r="ADJ685" s="101"/>
      <c r="ADK685" s="101"/>
      <c r="ADL685" s="101"/>
      <c r="ADM685" s="101"/>
      <c r="ADN685" s="101"/>
      <c r="ADO685" s="101"/>
      <c r="ADP685" s="101"/>
      <c r="ADQ685" s="101"/>
      <c r="ADR685" s="101"/>
      <c r="ADS685" s="101"/>
      <c r="ADT685" s="101"/>
      <c r="ADU685" s="101"/>
      <c r="ADV685" s="101"/>
      <c r="ADW685" s="101"/>
      <c r="ADX685" s="101"/>
      <c r="ADY685" s="101"/>
      <c r="ADZ685" s="101"/>
      <c r="AEA685" s="101"/>
      <c r="AEB685" s="101"/>
      <c r="AEC685" s="101"/>
      <c r="AED685" s="101"/>
      <c r="AEE685" s="101"/>
      <c r="AEF685" s="101"/>
      <c r="AEG685" s="101"/>
      <c r="AEH685" s="101"/>
      <c r="AEI685" s="101"/>
      <c r="AEJ685" s="101"/>
      <c r="AEK685" s="101"/>
      <c r="AEL685" s="101"/>
      <c r="AEM685" s="101"/>
      <c r="AEN685" s="101"/>
      <c r="AEO685" s="101"/>
      <c r="AEP685" s="101"/>
      <c r="AEQ685" s="101"/>
      <c r="AER685" s="101"/>
      <c r="AES685" s="101"/>
      <c r="AET685" s="101"/>
      <c r="AEU685" s="101"/>
      <c r="AEV685" s="101"/>
      <c r="AEW685" s="101"/>
      <c r="AEX685" s="101"/>
      <c r="AEY685" s="101"/>
      <c r="AEZ685" s="101"/>
      <c r="AFA685" s="101"/>
      <c r="AFB685" s="101"/>
      <c r="AFC685" s="101"/>
      <c r="AFD685" s="101"/>
      <c r="AFE685" s="101"/>
      <c r="AFF685" s="101"/>
      <c r="AFG685" s="101"/>
      <c r="AFH685" s="101"/>
      <c r="AFI685" s="101"/>
      <c r="AFJ685" s="101"/>
      <c r="AFK685" s="101"/>
      <c r="AFL685" s="101"/>
      <c r="AFM685" s="101"/>
      <c r="AFN685" s="101"/>
      <c r="AFO685" s="101"/>
      <c r="AFP685" s="101"/>
      <c r="AFQ685" s="101"/>
      <c r="AFR685" s="101"/>
      <c r="AFS685" s="101"/>
      <c r="AFT685" s="101"/>
      <c r="AFU685" s="101"/>
      <c r="AFV685" s="101"/>
      <c r="AFW685" s="101"/>
      <c r="AFX685" s="101"/>
      <c r="AFY685" s="101"/>
      <c r="AFZ685" s="101"/>
      <c r="AGA685" s="101"/>
      <c r="AGB685" s="101"/>
      <c r="AGC685" s="101"/>
      <c r="AGD685" s="101"/>
      <c r="AGE685" s="101"/>
      <c r="AGF685" s="101"/>
      <c r="AGG685" s="101"/>
      <c r="AGH685" s="101"/>
      <c r="AGI685" s="101"/>
      <c r="AGJ685" s="101"/>
      <c r="AGK685" s="101"/>
      <c r="AGL685" s="101"/>
      <c r="AGM685" s="101"/>
      <c r="AGN685" s="101"/>
      <c r="AGO685" s="101"/>
      <c r="AGP685" s="101"/>
      <c r="AGQ685" s="101"/>
      <c r="AGR685" s="101"/>
      <c r="AGS685" s="101"/>
      <c r="AGT685" s="101"/>
      <c r="AGU685" s="101"/>
      <c r="AGV685" s="101"/>
      <c r="AGW685" s="101"/>
      <c r="AGX685" s="101"/>
      <c r="AGY685" s="101"/>
      <c r="AGZ685" s="101"/>
      <c r="AHA685" s="101"/>
      <c r="AHB685" s="101"/>
      <c r="AHC685" s="101"/>
      <c r="AHD685" s="101"/>
      <c r="AHE685" s="101"/>
      <c r="AHF685" s="101"/>
      <c r="AHG685" s="101"/>
      <c r="AHH685" s="101"/>
      <c r="AHI685" s="101"/>
      <c r="AHJ685" s="101"/>
      <c r="AHK685" s="101"/>
      <c r="AHL685" s="101"/>
      <c r="AHM685" s="101"/>
      <c r="AHN685" s="101"/>
      <c r="AHO685" s="101"/>
      <c r="AHP685" s="101"/>
      <c r="AHQ685" s="101"/>
      <c r="AHR685" s="101"/>
      <c r="AHS685" s="101"/>
      <c r="AHT685" s="101"/>
      <c r="AHU685" s="101"/>
      <c r="AHV685" s="101"/>
      <c r="AHW685" s="101"/>
      <c r="AHX685" s="101"/>
      <c r="AHY685" s="101"/>
      <c r="AHZ685" s="101"/>
      <c r="AIA685" s="101"/>
      <c r="AIB685" s="101"/>
      <c r="AIC685" s="101"/>
      <c r="AID685" s="101"/>
      <c r="AIE685" s="101"/>
      <c r="AIF685" s="101"/>
      <c r="AIG685" s="101"/>
      <c r="AIH685" s="101"/>
      <c r="AII685" s="101"/>
      <c r="AIJ685" s="101"/>
      <c r="AIK685" s="101"/>
      <c r="AIL685" s="101"/>
      <c r="AIM685" s="101"/>
      <c r="AIN685" s="101"/>
      <c r="AIO685" s="101"/>
      <c r="AIP685" s="101"/>
      <c r="AIQ685" s="101"/>
      <c r="AIR685" s="101"/>
      <c r="AIS685" s="101"/>
      <c r="AIT685" s="101"/>
      <c r="AIU685" s="101"/>
      <c r="AIV685" s="101"/>
      <c r="AIW685" s="101"/>
      <c r="AIX685" s="101"/>
      <c r="AIY685" s="101"/>
      <c r="AIZ685" s="101"/>
      <c r="AJA685" s="101"/>
      <c r="AJB685" s="101"/>
      <c r="AJC685" s="101"/>
      <c r="AJD685" s="101"/>
      <c r="AJE685" s="101"/>
      <c r="AJF685" s="101"/>
      <c r="AJG685" s="101"/>
      <c r="AJH685" s="101"/>
      <c r="AJI685" s="101"/>
      <c r="AJJ685" s="101"/>
      <c r="AJK685" s="101"/>
      <c r="AJL685" s="101"/>
      <c r="AJM685" s="101"/>
      <c r="AJN685" s="101"/>
      <c r="AJO685" s="101"/>
      <c r="AJP685" s="101"/>
      <c r="AJQ685" s="101"/>
      <c r="AJR685" s="101"/>
      <c r="AJS685" s="101"/>
      <c r="AJT685" s="101"/>
      <c r="AJU685" s="101"/>
      <c r="AJV685" s="101"/>
      <c r="AJW685" s="101"/>
      <c r="AJX685" s="101"/>
      <c r="AJY685" s="101"/>
      <c r="AJZ685" s="101"/>
      <c r="AKA685" s="101"/>
      <c r="AKB685" s="101"/>
      <c r="AKC685" s="101"/>
      <c r="AKD685" s="101"/>
      <c r="AKE685" s="101"/>
      <c r="AKF685" s="101"/>
      <c r="AKG685" s="101"/>
      <c r="AKH685" s="101"/>
      <c r="AKI685" s="101"/>
      <c r="AKJ685" s="101"/>
      <c r="AKK685" s="101"/>
      <c r="AKL685" s="101"/>
      <c r="AKM685" s="101"/>
      <c r="AKN685" s="101"/>
      <c r="AKO685" s="101"/>
      <c r="AKP685" s="101"/>
      <c r="AKQ685" s="101"/>
      <c r="AKR685" s="101"/>
      <c r="AKS685" s="101"/>
      <c r="AKT685" s="101"/>
      <c r="AKU685" s="101"/>
      <c r="AKV685" s="101"/>
      <c r="AKW685" s="101"/>
      <c r="AKX685" s="101"/>
      <c r="AKY685" s="101"/>
      <c r="AKZ685" s="101"/>
      <c r="ALA685" s="101"/>
      <c r="ALB685" s="101"/>
      <c r="ALC685" s="101"/>
      <c r="ALD685" s="101"/>
      <c r="ALE685" s="101"/>
      <c r="ALF685" s="101"/>
      <c r="ALG685" s="101"/>
      <c r="ALH685" s="101"/>
      <c r="ALI685" s="101"/>
      <c r="ALJ685" s="101"/>
      <c r="ALK685" s="101"/>
      <c r="ALL685" s="101"/>
      <c r="ALM685" s="101"/>
      <c r="AMK685" s="101"/>
    </row>
    <row r="686" spans="1:1025" ht="37.5">
      <c r="A686" s="101"/>
      <c r="B686" s="88"/>
      <c r="C686" s="36" t="s">
        <v>98</v>
      </c>
      <c r="D686" s="36">
        <v>953</v>
      </c>
      <c r="E686" s="91" t="s">
        <v>39</v>
      </c>
      <c r="F686" s="91" t="s">
        <v>27</v>
      </c>
      <c r="G686" s="81">
        <v>5000000000</v>
      </c>
      <c r="H686" s="86"/>
      <c r="I686" s="130">
        <f t="shared" si="230"/>
        <v>14329800</v>
      </c>
      <c r="J686" s="130">
        <f t="shared" si="245"/>
        <v>14285600</v>
      </c>
      <c r="K686" s="76">
        <f t="shared" si="245"/>
        <v>44200</v>
      </c>
      <c r="L686" s="76">
        <f t="shared" si="245"/>
        <v>0</v>
      </c>
      <c r="M686" s="76">
        <f t="shared" si="245"/>
        <v>0</v>
      </c>
      <c r="N686" s="76">
        <f t="shared" si="245"/>
        <v>0</v>
      </c>
      <c r="O686" s="131">
        <f t="shared" si="245"/>
        <v>0</v>
      </c>
      <c r="IC686" s="101"/>
      <c r="ID686" s="101"/>
      <c r="IE686" s="101"/>
      <c r="IF686" s="101"/>
      <c r="IG686" s="101"/>
      <c r="IH686" s="101"/>
      <c r="II686" s="101"/>
      <c r="IJ686" s="101"/>
      <c r="IK686" s="101"/>
      <c r="IL686" s="101"/>
      <c r="IM686" s="101"/>
      <c r="IN686" s="101"/>
      <c r="IO686" s="101"/>
      <c r="IP686" s="101"/>
      <c r="IQ686" s="101"/>
      <c r="IR686" s="101"/>
      <c r="IS686" s="101"/>
      <c r="IT686" s="101"/>
      <c r="IU686" s="101"/>
      <c r="IV686" s="101"/>
      <c r="IW686" s="101"/>
      <c r="IX686" s="101"/>
      <c r="IY686" s="101"/>
      <c r="IZ686" s="101"/>
      <c r="JA686" s="101"/>
      <c r="JB686" s="101"/>
      <c r="JC686" s="101"/>
      <c r="JD686" s="101"/>
      <c r="JE686" s="101"/>
      <c r="JF686" s="101"/>
      <c r="JG686" s="101"/>
      <c r="JH686" s="101"/>
      <c r="JI686" s="101"/>
      <c r="JJ686" s="101"/>
      <c r="JK686" s="101"/>
      <c r="JL686" s="101"/>
      <c r="JM686" s="101"/>
      <c r="JN686" s="101"/>
      <c r="JO686" s="101"/>
      <c r="JP686" s="101"/>
      <c r="JQ686" s="101"/>
      <c r="JR686" s="101"/>
      <c r="JS686" s="101"/>
      <c r="JT686" s="101"/>
      <c r="JU686" s="101"/>
      <c r="JV686" s="101"/>
      <c r="JW686" s="101"/>
      <c r="JX686" s="101"/>
      <c r="JY686" s="101"/>
      <c r="JZ686" s="101"/>
      <c r="KA686" s="101"/>
      <c r="KB686" s="101"/>
      <c r="KC686" s="101"/>
      <c r="KD686" s="101"/>
      <c r="KE686" s="101"/>
      <c r="KF686" s="101"/>
      <c r="KG686" s="101"/>
      <c r="KH686" s="101"/>
      <c r="KI686" s="101"/>
      <c r="KJ686" s="101"/>
      <c r="KK686" s="101"/>
      <c r="KL686" s="101"/>
      <c r="KM686" s="101"/>
      <c r="KN686" s="101"/>
      <c r="KO686" s="101"/>
      <c r="KP686" s="101"/>
      <c r="KQ686" s="101"/>
      <c r="KR686" s="101"/>
      <c r="KS686" s="101"/>
      <c r="KT686" s="101"/>
      <c r="KU686" s="101"/>
      <c r="KV686" s="101"/>
      <c r="KW686" s="101"/>
      <c r="KX686" s="101"/>
      <c r="KY686" s="101"/>
      <c r="KZ686" s="101"/>
      <c r="LA686" s="101"/>
      <c r="LB686" s="101"/>
      <c r="LC686" s="101"/>
      <c r="LD686" s="101"/>
      <c r="LE686" s="101"/>
      <c r="LF686" s="101"/>
      <c r="LG686" s="101"/>
      <c r="LH686" s="101"/>
      <c r="LI686" s="101"/>
      <c r="LJ686" s="101"/>
      <c r="LK686" s="101"/>
      <c r="LL686" s="101"/>
      <c r="LM686" s="101"/>
      <c r="LN686" s="101"/>
      <c r="LO686" s="101"/>
      <c r="LP686" s="101"/>
      <c r="LQ686" s="101"/>
      <c r="LR686" s="101"/>
      <c r="LS686" s="101"/>
      <c r="LT686" s="101"/>
      <c r="LU686" s="101"/>
      <c r="LV686" s="101"/>
      <c r="LW686" s="101"/>
      <c r="LX686" s="101"/>
      <c r="LY686" s="101"/>
      <c r="LZ686" s="101"/>
      <c r="MA686" s="101"/>
      <c r="MB686" s="101"/>
      <c r="MC686" s="101"/>
      <c r="MD686" s="101"/>
      <c r="ME686" s="101"/>
      <c r="MF686" s="101"/>
      <c r="MG686" s="101"/>
      <c r="MH686" s="101"/>
      <c r="MI686" s="101"/>
      <c r="MJ686" s="101"/>
      <c r="MK686" s="101"/>
      <c r="ML686" s="101"/>
      <c r="MM686" s="101"/>
      <c r="MN686" s="101"/>
      <c r="MO686" s="101"/>
      <c r="MP686" s="101"/>
      <c r="MQ686" s="101"/>
      <c r="MR686" s="101"/>
      <c r="MS686" s="101"/>
      <c r="MT686" s="101"/>
      <c r="MU686" s="101"/>
      <c r="MV686" s="101"/>
      <c r="MW686" s="101"/>
      <c r="MX686" s="101"/>
      <c r="MY686" s="101"/>
      <c r="MZ686" s="101"/>
      <c r="NA686" s="101"/>
      <c r="NB686" s="101"/>
      <c r="NC686" s="101"/>
      <c r="ND686" s="101"/>
      <c r="NE686" s="101"/>
      <c r="NF686" s="101"/>
      <c r="NG686" s="101"/>
      <c r="NH686" s="101"/>
      <c r="NI686" s="101"/>
      <c r="NJ686" s="101"/>
      <c r="NK686" s="101"/>
      <c r="NL686" s="101"/>
      <c r="NM686" s="101"/>
      <c r="NN686" s="101"/>
      <c r="NO686" s="101"/>
      <c r="NP686" s="101"/>
      <c r="NQ686" s="101"/>
      <c r="NR686" s="101"/>
      <c r="NS686" s="101"/>
      <c r="NT686" s="101"/>
      <c r="NU686" s="101"/>
      <c r="NV686" s="101"/>
      <c r="NW686" s="101"/>
      <c r="NX686" s="101"/>
      <c r="NY686" s="101"/>
      <c r="NZ686" s="101"/>
      <c r="OA686" s="101"/>
      <c r="OB686" s="101"/>
      <c r="OC686" s="101"/>
      <c r="OD686" s="101"/>
      <c r="OE686" s="101"/>
      <c r="OF686" s="101"/>
      <c r="OG686" s="101"/>
      <c r="OH686" s="101"/>
      <c r="OI686" s="101"/>
      <c r="OJ686" s="101"/>
      <c r="OK686" s="101"/>
      <c r="OL686" s="101"/>
      <c r="OM686" s="101"/>
      <c r="ON686" s="101"/>
      <c r="OO686" s="101"/>
      <c r="OP686" s="101"/>
      <c r="OQ686" s="101"/>
      <c r="OR686" s="101"/>
      <c r="OS686" s="101"/>
      <c r="OT686" s="101"/>
      <c r="OU686" s="101"/>
      <c r="OV686" s="101"/>
      <c r="OW686" s="101"/>
      <c r="OX686" s="101"/>
      <c r="OY686" s="101"/>
      <c r="OZ686" s="101"/>
      <c r="PA686" s="101"/>
      <c r="PB686" s="101"/>
      <c r="PC686" s="101"/>
      <c r="PD686" s="101"/>
      <c r="PE686" s="101"/>
      <c r="PF686" s="101"/>
      <c r="PG686" s="101"/>
      <c r="PH686" s="101"/>
      <c r="PI686" s="101"/>
      <c r="PJ686" s="101"/>
      <c r="PK686" s="101"/>
      <c r="PL686" s="101"/>
      <c r="PM686" s="101"/>
      <c r="PN686" s="101"/>
      <c r="PO686" s="101"/>
      <c r="PP686" s="101"/>
      <c r="PQ686" s="101"/>
      <c r="PR686" s="101"/>
      <c r="PS686" s="101"/>
      <c r="PT686" s="101"/>
      <c r="PU686" s="101"/>
      <c r="PV686" s="101"/>
      <c r="PW686" s="101"/>
      <c r="PX686" s="101"/>
      <c r="PY686" s="101"/>
      <c r="PZ686" s="101"/>
      <c r="QA686" s="101"/>
      <c r="QB686" s="101"/>
      <c r="QC686" s="101"/>
      <c r="QD686" s="101"/>
      <c r="QE686" s="101"/>
      <c r="QF686" s="101"/>
      <c r="QG686" s="101"/>
      <c r="QH686" s="101"/>
      <c r="QI686" s="101"/>
      <c r="QJ686" s="101"/>
      <c r="QK686" s="101"/>
      <c r="QL686" s="101"/>
      <c r="QM686" s="101"/>
      <c r="QN686" s="101"/>
      <c r="QO686" s="101"/>
      <c r="QP686" s="101"/>
      <c r="QQ686" s="101"/>
      <c r="QR686" s="101"/>
      <c r="QS686" s="101"/>
      <c r="QT686" s="101"/>
      <c r="QU686" s="101"/>
      <c r="QV686" s="101"/>
      <c r="QW686" s="101"/>
      <c r="QX686" s="101"/>
      <c r="QY686" s="101"/>
      <c r="QZ686" s="101"/>
      <c r="RA686" s="101"/>
      <c r="RB686" s="101"/>
      <c r="RC686" s="101"/>
      <c r="RD686" s="101"/>
      <c r="RE686" s="101"/>
      <c r="RF686" s="101"/>
      <c r="RG686" s="101"/>
      <c r="RH686" s="101"/>
      <c r="RI686" s="101"/>
      <c r="RJ686" s="101"/>
      <c r="RK686" s="101"/>
      <c r="RL686" s="101"/>
      <c r="RM686" s="101"/>
      <c r="RN686" s="101"/>
      <c r="RO686" s="101"/>
      <c r="RP686" s="101"/>
      <c r="RQ686" s="101"/>
      <c r="RR686" s="101"/>
      <c r="RS686" s="101"/>
      <c r="RT686" s="101"/>
      <c r="RU686" s="101"/>
      <c r="RV686" s="101"/>
      <c r="RW686" s="101"/>
      <c r="RX686" s="101"/>
      <c r="RY686" s="101"/>
      <c r="RZ686" s="101"/>
      <c r="SA686" s="101"/>
      <c r="SB686" s="101"/>
      <c r="SC686" s="101"/>
      <c r="SD686" s="101"/>
      <c r="SE686" s="101"/>
      <c r="SF686" s="101"/>
      <c r="SG686" s="101"/>
      <c r="SH686" s="101"/>
      <c r="SI686" s="101"/>
      <c r="SJ686" s="101"/>
      <c r="SK686" s="101"/>
      <c r="SL686" s="101"/>
      <c r="SM686" s="101"/>
      <c r="SN686" s="101"/>
      <c r="SO686" s="101"/>
      <c r="SP686" s="101"/>
      <c r="SQ686" s="101"/>
      <c r="SR686" s="101"/>
      <c r="SS686" s="101"/>
      <c r="ST686" s="101"/>
      <c r="SU686" s="101"/>
      <c r="SV686" s="101"/>
      <c r="SW686" s="101"/>
      <c r="SX686" s="101"/>
      <c r="SY686" s="101"/>
      <c r="SZ686" s="101"/>
      <c r="TA686" s="101"/>
      <c r="TB686" s="101"/>
      <c r="TC686" s="101"/>
      <c r="TD686" s="101"/>
      <c r="TE686" s="101"/>
      <c r="TF686" s="101"/>
      <c r="TG686" s="101"/>
      <c r="TH686" s="101"/>
      <c r="TI686" s="101"/>
      <c r="TJ686" s="101"/>
      <c r="TK686" s="101"/>
      <c r="TL686" s="101"/>
      <c r="TM686" s="101"/>
      <c r="TN686" s="101"/>
      <c r="TO686" s="101"/>
      <c r="TP686" s="101"/>
      <c r="TQ686" s="101"/>
      <c r="TR686" s="101"/>
      <c r="TS686" s="101"/>
      <c r="TT686" s="101"/>
      <c r="TU686" s="101"/>
      <c r="TV686" s="101"/>
      <c r="TW686" s="101"/>
      <c r="TX686" s="101"/>
      <c r="TY686" s="101"/>
      <c r="TZ686" s="101"/>
      <c r="UA686" s="101"/>
      <c r="UB686" s="101"/>
      <c r="UC686" s="101"/>
      <c r="UD686" s="101"/>
      <c r="UE686" s="101"/>
      <c r="UF686" s="101"/>
      <c r="UG686" s="101"/>
      <c r="UH686" s="101"/>
      <c r="UI686" s="101"/>
      <c r="UJ686" s="101"/>
      <c r="UK686" s="101"/>
      <c r="UL686" s="101"/>
      <c r="UM686" s="101"/>
      <c r="UN686" s="101"/>
      <c r="UO686" s="101"/>
      <c r="UP686" s="101"/>
      <c r="UQ686" s="101"/>
      <c r="UR686" s="101"/>
      <c r="US686" s="101"/>
      <c r="UT686" s="101"/>
      <c r="UU686" s="101"/>
      <c r="UV686" s="101"/>
      <c r="UW686" s="101"/>
      <c r="UX686" s="101"/>
      <c r="UY686" s="101"/>
      <c r="UZ686" s="101"/>
      <c r="VA686" s="101"/>
      <c r="VB686" s="101"/>
      <c r="VC686" s="101"/>
      <c r="VD686" s="101"/>
      <c r="VE686" s="101"/>
      <c r="VF686" s="101"/>
      <c r="VG686" s="101"/>
      <c r="VH686" s="101"/>
      <c r="VI686" s="101"/>
      <c r="VJ686" s="101"/>
      <c r="VK686" s="101"/>
      <c r="VL686" s="101"/>
      <c r="VM686" s="101"/>
      <c r="VN686" s="101"/>
      <c r="VO686" s="101"/>
      <c r="VP686" s="101"/>
      <c r="VQ686" s="101"/>
      <c r="VR686" s="101"/>
      <c r="VS686" s="101"/>
      <c r="VT686" s="101"/>
      <c r="VU686" s="101"/>
      <c r="VV686" s="101"/>
      <c r="VW686" s="101"/>
      <c r="VX686" s="101"/>
      <c r="VY686" s="101"/>
      <c r="VZ686" s="101"/>
      <c r="WA686" s="101"/>
      <c r="WB686" s="101"/>
      <c r="WC686" s="101"/>
      <c r="WD686" s="101"/>
      <c r="WE686" s="101"/>
      <c r="WF686" s="101"/>
      <c r="WG686" s="101"/>
      <c r="WH686" s="101"/>
      <c r="WI686" s="101"/>
      <c r="WJ686" s="101"/>
      <c r="WK686" s="101"/>
      <c r="WL686" s="101"/>
      <c r="WM686" s="101"/>
      <c r="WN686" s="101"/>
      <c r="WO686" s="101"/>
      <c r="WP686" s="101"/>
      <c r="WQ686" s="101"/>
      <c r="WR686" s="101"/>
      <c r="WS686" s="101"/>
      <c r="WT686" s="101"/>
      <c r="WU686" s="101"/>
      <c r="WV686" s="101"/>
      <c r="WW686" s="101"/>
      <c r="WX686" s="101"/>
      <c r="WY686" s="101"/>
      <c r="WZ686" s="101"/>
      <c r="XA686" s="101"/>
      <c r="XB686" s="101"/>
      <c r="XC686" s="101"/>
      <c r="XD686" s="101"/>
      <c r="XE686" s="101"/>
      <c r="XF686" s="101"/>
      <c r="XG686" s="101"/>
      <c r="XH686" s="101"/>
      <c r="XI686" s="101"/>
      <c r="XJ686" s="101"/>
      <c r="XK686" s="101"/>
      <c r="XL686" s="101"/>
      <c r="XM686" s="101"/>
      <c r="XN686" s="101"/>
      <c r="XO686" s="101"/>
      <c r="XP686" s="101"/>
      <c r="XQ686" s="101"/>
      <c r="XR686" s="101"/>
      <c r="XS686" s="101"/>
      <c r="XT686" s="101"/>
      <c r="XU686" s="101"/>
      <c r="XV686" s="101"/>
      <c r="XW686" s="101"/>
      <c r="XX686" s="101"/>
      <c r="XY686" s="101"/>
      <c r="XZ686" s="101"/>
      <c r="YA686" s="101"/>
      <c r="YB686" s="101"/>
      <c r="YC686" s="101"/>
      <c r="YD686" s="101"/>
      <c r="YE686" s="101"/>
      <c r="YF686" s="101"/>
      <c r="YG686" s="101"/>
      <c r="YH686" s="101"/>
      <c r="YI686" s="101"/>
      <c r="YJ686" s="101"/>
      <c r="YK686" s="101"/>
      <c r="YL686" s="101"/>
      <c r="YM686" s="101"/>
      <c r="YN686" s="101"/>
      <c r="YO686" s="101"/>
      <c r="YP686" s="101"/>
      <c r="YQ686" s="101"/>
      <c r="YR686" s="101"/>
      <c r="YS686" s="101"/>
      <c r="YT686" s="101"/>
      <c r="YU686" s="101"/>
      <c r="YV686" s="101"/>
      <c r="YW686" s="101"/>
      <c r="YX686" s="101"/>
      <c r="YY686" s="101"/>
      <c r="YZ686" s="101"/>
      <c r="ZA686" s="101"/>
      <c r="ZB686" s="101"/>
      <c r="ZC686" s="101"/>
      <c r="ZD686" s="101"/>
      <c r="ZE686" s="101"/>
      <c r="ZF686" s="101"/>
      <c r="ZG686" s="101"/>
      <c r="ZH686" s="101"/>
      <c r="ZI686" s="101"/>
      <c r="ZJ686" s="101"/>
      <c r="ZK686" s="101"/>
      <c r="ZL686" s="101"/>
      <c r="ZM686" s="101"/>
      <c r="ZN686" s="101"/>
      <c r="ZO686" s="101"/>
      <c r="ZP686" s="101"/>
      <c r="ZQ686" s="101"/>
      <c r="ZR686" s="101"/>
      <c r="ZS686" s="101"/>
      <c r="ZT686" s="101"/>
      <c r="ZU686" s="101"/>
      <c r="ZV686" s="101"/>
      <c r="ZW686" s="101"/>
      <c r="ZX686" s="101"/>
      <c r="ZY686" s="101"/>
      <c r="ZZ686" s="101"/>
      <c r="AAA686" s="101"/>
      <c r="AAB686" s="101"/>
      <c r="AAC686" s="101"/>
      <c r="AAD686" s="101"/>
      <c r="AAE686" s="101"/>
      <c r="AAF686" s="101"/>
      <c r="AAG686" s="101"/>
      <c r="AAH686" s="101"/>
      <c r="AAI686" s="101"/>
      <c r="AAJ686" s="101"/>
      <c r="AAK686" s="101"/>
      <c r="AAL686" s="101"/>
      <c r="AAM686" s="101"/>
      <c r="AAN686" s="101"/>
      <c r="AAO686" s="101"/>
      <c r="AAP686" s="101"/>
      <c r="AAQ686" s="101"/>
      <c r="AAR686" s="101"/>
      <c r="AAS686" s="101"/>
      <c r="AAT686" s="101"/>
      <c r="AAU686" s="101"/>
      <c r="AAV686" s="101"/>
      <c r="AAW686" s="101"/>
      <c r="AAX686" s="101"/>
      <c r="AAY686" s="101"/>
      <c r="AAZ686" s="101"/>
      <c r="ABA686" s="101"/>
      <c r="ABB686" s="101"/>
      <c r="ABC686" s="101"/>
      <c r="ABD686" s="101"/>
      <c r="ABE686" s="101"/>
      <c r="ABF686" s="101"/>
      <c r="ABG686" s="101"/>
      <c r="ABH686" s="101"/>
      <c r="ABI686" s="101"/>
      <c r="ABJ686" s="101"/>
      <c r="ABK686" s="101"/>
      <c r="ABL686" s="101"/>
      <c r="ABM686" s="101"/>
      <c r="ABN686" s="101"/>
      <c r="ABO686" s="101"/>
      <c r="ABP686" s="101"/>
      <c r="ABQ686" s="101"/>
      <c r="ABR686" s="101"/>
      <c r="ABS686" s="101"/>
      <c r="ABT686" s="101"/>
      <c r="ABU686" s="101"/>
      <c r="ABV686" s="101"/>
      <c r="ABW686" s="101"/>
      <c r="ABX686" s="101"/>
      <c r="ABY686" s="101"/>
      <c r="ABZ686" s="101"/>
      <c r="ACA686" s="101"/>
      <c r="ACB686" s="101"/>
      <c r="ACC686" s="101"/>
      <c r="ACD686" s="101"/>
      <c r="ACE686" s="101"/>
      <c r="ACF686" s="101"/>
      <c r="ACG686" s="101"/>
      <c r="ACH686" s="101"/>
      <c r="ACI686" s="101"/>
      <c r="ACJ686" s="101"/>
      <c r="ACK686" s="101"/>
      <c r="ACL686" s="101"/>
      <c r="ACM686" s="101"/>
      <c r="ACN686" s="101"/>
      <c r="ACO686" s="101"/>
      <c r="ACP686" s="101"/>
      <c r="ACQ686" s="101"/>
      <c r="ACR686" s="101"/>
      <c r="ACS686" s="101"/>
      <c r="ACT686" s="101"/>
      <c r="ACU686" s="101"/>
      <c r="ACV686" s="101"/>
      <c r="ACW686" s="101"/>
      <c r="ACX686" s="101"/>
      <c r="ACY686" s="101"/>
      <c r="ACZ686" s="101"/>
      <c r="ADA686" s="101"/>
      <c r="ADB686" s="101"/>
      <c r="ADC686" s="101"/>
      <c r="ADD686" s="101"/>
      <c r="ADE686" s="101"/>
      <c r="ADF686" s="101"/>
      <c r="ADG686" s="101"/>
      <c r="ADH686" s="101"/>
      <c r="ADI686" s="101"/>
      <c r="ADJ686" s="101"/>
      <c r="ADK686" s="101"/>
      <c r="ADL686" s="101"/>
      <c r="ADM686" s="101"/>
      <c r="ADN686" s="101"/>
      <c r="ADO686" s="101"/>
      <c r="ADP686" s="101"/>
      <c r="ADQ686" s="101"/>
      <c r="ADR686" s="101"/>
      <c r="ADS686" s="101"/>
      <c r="ADT686" s="101"/>
      <c r="ADU686" s="101"/>
      <c r="ADV686" s="101"/>
      <c r="ADW686" s="101"/>
      <c r="ADX686" s="101"/>
      <c r="ADY686" s="101"/>
      <c r="ADZ686" s="101"/>
      <c r="AEA686" s="101"/>
      <c r="AEB686" s="101"/>
      <c r="AEC686" s="101"/>
      <c r="AED686" s="101"/>
      <c r="AEE686" s="101"/>
      <c r="AEF686" s="101"/>
      <c r="AEG686" s="101"/>
      <c r="AEH686" s="101"/>
      <c r="AEI686" s="101"/>
      <c r="AEJ686" s="101"/>
      <c r="AEK686" s="101"/>
      <c r="AEL686" s="101"/>
      <c r="AEM686" s="101"/>
      <c r="AEN686" s="101"/>
      <c r="AEO686" s="101"/>
      <c r="AEP686" s="101"/>
      <c r="AEQ686" s="101"/>
      <c r="AER686" s="101"/>
      <c r="AES686" s="101"/>
      <c r="AET686" s="101"/>
      <c r="AEU686" s="101"/>
      <c r="AEV686" s="101"/>
      <c r="AEW686" s="101"/>
      <c r="AEX686" s="101"/>
      <c r="AEY686" s="101"/>
      <c r="AEZ686" s="101"/>
      <c r="AFA686" s="101"/>
      <c r="AFB686" s="101"/>
      <c r="AFC686" s="101"/>
      <c r="AFD686" s="101"/>
      <c r="AFE686" s="101"/>
      <c r="AFF686" s="101"/>
      <c r="AFG686" s="101"/>
      <c r="AFH686" s="101"/>
      <c r="AFI686" s="101"/>
      <c r="AFJ686" s="101"/>
      <c r="AFK686" s="101"/>
      <c r="AFL686" s="101"/>
      <c r="AFM686" s="101"/>
      <c r="AFN686" s="101"/>
      <c r="AFO686" s="101"/>
      <c r="AFP686" s="101"/>
      <c r="AFQ686" s="101"/>
      <c r="AFR686" s="101"/>
      <c r="AFS686" s="101"/>
      <c r="AFT686" s="101"/>
      <c r="AFU686" s="101"/>
      <c r="AFV686" s="101"/>
      <c r="AFW686" s="101"/>
      <c r="AFX686" s="101"/>
      <c r="AFY686" s="101"/>
      <c r="AFZ686" s="101"/>
      <c r="AGA686" s="101"/>
      <c r="AGB686" s="101"/>
      <c r="AGC686" s="101"/>
      <c r="AGD686" s="101"/>
      <c r="AGE686" s="101"/>
      <c r="AGF686" s="101"/>
      <c r="AGG686" s="101"/>
      <c r="AGH686" s="101"/>
      <c r="AGI686" s="101"/>
      <c r="AGJ686" s="101"/>
      <c r="AGK686" s="101"/>
      <c r="AGL686" s="101"/>
      <c r="AGM686" s="101"/>
      <c r="AGN686" s="101"/>
      <c r="AGO686" s="101"/>
      <c r="AGP686" s="101"/>
      <c r="AGQ686" s="101"/>
      <c r="AGR686" s="101"/>
      <c r="AGS686" s="101"/>
      <c r="AGT686" s="101"/>
      <c r="AGU686" s="101"/>
      <c r="AGV686" s="101"/>
      <c r="AGW686" s="101"/>
      <c r="AGX686" s="101"/>
      <c r="AGY686" s="101"/>
      <c r="AGZ686" s="101"/>
      <c r="AHA686" s="101"/>
      <c r="AHB686" s="101"/>
      <c r="AHC686" s="101"/>
      <c r="AHD686" s="101"/>
      <c r="AHE686" s="101"/>
      <c r="AHF686" s="101"/>
      <c r="AHG686" s="101"/>
      <c r="AHH686" s="101"/>
      <c r="AHI686" s="101"/>
      <c r="AHJ686" s="101"/>
      <c r="AHK686" s="101"/>
      <c r="AHL686" s="101"/>
      <c r="AHM686" s="101"/>
      <c r="AHN686" s="101"/>
      <c r="AHO686" s="101"/>
      <c r="AHP686" s="101"/>
      <c r="AHQ686" s="101"/>
      <c r="AHR686" s="101"/>
      <c r="AHS686" s="101"/>
      <c r="AHT686" s="101"/>
      <c r="AHU686" s="101"/>
      <c r="AHV686" s="101"/>
      <c r="AHW686" s="101"/>
      <c r="AHX686" s="101"/>
      <c r="AHY686" s="101"/>
      <c r="AHZ686" s="101"/>
      <c r="AIA686" s="101"/>
      <c r="AIB686" s="101"/>
      <c r="AIC686" s="101"/>
      <c r="AID686" s="101"/>
      <c r="AIE686" s="101"/>
      <c r="AIF686" s="101"/>
      <c r="AIG686" s="101"/>
      <c r="AIH686" s="101"/>
      <c r="AII686" s="101"/>
      <c r="AIJ686" s="101"/>
      <c r="AIK686" s="101"/>
      <c r="AIL686" s="101"/>
      <c r="AIM686" s="101"/>
      <c r="AIN686" s="101"/>
      <c r="AIO686" s="101"/>
      <c r="AIP686" s="101"/>
      <c r="AIQ686" s="101"/>
      <c r="AIR686" s="101"/>
      <c r="AIS686" s="101"/>
      <c r="AIT686" s="101"/>
      <c r="AIU686" s="101"/>
      <c r="AIV686" s="101"/>
      <c r="AIW686" s="101"/>
      <c r="AIX686" s="101"/>
      <c r="AIY686" s="101"/>
      <c r="AIZ686" s="101"/>
      <c r="AJA686" s="101"/>
      <c r="AJB686" s="101"/>
      <c r="AJC686" s="101"/>
      <c r="AJD686" s="101"/>
      <c r="AJE686" s="101"/>
      <c r="AJF686" s="101"/>
      <c r="AJG686" s="101"/>
      <c r="AJH686" s="101"/>
      <c r="AJI686" s="101"/>
      <c r="AJJ686" s="101"/>
      <c r="AJK686" s="101"/>
      <c r="AJL686" s="101"/>
      <c r="AJM686" s="101"/>
      <c r="AJN686" s="101"/>
      <c r="AJO686" s="101"/>
      <c r="AJP686" s="101"/>
      <c r="AJQ686" s="101"/>
      <c r="AJR686" s="101"/>
      <c r="AJS686" s="101"/>
      <c r="AJT686" s="101"/>
      <c r="AJU686" s="101"/>
      <c r="AJV686" s="101"/>
      <c r="AJW686" s="101"/>
      <c r="AJX686" s="101"/>
      <c r="AJY686" s="101"/>
      <c r="AJZ686" s="101"/>
      <c r="AKA686" s="101"/>
      <c r="AKB686" s="101"/>
      <c r="AKC686" s="101"/>
      <c r="AKD686" s="101"/>
      <c r="AKE686" s="101"/>
      <c r="AKF686" s="101"/>
      <c r="AKG686" s="101"/>
      <c r="AKH686" s="101"/>
      <c r="AKI686" s="101"/>
      <c r="AKJ686" s="101"/>
      <c r="AKK686" s="101"/>
      <c r="AKL686" s="101"/>
      <c r="AKM686" s="101"/>
      <c r="AKN686" s="101"/>
      <c r="AKO686" s="101"/>
      <c r="AKP686" s="101"/>
      <c r="AKQ686" s="101"/>
      <c r="AKR686" s="101"/>
      <c r="AKS686" s="101"/>
      <c r="AKT686" s="101"/>
      <c r="AKU686" s="101"/>
      <c r="AKV686" s="101"/>
      <c r="AKW686" s="101"/>
      <c r="AKX686" s="101"/>
      <c r="AKY686" s="101"/>
      <c r="AKZ686" s="101"/>
      <c r="ALA686" s="101"/>
      <c r="ALB686" s="101"/>
      <c r="ALC686" s="101"/>
      <c r="ALD686" s="101"/>
      <c r="ALE686" s="101"/>
      <c r="ALF686" s="101"/>
      <c r="ALG686" s="101"/>
      <c r="ALH686" s="101"/>
      <c r="ALI686" s="101"/>
      <c r="ALJ686" s="101"/>
      <c r="ALK686" s="101"/>
      <c r="ALL686" s="101"/>
      <c r="ALM686" s="101"/>
      <c r="AMK686" s="101"/>
    </row>
    <row r="687" spans="1:1025" ht="37.5">
      <c r="A687" s="101"/>
      <c r="B687" s="88"/>
      <c r="C687" s="36" t="s">
        <v>106</v>
      </c>
      <c r="D687" s="36">
        <v>953</v>
      </c>
      <c r="E687" s="91" t="s">
        <v>39</v>
      </c>
      <c r="F687" s="91" t="s">
        <v>27</v>
      </c>
      <c r="G687" s="81">
        <v>5020000000</v>
      </c>
      <c r="H687" s="86"/>
      <c r="I687" s="130">
        <f t="shared" si="230"/>
        <v>14329800</v>
      </c>
      <c r="J687" s="130">
        <f t="shared" ref="J687:O687" si="246">J688+J694+J692</f>
        <v>14285600</v>
      </c>
      <c r="K687" s="76">
        <f t="shared" si="246"/>
        <v>44200</v>
      </c>
      <c r="L687" s="76">
        <f t="shared" si="246"/>
        <v>0</v>
      </c>
      <c r="M687" s="76">
        <f t="shared" si="246"/>
        <v>0</v>
      </c>
      <c r="N687" s="76">
        <f t="shared" si="246"/>
        <v>0</v>
      </c>
      <c r="O687" s="131">
        <f t="shared" si="246"/>
        <v>0</v>
      </c>
      <c r="IC687" s="101"/>
      <c r="ID687" s="101"/>
      <c r="IE687" s="101"/>
      <c r="IF687" s="101"/>
      <c r="IG687" s="101"/>
      <c r="IH687" s="101"/>
      <c r="II687" s="101"/>
      <c r="IJ687" s="101"/>
      <c r="IK687" s="101"/>
      <c r="IL687" s="101"/>
      <c r="IM687" s="101"/>
      <c r="IN687" s="101"/>
      <c r="IO687" s="101"/>
      <c r="IP687" s="101"/>
      <c r="IQ687" s="101"/>
      <c r="IR687" s="101"/>
      <c r="IS687" s="101"/>
      <c r="IT687" s="101"/>
      <c r="IU687" s="101"/>
      <c r="IV687" s="101"/>
      <c r="IW687" s="101"/>
      <c r="IX687" s="101"/>
      <c r="IY687" s="101"/>
      <c r="IZ687" s="101"/>
      <c r="JA687" s="101"/>
      <c r="JB687" s="101"/>
      <c r="JC687" s="101"/>
      <c r="JD687" s="101"/>
      <c r="JE687" s="101"/>
      <c r="JF687" s="101"/>
      <c r="JG687" s="101"/>
      <c r="JH687" s="101"/>
      <c r="JI687" s="101"/>
      <c r="JJ687" s="101"/>
      <c r="JK687" s="101"/>
      <c r="JL687" s="101"/>
      <c r="JM687" s="101"/>
      <c r="JN687" s="101"/>
      <c r="JO687" s="101"/>
      <c r="JP687" s="101"/>
      <c r="JQ687" s="101"/>
      <c r="JR687" s="101"/>
      <c r="JS687" s="101"/>
      <c r="JT687" s="101"/>
      <c r="JU687" s="101"/>
      <c r="JV687" s="101"/>
      <c r="JW687" s="101"/>
      <c r="JX687" s="101"/>
      <c r="JY687" s="101"/>
      <c r="JZ687" s="101"/>
      <c r="KA687" s="101"/>
      <c r="KB687" s="101"/>
      <c r="KC687" s="101"/>
      <c r="KD687" s="101"/>
      <c r="KE687" s="101"/>
      <c r="KF687" s="101"/>
      <c r="KG687" s="101"/>
      <c r="KH687" s="101"/>
      <c r="KI687" s="101"/>
      <c r="KJ687" s="101"/>
      <c r="KK687" s="101"/>
      <c r="KL687" s="101"/>
      <c r="KM687" s="101"/>
      <c r="KN687" s="101"/>
      <c r="KO687" s="101"/>
      <c r="KP687" s="101"/>
      <c r="KQ687" s="101"/>
      <c r="KR687" s="101"/>
      <c r="KS687" s="101"/>
      <c r="KT687" s="101"/>
      <c r="KU687" s="101"/>
      <c r="KV687" s="101"/>
      <c r="KW687" s="101"/>
      <c r="KX687" s="101"/>
      <c r="KY687" s="101"/>
      <c r="KZ687" s="101"/>
      <c r="LA687" s="101"/>
      <c r="LB687" s="101"/>
      <c r="LC687" s="101"/>
      <c r="LD687" s="101"/>
      <c r="LE687" s="101"/>
      <c r="LF687" s="101"/>
      <c r="LG687" s="101"/>
      <c r="LH687" s="101"/>
      <c r="LI687" s="101"/>
      <c r="LJ687" s="101"/>
      <c r="LK687" s="101"/>
      <c r="LL687" s="101"/>
      <c r="LM687" s="101"/>
      <c r="LN687" s="101"/>
      <c r="LO687" s="101"/>
      <c r="LP687" s="101"/>
      <c r="LQ687" s="101"/>
      <c r="LR687" s="101"/>
      <c r="LS687" s="101"/>
      <c r="LT687" s="101"/>
      <c r="LU687" s="101"/>
      <c r="LV687" s="101"/>
      <c r="LW687" s="101"/>
      <c r="LX687" s="101"/>
      <c r="LY687" s="101"/>
      <c r="LZ687" s="101"/>
      <c r="MA687" s="101"/>
      <c r="MB687" s="101"/>
      <c r="MC687" s="101"/>
      <c r="MD687" s="101"/>
      <c r="ME687" s="101"/>
      <c r="MF687" s="101"/>
      <c r="MG687" s="101"/>
      <c r="MH687" s="101"/>
      <c r="MI687" s="101"/>
      <c r="MJ687" s="101"/>
      <c r="MK687" s="101"/>
      <c r="ML687" s="101"/>
      <c r="MM687" s="101"/>
      <c r="MN687" s="101"/>
      <c r="MO687" s="101"/>
      <c r="MP687" s="101"/>
      <c r="MQ687" s="101"/>
      <c r="MR687" s="101"/>
      <c r="MS687" s="101"/>
      <c r="MT687" s="101"/>
      <c r="MU687" s="101"/>
      <c r="MV687" s="101"/>
      <c r="MW687" s="101"/>
      <c r="MX687" s="101"/>
      <c r="MY687" s="101"/>
      <c r="MZ687" s="101"/>
      <c r="NA687" s="101"/>
      <c r="NB687" s="101"/>
      <c r="NC687" s="101"/>
      <c r="ND687" s="101"/>
      <c r="NE687" s="101"/>
      <c r="NF687" s="101"/>
      <c r="NG687" s="101"/>
      <c r="NH687" s="101"/>
      <c r="NI687" s="101"/>
      <c r="NJ687" s="101"/>
      <c r="NK687" s="101"/>
      <c r="NL687" s="101"/>
      <c r="NM687" s="101"/>
      <c r="NN687" s="101"/>
      <c r="NO687" s="101"/>
      <c r="NP687" s="101"/>
      <c r="NQ687" s="101"/>
      <c r="NR687" s="101"/>
      <c r="NS687" s="101"/>
      <c r="NT687" s="101"/>
      <c r="NU687" s="101"/>
      <c r="NV687" s="101"/>
      <c r="NW687" s="101"/>
      <c r="NX687" s="101"/>
      <c r="NY687" s="101"/>
      <c r="NZ687" s="101"/>
      <c r="OA687" s="101"/>
      <c r="OB687" s="101"/>
      <c r="OC687" s="101"/>
      <c r="OD687" s="101"/>
      <c r="OE687" s="101"/>
      <c r="OF687" s="101"/>
      <c r="OG687" s="101"/>
      <c r="OH687" s="101"/>
      <c r="OI687" s="101"/>
      <c r="OJ687" s="101"/>
      <c r="OK687" s="101"/>
      <c r="OL687" s="101"/>
      <c r="OM687" s="101"/>
      <c r="ON687" s="101"/>
      <c r="OO687" s="101"/>
      <c r="OP687" s="101"/>
      <c r="OQ687" s="101"/>
      <c r="OR687" s="101"/>
      <c r="OS687" s="101"/>
      <c r="OT687" s="101"/>
      <c r="OU687" s="101"/>
      <c r="OV687" s="101"/>
      <c r="OW687" s="101"/>
      <c r="OX687" s="101"/>
      <c r="OY687" s="101"/>
      <c r="OZ687" s="101"/>
      <c r="PA687" s="101"/>
      <c r="PB687" s="101"/>
      <c r="PC687" s="101"/>
      <c r="PD687" s="101"/>
      <c r="PE687" s="101"/>
      <c r="PF687" s="101"/>
      <c r="PG687" s="101"/>
      <c r="PH687" s="101"/>
      <c r="PI687" s="101"/>
      <c r="PJ687" s="101"/>
      <c r="PK687" s="101"/>
      <c r="PL687" s="101"/>
      <c r="PM687" s="101"/>
      <c r="PN687" s="101"/>
      <c r="PO687" s="101"/>
      <c r="PP687" s="101"/>
      <c r="PQ687" s="101"/>
      <c r="PR687" s="101"/>
      <c r="PS687" s="101"/>
      <c r="PT687" s="101"/>
      <c r="PU687" s="101"/>
      <c r="PV687" s="101"/>
      <c r="PW687" s="101"/>
      <c r="PX687" s="101"/>
      <c r="PY687" s="101"/>
      <c r="PZ687" s="101"/>
      <c r="QA687" s="101"/>
      <c r="QB687" s="101"/>
      <c r="QC687" s="101"/>
      <c r="QD687" s="101"/>
      <c r="QE687" s="101"/>
      <c r="QF687" s="101"/>
      <c r="QG687" s="101"/>
      <c r="QH687" s="101"/>
      <c r="QI687" s="101"/>
      <c r="QJ687" s="101"/>
      <c r="QK687" s="101"/>
      <c r="QL687" s="101"/>
      <c r="QM687" s="101"/>
      <c r="QN687" s="101"/>
      <c r="QO687" s="101"/>
      <c r="QP687" s="101"/>
      <c r="QQ687" s="101"/>
      <c r="QR687" s="101"/>
      <c r="QS687" s="101"/>
      <c r="QT687" s="101"/>
      <c r="QU687" s="101"/>
      <c r="QV687" s="101"/>
      <c r="QW687" s="101"/>
      <c r="QX687" s="101"/>
      <c r="QY687" s="101"/>
      <c r="QZ687" s="101"/>
      <c r="RA687" s="101"/>
      <c r="RB687" s="101"/>
      <c r="RC687" s="101"/>
      <c r="RD687" s="101"/>
      <c r="RE687" s="101"/>
      <c r="RF687" s="101"/>
      <c r="RG687" s="101"/>
      <c r="RH687" s="101"/>
      <c r="RI687" s="101"/>
      <c r="RJ687" s="101"/>
      <c r="RK687" s="101"/>
      <c r="RL687" s="101"/>
      <c r="RM687" s="101"/>
      <c r="RN687" s="101"/>
      <c r="RO687" s="101"/>
      <c r="RP687" s="101"/>
      <c r="RQ687" s="101"/>
      <c r="RR687" s="101"/>
      <c r="RS687" s="101"/>
      <c r="RT687" s="101"/>
      <c r="RU687" s="101"/>
      <c r="RV687" s="101"/>
      <c r="RW687" s="101"/>
      <c r="RX687" s="101"/>
      <c r="RY687" s="101"/>
      <c r="RZ687" s="101"/>
      <c r="SA687" s="101"/>
      <c r="SB687" s="101"/>
      <c r="SC687" s="101"/>
      <c r="SD687" s="101"/>
      <c r="SE687" s="101"/>
      <c r="SF687" s="101"/>
      <c r="SG687" s="101"/>
      <c r="SH687" s="101"/>
      <c r="SI687" s="101"/>
      <c r="SJ687" s="101"/>
      <c r="SK687" s="101"/>
      <c r="SL687" s="101"/>
      <c r="SM687" s="101"/>
      <c r="SN687" s="101"/>
      <c r="SO687" s="101"/>
      <c r="SP687" s="101"/>
      <c r="SQ687" s="101"/>
      <c r="SR687" s="101"/>
      <c r="SS687" s="101"/>
      <c r="ST687" s="101"/>
      <c r="SU687" s="101"/>
      <c r="SV687" s="101"/>
      <c r="SW687" s="101"/>
      <c r="SX687" s="101"/>
      <c r="SY687" s="101"/>
      <c r="SZ687" s="101"/>
      <c r="TA687" s="101"/>
      <c r="TB687" s="101"/>
      <c r="TC687" s="101"/>
      <c r="TD687" s="101"/>
      <c r="TE687" s="101"/>
      <c r="TF687" s="101"/>
      <c r="TG687" s="101"/>
      <c r="TH687" s="101"/>
      <c r="TI687" s="101"/>
      <c r="TJ687" s="101"/>
      <c r="TK687" s="101"/>
      <c r="TL687" s="101"/>
      <c r="TM687" s="101"/>
      <c r="TN687" s="101"/>
      <c r="TO687" s="101"/>
      <c r="TP687" s="101"/>
      <c r="TQ687" s="101"/>
      <c r="TR687" s="101"/>
      <c r="TS687" s="101"/>
      <c r="TT687" s="101"/>
      <c r="TU687" s="101"/>
      <c r="TV687" s="101"/>
      <c r="TW687" s="101"/>
      <c r="TX687" s="101"/>
      <c r="TY687" s="101"/>
      <c r="TZ687" s="101"/>
      <c r="UA687" s="101"/>
      <c r="UB687" s="101"/>
      <c r="UC687" s="101"/>
      <c r="UD687" s="101"/>
      <c r="UE687" s="101"/>
      <c r="UF687" s="101"/>
      <c r="UG687" s="101"/>
      <c r="UH687" s="101"/>
      <c r="UI687" s="101"/>
      <c r="UJ687" s="101"/>
      <c r="UK687" s="101"/>
      <c r="UL687" s="101"/>
      <c r="UM687" s="101"/>
      <c r="UN687" s="101"/>
      <c r="UO687" s="101"/>
      <c r="UP687" s="101"/>
      <c r="UQ687" s="101"/>
      <c r="UR687" s="101"/>
      <c r="US687" s="101"/>
      <c r="UT687" s="101"/>
      <c r="UU687" s="101"/>
      <c r="UV687" s="101"/>
      <c r="UW687" s="101"/>
      <c r="UX687" s="101"/>
      <c r="UY687" s="101"/>
      <c r="UZ687" s="101"/>
      <c r="VA687" s="101"/>
      <c r="VB687" s="101"/>
      <c r="VC687" s="101"/>
      <c r="VD687" s="101"/>
      <c r="VE687" s="101"/>
      <c r="VF687" s="101"/>
      <c r="VG687" s="101"/>
      <c r="VH687" s="101"/>
      <c r="VI687" s="101"/>
      <c r="VJ687" s="101"/>
      <c r="VK687" s="101"/>
      <c r="VL687" s="101"/>
      <c r="VM687" s="101"/>
      <c r="VN687" s="101"/>
      <c r="VO687" s="101"/>
      <c r="VP687" s="101"/>
      <c r="VQ687" s="101"/>
      <c r="VR687" s="101"/>
      <c r="VS687" s="101"/>
      <c r="VT687" s="101"/>
      <c r="VU687" s="101"/>
      <c r="VV687" s="101"/>
      <c r="VW687" s="101"/>
      <c r="VX687" s="101"/>
      <c r="VY687" s="101"/>
      <c r="VZ687" s="101"/>
      <c r="WA687" s="101"/>
      <c r="WB687" s="101"/>
      <c r="WC687" s="101"/>
      <c r="WD687" s="101"/>
      <c r="WE687" s="101"/>
      <c r="WF687" s="101"/>
      <c r="WG687" s="101"/>
      <c r="WH687" s="101"/>
      <c r="WI687" s="101"/>
      <c r="WJ687" s="101"/>
      <c r="WK687" s="101"/>
      <c r="WL687" s="101"/>
      <c r="WM687" s="101"/>
      <c r="WN687" s="101"/>
      <c r="WO687" s="101"/>
      <c r="WP687" s="101"/>
      <c r="WQ687" s="101"/>
      <c r="WR687" s="101"/>
      <c r="WS687" s="101"/>
      <c r="WT687" s="101"/>
      <c r="WU687" s="101"/>
      <c r="WV687" s="101"/>
      <c r="WW687" s="101"/>
      <c r="WX687" s="101"/>
      <c r="WY687" s="101"/>
      <c r="WZ687" s="101"/>
      <c r="XA687" s="101"/>
      <c r="XB687" s="101"/>
      <c r="XC687" s="101"/>
      <c r="XD687" s="101"/>
      <c r="XE687" s="101"/>
      <c r="XF687" s="101"/>
      <c r="XG687" s="101"/>
      <c r="XH687" s="101"/>
      <c r="XI687" s="101"/>
      <c r="XJ687" s="101"/>
      <c r="XK687" s="101"/>
      <c r="XL687" s="101"/>
      <c r="XM687" s="101"/>
      <c r="XN687" s="101"/>
      <c r="XO687" s="101"/>
      <c r="XP687" s="101"/>
      <c r="XQ687" s="101"/>
      <c r="XR687" s="101"/>
      <c r="XS687" s="101"/>
      <c r="XT687" s="101"/>
      <c r="XU687" s="101"/>
      <c r="XV687" s="101"/>
      <c r="XW687" s="101"/>
      <c r="XX687" s="101"/>
      <c r="XY687" s="101"/>
      <c r="XZ687" s="101"/>
      <c r="YA687" s="101"/>
      <c r="YB687" s="101"/>
      <c r="YC687" s="101"/>
      <c r="YD687" s="101"/>
      <c r="YE687" s="101"/>
      <c r="YF687" s="101"/>
      <c r="YG687" s="101"/>
      <c r="YH687" s="101"/>
      <c r="YI687" s="101"/>
      <c r="YJ687" s="101"/>
      <c r="YK687" s="101"/>
      <c r="YL687" s="101"/>
      <c r="YM687" s="101"/>
      <c r="YN687" s="101"/>
      <c r="YO687" s="101"/>
      <c r="YP687" s="101"/>
      <c r="YQ687" s="101"/>
      <c r="YR687" s="101"/>
      <c r="YS687" s="101"/>
      <c r="YT687" s="101"/>
      <c r="YU687" s="101"/>
      <c r="YV687" s="101"/>
      <c r="YW687" s="101"/>
      <c r="YX687" s="101"/>
      <c r="YY687" s="101"/>
      <c r="YZ687" s="101"/>
      <c r="ZA687" s="101"/>
      <c r="ZB687" s="101"/>
      <c r="ZC687" s="101"/>
      <c r="ZD687" s="101"/>
      <c r="ZE687" s="101"/>
      <c r="ZF687" s="101"/>
      <c r="ZG687" s="101"/>
      <c r="ZH687" s="101"/>
      <c r="ZI687" s="101"/>
      <c r="ZJ687" s="101"/>
      <c r="ZK687" s="101"/>
      <c r="ZL687" s="101"/>
      <c r="ZM687" s="101"/>
      <c r="ZN687" s="101"/>
      <c r="ZO687" s="101"/>
      <c r="ZP687" s="101"/>
      <c r="ZQ687" s="101"/>
      <c r="ZR687" s="101"/>
      <c r="ZS687" s="101"/>
      <c r="ZT687" s="101"/>
      <c r="ZU687" s="101"/>
      <c r="ZV687" s="101"/>
      <c r="ZW687" s="101"/>
      <c r="ZX687" s="101"/>
      <c r="ZY687" s="101"/>
      <c r="ZZ687" s="101"/>
      <c r="AAA687" s="101"/>
      <c r="AAB687" s="101"/>
      <c r="AAC687" s="101"/>
      <c r="AAD687" s="101"/>
      <c r="AAE687" s="101"/>
      <c r="AAF687" s="101"/>
      <c r="AAG687" s="101"/>
      <c r="AAH687" s="101"/>
      <c r="AAI687" s="101"/>
      <c r="AAJ687" s="101"/>
      <c r="AAK687" s="101"/>
      <c r="AAL687" s="101"/>
      <c r="AAM687" s="101"/>
      <c r="AAN687" s="101"/>
      <c r="AAO687" s="101"/>
      <c r="AAP687" s="101"/>
      <c r="AAQ687" s="101"/>
      <c r="AAR687" s="101"/>
      <c r="AAS687" s="101"/>
      <c r="AAT687" s="101"/>
      <c r="AAU687" s="101"/>
      <c r="AAV687" s="101"/>
      <c r="AAW687" s="101"/>
      <c r="AAX687" s="101"/>
      <c r="AAY687" s="101"/>
      <c r="AAZ687" s="101"/>
      <c r="ABA687" s="101"/>
      <c r="ABB687" s="101"/>
      <c r="ABC687" s="101"/>
      <c r="ABD687" s="101"/>
      <c r="ABE687" s="101"/>
      <c r="ABF687" s="101"/>
      <c r="ABG687" s="101"/>
      <c r="ABH687" s="101"/>
      <c r="ABI687" s="101"/>
      <c r="ABJ687" s="101"/>
      <c r="ABK687" s="101"/>
      <c r="ABL687" s="101"/>
      <c r="ABM687" s="101"/>
      <c r="ABN687" s="101"/>
      <c r="ABO687" s="101"/>
      <c r="ABP687" s="101"/>
      <c r="ABQ687" s="101"/>
      <c r="ABR687" s="101"/>
      <c r="ABS687" s="101"/>
      <c r="ABT687" s="101"/>
      <c r="ABU687" s="101"/>
      <c r="ABV687" s="101"/>
      <c r="ABW687" s="101"/>
      <c r="ABX687" s="101"/>
      <c r="ABY687" s="101"/>
      <c r="ABZ687" s="101"/>
      <c r="ACA687" s="101"/>
      <c r="ACB687" s="101"/>
      <c r="ACC687" s="101"/>
      <c r="ACD687" s="101"/>
      <c r="ACE687" s="101"/>
      <c r="ACF687" s="101"/>
      <c r="ACG687" s="101"/>
      <c r="ACH687" s="101"/>
      <c r="ACI687" s="101"/>
      <c r="ACJ687" s="101"/>
      <c r="ACK687" s="101"/>
      <c r="ACL687" s="101"/>
      <c r="ACM687" s="101"/>
      <c r="ACN687" s="101"/>
      <c r="ACO687" s="101"/>
      <c r="ACP687" s="101"/>
      <c r="ACQ687" s="101"/>
      <c r="ACR687" s="101"/>
      <c r="ACS687" s="101"/>
      <c r="ACT687" s="101"/>
      <c r="ACU687" s="101"/>
      <c r="ACV687" s="101"/>
      <c r="ACW687" s="101"/>
      <c r="ACX687" s="101"/>
      <c r="ACY687" s="101"/>
      <c r="ACZ687" s="101"/>
      <c r="ADA687" s="101"/>
      <c r="ADB687" s="101"/>
      <c r="ADC687" s="101"/>
      <c r="ADD687" s="101"/>
      <c r="ADE687" s="101"/>
      <c r="ADF687" s="101"/>
      <c r="ADG687" s="101"/>
      <c r="ADH687" s="101"/>
      <c r="ADI687" s="101"/>
      <c r="ADJ687" s="101"/>
      <c r="ADK687" s="101"/>
      <c r="ADL687" s="101"/>
      <c r="ADM687" s="101"/>
      <c r="ADN687" s="101"/>
      <c r="ADO687" s="101"/>
      <c r="ADP687" s="101"/>
      <c r="ADQ687" s="101"/>
      <c r="ADR687" s="101"/>
      <c r="ADS687" s="101"/>
      <c r="ADT687" s="101"/>
      <c r="ADU687" s="101"/>
      <c r="ADV687" s="101"/>
      <c r="ADW687" s="101"/>
      <c r="ADX687" s="101"/>
      <c r="ADY687" s="101"/>
      <c r="ADZ687" s="101"/>
      <c r="AEA687" s="101"/>
      <c r="AEB687" s="101"/>
      <c r="AEC687" s="101"/>
      <c r="AED687" s="101"/>
      <c r="AEE687" s="101"/>
      <c r="AEF687" s="101"/>
      <c r="AEG687" s="101"/>
      <c r="AEH687" s="101"/>
      <c r="AEI687" s="101"/>
      <c r="AEJ687" s="101"/>
      <c r="AEK687" s="101"/>
      <c r="AEL687" s="101"/>
      <c r="AEM687" s="101"/>
      <c r="AEN687" s="101"/>
      <c r="AEO687" s="101"/>
      <c r="AEP687" s="101"/>
      <c r="AEQ687" s="101"/>
      <c r="AER687" s="101"/>
      <c r="AES687" s="101"/>
      <c r="AET687" s="101"/>
      <c r="AEU687" s="101"/>
      <c r="AEV687" s="101"/>
      <c r="AEW687" s="101"/>
      <c r="AEX687" s="101"/>
      <c r="AEY687" s="101"/>
      <c r="AEZ687" s="101"/>
      <c r="AFA687" s="101"/>
      <c r="AFB687" s="101"/>
      <c r="AFC687" s="101"/>
      <c r="AFD687" s="101"/>
      <c r="AFE687" s="101"/>
      <c r="AFF687" s="101"/>
      <c r="AFG687" s="101"/>
      <c r="AFH687" s="101"/>
      <c r="AFI687" s="101"/>
      <c r="AFJ687" s="101"/>
      <c r="AFK687" s="101"/>
      <c r="AFL687" s="101"/>
      <c r="AFM687" s="101"/>
      <c r="AFN687" s="101"/>
      <c r="AFO687" s="101"/>
      <c r="AFP687" s="101"/>
      <c r="AFQ687" s="101"/>
      <c r="AFR687" s="101"/>
      <c r="AFS687" s="101"/>
      <c r="AFT687" s="101"/>
      <c r="AFU687" s="101"/>
      <c r="AFV687" s="101"/>
      <c r="AFW687" s="101"/>
      <c r="AFX687" s="101"/>
      <c r="AFY687" s="101"/>
      <c r="AFZ687" s="101"/>
      <c r="AGA687" s="101"/>
      <c r="AGB687" s="101"/>
      <c r="AGC687" s="101"/>
      <c r="AGD687" s="101"/>
      <c r="AGE687" s="101"/>
      <c r="AGF687" s="101"/>
      <c r="AGG687" s="101"/>
      <c r="AGH687" s="101"/>
      <c r="AGI687" s="101"/>
      <c r="AGJ687" s="101"/>
      <c r="AGK687" s="101"/>
      <c r="AGL687" s="101"/>
      <c r="AGM687" s="101"/>
      <c r="AGN687" s="101"/>
      <c r="AGO687" s="101"/>
      <c r="AGP687" s="101"/>
      <c r="AGQ687" s="101"/>
      <c r="AGR687" s="101"/>
      <c r="AGS687" s="101"/>
      <c r="AGT687" s="101"/>
      <c r="AGU687" s="101"/>
      <c r="AGV687" s="101"/>
      <c r="AGW687" s="101"/>
      <c r="AGX687" s="101"/>
      <c r="AGY687" s="101"/>
      <c r="AGZ687" s="101"/>
      <c r="AHA687" s="101"/>
      <c r="AHB687" s="101"/>
      <c r="AHC687" s="101"/>
      <c r="AHD687" s="101"/>
      <c r="AHE687" s="101"/>
      <c r="AHF687" s="101"/>
      <c r="AHG687" s="101"/>
      <c r="AHH687" s="101"/>
      <c r="AHI687" s="101"/>
      <c r="AHJ687" s="101"/>
      <c r="AHK687" s="101"/>
      <c r="AHL687" s="101"/>
      <c r="AHM687" s="101"/>
      <c r="AHN687" s="101"/>
      <c r="AHO687" s="101"/>
      <c r="AHP687" s="101"/>
      <c r="AHQ687" s="101"/>
      <c r="AHR687" s="101"/>
      <c r="AHS687" s="101"/>
      <c r="AHT687" s="101"/>
      <c r="AHU687" s="101"/>
      <c r="AHV687" s="101"/>
      <c r="AHW687" s="101"/>
      <c r="AHX687" s="101"/>
      <c r="AHY687" s="101"/>
      <c r="AHZ687" s="101"/>
      <c r="AIA687" s="101"/>
      <c r="AIB687" s="101"/>
      <c r="AIC687" s="101"/>
      <c r="AID687" s="101"/>
      <c r="AIE687" s="101"/>
      <c r="AIF687" s="101"/>
      <c r="AIG687" s="101"/>
      <c r="AIH687" s="101"/>
      <c r="AII687" s="101"/>
      <c r="AIJ687" s="101"/>
      <c r="AIK687" s="101"/>
      <c r="AIL687" s="101"/>
      <c r="AIM687" s="101"/>
      <c r="AIN687" s="101"/>
      <c r="AIO687" s="101"/>
      <c r="AIP687" s="101"/>
      <c r="AIQ687" s="101"/>
      <c r="AIR687" s="101"/>
      <c r="AIS687" s="101"/>
      <c r="AIT687" s="101"/>
      <c r="AIU687" s="101"/>
      <c r="AIV687" s="101"/>
      <c r="AIW687" s="101"/>
      <c r="AIX687" s="101"/>
      <c r="AIY687" s="101"/>
      <c r="AIZ687" s="101"/>
      <c r="AJA687" s="101"/>
      <c r="AJB687" s="101"/>
      <c r="AJC687" s="101"/>
      <c r="AJD687" s="101"/>
      <c r="AJE687" s="101"/>
      <c r="AJF687" s="101"/>
      <c r="AJG687" s="101"/>
      <c r="AJH687" s="101"/>
      <c r="AJI687" s="101"/>
      <c r="AJJ687" s="101"/>
      <c r="AJK687" s="101"/>
      <c r="AJL687" s="101"/>
      <c r="AJM687" s="101"/>
      <c r="AJN687" s="101"/>
      <c r="AJO687" s="101"/>
      <c r="AJP687" s="101"/>
      <c r="AJQ687" s="101"/>
      <c r="AJR687" s="101"/>
      <c r="AJS687" s="101"/>
      <c r="AJT687" s="101"/>
      <c r="AJU687" s="101"/>
      <c r="AJV687" s="101"/>
      <c r="AJW687" s="101"/>
      <c r="AJX687" s="101"/>
      <c r="AJY687" s="101"/>
      <c r="AJZ687" s="101"/>
      <c r="AKA687" s="101"/>
      <c r="AKB687" s="101"/>
      <c r="AKC687" s="101"/>
      <c r="AKD687" s="101"/>
      <c r="AKE687" s="101"/>
      <c r="AKF687" s="101"/>
      <c r="AKG687" s="101"/>
      <c r="AKH687" s="101"/>
      <c r="AKI687" s="101"/>
      <c r="AKJ687" s="101"/>
      <c r="AKK687" s="101"/>
      <c r="AKL687" s="101"/>
      <c r="AKM687" s="101"/>
      <c r="AKN687" s="101"/>
      <c r="AKO687" s="101"/>
      <c r="AKP687" s="101"/>
      <c r="AKQ687" s="101"/>
      <c r="AKR687" s="101"/>
      <c r="AKS687" s="101"/>
      <c r="AKT687" s="101"/>
      <c r="AKU687" s="101"/>
      <c r="AKV687" s="101"/>
      <c r="AKW687" s="101"/>
      <c r="AKX687" s="101"/>
      <c r="AKY687" s="101"/>
      <c r="AKZ687" s="101"/>
      <c r="ALA687" s="101"/>
      <c r="ALB687" s="101"/>
      <c r="ALC687" s="101"/>
      <c r="ALD687" s="101"/>
      <c r="ALE687" s="101"/>
      <c r="ALF687" s="101"/>
      <c r="ALG687" s="101"/>
      <c r="ALH687" s="101"/>
      <c r="ALI687" s="101"/>
      <c r="ALJ687" s="101"/>
      <c r="ALK687" s="101"/>
      <c r="ALL687" s="101"/>
      <c r="ALM687" s="101"/>
      <c r="AMK687" s="101"/>
    </row>
    <row r="688" spans="1:1025" ht="177.6" customHeight="1">
      <c r="A688" s="101"/>
      <c r="C688" s="36" t="s">
        <v>111</v>
      </c>
      <c r="D688" s="36">
        <v>953</v>
      </c>
      <c r="E688" s="91" t="s">
        <v>39</v>
      </c>
      <c r="F688" s="91" t="s">
        <v>27</v>
      </c>
      <c r="G688" s="81">
        <v>5020069170</v>
      </c>
      <c r="H688" s="32"/>
      <c r="I688" s="130">
        <f t="shared" si="230"/>
        <v>1318400</v>
      </c>
      <c r="J688" s="130">
        <f t="shared" ref="J688:O688" si="247">J689+J690+J691</f>
        <v>1314600</v>
      </c>
      <c r="K688" s="76">
        <f t="shared" si="247"/>
        <v>3800</v>
      </c>
      <c r="L688" s="76">
        <f t="shared" si="247"/>
        <v>0</v>
      </c>
      <c r="M688" s="76">
        <f t="shared" si="247"/>
        <v>0</v>
      </c>
      <c r="N688" s="76">
        <f t="shared" si="247"/>
        <v>0</v>
      </c>
      <c r="O688" s="131">
        <f t="shared" si="247"/>
        <v>0</v>
      </c>
    </row>
    <row r="689" spans="1:15" ht="75">
      <c r="A689" s="101"/>
      <c r="C689" s="36" t="s">
        <v>112</v>
      </c>
      <c r="D689" s="36">
        <v>953</v>
      </c>
      <c r="E689" s="91" t="s">
        <v>39</v>
      </c>
      <c r="F689" s="91" t="s">
        <v>27</v>
      </c>
      <c r="G689" s="81">
        <v>5020069170</v>
      </c>
      <c r="H689" s="32">
        <v>100</v>
      </c>
      <c r="I689" s="130">
        <f t="shared" si="230"/>
        <v>1318400</v>
      </c>
      <c r="J689" s="130">
        <v>1314600</v>
      </c>
      <c r="K689" s="76">
        <v>3800</v>
      </c>
      <c r="L689" s="76"/>
      <c r="M689" s="76"/>
      <c r="N689" s="76"/>
      <c r="O689" s="131"/>
    </row>
    <row r="690" spans="1:15" ht="37.5" hidden="1">
      <c r="A690" s="101"/>
      <c r="C690" s="36" t="s">
        <v>104</v>
      </c>
      <c r="D690" s="36">
        <v>953</v>
      </c>
      <c r="E690" s="91" t="s">
        <v>39</v>
      </c>
      <c r="F690" s="91" t="s">
        <v>27</v>
      </c>
      <c r="G690" s="81">
        <v>5020069170</v>
      </c>
      <c r="H690" s="32">
        <v>200</v>
      </c>
      <c r="I690" s="130">
        <f t="shared" si="230"/>
        <v>0</v>
      </c>
      <c r="J690" s="130"/>
      <c r="K690" s="76"/>
      <c r="L690" s="76"/>
      <c r="M690" s="76"/>
      <c r="N690" s="76"/>
      <c r="O690" s="131"/>
    </row>
    <row r="691" spans="1:15" hidden="1">
      <c r="A691" s="101"/>
      <c r="C691" s="36" t="s">
        <v>107</v>
      </c>
      <c r="D691" s="36">
        <v>953</v>
      </c>
      <c r="E691" s="91" t="s">
        <v>39</v>
      </c>
      <c r="F691" s="91" t="s">
        <v>27</v>
      </c>
      <c r="G691" s="81">
        <v>5020069170</v>
      </c>
      <c r="H691" s="86">
        <v>800</v>
      </c>
      <c r="I691" s="130">
        <f t="shared" si="230"/>
        <v>0</v>
      </c>
      <c r="J691" s="139"/>
      <c r="K691" s="140"/>
      <c r="L691" s="140"/>
      <c r="M691" s="140"/>
      <c r="N691" s="140"/>
      <c r="O691" s="141"/>
    </row>
    <row r="692" spans="1:15" ht="72.95" customHeight="1">
      <c r="A692" s="101"/>
      <c r="C692" s="36" t="s">
        <v>113</v>
      </c>
      <c r="D692" s="36">
        <v>953</v>
      </c>
      <c r="E692" s="91" t="s">
        <v>39</v>
      </c>
      <c r="F692" s="91" t="s">
        <v>27</v>
      </c>
      <c r="G692" s="81">
        <v>5020069180</v>
      </c>
      <c r="H692" s="86"/>
      <c r="I692" s="130">
        <f t="shared" si="230"/>
        <v>982900</v>
      </c>
      <c r="J692" s="139">
        <f t="shared" ref="J692:O692" si="248">J693</f>
        <v>979900</v>
      </c>
      <c r="K692" s="140">
        <f t="shared" si="248"/>
        <v>3000</v>
      </c>
      <c r="L692" s="140">
        <f t="shared" si="248"/>
        <v>0</v>
      </c>
      <c r="M692" s="140">
        <f t="shared" si="248"/>
        <v>0</v>
      </c>
      <c r="N692" s="140">
        <f t="shared" si="248"/>
        <v>0</v>
      </c>
      <c r="O692" s="141">
        <f t="shared" si="248"/>
        <v>0</v>
      </c>
    </row>
    <row r="693" spans="1:15" ht="75">
      <c r="A693" s="101"/>
      <c r="C693" s="36" t="s">
        <v>112</v>
      </c>
      <c r="D693" s="36">
        <v>953</v>
      </c>
      <c r="E693" s="91" t="s">
        <v>39</v>
      </c>
      <c r="F693" s="91" t="s">
        <v>27</v>
      </c>
      <c r="G693" s="81">
        <v>5020069180</v>
      </c>
      <c r="H693" s="86">
        <v>100</v>
      </c>
      <c r="I693" s="130">
        <f t="shared" si="230"/>
        <v>982900</v>
      </c>
      <c r="J693" s="139">
        <v>979900</v>
      </c>
      <c r="K693" s="140">
        <v>3000</v>
      </c>
      <c r="L693" s="140"/>
      <c r="M693" s="140"/>
      <c r="N693" s="140"/>
      <c r="O693" s="141"/>
    </row>
    <row r="694" spans="1:15" ht="56.25">
      <c r="A694" s="101"/>
      <c r="C694" s="36" t="s">
        <v>114</v>
      </c>
      <c r="D694" s="36">
        <v>953</v>
      </c>
      <c r="E694" s="91" t="s">
        <v>39</v>
      </c>
      <c r="F694" s="91" t="s">
        <v>27</v>
      </c>
      <c r="G694" s="81">
        <v>5020069190</v>
      </c>
      <c r="H694" s="86"/>
      <c r="I694" s="130">
        <f t="shared" si="230"/>
        <v>12028500</v>
      </c>
      <c r="J694" s="139">
        <f t="shared" ref="J694:O694" si="249">J695+J696+J697</f>
        <v>11991100</v>
      </c>
      <c r="K694" s="140">
        <f t="shared" si="249"/>
        <v>37400</v>
      </c>
      <c r="L694" s="140">
        <f t="shared" si="249"/>
        <v>0</v>
      </c>
      <c r="M694" s="140">
        <f t="shared" si="249"/>
        <v>0</v>
      </c>
      <c r="N694" s="140">
        <f t="shared" si="249"/>
        <v>0</v>
      </c>
      <c r="O694" s="141">
        <f t="shared" si="249"/>
        <v>0</v>
      </c>
    </row>
    <row r="695" spans="1:15" ht="77.650000000000006" customHeight="1">
      <c r="A695" s="101"/>
      <c r="C695" s="36" t="s">
        <v>112</v>
      </c>
      <c r="D695" s="36">
        <v>953</v>
      </c>
      <c r="E695" s="91" t="s">
        <v>39</v>
      </c>
      <c r="F695" s="91" t="s">
        <v>27</v>
      </c>
      <c r="G695" s="81">
        <v>5020069190</v>
      </c>
      <c r="H695" s="86">
        <v>100</v>
      </c>
      <c r="I695" s="130">
        <f t="shared" si="230"/>
        <v>11328000</v>
      </c>
      <c r="J695" s="139">
        <v>11290600</v>
      </c>
      <c r="K695" s="140">
        <v>37400</v>
      </c>
      <c r="L695" s="140"/>
      <c r="M695" s="140"/>
      <c r="N695" s="140"/>
      <c r="O695" s="141"/>
    </row>
    <row r="696" spans="1:15" ht="37.5">
      <c r="A696" s="101"/>
      <c r="C696" s="36" t="s">
        <v>104</v>
      </c>
      <c r="D696" s="36">
        <v>953</v>
      </c>
      <c r="E696" s="91" t="s">
        <v>39</v>
      </c>
      <c r="F696" s="91" t="s">
        <v>27</v>
      </c>
      <c r="G696" s="81">
        <v>5020069190</v>
      </c>
      <c r="H696" s="86">
        <v>200</v>
      </c>
      <c r="I696" s="130">
        <f t="shared" si="230"/>
        <v>700000</v>
      </c>
      <c r="J696" s="139">
        <v>700000</v>
      </c>
      <c r="K696" s="140">
        <v>0</v>
      </c>
      <c r="L696" s="140"/>
      <c r="M696" s="140"/>
      <c r="N696" s="140"/>
      <c r="O696" s="141"/>
    </row>
    <row r="697" spans="1:15">
      <c r="A697" s="101"/>
      <c r="C697" s="36" t="s">
        <v>107</v>
      </c>
      <c r="D697" s="36">
        <v>953</v>
      </c>
      <c r="E697" s="91" t="s">
        <v>39</v>
      </c>
      <c r="F697" s="91" t="s">
        <v>27</v>
      </c>
      <c r="G697" s="81">
        <v>5020069190</v>
      </c>
      <c r="H697" s="86">
        <v>800</v>
      </c>
      <c r="I697" s="130">
        <f t="shared" si="230"/>
        <v>500</v>
      </c>
      <c r="J697" s="139">
        <v>500</v>
      </c>
      <c r="K697" s="140">
        <v>0</v>
      </c>
      <c r="L697" s="140"/>
      <c r="M697" s="140"/>
      <c r="N697" s="140"/>
      <c r="O697" s="141"/>
    </row>
    <row r="698" spans="1:15">
      <c r="A698" s="101"/>
      <c r="D698" s="21"/>
      <c r="E698" s="34"/>
      <c r="F698" s="34"/>
      <c r="G698" s="114"/>
      <c r="H698" s="115"/>
      <c r="I698" s="142"/>
    </row>
    <row r="699" spans="1:15">
      <c r="C699" s="14" t="s">
        <v>85</v>
      </c>
      <c r="D699" s="33"/>
      <c r="E699"/>
      <c r="F699"/>
      <c r="G699"/>
      <c r="H699"/>
      <c r="I699" s="46"/>
    </row>
    <row r="700" spans="1:15" ht="17.649999999999999" customHeight="1">
      <c r="C700" s="6" t="s">
        <v>86</v>
      </c>
      <c r="D700" s="6"/>
      <c r="E700"/>
      <c r="F700"/>
      <c r="G700"/>
      <c r="H700"/>
      <c r="I700" s="46"/>
    </row>
    <row r="701" spans="1:15" ht="17.649999999999999" customHeight="1">
      <c r="C701" s="6" t="s">
        <v>87</v>
      </c>
      <c r="D701" s="6"/>
      <c r="E701"/>
      <c r="F701"/>
      <c r="G701" s="47"/>
      <c r="H701" s="46"/>
      <c r="I701" s="46"/>
    </row>
    <row r="702" spans="1:15">
      <c r="C702" s="36" t="s">
        <v>88</v>
      </c>
      <c r="G702" s="47" t="s">
        <v>89</v>
      </c>
    </row>
  </sheetData>
  <autoFilter ref="G1:G1048576" xr:uid="{00000000-0009-0000-0000-000002000000}"/>
  <mergeCells count="14">
    <mergeCell ref="O5:O7"/>
    <mergeCell ref="C700:D700"/>
    <mergeCell ref="C701:D701"/>
    <mergeCell ref="J5:J7"/>
    <mergeCell ref="K5:K7"/>
    <mergeCell ref="L5:L7"/>
    <mergeCell ref="M5:M7"/>
    <mergeCell ref="N5:N7"/>
    <mergeCell ref="H2:I2"/>
    <mergeCell ref="C3:I3"/>
    <mergeCell ref="B5:B6"/>
    <mergeCell ref="C5:C6"/>
    <mergeCell ref="D5:H5"/>
    <mergeCell ref="I5:I6"/>
  </mergeCells>
  <pageMargins left="0.196527777777778" right="0.196527777777778" top="0.78749999999999998" bottom="0.196527777777778" header="0.511811023622047" footer="0.511811023622047"/>
  <pageSetup paperSize="9" scale="94"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Normal.dotm</Template>
  <TotalTime>1654</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18</vt:i4>
      </vt:variant>
    </vt:vector>
  </HeadingPairs>
  <TitlesOfParts>
    <vt:vector size="21" baseType="lpstr">
      <vt:lpstr>приложение 6</vt:lpstr>
      <vt:lpstr>приложение 8</vt:lpstr>
      <vt:lpstr>приложение 10</vt:lpstr>
      <vt:lpstr>'приложение 8'!Excel_BuiltIn__FilterDatabase</vt:lpstr>
      <vt:lpstr>'приложение 10'!Excel_BuiltIn_Print_Area</vt:lpstr>
      <vt:lpstr>'приложение 6'!Excel_BuiltIn_Print_Area</vt:lpstr>
      <vt:lpstr>'приложение 8'!Excel_BuiltIn_Print_Area</vt:lpstr>
      <vt:lpstr>'приложение 8'!Print_Area_0</vt:lpstr>
      <vt:lpstr>'приложение 10'!Print_Area_0_0</vt:lpstr>
      <vt:lpstr>'приложение 6'!Print_Area_0_0</vt:lpstr>
      <vt:lpstr>'приложение 10'!Print_Area_0_0_0</vt:lpstr>
      <vt:lpstr>'приложение 10'!Print_Area_0_0_0_0</vt:lpstr>
      <vt:lpstr>'приложение 10'!Print_Area_0_0_0_0_0</vt:lpstr>
      <vt:lpstr>'приложение 10'!Print_Area_0_0_0_0_0_0</vt:lpstr>
      <vt:lpstr>'приложение 10'!Print_Area_0_0_0_0_0_0_0</vt:lpstr>
      <vt:lpstr>'приложение 10'!Print_Area_0_0_0_0_0_0_0_0</vt:lpstr>
      <vt:lpstr>'приложение 10'!Print_Area_0_0_0_0_0_0_0_0_0</vt:lpstr>
      <vt:lpstr>'приложение 10'!Z_EF5A4981_C8E4_11D8_A2FC_006098EF8BA8__wvu_PrintArea</vt:lpstr>
      <vt:lpstr>'приложение 10'!Область_печати</vt:lpstr>
      <vt:lpstr>'приложение 6'!Область_печати</vt:lpstr>
      <vt:lpstr>'приложение 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RePack by Diakov</cp:lastModifiedBy>
  <cp:revision>594</cp:revision>
  <cp:lastPrinted>2025-12-19T14:54:28Z</cp:lastPrinted>
  <dcterms:modified xsi:type="dcterms:W3CDTF">2026-01-30T06:45:08Z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caleCrop">
    <vt:bool>false</vt:bool>
  </property>
</Properties>
</file>